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80" windowHeight="1110" activeTab="0"/>
  </bookViews>
  <sheets>
    <sheet name="реестр источников доходов " sheetId="1" r:id="rId1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'!$A$1:$V$84</definedName>
  </definedNames>
  <calcPr fullCalcOnLoad="1"/>
</workbook>
</file>

<file path=xl/sharedStrings.xml><?xml version="1.0" encoding="utf-8"?>
<sst xmlns="http://schemas.openxmlformats.org/spreadsheetml/2006/main" count="755" uniqueCount="216">
  <si>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</si>
  <si>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</si>
  <si>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</si>
  <si>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</si>
  <si>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</si>
  <si>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</si>
  <si>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</si>
  <si>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</si>
  <si>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</si>
  <si>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</si>
  <si>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</si>
  <si>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</si>
  <si>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</si>
  <si>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</si>
  <si>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</si>
  <si>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</si>
  <si>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</si>
  <si>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</si>
  <si>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</si>
  <si>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</si>
  <si>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</si>
  <si>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</si>
  <si>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</si>
  <si>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</si>
  <si>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</si>
  <si>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</si>
  <si>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</si>
  <si>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</si>
  <si>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</si>
  <si>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</si>
  <si>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</si>
  <si>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</si>
  <si>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</si>
  <si>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</si>
  <si>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</si>
  <si>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</si>
  <si>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</si>
  <si>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</si>
  <si>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</si>
  <si>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</si>
  <si>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</si>
  <si>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</si>
  <si>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</si>
  <si>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</si>
  <si>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</si>
  <si>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</si>
  <si>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</si>
  <si>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014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</si>
  <si>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</si>
  <si>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</si>
  <si>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</si>
  <si>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</si>
  <si>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</si>
  <si>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</si>
  <si>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</si>
  <si>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100</t>
  </si>
  <si>
    <t>03</t>
  </si>
  <si>
    <t>230</t>
  </si>
  <si>
    <t>Федеральное казначейство</t>
  </si>
  <si>
    <t>240</t>
  </si>
  <si>
    <t>250</t>
  </si>
  <si>
    <t>260</t>
  </si>
  <si>
    <t>120</t>
  </si>
  <si>
    <t>НАЛОГИ НА СОВОКУПНЫЙ ДОХОД</t>
  </si>
  <si>
    <t>05</t>
  </si>
  <si>
    <t>Единый сельскохозяйственный налог (за налоговые периоды, истекшие до 1 января 2011 года)</t>
  </si>
  <si>
    <t>06</t>
  </si>
  <si>
    <t>04</t>
  </si>
  <si>
    <t>000</t>
  </si>
  <si>
    <t>07</t>
  </si>
  <si>
    <t>ГОСУДАРСТВЕННАЯ ПОШЛИНА</t>
  </si>
  <si>
    <t>08</t>
  </si>
  <si>
    <t>188</t>
  </si>
  <si>
    <t>082</t>
  </si>
  <si>
    <t>810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</si>
  <si>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</si>
  <si>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</si>
  <si>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048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</si>
  <si>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</si>
  <si>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</si>
  <si>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</si>
  <si>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</si>
  <si>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</si>
  <si>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013</t>
  </si>
  <si>
    <t>520</t>
  </si>
  <si>
    <t>ДОХОДЫ ОТ ПРОДАЖИ МАТЕРИАЛЬНЫХ И НЕМАТЕРИАЛЬНЫХ АКТИВОВ</t>
  </si>
  <si>
    <t>430</t>
  </si>
  <si>
    <t>140</t>
  </si>
  <si>
    <t>ШТРАФЫ, САНКЦИИ, ВОЗМЕЩЕНИЕ УЩЕРБА</t>
  </si>
  <si>
    <t>30</t>
  </si>
  <si>
    <t>141</t>
  </si>
  <si>
    <t>90</t>
  </si>
  <si>
    <t>Федеральная служба по надзору в сфере защиты прав потребителей и благополучия человека</t>
  </si>
  <si>
    <t>161</t>
  </si>
  <si>
    <t>Федеральная антимонопольная служба</t>
  </si>
  <si>
    <t>33</t>
  </si>
  <si>
    <t>25</t>
  </si>
  <si>
    <t>180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</si>
  <si>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</si>
  <si>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</si>
  <si>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</si>
  <si>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Показатели прогноза доходов бюджета на очередной финансовый год 2017 год</t>
  </si>
  <si>
    <t>Показатели прогноза доходов бюджета на первый год планового период 2018 год</t>
  </si>
  <si>
    <t>Показатели прогноза доходов бюджета на второй год планового периода 2019 год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</si>
  <si>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</si>
  <si>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</si>
  <si>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</si>
  <si>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</si>
  <si>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151</t>
  </si>
  <si>
    <t>001</t>
  </si>
  <si>
    <t>002</t>
  </si>
  <si>
    <t>Субсидии бюджетам бюджетной системы Российской Федерации (межбюджетные субсидии)</t>
  </si>
  <si>
    <t>077</t>
  </si>
  <si>
    <t>118</t>
  </si>
  <si>
    <t>Субвенции бюджетам бюджетной системы Российской Федерации</t>
  </si>
  <si>
    <t>121</t>
  </si>
  <si>
    <t>Иные межбюджетные трансферты</t>
  </si>
  <si>
    <t>40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</si>
  <si>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
МЕЖБЮДЖЕТНЫХ ТРАНСФЕРТОВ, ИМЕЮЩИХ ЦЕЛЕВОЕ НАЗНАЧЕНИЕ, ПРОШЛЫХ ЛЕТ</t>
  </si>
  <si>
    <t>ВСЕГО ДОХОДОВ: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</si>
  <si>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</si>
  <si>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</si>
  <si>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</si>
  <si>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</si>
  <si>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Показатели кассовых поступлений в текущем финансовом году (по состоянию на 01.11.2016г.)</t>
  </si>
  <si>
    <t>Наименование главного администратора доходов районного бюджета</t>
  </si>
  <si>
    <t>Нормативы распределения доходов в районный бюджет на текущий финансовый год 2016 год</t>
  </si>
  <si>
    <t>Нормативы распределения доходов в районный бюджет на очередной финансовый год 2017 год</t>
  </si>
  <si>
    <t>Нормативы распределения доходов в районный бюджет</t>
  </si>
  <si>
    <t>Нормативы распределения доходов в районный бюджет  на первый год планового периода 2018 год</t>
  </si>
  <si>
    <t>Нормативы распределения доходов в районный бюджет на второй год планового периода 2019 год</t>
  </si>
  <si>
    <t>Показатели прогноза доходов в текущем финансовом году в соответствии с решением о бюджете</t>
  </si>
  <si>
    <t>Код главного администратора доходов районного бюджета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</si>
  <si>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</si>
  <si>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 истекшие до 1 января 2011 года)</t>
  </si>
  <si>
    <t xml:space="preserve">Единый сельскохозяйственный налог </t>
  </si>
  <si>
    <t>Налог, взимаемый в связи с применением патентной системы налогообложения, зачисляемый в бюджеты муниципальных районов</t>
  </si>
  <si>
    <t>150</t>
  </si>
  <si>
    <t>Государственная пошлина за выдачу разрешения на установку рекламной конструкции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</si>
  <si>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</si>
  <si>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</si>
  <si>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</si>
  <si>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</si>
  <si>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</si>
  <si>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</si>
  <si>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</si>
  <si>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</si>
  <si>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</si>
  <si>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</si>
  <si>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в области охраны окружающей среды</t>
  </si>
  <si>
    <t>Министерство внутренних дел Российской Федерации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</si>
  <si>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</si>
  <si>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</si>
  <si>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060</t>
  </si>
  <si>
    <t>321</t>
  </si>
  <si>
    <t>Федеральная служба государственной регистрации, кадастра и картографии</t>
  </si>
  <si>
    <t>28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</si>
  <si>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</si>
  <si>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</si>
  <si>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45</t>
  </si>
  <si>
    <t>805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</si>
  <si>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</si>
  <si>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Управление ветеринарии Брянской области</t>
  </si>
  <si>
    <t>Инспекция гостехнадзора Брянской области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</si>
  <si>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</si>
  <si>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</si>
  <si>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</si>
  <si>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097</t>
  </si>
  <si>
    <t>127</t>
  </si>
  <si>
    <t>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</si>
  <si>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</si>
  <si>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>29</t>
  </si>
  <si>
    <t>999</t>
  </si>
  <si>
    <t>Прочие субсидии бюджетам муниципальных районов</t>
  </si>
  <si>
    <t>35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</si>
  <si>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</si>
  <si>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</si>
  <si>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</si>
  <si>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</si>
  <si>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</si>
  <si>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</si>
  <si>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</si>
  <si>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</si>
  <si>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проведение Всероссийской сельскохозяйственной переписи в 2016 году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</si>
  <si>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</si>
  <si>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146</t>
  </si>
  <si>
    <t>147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</si>
  <si>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</si>
  <si>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</si>
  <si>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061</t>
  </si>
  <si>
    <t xml:space="preserve">Прочие безвозмездные поступления
</t>
  </si>
  <si>
    <t xml:space="preserve">Прочие безвозмездные поступления в бюджеты муниципальных районов
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</si>
  <si>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
</t>
  </si>
  <si>
    <t>60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</si>
  <si>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</si>
  <si>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исходя из дифференцированного норматива 0,4026</t>
  </si>
  <si>
    <t>916</t>
  </si>
  <si>
    <t>006</t>
  </si>
  <si>
    <t>Денежные взыскания (штрафы) за нарушение законодательства Российской Федерации  о контрактной системе в сфере закупок товаров, работ,услуг для обеспечения государственных и муниципальных нужд для нужд муниципальных районов</t>
  </si>
  <si>
    <t>808</t>
  </si>
  <si>
    <t>415</t>
  </si>
  <si>
    <t>Администрация Погарского  района</t>
  </si>
  <si>
    <t>Генеральная прокуротура Российской Федерации</t>
  </si>
  <si>
    <t>Администрация Погарского района</t>
  </si>
  <si>
    <t>Комитет по управлению муниципальным имуществом Администрации Погарского района</t>
  </si>
  <si>
    <t>Департамент природных ресурсов и экологии Брянской области</t>
  </si>
  <si>
    <t>Финансовое управление администрации Погарского района</t>
  </si>
  <si>
    <t>Субсидии бюджетам муниципальных районов на осуществление дорожной деятельности в отношении  авомобильных дорог  общего пользования ,а также капитального ремонта и ремонта дворовых территорий многоквартирных ,проездов к дворовым  территориям  многоквартирных домов населенных пунктов</t>
  </si>
  <si>
    <t>Субсидия бюджетам муниципальных  районов  на обеспечение жильем молодых семей</t>
  </si>
  <si>
    <t>Межбюджетные трансферты, передаваемые бюджетам муниципальных районов, на государственную поддержку  лучших работников  муниципальных учреждений культуры ,находящихся на территории сельских поселений</t>
  </si>
  <si>
    <t>Безвозмездные поступления от физических лиц на финансовое обеспечение  дорожной деятельности ,в том числе добровольных пожертвований в отношении  автомобильных дорог общего пользования местного значения  муниципальных районов</t>
  </si>
  <si>
    <t>Реестр источников доходов районного бюджета Погарского района</t>
  </si>
  <si>
    <t>от сельских поселений - 13%,
от городского поселения -5%,
по доп.нормативу - 56%</t>
  </si>
  <si>
    <t>от сельских поселений - 13%,                 
от городского поселения -5%,
по доп.нормативу - 56%</t>
  </si>
  <si>
    <t>от сельских поселений - 13%,
от городского поселения -5%,
по доп.нормативу -56%</t>
  </si>
  <si>
    <t xml:space="preserve">от сельских поселений - 70%,
от городского поселения -50%,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</si>
</sst>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0;[Red]0.00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"/>
      <family val="2"/>
    </font>
    <font>
      <b/>
      <sz val="12"/>
      <color indexed="8"/>
      <name val="Arial Cyr"/>
      <family val="2"/>
    </font>
    <font>
      <b/>
      <sz val="12"/>
      <color indexed="8"/>
      <name val="Times New Roman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"/>
      <family val="2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1.5"/>
      <color rgb="FF000000"/>
      <name val="Times New Roman"/>
      <family val="1"/>
    </font>
    <font>
      <b/>
      <sz val="18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>
        <color rgb="FF000000"/>
      </left>
      <right>
        <color rgb="FF000000"/>
      </right>
      <top style="thin">
        <color rgb="FFA6A6A6"/>
      </top>
      <bottom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>
        <color rgb="FF000000"/>
      </left>
      <right>
        <color rgb="FF000000"/>
      </right>
      <top style="thin">
        <color rgb="FFB9CDE5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thin">
        <color rgb="FFD9D9D9"/>
      </top>
      <bottom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BFBFBF"/>
      </bottom>
    </border>
    <border>
      <left>
        <color rgb="FF000000"/>
      </left>
      <right>
        <color rgb="FF000000"/>
      </right>
      <top style="thin">
        <color rgb="FFBFBFBF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1">
      <alignment horizontal="right" vertical="top" wrapText="1"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5" fillId="20" borderId="0">
      <alignment horizontal="left"/>
      <protection/>
    </xf>
    <xf numFmtId="0" fontId="36" fillId="21" borderId="0">
      <alignment/>
      <protection/>
    </xf>
    <xf numFmtId="0" fontId="37" fillId="0" borderId="0">
      <alignment horizontal="center" vertical="top"/>
      <protection/>
    </xf>
    <xf numFmtId="0" fontId="38" fillId="0" borderId="0">
      <alignment horizontal="center"/>
      <protection/>
    </xf>
    <xf numFmtId="0" fontId="35" fillId="0" borderId="1">
      <alignment horizontal="right" vertical="top"/>
      <protection/>
    </xf>
    <xf numFmtId="0" fontId="36" fillId="0" borderId="0">
      <alignment horizontal="right" wrapText="1"/>
      <protection/>
    </xf>
    <xf numFmtId="49" fontId="39" fillId="22" borderId="2">
      <alignment horizontal="center" vertical="center" wrapText="1"/>
      <protection/>
    </xf>
    <xf numFmtId="0" fontId="36" fillId="0" borderId="0">
      <alignment horizontal="left" wrapText="1"/>
      <protection/>
    </xf>
    <xf numFmtId="0" fontId="35" fillId="20" borderId="3">
      <alignment horizontal="left"/>
      <protection/>
    </xf>
    <xf numFmtId="0" fontId="36" fillId="21" borderId="1">
      <alignment/>
      <protection/>
    </xf>
    <xf numFmtId="49" fontId="40" fillId="0" borderId="4">
      <alignment horizontal="center" vertical="center" wrapText="1"/>
      <protection/>
    </xf>
    <xf numFmtId="0" fontId="36" fillId="0" borderId="2">
      <alignment horizontal="center" vertical="center" wrapText="1"/>
      <protection/>
    </xf>
    <xf numFmtId="0" fontId="35" fillId="20" borderId="5">
      <alignment horizontal="left"/>
      <protection/>
    </xf>
    <xf numFmtId="0" fontId="36" fillId="21" borderId="6">
      <alignment/>
      <protection/>
    </xf>
    <xf numFmtId="0" fontId="40" fillId="23" borderId="7">
      <alignment horizontal="left" vertical="top" wrapText="1"/>
      <protection/>
    </xf>
    <xf numFmtId="49" fontId="36" fillId="0" borderId="2">
      <alignment vertical="top" wrapText="1"/>
      <protection/>
    </xf>
    <xf numFmtId="0" fontId="35" fillId="20" borderId="8">
      <alignment horizontal="left"/>
      <protection/>
    </xf>
    <xf numFmtId="49" fontId="36" fillId="0" borderId="9">
      <alignment horizontal="center" vertical="top" shrinkToFit="1"/>
      <protection/>
    </xf>
    <xf numFmtId="0" fontId="40" fillId="24" borderId="10">
      <alignment horizontal="left" vertical="top" wrapText="1"/>
      <protection/>
    </xf>
    <xf numFmtId="49" fontId="36" fillId="0" borderId="6">
      <alignment horizontal="center" vertical="top" shrinkToFit="1"/>
      <protection/>
    </xf>
    <xf numFmtId="0" fontId="35" fillId="20" borderId="11">
      <alignment horizontal="left"/>
      <protection/>
    </xf>
    <xf numFmtId="49" fontId="36" fillId="0" borderId="12">
      <alignment horizontal="center" vertical="top" shrinkToFit="1"/>
      <protection/>
    </xf>
    <xf numFmtId="0" fontId="36" fillId="0" borderId="10">
      <alignment horizontal="left" vertical="top" wrapText="1"/>
      <protection/>
    </xf>
    <xf numFmtId="49" fontId="36" fillId="0" borderId="2">
      <alignment horizontal="center" vertical="top" shrinkToFit="1"/>
      <protection/>
    </xf>
    <xf numFmtId="0" fontId="35" fillId="20" borderId="13">
      <alignment horizontal="left"/>
      <protection/>
    </xf>
    <xf numFmtId="4" fontId="36" fillId="0" borderId="2">
      <alignment horizontal="right" vertical="top" shrinkToFit="1"/>
      <protection/>
    </xf>
    <xf numFmtId="0" fontId="35" fillId="0" borderId="14">
      <alignment/>
      <protection/>
    </xf>
    <xf numFmtId="0" fontId="36" fillId="21" borderId="15">
      <alignment/>
      <protection/>
    </xf>
    <xf numFmtId="0" fontId="35" fillId="0" borderId="0">
      <alignment horizontal="left" vertical="top" wrapText="1"/>
      <protection/>
    </xf>
    <xf numFmtId="0" fontId="36" fillId="21" borderId="15">
      <alignment shrinkToFit="1"/>
      <protection/>
    </xf>
    <xf numFmtId="49" fontId="40" fillId="0" borderId="16">
      <alignment horizontal="center" vertical="center" wrapText="1"/>
      <protection/>
    </xf>
    <xf numFmtId="0" fontId="41" fillId="0" borderId="15">
      <alignment horizontal="right"/>
      <protection/>
    </xf>
    <xf numFmtId="0" fontId="40" fillId="23" borderId="17">
      <alignment horizontal="left" vertical="top" wrapText="1"/>
      <protection/>
    </xf>
    <xf numFmtId="4" fontId="41" fillId="25" borderId="15">
      <alignment horizontal="right" vertical="top" shrinkToFit="1"/>
      <protection/>
    </xf>
    <xf numFmtId="0" fontId="40" fillId="24" borderId="18">
      <alignment horizontal="left" vertical="top" wrapText="1"/>
      <protection/>
    </xf>
    <xf numFmtId="4" fontId="41" fillId="26" borderId="15">
      <alignment horizontal="right" vertical="top" shrinkToFit="1"/>
      <protection/>
    </xf>
    <xf numFmtId="0" fontId="35" fillId="0" borderId="18">
      <alignment horizontal="left" vertical="top" wrapText="1"/>
      <protection/>
    </xf>
    <xf numFmtId="0" fontId="36" fillId="0" borderId="0">
      <alignment/>
      <protection/>
    </xf>
    <xf numFmtId="49" fontId="39" fillId="0" borderId="2">
      <alignment horizontal="center" vertical="center" wrapText="1"/>
      <protection/>
    </xf>
    <xf numFmtId="0" fontId="41" fillId="0" borderId="2">
      <alignment vertical="top" wrapText="1"/>
      <protection/>
    </xf>
    <xf numFmtId="0" fontId="39" fillId="0" borderId="2">
      <alignment horizontal="center" vertical="center" wrapText="1"/>
      <protection/>
    </xf>
    <xf numFmtId="4" fontId="41" fillId="25" borderId="2">
      <alignment horizontal="right" vertical="top" shrinkToFit="1"/>
      <protection/>
    </xf>
    <xf numFmtId="49" fontId="40" fillId="23" borderId="17">
      <alignment horizontal="center" vertical="top" shrinkToFit="1"/>
      <protection/>
    </xf>
    <xf numFmtId="4" fontId="41" fillId="26" borderId="2">
      <alignment horizontal="right" vertical="top" shrinkToFit="1"/>
      <protection/>
    </xf>
    <xf numFmtId="49" fontId="40" fillId="24" borderId="18">
      <alignment horizontal="center" vertical="top" shrinkToFit="1"/>
      <protection/>
    </xf>
    <xf numFmtId="0" fontId="36" fillId="21" borderId="6">
      <alignment horizontal="center"/>
      <protection/>
    </xf>
    <xf numFmtId="49" fontId="35" fillId="0" borderId="18">
      <alignment horizontal="center" vertical="top" shrinkToFit="1"/>
      <protection/>
    </xf>
    <xf numFmtId="0" fontId="36" fillId="21" borderId="15">
      <alignment horizontal="center"/>
      <protection/>
    </xf>
    <xf numFmtId="49" fontId="39" fillId="0" borderId="2">
      <alignment horizontal="center" vertical="center" wrapText="1"/>
      <protection/>
    </xf>
    <xf numFmtId="0" fontId="39" fillId="0" borderId="2">
      <alignment horizontal="center" vertical="center"/>
      <protection/>
    </xf>
    <xf numFmtId="4" fontId="40" fillId="23" borderId="17">
      <alignment horizontal="right" vertical="top" shrinkToFit="1"/>
      <protection/>
    </xf>
    <xf numFmtId="4" fontId="40" fillId="24" borderId="18">
      <alignment horizontal="right" vertical="top" shrinkToFit="1"/>
      <protection/>
    </xf>
    <xf numFmtId="4" fontId="35" fillId="0" borderId="18">
      <alignment horizontal="right" vertical="top" shrinkToFit="1"/>
      <protection/>
    </xf>
    <xf numFmtId="0" fontId="39" fillId="0" borderId="2">
      <alignment horizontal="center" vertical="center" wrapText="1"/>
      <protection/>
    </xf>
    <xf numFmtId="49" fontId="40" fillId="0" borderId="19">
      <alignment horizontal="center" vertical="center" wrapText="1"/>
      <protection/>
    </xf>
    <xf numFmtId="0" fontId="40" fillId="23" borderId="20">
      <alignment horizontal="left" vertical="top" wrapText="1"/>
      <protection/>
    </xf>
    <xf numFmtId="0" fontId="40" fillId="24" borderId="21">
      <alignment horizontal="left" vertical="top" wrapText="1"/>
      <protection/>
    </xf>
    <xf numFmtId="0" fontId="35" fillId="0" borderId="21">
      <alignment horizontal="left" vertical="top" wrapText="1"/>
      <protection/>
    </xf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42" fillId="33" borderId="22" applyNumberFormat="0" applyAlignment="0" applyProtection="0"/>
    <xf numFmtId="0" fontId="43" fillId="34" borderId="23" applyNumberFormat="0" applyAlignment="0" applyProtection="0"/>
    <xf numFmtId="0" fontId="44" fillId="34" borderId="2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7" applyNumberFormat="0" applyFill="0" applyAlignment="0" applyProtection="0"/>
    <xf numFmtId="0" fontId="49" fillId="35" borderId="2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29" applyNumberFormat="0" applyFont="0" applyAlignment="0" applyProtection="0"/>
    <xf numFmtId="9" fontId="0" fillId="0" borderId="0" applyFont="0" applyFill="0" applyBorder="0" applyAlignment="0" applyProtection="0"/>
    <xf numFmtId="0" fontId="54" fillId="0" borderId="30" applyNumberFormat="0" applyFill="0" applyAlignment="0" applyProtection="0"/>
    <xf numFmtId="0" fontId="5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9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49" fontId="39" fillId="0" borderId="31" xfId="89" applyNumberFormat="1" applyFont="1" applyBorder="1" applyAlignment="1" applyProtection="1">
      <alignment horizontal="center" vertical="center" wrapText="1"/>
      <protection locked="0"/>
    </xf>
    <xf numFmtId="49" fontId="39" fillId="0" borderId="31" xfId="71" applyNumberFormat="1" applyFont="1" applyBorder="1" applyAlignment="1" applyProtection="1">
      <alignment horizontal="center" vertical="center" wrapText="1"/>
      <protection locked="0"/>
    </xf>
    <xf numFmtId="49" fontId="39" fillId="0" borderId="31" xfId="95" applyNumberFormat="1" applyFont="1" applyBorder="1" applyAlignment="1" applyProtection="1">
      <alignment horizontal="center" vertical="center" wrapText="1"/>
      <protection locked="0"/>
    </xf>
    <xf numFmtId="0" fontId="39" fillId="23" borderId="31" xfId="73" applyNumberFormat="1" applyFont="1" applyBorder="1" applyAlignment="1" applyProtection="1">
      <alignment horizontal="left" vertical="top" wrapText="1"/>
      <protection locked="0"/>
    </xf>
    <xf numFmtId="4" fontId="39" fillId="23" borderId="31" xfId="91" applyNumberFormat="1" applyFont="1" applyBorder="1" applyAlignment="1" applyProtection="1">
      <alignment horizontal="right" vertical="top" wrapText="1" shrinkToFit="1"/>
      <protection locked="0"/>
    </xf>
    <xf numFmtId="0" fontId="39" fillId="24" borderId="31" xfId="75" applyNumberFormat="1" applyFont="1" applyBorder="1" applyAlignment="1" applyProtection="1">
      <alignment horizontal="left" vertical="top" wrapText="1"/>
      <protection locked="0"/>
    </xf>
    <xf numFmtId="4" fontId="39" fillId="24" borderId="31" xfId="92" applyNumberFormat="1" applyFont="1" applyBorder="1" applyAlignment="1" applyProtection="1">
      <alignment horizontal="right" vertical="top" wrapText="1" shrinkToFit="1"/>
      <protection locked="0"/>
    </xf>
    <xf numFmtId="0" fontId="57" fillId="0" borderId="31" xfId="77" applyNumberFormat="1" applyFont="1" applyBorder="1" applyAlignment="1" applyProtection="1" quotePrefix="1">
      <alignment horizontal="left" vertical="top" wrapText="1"/>
      <protection locked="0"/>
    </xf>
    <xf numFmtId="9" fontId="57" fillId="0" borderId="31" xfId="77" applyNumberFormat="1" applyFont="1" applyBorder="1" applyAlignment="1" applyProtection="1">
      <alignment horizontal="left" vertical="top" wrapText="1"/>
      <protection locked="0"/>
    </xf>
    <xf numFmtId="4" fontId="57" fillId="0" borderId="31" xfId="93" applyNumberFormat="1" applyFont="1" applyBorder="1" applyAlignment="1" applyProtection="1">
      <alignment horizontal="right" vertical="top" wrapText="1" shrinkToFit="1"/>
      <protection locked="0"/>
    </xf>
    <xf numFmtId="4" fontId="57" fillId="0" borderId="31" xfId="98" applyNumberFormat="1" applyFont="1" applyBorder="1" applyAlignment="1" applyProtection="1">
      <alignment horizontal="right" vertical="top" wrapText="1"/>
      <protection locked="0"/>
    </xf>
    <xf numFmtId="3" fontId="57" fillId="0" borderId="31" xfId="98" applyNumberFormat="1" applyFont="1" applyBorder="1" applyAlignment="1" applyProtection="1">
      <alignment horizontal="right" vertical="top" wrapText="1"/>
      <protection locked="0"/>
    </xf>
    <xf numFmtId="4" fontId="57" fillId="40" borderId="31" xfId="93" applyNumberFormat="1" applyFont="1" applyFill="1" applyBorder="1" applyAlignment="1" applyProtection="1">
      <alignment horizontal="right" vertical="top" wrapText="1" shrinkToFit="1"/>
      <protection locked="0"/>
    </xf>
    <xf numFmtId="0" fontId="57" fillId="0" borderId="31" xfId="77" applyNumberFormat="1" applyFont="1" applyBorder="1" applyAlignment="1" applyProtection="1">
      <alignment horizontal="left" vertical="top" wrapText="1"/>
      <protection locked="0"/>
    </xf>
    <xf numFmtId="0" fontId="57" fillId="0" borderId="31" xfId="67" applyNumberFormat="1" applyFont="1" applyBorder="1" applyProtection="1">
      <alignment/>
      <protection locked="0"/>
    </xf>
    <xf numFmtId="4" fontId="58" fillId="0" borderId="31" xfId="93" applyNumberFormat="1" applyFont="1" applyBorder="1" applyAlignment="1" applyProtection="1">
      <alignment horizontal="right" vertical="top" wrapText="1" shrinkToFit="1"/>
      <protection locked="0"/>
    </xf>
    <xf numFmtId="4" fontId="4" fillId="0" borderId="31" xfId="93" applyNumberFormat="1" applyFont="1" applyBorder="1" applyAlignment="1" applyProtection="1">
      <alignment horizontal="right" vertical="top" wrapText="1" shrinkToFit="1"/>
      <protection locked="0"/>
    </xf>
    <xf numFmtId="49" fontId="39" fillId="0" borderId="32" xfId="89" applyNumberFormat="1" applyFont="1" applyBorder="1" applyAlignment="1" applyProtection="1">
      <alignment horizontal="center" vertical="center" wrapText="1"/>
      <protection locked="0"/>
    </xf>
    <xf numFmtId="49" fontId="39" fillId="23" borderId="31" xfId="83" applyNumberFormat="1" applyFont="1" applyBorder="1" applyAlignment="1" applyProtection="1">
      <alignment horizontal="center" vertical="top" wrapText="1" shrinkToFit="1"/>
      <protection locked="0"/>
    </xf>
    <xf numFmtId="49" fontId="39" fillId="24" borderId="31" xfId="85" applyNumberFormat="1" applyFont="1" applyBorder="1" applyAlignment="1" applyProtection="1">
      <alignment horizontal="center" vertical="top" wrapText="1" shrinkToFit="1"/>
      <protection locked="0"/>
    </xf>
    <xf numFmtId="49" fontId="57" fillId="0" borderId="31" xfId="87" applyNumberFormat="1" applyFont="1" applyBorder="1" applyAlignment="1" applyProtection="1">
      <alignment horizontal="center" vertical="top" wrapText="1" shrinkToFit="1"/>
      <protection locked="0"/>
    </xf>
    <xf numFmtId="0" fontId="57" fillId="0" borderId="2" xfId="80" applyNumberFormat="1" applyFont="1" applyProtection="1">
      <alignment vertical="top" wrapText="1"/>
      <protection/>
    </xf>
    <xf numFmtId="0" fontId="57" fillId="0" borderId="31" xfId="67" applyNumberFormat="1" applyFont="1" applyBorder="1" applyAlignment="1" applyProtection="1">
      <alignment vertical="top" wrapText="1"/>
      <protection locked="0"/>
    </xf>
    <xf numFmtId="0" fontId="39" fillId="0" borderId="31" xfId="75" applyNumberFormat="1" applyFont="1" applyFill="1" applyBorder="1" applyAlignment="1" applyProtection="1">
      <alignment horizontal="left" vertical="top" wrapText="1"/>
      <protection locked="0"/>
    </xf>
    <xf numFmtId="4" fontId="39" fillId="0" borderId="31" xfId="92" applyNumberFormat="1" applyFont="1" applyFill="1" applyBorder="1" applyAlignment="1" applyProtection="1">
      <alignment horizontal="right" vertical="top" wrapText="1" shrinkToFit="1"/>
      <protection locked="0"/>
    </xf>
    <xf numFmtId="0" fontId="57" fillId="0" borderId="31" xfId="67" applyNumberFormat="1" applyFont="1" applyBorder="1" applyAlignment="1" applyProtection="1">
      <alignment vertical="top"/>
      <protection locked="0"/>
    </xf>
    <xf numFmtId="3" fontId="57" fillId="0" borderId="31" xfId="67" applyNumberFormat="1" applyFont="1" applyBorder="1" applyAlignment="1" applyProtection="1">
      <alignment vertical="top"/>
      <protection locked="0"/>
    </xf>
    <xf numFmtId="4" fontId="57" fillId="0" borderId="31" xfId="92" applyNumberFormat="1" applyFont="1" applyFill="1" applyBorder="1" applyAlignment="1" applyProtection="1">
      <alignment horizontal="right" vertical="top" wrapText="1" shrinkToFit="1"/>
      <protection locked="0"/>
    </xf>
    <xf numFmtId="0" fontId="57" fillId="0" borderId="31" xfId="98" applyNumberFormat="1" applyFont="1" applyBorder="1" applyAlignment="1" applyProtection="1">
      <alignment horizontal="right" vertical="top" wrapText="1"/>
      <protection locked="0"/>
    </xf>
    <xf numFmtId="49" fontId="57" fillId="0" borderId="31" xfId="87" applyNumberFormat="1" applyFont="1" applyFill="1" applyBorder="1" applyAlignment="1" applyProtection="1">
      <alignment horizontal="center" vertical="top" wrapText="1" shrinkToFit="1"/>
      <protection locked="0"/>
    </xf>
    <xf numFmtId="0" fontId="57" fillId="0" borderId="31" xfId="77" applyNumberFormat="1" applyFont="1" applyFill="1" applyBorder="1" applyAlignment="1" applyProtection="1">
      <alignment horizontal="left" vertical="top" wrapText="1"/>
      <protection locked="0"/>
    </xf>
    <xf numFmtId="3" fontId="57" fillId="0" borderId="31" xfId="67" applyNumberFormat="1" applyFont="1" applyFill="1" applyBorder="1" applyAlignment="1" applyProtection="1">
      <alignment vertical="top"/>
      <protection locked="0"/>
    </xf>
    <xf numFmtId="9" fontId="57" fillId="40" borderId="31" xfId="77" applyNumberFormat="1" applyFont="1" applyFill="1" applyBorder="1" applyAlignment="1" applyProtection="1">
      <alignment horizontal="left" vertical="top" wrapText="1"/>
      <protection locked="0"/>
    </xf>
    <xf numFmtId="4" fontId="57" fillId="0" borderId="31" xfId="93" applyNumberFormat="1" applyFont="1" applyFill="1" applyBorder="1" applyAlignment="1" applyProtection="1">
      <alignment horizontal="right" vertical="top" wrapText="1" shrinkToFit="1"/>
      <protection locked="0"/>
    </xf>
    <xf numFmtId="0" fontId="57" fillId="0" borderId="31" xfId="67" applyNumberFormat="1" applyFont="1" applyFill="1" applyBorder="1" applyAlignment="1" applyProtection="1">
      <alignment vertical="top" wrapText="1"/>
      <protection locked="0"/>
    </xf>
    <xf numFmtId="4" fontId="57" fillId="0" borderId="31" xfId="67" applyNumberFormat="1" applyFont="1" applyBorder="1" applyAlignment="1" applyProtection="1">
      <alignment vertical="top"/>
      <protection locked="0"/>
    </xf>
    <xf numFmtId="4" fontId="57" fillId="0" borderId="31" xfId="67" applyNumberFormat="1" applyFont="1" applyFill="1" applyBorder="1" applyAlignment="1" applyProtection="1">
      <alignment vertical="top"/>
      <protection locked="0"/>
    </xf>
    <xf numFmtId="0" fontId="59" fillId="24" borderId="31" xfId="75" applyNumberFormat="1" applyFont="1" applyBorder="1" applyAlignment="1" applyProtection="1">
      <alignment horizontal="left" vertical="top" wrapText="1"/>
      <protection locked="0"/>
    </xf>
    <xf numFmtId="49" fontId="39" fillId="0" borderId="32" xfId="0" applyNumberFormat="1" applyFont="1" applyFill="1" applyBorder="1" applyAlignment="1" applyProtection="1">
      <alignment horizontal="center" vertical="center" wrapText="1"/>
      <protection/>
    </xf>
    <xf numFmtId="49" fontId="39" fillId="0" borderId="33" xfId="0" applyNumberFormat="1" applyFont="1" applyFill="1" applyBorder="1" applyAlignment="1" applyProtection="1">
      <alignment horizontal="center" vertical="center" wrapText="1"/>
      <protection/>
    </xf>
    <xf numFmtId="0" fontId="39" fillId="0" borderId="9" xfId="0" applyNumberFormat="1" applyFont="1" applyFill="1" applyBorder="1" applyAlignment="1" applyProtection="1">
      <alignment horizontal="center" vertical="center" wrapText="1"/>
      <protection/>
    </xf>
    <xf numFmtId="0" fontId="39" fillId="0" borderId="6" xfId="0" applyNumberFormat="1" applyFont="1" applyFill="1" applyBorder="1" applyAlignment="1" applyProtection="1">
      <alignment horizontal="center" vertical="center" wrapText="1"/>
      <protection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49" fontId="39" fillId="0" borderId="34" xfId="0" applyNumberFormat="1" applyFont="1" applyFill="1" applyBorder="1" applyAlignment="1" applyProtection="1">
      <alignment horizontal="center" vertical="center" wrapText="1"/>
      <protection/>
    </xf>
    <xf numFmtId="49" fontId="39" fillId="0" borderId="35" xfId="0" applyNumberFormat="1" applyFont="1" applyFill="1" applyBorder="1" applyAlignment="1" applyProtection="1">
      <alignment horizontal="center" vertical="center" wrapText="1"/>
      <protection/>
    </xf>
    <xf numFmtId="49" fontId="39" fillId="0" borderId="31" xfId="0" applyNumberFormat="1" applyFont="1" applyFill="1" applyBorder="1" applyAlignment="1" applyProtection="1">
      <alignment horizontal="center" vertical="center" wrapText="1"/>
      <protection/>
    </xf>
    <xf numFmtId="0" fontId="39" fillId="0" borderId="31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57" fillId="0" borderId="1" xfId="0" applyNumberFormat="1" applyFont="1" applyFill="1" applyBorder="1" applyAlignment="1" applyProtection="1">
      <alignment horizontal="right" vertical="top" wrapText="1"/>
      <protection/>
    </xf>
    <xf numFmtId="0" fontId="57" fillId="0" borderId="0" xfId="0" applyNumberFormat="1" applyFont="1" applyFill="1" applyBorder="1" applyAlignment="1" applyProtection="1">
      <alignment horizontal="right" vertical="top" wrapText="1"/>
      <protection/>
    </xf>
  </cellXfs>
  <cellStyles count="11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39" xfId="35"/>
    <cellStyle name="style0" xfId="36"/>
    <cellStyle name="style0 2" xfId="37"/>
    <cellStyle name="td" xfId="38"/>
    <cellStyle name="td 2" xfId="39"/>
    <cellStyle name="tr" xfId="40"/>
    <cellStyle name="xl21" xfId="41"/>
    <cellStyle name="xl21 2" xfId="42"/>
    <cellStyle name="xl22" xfId="43"/>
    <cellStyle name="xl22 2" xfId="44"/>
    <cellStyle name="xl23" xfId="45"/>
    <cellStyle name="xl23 2" xfId="46"/>
    <cellStyle name="xl24" xfId="47"/>
    <cellStyle name="xl24 2" xfId="48"/>
    <cellStyle name="xl25" xfId="49"/>
    <cellStyle name="xl25 2" xfId="50"/>
    <cellStyle name="xl26" xfId="51"/>
    <cellStyle name="xl26 2" xfId="52"/>
    <cellStyle name="xl27" xfId="53"/>
    <cellStyle name="xl27 2" xfId="54"/>
    <cellStyle name="xl28" xfId="55"/>
    <cellStyle name="xl28 2" xfId="56"/>
    <cellStyle name="xl29" xfId="57"/>
    <cellStyle name="xl29 2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7" xfId="73"/>
    <cellStyle name="xl37 2" xfId="74"/>
    <cellStyle name="xl38" xfId="75"/>
    <cellStyle name="xl38 2" xfId="76"/>
    <cellStyle name="xl39" xfId="77"/>
    <cellStyle name="xl39 2" xfId="78"/>
    <cellStyle name="xl40" xfId="79"/>
    <cellStyle name="xl40 2" xfId="80"/>
    <cellStyle name="xl41" xfId="81"/>
    <cellStyle name="xl41 2" xfId="82"/>
    <cellStyle name="xl42" xfId="83"/>
    <cellStyle name="xl42 2" xfId="84"/>
    <cellStyle name="xl43" xfId="85"/>
    <cellStyle name="xl43 2" xfId="86"/>
    <cellStyle name="xl44" xfId="87"/>
    <cellStyle name="xl44 2" xfId="88"/>
    <cellStyle name="xl45" xfId="89"/>
    <cellStyle name="xl46" xfId="90"/>
    <cellStyle name="xl47" xfId="91"/>
    <cellStyle name="xl48" xfId="92"/>
    <cellStyle name="xl49" xfId="93"/>
    <cellStyle name="xl50" xfId="94"/>
    <cellStyle name="xl51" xfId="95"/>
    <cellStyle name="xl52" xfId="96"/>
    <cellStyle name="xl53" xfId="97"/>
    <cellStyle name="xl54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Currency" xfId="108"/>
    <cellStyle name="Currency [0]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Плохой" xfId="118"/>
    <cellStyle name="Пояснение" xfId="119"/>
    <cellStyle name="Примечание" xfId="120"/>
    <cellStyle name="Percent" xfId="121"/>
    <cellStyle name="Связанная ячейка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view="pageBreakPreview" zoomScale="50" zoomScaleNormal="62" zoomScaleSheetLayoutView="50" zoomScalePageLayoutView="0" workbookViewId="0" topLeftCell="A1">
      <pane ySplit="7" topLeftCell="A62" activePane="bottomLeft" state="frozen"/>
      <selection pane="topLeft" activeCell="A1" sqref="A1"/>
      <selection pane="bottomLeft" activeCell="K65" sqref="K65"/>
    </sheetView>
  </sheetViews>
  <sheetFormatPr defaultColWidth="9.140625" defaultRowHeight="15"/>
  <cols>
    <col min="1" max="1" width="29.00390625" style="1" customWidth="1"/>
    <col min="2" max="2" width="32.140625" style="1" customWidth="1"/>
    <col min="3" max="3" width="14.28125" style="1" customWidth="1"/>
    <col min="4" max="4" width="9.8515625" style="1" customWidth="1"/>
    <col min="5" max="6" width="10.140625" style="1" customWidth="1"/>
    <col min="7" max="8" width="10.57421875" style="1" customWidth="1"/>
    <col min="9" max="9" width="11.57421875" style="1" customWidth="1"/>
    <col min="10" max="10" width="14.00390625" style="1" customWidth="1"/>
    <col min="11" max="11" width="75.140625" style="1" customWidth="1"/>
    <col min="12" max="12" width="20.28125" style="1" customWidth="1"/>
    <col min="13" max="13" width="24.00390625" style="1" customWidth="1"/>
    <col min="14" max="14" width="24.8515625" style="1" customWidth="1"/>
    <col min="15" max="15" width="25.00390625" style="1" customWidth="1"/>
    <col min="16" max="16" width="25.28125" style="1" customWidth="1"/>
    <col min="17" max="17" width="18.28125" style="1" customWidth="1"/>
    <col min="18" max="18" width="18.140625" style="1" customWidth="1"/>
    <col min="19" max="19" width="16.57421875" style="1" customWidth="1"/>
    <col min="20" max="20" width="18.28125" style="1" customWidth="1"/>
    <col min="21" max="21" width="18.7109375" style="1" customWidth="1"/>
    <col min="22" max="22" width="19.140625" style="1" customWidth="1"/>
    <col min="23" max="16384" width="9.140625" style="1" customWidth="1"/>
  </cols>
  <sheetData>
    <row r="1" spans="1:22" ht="45.75" customHeight="1">
      <c r="A1" s="49" t="s">
        <v>211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8.75" customHeight="1" hidden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15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ht="15.75" customHeight="1">
      <c r="A4" s="40" t="s">
        <v>0</v>
      </c>
      <c r="B4" s="40" t="s">
        <v>1</v>
      </c>
      <c r="C4" s="42" t="s">
        <v>2</v>
      </c>
      <c r="D4" s="43"/>
      <c r="E4" s="43"/>
      <c r="F4" s="43"/>
      <c r="G4" s="43"/>
      <c r="H4" s="43"/>
      <c r="I4" s="43"/>
      <c r="J4" s="44"/>
      <c r="K4" s="45" t="s">
        <v>3</v>
      </c>
      <c r="L4" s="47" t="s">
        <v>125</v>
      </c>
      <c r="M4" s="48" t="s">
        <v>128</v>
      </c>
      <c r="N4" s="48"/>
      <c r="O4" s="48"/>
      <c r="P4" s="48"/>
      <c r="Q4" s="47" t="s">
        <v>131</v>
      </c>
      <c r="R4" s="47" t="s">
        <v>124</v>
      </c>
      <c r="S4" s="47" t="s">
        <v>4</v>
      </c>
      <c r="T4" s="48" t="s">
        <v>5</v>
      </c>
      <c r="U4" s="48"/>
      <c r="V4" s="48"/>
    </row>
    <row r="5" spans="1:22" ht="15.75" customHeight="1">
      <c r="A5" s="41"/>
      <c r="B5" s="41"/>
      <c r="C5" s="40" t="s">
        <v>132</v>
      </c>
      <c r="D5" s="42" t="s">
        <v>6</v>
      </c>
      <c r="E5" s="43"/>
      <c r="F5" s="43"/>
      <c r="G5" s="43"/>
      <c r="H5" s="44"/>
      <c r="I5" s="42" t="s">
        <v>7</v>
      </c>
      <c r="J5" s="44"/>
      <c r="K5" s="46"/>
      <c r="L5" s="47"/>
      <c r="M5" s="48"/>
      <c r="N5" s="48"/>
      <c r="O5" s="48"/>
      <c r="P5" s="48"/>
      <c r="Q5" s="47"/>
      <c r="R5" s="47"/>
      <c r="S5" s="47"/>
      <c r="T5" s="48"/>
      <c r="U5" s="48"/>
      <c r="V5" s="48"/>
    </row>
    <row r="6" spans="1:22" ht="99.75" customHeight="1">
      <c r="A6" s="41"/>
      <c r="B6" s="41"/>
      <c r="C6" s="41"/>
      <c r="D6" s="19" t="s">
        <v>8</v>
      </c>
      <c r="E6" s="19" t="s">
        <v>9</v>
      </c>
      <c r="F6" s="19" t="s">
        <v>10</v>
      </c>
      <c r="G6" s="19" t="s">
        <v>11</v>
      </c>
      <c r="H6" s="19" t="s">
        <v>12</v>
      </c>
      <c r="I6" s="19" t="s">
        <v>13</v>
      </c>
      <c r="J6" s="19" t="s">
        <v>14</v>
      </c>
      <c r="K6" s="46"/>
      <c r="L6" s="47"/>
      <c r="M6" s="2" t="s">
        <v>126</v>
      </c>
      <c r="N6" s="2" t="s">
        <v>127</v>
      </c>
      <c r="O6" s="2" t="s">
        <v>129</v>
      </c>
      <c r="P6" s="2" t="s">
        <v>130</v>
      </c>
      <c r="Q6" s="47"/>
      <c r="R6" s="47"/>
      <c r="S6" s="47"/>
      <c r="T6" s="2" t="s">
        <v>101</v>
      </c>
      <c r="U6" s="2" t="s">
        <v>102</v>
      </c>
      <c r="V6" s="2" t="s">
        <v>103</v>
      </c>
    </row>
    <row r="7" spans="1:22" ht="20.25" customHeight="1">
      <c r="A7" s="3" t="s">
        <v>17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3" t="s">
        <v>27</v>
      </c>
      <c r="L7" s="3" t="s">
        <v>28</v>
      </c>
      <c r="M7" s="3" t="s">
        <v>29</v>
      </c>
      <c r="N7" s="3" t="s">
        <v>30</v>
      </c>
      <c r="O7" s="3" t="s">
        <v>31</v>
      </c>
      <c r="P7" s="3" t="s">
        <v>32</v>
      </c>
      <c r="Q7" s="3" t="s">
        <v>33</v>
      </c>
      <c r="R7" s="3" t="s">
        <v>34</v>
      </c>
      <c r="S7" s="3" t="s">
        <v>35</v>
      </c>
      <c r="T7" s="3" t="s">
        <v>36</v>
      </c>
      <c r="U7" s="3" t="s">
        <v>37</v>
      </c>
      <c r="V7" s="4" t="s">
        <v>38</v>
      </c>
    </row>
    <row r="8" spans="1:22" ht="38.25" customHeight="1">
      <c r="A8" s="5" t="s">
        <v>39</v>
      </c>
      <c r="B8" s="5"/>
      <c r="C8" s="20"/>
      <c r="D8" s="20"/>
      <c r="E8" s="20"/>
      <c r="F8" s="20"/>
      <c r="G8" s="20"/>
      <c r="H8" s="20"/>
      <c r="I8" s="20"/>
      <c r="J8" s="20"/>
      <c r="K8" s="5"/>
      <c r="L8" s="5"/>
      <c r="M8" s="5"/>
      <c r="N8" s="5"/>
      <c r="O8" s="5"/>
      <c r="P8" s="5"/>
      <c r="Q8" s="6">
        <f aca="true" t="shared" si="0" ref="Q8:V8">Q9+Q14+Q19+Q25+Q28+Q32+Q37+Q40</f>
        <v>121436066.68</v>
      </c>
      <c r="R8" s="6">
        <f t="shared" si="0"/>
        <v>102758739.69999999</v>
      </c>
      <c r="S8" s="6">
        <f t="shared" si="0"/>
        <v>121436066.68</v>
      </c>
      <c r="T8" s="6">
        <f t="shared" si="0"/>
        <v>119470000</v>
      </c>
      <c r="U8" s="6">
        <f t="shared" si="0"/>
        <v>122499000</v>
      </c>
      <c r="V8" s="6">
        <f t="shared" si="0"/>
        <v>126742000</v>
      </c>
    </row>
    <row r="9" spans="1:22" ht="35.25" customHeight="1">
      <c r="A9" s="7" t="s">
        <v>98</v>
      </c>
      <c r="B9" s="7" t="s">
        <v>40</v>
      </c>
      <c r="C9" s="21"/>
      <c r="D9" s="21"/>
      <c r="E9" s="21"/>
      <c r="F9" s="21"/>
      <c r="G9" s="21"/>
      <c r="H9" s="21"/>
      <c r="I9" s="21"/>
      <c r="J9" s="21"/>
      <c r="K9" s="7"/>
      <c r="L9" s="7"/>
      <c r="M9" s="7"/>
      <c r="N9" s="7"/>
      <c r="O9" s="7"/>
      <c r="P9" s="7"/>
      <c r="Q9" s="8">
        <f aca="true" t="shared" si="1" ref="Q9:V9">SUM(Q10:Q13)</f>
        <v>88777000</v>
      </c>
      <c r="R9" s="8">
        <f t="shared" si="1"/>
        <v>73642377.60999998</v>
      </c>
      <c r="S9" s="8">
        <f t="shared" si="1"/>
        <v>88777000</v>
      </c>
      <c r="T9" s="8">
        <f t="shared" si="1"/>
        <v>90753000</v>
      </c>
      <c r="U9" s="8">
        <f t="shared" si="1"/>
        <v>94000000</v>
      </c>
      <c r="V9" s="8">
        <f t="shared" si="1"/>
        <v>97000000</v>
      </c>
    </row>
    <row r="10" spans="1:22" ht="103.5" customHeight="1">
      <c r="A10" s="15"/>
      <c r="B10" s="15"/>
      <c r="C10" s="22" t="s">
        <v>41</v>
      </c>
      <c r="D10" s="22" t="s">
        <v>15</v>
      </c>
      <c r="E10" s="22" t="s">
        <v>42</v>
      </c>
      <c r="F10" s="22" t="s">
        <v>43</v>
      </c>
      <c r="G10" s="22" t="s">
        <v>49</v>
      </c>
      <c r="H10" s="22" t="s">
        <v>42</v>
      </c>
      <c r="I10" s="22" t="s">
        <v>44</v>
      </c>
      <c r="J10" s="22" t="s">
        <v>45</v>
      </c>
      <c r="K10" s="15" t="s">
        <v>99</v>
      </c>
      <c r="L10" s="9" t="s">
        <v>46</v>
      </c>
      <c r="M10" s="10" t="s">
        <v>212</v>
      </c>
      <c r="N10" s="10" t="s">
        <v>213</v>
      </c>
      <c r="O10" s="10" t="s">
        <v>212</v>
      </c>
      <c r="P10" s="10" t="s">
        <v>212</v>
      </c>
      <c r="Q10" s="35">
        <v>87577000</v>
      </c>
      <c r="R10" s="35">
        <v>72331803.72</v>
      </c>
      <c r="S10" s="35">
        <v>87577000</v>
      </c>
      <c r="T10" s="11">
        <v>89453000</v>
      </c>
      <c r="U10" s="11">
        <v>92400000</v>
      </c>
      <c r="V10" s="12">
        <v>95400000</v>
      </c>
    </row>
    <row r="11" spans="1:22" ht="96.75" customHeight="1">
      <c r="A11" s="15"/>
      <c r="B11" s="15"/>
      <c r="C11" s="22" t="s">
        <v>41</v>
      </c>
      <c r="D11" s="22" t="s">
        <v>15</v>
      </c>
      <c r="E11" s="22" t="s">
        <v>42</v>
      </c>
      <c r="F11" s="22" t="s">
        <v>43</v>
      </c>
      <c r="G11" s="22" t="s">
        <v>48</v>
      </c>
      <c r="H11" s="22" t="s">
        <v>42</v>
      </c>
      <c r="I11" s="22" t="s">
        <v>44</v>
      </c>
      <c r="J11" s="22" t="s">
        <v>45</v>
      </c>
      <c r="K11" s="15" t="s">
        <v>50</v>
      </c>
      <c r="L11" s="9" t="s">
        <v>46</v>
      </c>
      <c r="M11" s="10" t="s">
        <v>212</v>
      </c>
      <c r="N11" s="10" t="s">
        <v>212</v>
      </c>
      <c r="O11" s="10" t="s">
        <v>212</v>
      </c>
      <c r="P11" s="10" t="s">
        <v>212</v>
      </c>
      <c r="Q11" s="35">
        <v>550000</v>
      </c>
      <c r="R11" s="35">
        <v>589849.57</v>
      </c>
      <c r="S11" s="35">
        <v>550000</v>
      </c>
      <c r="T11" s="11">
        <v>600000</v>
      </c>
      <c r="U11" s="11">
        <v>800000</v>
      </c>
      <c r="V11" s="12">
        <v>800000</v>
      </c>
    </row>
    <row r="12" spans="1:22" ht="92.25" customHeight="1">
      <c r="A12" s="15"/>
      <c r="B12" s="15"/>
      <c r="C12" s="22" t="s">
        <v>41</v>
      </c>
      <c r="D12" s="22" t="s">
        <v>15</v>
      </c>
      <c r="E12" s="22" t="s">
        <v>42</v>
      </c>
      <c r="F12" s="22" t="s">
        <v>43</v>
      </c>
      <c r="G12" s="22" t="s">
        <v>51</v>
      </c>
      <c r="H12" s="22" t="s">
        <v>42</v>
      </c>
      <c r="I12" s="22" t="s">
        <v>44</v>
      </c>
      <c r="J12" s="22" t="s">
        <v>45</v>
      </c>
      <c r="K12" s="15" t="s">
        <v>52</v>
      </c>
      <c r="L12" s="9" t="s">
        <v>46</v>
      </c>
      <c r="M12" s="10" t="s">
        <v>212</v>
      </c>
      <c r="N12" s="10" t="s">
        <v>212</v>
      </c>
      <c r="O12" s="10" t="s">
        <v>214</v>
      </c>
      <c r="P12" s="10" t="s">
        <v>212</v>
      </c>
      <c r="Q12" s="35">
        <v>250000</v>
      </c>
      <c r="R12" s="35">
        <v>263541.44</v>
      </c>
      <c r="S12" s="35">
        <v>250000</v>
      </c>
      <c r="T12" s="11">
        <v>250000</v>
      </c>
      <c r="U12" s="11">
        <v>300000</v>
      </c>
      <c r="V12" s="12">
        <v>300000</v>
      </c>
    </row>
    <row r="13" spans="1:22" ht="85.5" customHeight="1">
      <c r="A13" s="15"/>
      <c r="B13" s="15"/>
      <c r="C13" s="22" t="s">
        <v>41</v>
      </c>
      <c r="D13" s="22" t="s">
        <v>15</v>
      </c>
      <c r="E13" s="22" t="s">
        <v>42</v>
      </c>
      <c r="F13" s="22" t="s">
        <v>43</v>
      </c>
      <c r="G13" s="22" t="s">
        <v>53</v>
      </c>
      <c r="H13" s="22" t="s">
        <v>42</v>
      </c>
      <c r="I13" s="22" t="s">
        <v>44</v>
      </c>
      <c r="J13" s="22" t="s">
        <v>45</v>
      </c>
      <c r="K13" s="15" t="s">
        <v>100</v>
      </c>
      <c r="L13" s="9" t="s">
        <v>46</v>
      </c>
      <c r="M13" s="10">
        <v>1</v>
      </c>
      <c r="N13" s="10">
        <v>1</v>
      </c>
      <c r="O13" s="10">
        <v>1</v>
      </c>
      <c r="P13" s="10">
        <v>1</v>
      </c>
      <c r="Q13" s="35">
        <v>400000</v>
      </c>
      <c r="R13" s="35">
        <v>457182.88</v>
      </c>
      <c r="S13" s="35">
        <v>400000</v>
      </c>
      <c r="T13" s="11">
        <v>450000</v>
      </c>
      <c r="U13" s="11">
        <v>500000</v>
      </c>
      <c r="V13" s="12">
        <v>500000</v>
      </c>
    </row>
    <row r="14" spans="1:22" ht="87" customHeight="1">
      <c r="A14" s="7" t="s">
        <v>98</v>
      </c>
      <c r="B14" s="7" t="s">
        <v>54</v>
      </c>
      <c r="C14" s="21"/>
      <c r="D14" s="21"/>
      <c r="E14" s="21"/>
      <c r="F14" s="21"/>
      <c r="G14" s="21"/>
      <c r="H14" s="21"/>
      <c r="I14" s="21"/>
      <c r="J14" s="21"/>
      <c r="K14" s="7"/>
      <c r="L14" s="7"/>
      <c r="M14" s="7"/>
      <c r="N14" s="7"/>
      <c r="O14" s="7"/>
      <c r="P14" s="7"/>
      <c r="Q14" s="8">
        <f aca="true" t="shared" si="2" ref="Q14:V14">SUM(Q15:Q18)</f>
        <v>12685000</v>
      </c>
      <c r="R14" s="8">
        <f t="shared" si="2"/>
        <v>11323870.54</v>
      </c>
      <c r="S14" s="8">
        <f t="shared" si="2"/>
        <v>12685000</v>
      </c>
      <c r="T14" s="8">
        <f t="shared" si="2"/>
        <v>9493000</v>
      </c>
      <c r="U14" s="8">
        <f t="shared" si="2"/>
        <v>9684000</v>
      </c>
      <c r="V14" s="8">
        <f t="shared" si="2"/>
        <v>10527000</v>
      </c>
    </row>
    <row r="15" spans="1:22" ht="69" customHeight="1">
      <c r="A15" s="15"/>
      <c r="B15" s="15"/>
      <c r="C15" s="22" t="s">
        <v>55</v>
      </c>
      <c r="D15" s="22" t="s">
        <v>15</v>
      </c>
      <c r="E15" s="22" t="s">
        <v>56</v>
      </c>
      <c r="F15" s="22" t="s">
        <v>43</v>
      </c>
      <c r="G15" s="22" t="s">
        <v>57</v>
      </c>
      <c r="H15" s="22" t="s">
        <v>42</v>
      </c>
      <c r="I15" s="22" t="s">
        <v>44</v>
      </c>
      <c r="J15" s="22" t="s">
        <v>45</v>
      </c>
      <c r="K15" s="15" t="s">
        <v>120</v>
      </c>
      <c r="L15" s="9" t="s">
        <v>58</v>
      </c>
      <c r="M15" s="34" t="s">
        <v>195</v>
      </c>
      <c r="N15" s="34" t="s">
        <v>195</v>
      </c>
      <c r="O15" s="34" t="s">
        <v>195</v>
      </c>
      <c r="P15" s="34" t="s">
        <v>195</v>
      </c>
      <c r="Q15" s="35">
        <v>4230000</v>
      </c>
      <c r="R15" s="35">
        <v>3840139.95</v>
      </c>
      <c r="S15" s="35">
        <v>4230000</v>
      </c>
      <c r="T15" s="11">
        <v>3100000</v>
      </c>
      <c r="U15" s="11">
        <v>3200000</v>
      </c>
      <c r="V15" s="12">
        <v>3727000</v>
      </c>
    </row>
    <row r="16" spans="1:22" ht="81.75" customHeight="1">
      <c r="A16" s="15"/>
      <c r="B16" s="15"/>
      <c r="C16" s="22" t="s">
        <v>55</v>
      </c>
      <c r="D16" s="22" t="s">
        <v>15</v>
      </c>
      <c r="E16" s="22" t="s">
        <v>56</v>
      </c>
      <c r="F16" s="22" t="s">
        <v>43</v>
      </c>
      <c r="G16" s="22" t="s">
        <v>59</v>
      </c>
      <c r="H16" s="22" t="s">
        <v>42</v>
      </c>
      <c r="I16" s="22" t="s">
        <v>44</v>
      </c>
      <c r="J16" s="22" t="s">
        <v>45</v>
      </c>
      <c r="K16" s="15" t="s">
        <v>121</v>
      </c>
      <c r="L16" s="9" t="s">
        <v>58</v>
      </c>
      <c r="M16" s="34" t="s">
        <v>195</v>
      </c>
      <c r="N16" s="34" t="s">
        <v>195</v>
      </c>
      <c r="O16" s="34" t="s">
        <v>195</v>
      </c>
      <c r="P16" s="34" t="s">
        <v>195</v>
      </c>
      <c r="Q16" s="35">
        <v>70000</v>
      </c>
      <c r="R16" s="35">
        <v>60471.87</v>
      </c>
      <c r="S16" s="35">
        <v>70000</v>
      </c>
      <c r="T16" s="11">
        <v>290000</v>
      </c>
      <c r="U16" s="11">
        <v>290000</v>
      </c>
      <c r="V16" s="11">
        <v>300000</v>
      </c>
    </row>
    <row r="17" spans="1:22" ht="66" customHeight="1">
      <c r="A17" s="15"/>
      <c r="B17" s="15"/>
      <c r="C17" s="22" t="s">
        <v>55</v>
      </c>
      <c r="D17" s="22" t="s">
        <v>15</v>
      </c>
      <c r="E17" s="22" t="s">
        <v>56</v>
      </c>
      <c r="F17" s="22" t="s">
        <v>43</v>
      </c>
      <c r="G17" s="22" t="s">
        <v>60</v>
      </c>
      <c r="H17" s="22" t="s">
        <v>42</v>
      </c>
      <c r="I17" s="22" t="s">
        <v>44</v>
      </c>
      <c r="J17" s="22" t="s">
        <v>45</v>
      </c>
      <c r="K17" s="15" t="s">
        <v>122</v>
      </c>
      <c r="L17" s="9" t="s">
        <v>58</v>
      </c>
      <c r="M17" s="34" t="s">
        <v>195</v>
      </c>
      <c r="N17" s="34" t="s">
        <v>195</v>
      </c>
      <c r="O17" s="34" t="s">
        <v>195</v>
      </c>
      <c r="P17" s="34" t="s">
        <v>195</v>
      </c>
      <c r="Q17" s="35">
        <v>8950000</v>
      </c>
      <c r="R17" s="35">
        <v>7972087.22</v>
      </c>
      <c r="S17" s="35">
        <v>8950000</v>
      </c>
      <c r="T17" s="11">
        <v>6100000</v>
      </c>
      <c r="U17" s="11">
        <v>6190000</v>
      </c>
      <c r="V17" s="12">
        <v>6490000</v>
      </c>
    </row>
    <row r="18" spans="1:22" ht="66.75" customHeight="1">
      <c r="A18" s="15"/>
      <c r="B18" s="15"/>
      <c r="C18" s="22" t="s">
        <v>55</v>
      </c>
      <c r="D18" s="22" t="s">
        <v>15</v>
      </c>
      <c r="E18" s="22" t="s">
        <v>56</v>
      </c>
      <c r="F18" s="22" t="s">
        <v>43</v>
      </c>
      <c r="G18" s="22" t="s">
        <v>61</v>
      </c>
      <c r="H18" s="22" t="s">
        <v>42</v>
      </c>
      <c r="I18" s="22" t="s">
        <v>44</v>
      </c>
      <c r="J18" s="22" t="s">
        <v>45</v>
      </c>
      <c r="K18" s="15" t="s">
        <v>123</v>
      </c>
      <c r="L18" s="9" t="s">
        <v>58</v>
      </c>
      <c r="M18" s="34" t="s">
        <v>195</v>
      </c>
      <c r="N18" s="34" t="s">
        <v>195</v>
      </c>
      <c r="O18" s="34" t="s">
        <v>195</v>
      </c>
      <c r="P18" s="34" t="s">
        <v>195</v>
      </c>
      <c r="Q18" s="35">
        <v>-565000</v>
      </c>
      <c r="R18" s="35">
        <v>-548828.5</v>
      </c>
      <c r="S18" s="35">
        <v>-565000</v>
      </c>
      <c r="T18" s="11">
        <v>3000</v>
      </c>
      <c r="U18" s="11">
        <v>4000</v>
      </c>
      <c r="V18" s="30">
        <v>10000</v>
      </c>
    </row>
    <row r="19" spans="1:22" ht="39" customHeight="1">
      <c r="A19" s="7" t="s">
        <v>98</v>
      </c>
      <c r="B19" s="7" t="s">
        <v>63</v>
      </c>
      <c r="C19" s="21"/>
      <c r="D19" s="21"/>
      <c r="E19" s="21"/>
      <c r="F19" s="21"/>
      <c r="G19" s="21"/>
      <c r="H19" s="21"/>
      <c r="I19" s="21"/>
      <c r="J19" s="21"/>
      <c r="K19" s="7"/>
      <c r="L19" s="7"/>
      <c r="M19" s="7"/>
      <c r="N19" s="7"/>
      <c r="O19" s="7"/>
      <c r="P19" s="7"/>
      <c r="Q19" s="8">
        <f aca="true" t="shared" si="3" ref="Q19:V19">SUM(Q20:Q24)</f>
        <v>12207515</v>
      </c>
      <c r="R19" s="8">
        <f t="shared" si="3"/>
        <v>11987051.78</v>
      </c>
      <c r="S19" s="8">
        <f t="shared" si="3"/>
        <v>12207515</v>
      </c>
      <c r="T19" s="8">
        <f t="shared" si="3"/>
        <v>12924000</v>
      </c>
      <c r="U19" s="8">
        <f t="shared" si="3"/>
        <v>12265000</v>
      </c>
      <c r="V19" s="8">
        <f t="shared" si="3"/>
        <v>12395000</v>
      </c>
    </row>
    <row r="20" spans="1:22" ht="36" customHeight="1">
      <c r="A20" s="15"/>
      <c r="B20" s="15"/>
      <c r="C20" s="22" t="s">
        <v>41</v>
      </c>
      <c r="D20" s="22" t="s">
        <v>15</v>
      </c>
      <c r="E20" s="22" t="s">
        <v>64</v>
      </c>
      <c r="F20" s="22" t="s">
        <v>43</v>
      </c>
      <c r="G20" s="22" t="s">
        <v>49</v>
      </c>
      <c r="H20" s="22" t="s">
        <v>43</v>
      </c>
      <c r="I20" s="22" t="s">
        <v>44</v>
      </c>
      <c r="J20" s="22" t="s">
        <v>45</v>
      </c>
      <c r="K20" s="15" t="s">
        <v>133</v>
      </c>
      <c r="L20" s="9" t="s">
        <v>46</v>
      </c>
      <c r="M20" s="10">
        <v>1</v>
      </c>
      <c r="N20" s="10">
        <v>1</v>
      </c>
      <c r="O20" s="10">
        <v>1</v>
      </c>
      <c r="P20" s="10">
        <v>1</v>
      </c>
      <c r="Q20" s="11">
        <v>11513000</v>
      </c>
      <c r="R20" s="11">
        <v>11297168.74</v>
      </c>
      <c r="S20" s="11">
        <v>11513000</v>
      </c>
      <c r="T20" s="11">
        <v>12289000</v>
      </c>
      <c r="U20" s="11">
        <v>11615000</v>
      </c>
      <c r="V20" s="13">
        <v>11730000</v>
      </c>
    </row>
    <row r="21" spans="1:22" ht="39" customHeight="1">
      <c r="A21" s="15"/>
      <c r="B21" s="15"/>
      <c r="C21" s="22" t="s">
        <v>41</v>
      </c>
      <c r="D21" s="22" t="s">
        <v>15</v>
      </c>
      <c r="E21" s="22" t="s">
        <v>64</v>
      </c>
      <c r="F21" s="22" t="s">
        <v>43</v>
      </c>
      <c r="G21" s="22" t="s">
        <v>48</v>
      </c>
      <c r="H21" s="22" t="s">
        <v>43</v>
      </c>
      <c r="I21" s="22" t="s">
        <v>44</v>
      </c>
      <c r="J21" s="22" t="s">
        <v>45</v>
      </c>
      <c r="K21" s="15" t="s">
        <v>134</v>
      </c>
      <c r="L21" s="9" t="s">
        <v>46</v>
      </c>
      <c r="M21" s="10">
        <v>1</v>
      </c>
      <c r="N21" s="10">
        <v>1</v>
      </c>
      <c r="O21" s="10">
        <v>1</v>
      </c>
      <c r="P21" s="10">
        <v>1</v>
      </c>
      <c r="Q21" s="11">
        <v>2000</v>
      </c>
      <c r="R21" s="11">
        <v>2436.91</v>
      </c>
      <c r="S21" s="11">
        <v>2000</v>
      </c>
      <c r="T21" s="11"/>
      <c r="U21" s="11"/>
      <c r="V21" s="11"/>
    </row>
    <row r="22" spans="1:22" ht="67.5" customHeight="1">
      <c r="A22" s="15"/>
      <c r="B22" s="15"/>
      <c r="C22" s="22" t="s">
        <v>41</v>
      </c>
      <c r="D22" s="22" t="s">
        <v>15</v>
      </c>
      <c r="E22" s="22" t="s">
        <v>64</v>
      </c>
      <c r="F22" s="22" t="s">
        <v>56</v>
      </c>
      <c r="G22" s="22" t="s">
        <v>49</v>
      </c>
      <c r="H22" s="22" t="s">
        <v>42</v>
      </c>
      <c r="I22" s="22" t="s">
        <v>44</v>
      </c>
      <c r="J22" s="22" t="s">
        <v>45</v>
      </c>
      <c r="K22" s="15" t="s">
        <v>135</v>
      </c>
      <c r="L22" s="9" t="s">
        <v>46</v>
      </c>
      <c r="M22" s="10" t="s">
        <v>215</v>
      </c>
      <c r="N22" s="10" t="s">
        <v>215</v>
      </c>
      <c r="O22" s="10" t="s">
        <v>215</v>
      </c>
      <c r="P22" s="10" t="s">
        <v>215</v>
      </c>
      <c r="Q22" s="11">
        <v>597515</v>
      </c>
      <c r="R22" s="11">
        <v>611990.69</v>
      </c>
      <c r="S22" s="11">
        <v>597515</v>
      </c>
      <c r="T22" s="11">
        <v>600000</v>
      </c>
      <c r="U22" s="11">
        <v>615000</v>
      </c>
      <c r="V22" s="12">
        <v>630000</v>
      </c>
    </row>
    <row r="23" spans="1:22" ht="69.75" customHeight="1">
      <c r="A23" s="15"/>
      <c r="B23" s="15"/>
      <c r="C23" s="22" t="s">
        <v>41</v>
      </c>
      <c r="D23" s="22" t="s">
        <v>15</v>
      </c>
      <c r="E23" s="22" t="s">
        <v>64</v>
      </c>
      <c r="F23" s="22" t="s">
        <v>56</v>
      </c>
      <c r="G23" s="22" t="s">
        <v>48</v>
      </c>
      <c r="H23" s="22" t="s">
        <v>42</v>
      </c>
      <c r="I23" s="22" t="s">
        <v>44</v>
      </c>
      <c r="J23" s="22" t="s">
        <v>45</v>
      </c>
      <c r="K23" s="15" t="s">
        <v>65</v>
      </c>
      <c r="L23" s="9" t="s">
        <v>46</v>
      </c>
      <c r="M23" s="10" t="s">
        <v>215</v>
      </c>
      <c r="N23" s="10" t="s">
        <v>215</v>
      </c>
      <c r="O23" s="10" t="s">
        <v>215</v>
      </c>
      <c r="P23" s="10" t="s">
        <v>215</v>
      </c>
      <c r="Q23" s="11">
        <v>60000</v>
      </c>
      <c r="R23" s="11">
        <v>61055.44</v>
      </c>
      <c r="S23" s="11">
        <v>60000</v>
      </c>
      <c r="T23" s="11"/>
      <c r="U23" s="11"/>
      <c r="V23" s="11"/>
    </row>
    <row r="24" spans="1:22" ht="38.25" customHeight="1">
      <c r="A24" s="15"/>
      <c r="B24" s="15"/>
      <c r="C24" s="22" t="s">
        <v>41</v>
      </c>
      <c r="D24" s="22" t="s">
        <v>15</v>
      </c>
      <c r="E24" s="22" t="s">
        <v>64</v>
      </c>
      <c r="F24" s="22" t="s">
        <v>67</v>
      </c>
      <c r="G24" s="22" t="s">
        <v>48</v>
      </c>
      <c r="H24" s="22" t="s">
        <v>43</v>
      </c>
      <c r="I24" s="22" t="s">
        <v>44</v>
      </c>
      <c r="J24" s="22" t="s">
        <v>45</v>
      </c>
      <c r="K24" s="15" t="s">
        <v>136</v>
      </c>
      <c r="L24" s="9" t="s">
        <v>46</v>
      </c>
      <c r="M24" s="10">
        <v>1</v>
      </c>
      <c r="N24" s="10">
        <v>1</v>
      </c>
      <c r="O24" s="10">
        <v>1</v>
      </c>
      <c r="P24" s="10">
        <v>1</v>
      </c>
      <c r="Q24" s="11">
        <v>35000</v>
      </c>
      <c r="R24" s="11">
        <v>14400</v>
      </c>
      <c r="S24" s="11">
        <v>35000</v>
      </c>
      <c r="T24" s="11">
        <v>35000</v>
      </c>
      <c r="U24" s="11">
        <v>35000</v>
      </c>
      <c r="V24" s="11">
        <v>35000</v>
      </c>
    </row>
    <row r="25" spans="1:22" ht="31.5">
      <c r="A25" s="7" t="s">
        <v>98</v>
      </c>
      <c r="B25" s="7" t="s">
        <v>70</v>
      </c>
      <c r="C25" s="21"/>
      <c r="D25" s="21"/>
      <c r="E25" s="21"/>
      <c r="F25" s="21"/>
      <c r="G25" s="21"/>
      <c r="H25" s="21"/>
      <c r="I25" s="21"/>
      <c r="J25" s="21"/>
      <c r="K25" s="7"/>
      <c r="L25" s="7"/>
      <c r="M25" s="7"/>
      <c r="N25" s="7"/>
      <c r="O25" s="7"/>
      <c r="P25" s="7"/>
      <c r="Q25" s="8">
        <f aca="true" t="shared" si="4" ref="Q25:V25">SUM(Q26:Q27)</f>
        <v>1130000</v>
      </c>
      <c r="R25" s="8">
        <f t="shared" si="4"/>
        <v>1112201.62</v>
      </c>
      <c r="S25" s="8">
        <f t="shared" si="4"/>
        <v>1130000</v>
      </c>
      <c r="T25" s="8">
        <f t="shared" si="4"/>
        <v>1300000</v>
      </c>
      <c r="U25" s="8">
        <f t="shared" si="4"/>
        <v>1430000</v>
      </c>
      <c r="V25" s="8">
        <f t="shared" si="4"/>
        <v>1570000</v>
      </c>
    </row>
    <row r="26" spans="1:22" ht="47.25">
      <c r="A26" s="15"/>
      <c r="B26" s="15"/>
      <c r="C26" s="22" t="s">
        <v>41</v>
      </c>
      <c r="D26" s="22" t="s">
        <v>15</v>
      </c>
      <c r="E26" s="22" t="s">
        <v>71</v>
      </c>
      <c r="F26" s="22" t="s">
        <v>56</v>
      </c>
      <c r="G26" s="22" t="s">
        <v>49</v>
      </c>
      <c r="H26" s="22" t="s">
        <v>42</v>
      </c>
      <c r="I26" s="22" t="s">
        <v>44</v>
      </c>
      <c r="J26" s="22" t="s">
        <v>45</v>
      </c>
      <c r="K26" s="23" t="s">
        <v>139</v>
      </c>
      <c r="L26" s="9" t="s">
        <v>46</v>
      </c>
      <c r="M26" s="10">
        <v>1</v>
      </c>
      <c r="N26" s="10">
        <v>1</v>
      </c>
      <c r="O26" s="10">
        <v>1</v>
      </c>
      <c r="P26" s="10">
        <v>1</v>
      </c>
      <c r="Q26" s="11">
        <v>1115000</v>
      </c>
      <c r="R26" s="11">
        <v>1093001.62</v>
      </c>
      <c r="S26" s="11">
        <v>1115000</v>
      </c>
      <c r="T26" s="11">
        <v>1285000</v>
      </c>
      <c r="U26" s="11">
        <v>1415000</v>
      </c>
      <c r="V26" s="12">
        <v>1555000</v>
      </c>
    </row>
    <row r="27" spans="1:22" ht="33.75" customHeight="1">
      <c r="A27" s="15"/>
      <c r="B27" s="15"/>
      <c r="C27" s="22" t="s">
        <v>196</v>
      </c>
      <c r="D27" s="22" t="s">
        <v>15</v>
      </c>
      <c r="E27" s="22" t="s">
        <v>71</v>
      </c>
      <c r="F27" s="22" t="s">
        <v>69</v>
      </c>
      <c r="G27" s="22" t="s">
        <v>137</v>
      </c>
      <c r="H27" s="22" t="s">
        <v>42</v>
      </c>
      <c r="I27" s="22" t="s">
        <v>44</v>
      </c>
      <c r="J27" s="22" t="s">
        <v>45</v>
      </c>
      <c r="K27" s="15" t="s">
        <v>138</v>
      </c>
      <c r="L27" s="9" t="s">
        <v>203</v>
      </c>
      <c r="M27" s="10">
        <v>1</v>
      </c>
      <c r="N27" s="10">
        <v>1</v>
      </c>
      <c r="O27" s="10">
        <v>1</v>
      </c>
      <c r="P27" s="10">
        <v>1</v>
      </c>
      <c r="Q27" s="11">
        <v>15000</v>
      </c>
      <c r="R27" s="11">
        <v>19200</v>
      </c>
      <c r="S27" s="11">
        <v>15000</v>
      </c>
      <c r="T27" s="11">
        <v>15000</v>
      </c>
      <c r="U27" s="11">
        <v>15000</v>
      </c>
      <c r="V27" s="11">
        <v>15000</v>
      </c>
    </row>
    <row r="28" spans="1:22" ht="115.5" customHeight="1">
      <c r="A28" s="7" t="s">
        <v>39</v>
      </c>
      <c r="B28" s="7" t="s">
        <v>75</v>
      </c>
      <c r="C28" s="21"/>
      <c r="D28" s="21"/>
      <c r="E28" s="21"/>
      <c r="F28" s="21"/>
      <c r="G28" s="21"/>
      <c r="H28" s="21"/>
      <c r="I28" s="21"/>
      <c r="J28" s="21"/>
      <c r="K28" s="7"/>
      <c r="L28" s="7"/>
      <c r="M28" s="7"/>
      <c r="N28" s="7"/>
      <c r="O28" s="7"/>
      <c r="P28" s="7"/>
      <c r="Q28" s="8">
        <f aca="true" t="shared" si="5" ref="Q28:V28">SUM(Q29:Q31)</f>
        <v>3745000</v>
      </c>
      <c r="R28" s="8">
        <f t="shared" si="5"/>
        <v>2214795.6999999997</v>
      </c>
      <c r="S28" s="8">
        <f t="shared" si="5"/>
        <v>3745000</v>
      </c>
      <c r="T28" s="8">
        <f t="shared" si="5"/>
        <v>2850000</v>
      </c>
      <c r="U28" s="8">
        <f t="shared" si="5"/>
        <v>2850000</v>
      </c>
      <c r="V28" s="8">
        <f t="shared" si="5"/>
        <v>2850000</v>
      </c>
    </row>
    <row r="29" spans="1:22" ht="97.5" customHeight="1">
      <c r="A29" s="15"/>
      <c r="B29" s="15"/>
      <c r="C29" s="22" t="s">
        <v>197</v>
      </c>
      <c r="D29" s="22" t="s">
        <v>15</v>
      </c>
      <c r="E29" s="22" t="s">
        <v>25</v>
      </c>
      <c r="F29" s="22" t="s">
        <v>64</v>
      </c>
      <c r="G29" s="22" t="s">
        <v>83</v>
      </c>
      <c r="H29" s="22" t="s">
        <v>24</v>
      </c>
      <c r="I29" s="22" t="s">
        <v>44</v>
      </c>
      <c r="J29" s="22" t="s">
        <v>62</v>
      </c>
      <c r="K29" s="15" t="s">
        <v>141</v>
      </c>
      <c r="L29" s="9" t="s">
        <v>204</v>
      </c>
      <c r="M29" s="10">
        <v>1</v>
      </c>
      <c r="N29" s="10">
        <v>1</v>
      </c>
      <c r="O29" s="10">
        <v>1</v>
      </c>
      <c r="P29" s="10">
        <v>1</v>
      </c>
      <c r="Q29" s="11">
        <v>1200000</v>
      </c>
      <c r="R29" s="11">
        <v>741328.05</v>
      </c>
      <c r="S29" s="11">
        <v>1200000</v>
      </c>
      <c r="T29" s="11">
        <v>550000</v>
      </c>
      <c r="U29" s="11">
        <v>550000</v>
      </c>
      <c r="V29" s="11">
        <v>550000</v>
      </c>
    </row>
    <row r="30" spans="1:22" ht="95.25" customHeight="1">
      <c r="A30" s="15"/>
      <c r="B30" s="15"/>
      <c r="C30" s="22" t="s">
        <v>197</v>
      </c>
      <c r="D30" s="22" t="s">
        <v>15</v>
      </c>
      <c r="E30" s="22" t="s">
        <v>25</v>
      </c>
      <c r="F30" s="22" t="s">
        <v>64</v>
      </c>
      <c r="G30" s="22" t="s">
        <v>83</v>
      </c>
      <c r="H30" s="22" t="s">
        <v>27</v>
      </c>
      <c r="I30" s="22" t="s">
        <v>44</v>
      </c>
      <c r="J30" s="22" t="s">
        <v>62</v>
      </c>
      <c r="K30" s="15" t="s">
        <v>142</v>
      </c>
      <c r="L30" s="9" t="s">
        <v>204</v>
      </c>
      <c r="M30" s="10">
        <v>0.5</v>
      </c>
      <c r="N30" s="10">
        <v>0.5</v>
      </c>
      <c r="O30" s="10">
        <v>0.5</v>
      </c>
      <c r="P30" s="10">
        <v>0.5</v>
      </c>
      <c r="Q30" s="11">
        <v>1895000</v>
      </c>
      <c r="R30" s="11">
        <v>919846.83</v>
      </c>
      <c r="S30" s="11">
        <v>1895000</v>
      </c>
      <c r="T30" s="11">
        <v>1650000</v>
      </c>
      <c r="U30" s="11">
        <v>1650000</v>
      </c>
      <c r="V30" s="11">
        <v>1650000</v>
      </c>
    </row>
    <row r="31" spans="1:22" ht="96" customHeight="1">
      <c r="A31" s="15"/>
      <c r="B31" s="15"/>
      <c r="C31" s="22" t="s">
        <v>197</v>
      </c>
      <c r="D31" s="22" t="s">
        <v>15</v>
      </c>
      <c r="E31" s="22" t="s">
        <v>25</v>
      </c>
      <c r="F31" s="22" t="s">
        <v>64</v>
      </c>
      <c r="G31" s="22" t="s">
        <v>143</v>
      </c>
      <c r="H31" s="22" t="s">
        <v>64</v>
      </c>
      <c r="I31" s="22" t="s">
        <v>44</v>
      </c>
      <c r="J31" s="22" t="s">
        <v>62</v>
      </c>
      <c r="K31" s="15" t="s">
        <v>144</v>
      </c>
      <c r="L31" s="9" t="s">
        <v>204</v>
      </c>
      <c r="M31" s="10">
        <v>1</v>
      </c>
      <c r="N31" s="10">
        <v>1</v>
      </c>
      <c r="O31" s="10">
        <v>1</v>
      </c>
      <c r="P31" s="10">
        <v>1</v>
      </c>
      <c r="Q31" s="11">
        <v>650000</v>
      </c>
      <c r="R31" s="11">
        <v>553620.82</v>
      </c>
      <c r="S31" s="11">
        <v>650000</v>
      </c>
      <c r="T31" s="11">
        <v>650000</v>
      </c>
      <c r="U31" s="11">
        <v>650000</v>
      </c>
      <c r="V31" s="11">
        <v>650000</v>
      </c>
    </row>
    <row r="32" spans="1:22" ht="54" customHeight="1">
      <c r="A32" s="7" t="s">
        <v>39</v>
      </c>
      <c r="B32" s="7" t="s">
        <v>76</v>
      </c>
      <c r="C32" s="21"/>
      <c r="D32" s="21"/>
      <c r="E32" s="21"/>
      <c r="F32" s="21"/>
      <c r="G32" s="21"/>
      <c r="H32" s="21"/>
      <c r="I32" s="21"/>
      <c r="J32" s="21"/>
      <c r="K32" s="7"/>
      <c r="L32" s="7"/>
      <c r="M32" s="7"/>
      <c r="N32" s="7"/>
      <c r="O32" s="7"/>
      <c r="P32" s="7"/>
      <c r="Q32" s="8">
        <f aca="true" t="shared" si="6" ref="Q32:V32">SUM(Q33:Q36)</f>
        <v>750000</v>
      </c>
      <c r="R32" s="8">
        <f t="shared" si="6"/>
        <v>690987.51</v>
      </c>
      <c r="S32" s="8">
        <f t="shared" si="6"/>
        <v>750000</v>
      </c>
      <c r="T32" s="8">
        <f t="shared" si="6"/>
        <v>900000</v>
      </c>
      <c r="U32" s="8">
        <f t="shared" si="6"/>
        <v>900000</v>
      </c>
      <c r="V32" s="8">
        <f t="shared" si="6"/>
        <v>900000</v>
      </c>
    </row>
    <row r="33" spans="1:22" ht="48" customHeight="1">
      <c r="A33" s="15"/>
      <c r="B33" s="15"/>
      <c r="C33" s="22" t="s">
        <v>77</v>
      </c>
      <c r="D33" s="22" t="s">
        <v>15</v>
      </c>
      <c r="E33" s="22" t="s">
        <v>26</v>
      </c>
      <c r="F33" s="22" t="s">
        <v>42</v>
      </c>
      <c r="G33" s="22" t="s">
        <v>49</v>
      </c>
      <c r="H33" s="22" t="s">
        <v>42</v>
      </c>
      <c r="I33" s="22" t="s">
        <v>44</v>
      </c>
      <c r="J33" s="22" t="s">
        <v>62</v>
      </c>
      <c r="K33" s="15" t="s">
        <v>78</v>
      </c>
      <c r="L33" s="9" t="s">
        <v>79</v>
      </c>
      <c r="M33" s="10">
        <v>0.55</v>
      </c>
      <c r="N33" s="10">
        <v>0.55</v>
      </c>
      <c r="O33" s="10">
        <v>0.55</v>
      </c>
      <c r="P33" s="10">
        <v>0.55</v>
      </c>
      <c r="Q33" s="11">
        <v>30000</v>
      </c>
      <c r="R33" s="11">
        <v>14196.23</v>
      </c>
      <c r="S33" s="11">
        <v>30000</v>
      </c>
      <c r="T33" s="11">
        <v>40000</v>
      </c>
      <c r="U33" s="11">
        <v>40000</v>
      </c>
      <c r="V33" s="11">
        <v>40000</v>
      </c>
    </row>
    <row r="34" spans="1:22" ht="48" customHeight="1">
      <c r="A34" s="15"/>
      <c r="B34" s="15"/>
      <c r="C34" s="22" t="s">
        <v>77</v>
      </c>
      <c r="D34" s="22" t="s">
        <v>15</v>
      </c>
      <c r="E34" s="22" t="s">
        <v>26</v>
      </c>
      <c r="F34" s="22" t="s">
        <v>42</v>
      </c>
      <c r="G34" s="22" t="s">
        <v>48</v>
      </c>
      <c r="H34" s="22" t="s">
        <v>42</v>
      </c>
      <c r="I34" s="22" t="s">
        <v>44</v>
      </c>
      <c r="J34" s="22" t="s">
        <v>62</v>
      </c>
      <c r="K34" s="15" t="s">
        <v>80</v>
      </c>
      <c r="L34" s="9" t="s">
        <v>79</v>
      </c>
      <c r="M34" s="10">
        <v>0.55</v>
      </c>
      <c r="N34" s="10">
        <v>0.55</v>
      </c>
      <c r="O34" s="10">
        <v>0.55</v>
      </c>
      <c r="P34" s="10">
        <v>0.55</v>
      </c>
      <c r="Q34" s="11">
        <v>20000</v>
      </c>
      <c r="R34" s="11">
        <v>7876.2</v>
      </c>
      <c r="S34" s="11">
        <v>20000</v>
      </c>
      <c r="T34" s="11">
        <v>30000</v>
      </c>
      <c r="U34" s="11">
        <v>30000</v>
      </c>
      <c r="V34" s="11">
        <v>30000</v>
      </c>
    </row>
    <row r="35" spans="1:22" ht="46.5" customHeight="1">
      <c r="A35" s="15"/>
      <c r="B35" s="15"/>
      <c r="C35" s="22" t="s">
        <v>77</v>
      </c>
      <c r="D35" s="22" t="s">
        <v>15</v>
      </c>
      <c r="E35" s="22" t="s">
        <v>26</v>
      </c>
      <c r="F35" s="22" t="s">
        <v>42</v>
      </c>
      <c r="G35" s="22" t="s">
        <v>51</v>
      </c>
      <c r="H35" s="22" t="s">
        <v>42</v>
      </c>
      <c r="I35" s="22" t="s">
        <v>44</v>
      </c>
      <c r="J35" s="22" t="s">
        <v>62</v>
      </c>
      <c r="K35" s="15" t="s">
        <v>81</v>
      </c>
      <c r="L35" s="9" t="s">
        <v>79</v>
      </c>
      <c r="M35" s="10">
        <v>0.55</v>
      </c>
      <c r="N35" s="10">
        <v>0.55</v>
      </c>
      <c r="O35" s="10">
        <v>0.55</v>
      </c>
      <c r="P35" s="10">
        <v>0.55</v>
      </c>
      <c r="Q35" s="11">
        <v>40000</v>
      </c>
      <c r="R35" s="11">
        <v>28236.68</v>
      </c>
      <c r="S35" s="11">
        <v>40000</v>
      </c>
      <c r="T35" s="11">
        <v>50000</v>
      </c>
      <c r="U35" s="11">
        <v>50000</v>
      </c>
      <c r="V35" s="11">
        <v>50000</v>
      </c>
    </row>
    <row r="36" spans="1:22" ht="51" customHeight="1">
      <c r="A36" s="15"/>
      <c r="B36" s="15"/>
      <c r="C36" s="22" t="s">
        <v>77</v>
      </c>
      <c r="D36" s="22" t="s">
        <v>15</v>
      </c>
      <c r="E36" s="22" t="s">
        <v>26</v>
      </c>
      <c r="F36" s="22" t="s">
        <v>42</v>
      </c>
      <c r="G36" s="22" t="s">
        <v>53</v>
      </c>
      <c r="H36" s="22" t="s">
        <v>42</v>
      </c>
      <c r="I36" s="22" t="s">
        <v>44</v>
      </c>
      <c r="J36" s="22" t="s">
        <v>62</v>
      </c>
      <c r="K36" s="15" t="s">
        <v>82</v>
      </c>
      <c r="L36" s="9" t="s">
        <v>79</v>
      </c>
      <c r="M36" s="10">
        <v>0.55</v>
      </c>
      <c r="N36" s="10">
        <v>0.55</v>
      </c>
      <c r="O36" s="10">
        <v>0.55</v>
      </c>
      <c r="P36" s="10">
        <v>0.55</v>
      </c>
      <c r="Q36" s="11">
        <v>660000</v>
      </c>
      <c r="R36" s="11">
        <v>640678.4</v>
      </c>
      <c r="S36" s="11">
        <v>660000</v>
      </c>
      <c r="T36" s="11">
        <v>780000</v>
      </c>
      <c r="U36" s="11">
        <v>780000</v>
      </c>
      <c r="V36" s="11">
        <v>780000</v>
      </c>
    </row>
    <row r="37" spans="1:22" ht="66.75" customHeight="1">
      <c r="A37" s="7" t="s">
        <v>39</v>
      </c>
      <c r="B37" s="7" t="s">
        <v>85</v>
      </c>
      <c r="C37" s="21"/>
      <c r="D37" s="21"/>
      <c r="E37" s="21"/>
      <c r="F37" s="21"/>
      <c r="G37" s="21"/>
      <c r="H37" s="21"/>
      <c r="I37" s="21"/>
      <c r="J37" s="21"/>
      <c r="K37" s="7"/>
      <c r="L37" s="7"/>
      <c r="M37" s="7"/>
      <c r="N37" s="7"/>
      <c r="O37" s="7"/>
      <c r="P37" s="7"/>
      <c r="Q37" s="8">
        <f aca="true" t="shared" si="7" ref="Q37:V37">SUM(Q38:Q39)</f>
        <v>701551.68</v>
      </c>
      <c r="R37" s="8">
        <f t="shared" si="7"/>
        <v>777074.1699999999</v>
      </c>
      <c r="S37" s="8">
        <f t="shared" si="7"/>
        <v>701551.68</v>
      </c>
      <c r="T37" s="8">
        <f t="shared" si="7"/>
        <v>50000</v>
      </c>
      <c r="U37" s="8">
        <f t="shared" si="7"/>
        <v>50000</v>
      </c>
      <c r="V37" s="8">
        <f t="shared" si="7"/>
        <v>50000</v>
      </c>
    </row>
    <row r="38" spans="1:22" ht="101.25" customHeight="1">
      <c r="A38" s="15"/>
      <c r="B38" s="15"/>
      <c r="C38" s="22" t="s">
        <v>197</v>
      </c>
      <c r="D38" s="22" t="s">
        <v>15</v>
      </c>
      <c r="E38" s="22" t="s">
        <v>28</v>
      </c>
      <c r="F38" s="22" t="s">
        <v>66</v>
      </c>
      <c r="G38" s="22" t="s">
        <v>83</v>
      </c>
      <c r="H38" s="22" t="s">
        <v>24</v>
      </c>
      <c r="I38" s="22" t="s">
        <v>44</v>
      </c>
      <c r="J38" s="22" t="s">
        <v>86</v>
      </c>
      <c r="K38" s="15" t="s">
        <v>145</v>
      </c>
      <c r="L38" s="9" t="s">
        <v>204</v>
      </c>
      <c r="M38" s="10">
        <v>1</v>
      </c>
      <c r="N38" s="10">
        <v>1</v>
      </c>
      <c r="O38" s="10">
        <v>1</v>
      </c>
      <c r="P38" s="10">
        <v>1</v>
      </c>
      <c r="Q38" s="11">
        <v>4551.68</v>
      </c>
      <c r="R38" s="11">
        <v>7970.85</v>
      </c>
      <c r="S38" s="11">
        <v>4551.68</v>
      </c>
      <c r="T38" s="11">
        <v>0</v>
      </c>
      <c r="U38" s="11">
        <v>0</v>
      </c>
      <c r="V38" s="12">
        <v>0</v>
      </c>
    </row>
    <row r="39" spans="1:22" ht="104.25" customHeight="1">
      <c r="A39" s="15"/>
      <c r="B39" s="15"/>
      <c r="C39" s="22" t="s">
        <v>197</v>
      </c>
      <c r="D39" s="22" t="s">
        <v>15</v>
      </c>
      <c r="E39" s="22" t="s">
        <v>28</v>
      </c>
      <c r="F39" s="22" t="s">
        <v>66</v>
      </c>
      <c r="G39" s="22" t="s">
        <v>83</v>
      </c>
      <c r="H39" s="22" t="s">
        <v>27</v>
      </c>
      <c r="I39" s="22" t="s">
        <v>44</v>
      </c>
      <c r="J39" s="22" t="s">
        <v>86</v>
      </c>
      <c r="K39" s="15" t="s">
        <v>146</v>
      </c>
      <c r="L39" s="9" t="s">
        <v>204</v>
      </c>
      <c r="M39" s="10">
        <v>0.5</v>
      </c>
      <c r="N39" s="10">
        <v>0.5</v>
      </c>
      <c r="O39" s="10">
        <v>0.5</v>
      </c>
      <c r="P39" s="10">
        <v>0.5</v>
      </c>
      <c r="Q39" s="11">
        <v>697000</v>
      </c>
      <c r="R39" s="11">
        <v>769103.32</v>
      </c>
      <c r="S39" s="11">
        <v>697000</v>
      </c>
      <c r="T39" s="11">
        <v>50000</v>
      </c>
      <c r="U39" s="11">
        <v>50000</v>
      </c>
      <c r="V39" s="11">
        <v>50000</v>
      </c>
    </row>
    <row r="40" spans="1:22" ht="57.75" customHeight="1">
      <c r="A40" s="7" t="s">
        <v>39</v>
      </c>
      <c r="B40" s="7" t="s">
        <v>88</v>
      </c>
      <c r="C40" s="21"/>
      <c r="D40" s="21"/>
      <c r="E40" s="21"/>
      <c r="F40" s="21"/>
      <c r="G40" s="21"/>
      <c r="H40" s="21"/>
      <c r="I40" s="21"/>
      <c r="J40" s="21"/>
      <c r="K40" s="7"/>
      <c r="L40" s="7"/>
      <c r="M40" s="7"/>
      <c r="N40" s="7"/>
      <c r="O40" s="7"/>
      <c r="P40" s="7"/>
      <c r="Q40" s="8">
        <f aca="true" t="shared" si="8" ref="Q40:V40">SUM(Q41:Q54)</f>
        <v>1440000</v>
      </c>
      <c r="R40" s="8">
        <f t="shared" si="8"/>
        <v>1010380.77</v>
      </c>
      <c r="S40" s="8">
        <f t="shared" si="8"/>
        <v>1440000</v>
      </c>
      <c r="T40" s="8">
        <f t="shared" si="8"/>
        <v>1200000</v>
      </c>
      <c r="U40" s="8">
        <f t="shared" si="8"/>
        <v>1320000</v>
      </c>
      <c r="V40" s="8">
        <f t="shared" si="8"/>
        <v>1450000</v>
      </c>
    </row>
    <row r="41" spans="1:22" ht="67.5" customHeight="1">
      <c r="A41" s="15"/>
      <c r="B41" s="15"/>
      <c r="C41" s="22" t="s">
        <v>41</v>
      </c>
      <c r="D41" s="22" t="s">
        <v>15</v>
      </c>
      <c r="E41" s="22" t="s">
        <v>30</v>
      </c>
      <c r="F41" s="22" t="s">
        <v>56</v>
      </c>
      <c r="G41" s="22" t="s">
        <v>49</v>
      </c>
      <c r="H41" s="22" t="s">
        <v>42</v>
      </c>
      <c r="I41" s="22" t="s">
        <v>44</v>
      </c>
      <c r="J41" s="22" t="s">
        <v>87</v>
      </c>
      <c r="K41" s="15" t="s">
        <v>147</v>
      </c>
      <c r="L41" s="9" t="s">
        <v>46</v>
      </c>
      <c r="M41" s="10">
        <v>0.5</v>
      </c>
      <c r="N41" s="10">
        <v>0.5</v>
      </c>
      <c r="O41" s="10">
        <v>0.5</v>
      </c>
      <c r="P41" s="10">
        <v>0.5</v>
      </c>
      <c r="Q41" s="11">
        <v>3000</v>
      </c>
      <c r="R41" s="11">
        <v>1300</v>
      </c>
      <c r="S41" s="11">
        <v>3000</v>
      </c>
      <c r="T41" s="11">
        <v>4000</v>
      </c>
      <c r="U41" s="11">
        <v>4000</v>
      </c>
      <c r="V41" s="11">
        <v>4000</v>
      </c>
    </row>
    <row r="42" spans="1:22" ht="52.5" customHeight="1">
      <c r="A42" s="15"/>
      <c r="B42" s="15"/>
      <c r="C42" s="22" t="s">
        <v>41</v>
      </c>
      <c r="D42" s="22" t="s">
        <v>15</v>
      </c>
      <c r="E42" s="22" t="s">
        <v>30</v>
      </c>
      <c r="F42" s="22" t="s">
        <v>56</v>
      </c>
      <c r="G42" s="22" t="s">
        <v>51</v>
      </c>
      <c r="H42" s="22" t="s">
        <v>42</v>
      </c>
      <c r="I42" s="22" t="s">
        <v>44</v>
      </c>
      <c r="J42" s="22" t="s">
        <v>87</v>
      </c>
      <c r="K42" s="15" t="s">
        <v>148</v>
      </c>
      <c r="L42" s="9" t="s">
        <v>46</v>
      </c>
      <c r="M42" s="10">
        <v>0.5</v>
      </c>
      <c r="N42" s="10">
        <v>0.5</v>
      </c>
      <c r="O42" s="10">
        <v>0.5</v>
      </c>
      <c r="P42" s="10">
        <v>0.5</v>
      </c>
      <c r="Q42" s="11">
        <v>1000</v>
      </c>
      <c r="R42" s="11">
        <v>150</v>
      </c>
      <c r="S42" s="11">
        <v>1000</v>
      </c>
      <c r="T42" s="11">
        <v>1000</v>
      </c>
      <c r="U42" s="11">
        <v>1000</v>
      </c>
      <c r="V42" s="11">
        <v>1000</v>
      </c>
    </row>
    <row r="43" spans="1:22" ht="72.75" customHeight="1">
      <c r="A43" s="15"/>
      <c r="B43" s="15"/>
      <c r="C43" s="31" t="s">
        <v>199</v>
      </c>
      <c r="D43" s="31" t="s">
        <v>15</v>
      </c>
      <c r="E43" s="31" t="s">
        <v>30</v>
      </c>
      <c r="F43" s="31" t="s">
        <v>96</v>
      </c>
      <c r="G43" s="31" t="s">
        <v>51</v>
      </c>
      <c r="H43" s="31" t="s">
        <v>42</v>
      </c>
      <c r="I43" s="31" t="s">
        <v>44</v>
      </c>
      <c r="J43" s="31" t="s">
        <v>87</v>
      </c>
      <c r="K43" s="32" t="s">
        <v>149</v>
      </c>
      <c r="L43" s="9" t="s">
        <v>205</v>
      </c>
      <c r="M43" s="10">
        <v>1</v>
      </c>
      <c r="N43" s="10">
        <v>1</v>
      </c>
      <c r="O43" s="10">
        <v>1</v>
      </c>
      <c r="P43" s="10">
        <v>1</v>
      </c>
      <c r="Q43" s="11">
        <v>10000</v>
      </c>
      <c r="R43" s="11">
        <v>11000</v>
      </c>
      <c r="S43" s="11">
        <v>10000</v>
      </c>
      <c r="T43" s="11">
        <v>20000</v>
      </c>
      <c r="U43" s="11">
        <v>10000</v>
      </c>
      <c r="V43" s="12">
        <v>10000</v>
      </c>
    </row>
    <row r="44" spans="1:22" ht="87.75" customHeight="1">
      <c r="A44" s="15"/>
      <c r="B44" s="15"/>
      <c r="C44" s="22" t="s">
        <v>154</v>
      </c>
      <c r="D44" s="22" t="s">
        <v>15</v>
      </c>
      <c r="E44" s="22" t="s">
        <v>30</v>
      </c>
      <c r="F44" s="22" t="s">
        <v>96</v>
      </c>
      <c r="G44" s="22" t="s">
        <v>153</v>
      </c>
      <c r="H44" s="22" t="s">
        <v>42</v>
      </c>
      <c r="I44" s="22" t="s">
        <v>44</v>
      </c>
      <c r="J44" s="22" t="s">
        <v>87</v>
      </c>
      <c r="K44" s="15" t="s">
        <v>151</v>
      </c>
      <c r="L44" s="9" t="s">
        <v>155</v>
      </c>
      <c r="M44" s="10">
        <v>1</v>
      </c>
      <c r="N44" s="10">
        <v>1</v>
      </c>
      <c r="O44" s="10">
        <v>1</v>
      </c>
      <c r="P44" s="10">
        <v>1</v>
      </c>
      <c r="Q44" s="11">
        <v>20000</v>
      </c>
      <c r="R44" s="11">
        <v>21000</v>
      </c>
      <c r="S44" s="11">
        <v>20000</v>
      </c>
      <c r="T44" s="11">
        <v>20000</v>
      </c>
      <c r="U44" s="11">
        <v>20000</v>
      </c>
      <c r="V44" s="12">
        <v>20000</v>
      </c>
    </row>
    <row r="45" spans="1:22" ht="85.5" customHeight="1">
      <c r="A45" s="15"/>
      <c r="B45" s="15"/>
      <c r="C45" s="22" t="s">
        <v>90</v>
      </c>
      <c r="D45" s="22" t="s">
        <v>15</v>
      </c>
      <c r="E45" s="22" t="s">
        <v>30</v>
      </c>
      <c r="F45" s="22" t="s">
        <v>156</v>
      </c>
      <c r="G45" s="22" t="s">
        <v>68</v>
      </c>
      <c r="H45" s="22" t="s">
        <v>42</v>
      </c>
      <c r="I45" s="22" t="s">
        <v>44</v>
      </c>
      <c r="J45" s="22" t="s">
        <v>87</v>
      </c>
      <c r="K45" s="15" t="s">
        <v>152</v>
      </c>
      <c r="L45" s="9" t="s">
        <v>92</v>
      </c>
      <c r="M45" s="10">
        <v>1</v>
      </c>
      <c r="N45" s="10">
        <v>1</v>
      </c>
      <c r="O45" s="10">
        <v>1</v>
      </c>
      <c r="P45" s="10">
        <v>1</v>
      </c>
      <c r="Q45" s="11">
        <v>80000</v>
      </c>
      <c r="R45" s="11">
        <v>67510</v>
      </c>
      <c r="S45" s="11">
        <v>80000</v>
      </c>
      <c r="T45" s="11">
        <v>80000</v>
      </c>
      <c r="U45" s="11">
        <v>80000</v>
      </c>
      <c r="V45" s="12">
        <v>80000</v>
      </c>
    </row>
    <row r="46" spans="1:22" ht="67.5" customHeight="1">
      <c r="A46" s="15"/>
      <c r="B46" s="15"/>
      <c r="C46" s="31" t="s">
        <v>93</v>
      </c>
      <c r="D46" s="22" t="s">
        <v>15</v>
      </c>
      <c r="E46" s="22" t="s">
        <v>30</v>
      </c>
      <c r="F46" s="22" t="s">
        <v>95</v>
      </c>
      <c r="G46" s="22" t="s">
        <v>68</v>
      </c>
      <c r="H46" s="22" t="s">
        <v>42</v>
      </c>
      <c r="I46" s="22" t="s">
        <v>44</v>
      </c>
      <c r="J46" s="22" t="s">
        <v>87</v>
      </c>
      <c r="K46" s="15" t="s">
        <v>198</v>
      </c>
      <c r="L46" s="9" t="s">
        <v>94</v>
      </c>
      <c r="M46" s="10">
        <v>1</v>
      </c>
      <c r="N46" s="10">
        <v>1</v>
      </c>
      <c r="O46" s="10">
        <v>1</v>
      </c>
      <c r="P46" s="10">
        <v>1</v>
      </c>
      <c r="Q46" s="11">
        <v>6000</v>
      </c>
      <c r="R46" s="11">
        <v>7000</v>
      </c>
      <c r="S46" s="11">
        <v>6000</v>
      </c>
      <c r="T46" s="11"/>
      <c r="U46" s="11"/>
      <c r="V46" s="12"/>
    </row>
    <row r="47" spans="1:22" ht="69" customHeight="1">
      <c r="A47" s="16"/>
      <c r="B47" s="16"/>
      <c r="C47" s="22" t="s">
        <v>72</v>
      </c>
      <c r="D47" s="22" t="s">
        <v>15</v>
      </c>
      <c r="E47" s="22" t="s">
        <v>30</v>
      </c>
      <c r="F47" s="22" t="s">
        <v>157</v>
      </c>
      <c r="G47" s="22" t="s">
        <v>68</v>
      </c>
      <c r="H47" s="22" t="s">
        <v>42</v>
      </c>
      <c r="I47" s="22" t="s">
        <v>44</v>
      </c>
      <c r="J47" s="22" t="s">
        <v>87</v>
      </c>
      <c r="K47" s="15" t="s">
        <v>158</v>
      </c>
      <c r="L47" s="9" t="s">
        <v>150</v>
      </c>
      <c r="M47" s="10">
        <v>1</v>
      </c>
      <c r="N47" s="10">
        <v>1</v>
      </c>
      <c r="O47" s="10">
        <v>1</v>
      </c>
      <c r="P47" s="10">
        <v>1</v>
      </c>
      <c r="Q47" s="28">
        <v>50000</v>
      </c>
      <c r="R47" s="14">
        <v>50800</v>
      </c>
      <c r="S47" s="37">
        <v>50000</v>
      </c>
      <c r="T47" s="37">
        <v>50000</v>
      </c>
      <c r="U47" s="37">
        <v>50000</v>
      </c>
      <c r="V47" s="37">
        <v>50000</v>
      </c>
    </row>
    <row r="48" spans="1:22" ht="35.25" customHeight="1">
      <c r="A48" s="16"/>
      <c r="B48" s="16"/>
      <c r="C48" s="22" t="s">
        <v>196</v>
      </c>
      <c r="D48" s="22" t="s">
        <v>15</v>
      </c>
      <c r="E48" s="22" t="s">
        <v>30</v>
      </c>
      <c r="F48" s="22" t="s">
        <v>91</v>
      </c>
      <c r="G48" s="22" t="s">
        <v>140</v>
      </c>
      <c r="H48" s="22" t="s">
        <v>64</v>
      </c>
      <c r="I48" s="22" t="s">
        <v>44</v>
      </c>
      <c r="J48" s="22" t="s">
        <v>87</v>
      </c>
      <c r="K48" s="15" t="s">
        <v>161</v>
      </c>
      <c r="L48" s="9" t="s">
        <v>201</v>
      </c>
      <c r="M48" s="10">
        <v>1</v>
      </c>
      <c r="N48" s="10">
        <v>1</v>
      </c>
      <c r="O48" s="10">
        <v>1</v>
      </c>
      <c r="P48" s="10">
        <v>1</v>
      </c>
      <c r="Q48" s="33">
        <v>100000</v>
      </c>
      <c r="R48" s="14">
        <v>61386.12</v>
      </c>
      <c r="S48" s="38">
        <v>100000</v>
      </c>
      <c r="T48" s="37">
        <v>150000</v>
      </c>
      <c r="U48" s="37">
        <v>150000</v>
      </c>
      <c r="V48" s="37">
        <v>150000</v>
      </c>
    </row>
    <row r="49" spans="1:22" ht="85.5" customHeight="1">
      <c r="A49" s="16"/>
      <c r="B49" s="16"/>
      <c r="C49" s="22" t="s">
        <v>77</v>
      </c>
      <c r="D49" s="22" t="s">
        <v>15</v>
      </c>
      <c r="E49" s="22" t="s">
        <v>30</v>
      </c>
      <c r="F49" s="22" t="s">
        <v>91</v>
      </c>
      <c r="G49" s="22" t="s">
        <v>140</v>
      </c>
      <c r="H49" s="22" t="s">
        <v>64</v>
      </c>
      <c r="I49" s="22" t="s">
        <v>44</v>
      </c>
      <c r="J49" s="22" t="s">
        <v>87</v>
      </c>
      <c r="K49" s="15" t="s">
        <v>161</v>
      </c>
      <c r="L49" s="9" t="s">
        <v>79</v>
      </c>
      <c r="M49" s="10">
        <v>1</v>
      </c>
      <c r="N49" s="10">
        <v>1</v>
      </c>
      <c r="O49" s="10">
        <v>1</v>
      </c>
      <c r="P49" s="10">
        <v>1</v>
      </c>
      <c r="Q49" s="28">
        <v>50000</v>
      </c>
      <c r="R49" s="14">
        <v>30000</v>
      </c>
      <c r="S49" s="37">
        <v>50000</v>
      </c>
      <c r="T49" s="37">
        <v>50000</v>
      </c>
      <c r="U49" s="37">
        <v>50000</v>
      </c>
      <c r="V49" s="37">
        <v>50000</v>
      </c>
    </row>
    <row r="50" spans="1:22" ht="98.25" customHeight="1">
      <c r="A50" s="16"/>
      <c r="B50" s="16"/>
      <c r="C50" s="22" t="s">
        <v>90</v>
      </c>
      <c r="D50" s="22" t="s">
        <v>15</v>
      </c>
      <c r="E50" s="22" t="s">
        <v>30</v>
      </c>
      <c r="F50" s="22" t="s">
        <v>91</v>
      </c>
      <c r="G50" s="22" t="s">
        <v>140</v>
      </c>
      <c r="H50" s="22" t="s">
        <v>64</v>
      </c>
      <c r="I50" s="22" t="s">
        <v>44</v>
      </c>
      <c r="J50" s="22" t="s">
        <v>87</v>
      </c>
      <c r="K50" s="15" t="s">
        <v>161</v>
      </c>
      <c r="L50" s="9" t="s">
        <v>92</v>
      </c>
      <c r="M50" s="10">
        <v>1</v>
      </c>
      <c r="N50" s="10">
        <v>1</v>
      </c>
      <c r="O50" s="10">
        <v>1</v>
      </c>
      <c r="P50" s="10">
        <v>1</v>
      </c>
      <c r="Q50" s="28">
        <v>15000</v>
      </c>
      <c r="R50" s="14">
        <v>12400</v>
      </c>
      <c r="S50" s="37">
        <v>15000</v>
      </c>
      <c r="T50" s="37">
        <v>15000</v>
      </c>
      <c r="U50" s="37">
        <v>15000</v>
      </c>
      <c r="V50" s="37">
        <v>15000</v>
      </c>
    </row>
    <row r="51" spans="1:22" ht="66.75" customHeight="1">
      <c r="A51" s="16"/>
      <c r="B51" s="16"/>
      <c r="C51" s="22" t="s">
        <v>72</v>
      </c>
      <c r="D51" s="22" t="s">
        <v>15</v>
      </c>
      <c r="E51" s="22" t="s">
        <v>30</v>
      </c>
      <c r="F51" s="22" t="s">
        <v>91</v>
      </c>
      <c r="G51" s="22" t="s">
        <v>140</v>
      </c>
      <c r="H51" s="22" t="s">
        <v>64</v>
      </c>
      <c r="I51" s="22" t="s">
        <v>44</v>
      </c>
      <c r="J51" s="22" t="s">
        <v>87</v>
      </c>
      <c r="K51" s="15" t="s">
        <v>161</v>
      </c>
      <c r="L51" s="9" t="s">
        <v>150</v>
      </c>
      <c r="M51" s="10">
        <v>1</v>
      </c>
      <c r="N51" s="10">
        <v>1</v>
      </c>
      <c r="O51" s="10">
        <v>1</v>
      </c>
      <c r="P51" s="10">
        <v>1</v>
      </c>
      <c r="Q51" s="28">
        <v>1039000</v>
      </c>
      <c r="R51" s="14">
        <v>682334.65</v>
      </c>
      <c r="S51" s="37">
        <v>1039000</v>
      </c>
      <c r="T51" s="37">
        <v>744000</v>
      </c>
      <c r="U51" s="37">
        <v>874000</v>
      </c>
      <c r="V51" s="37">
        <v>1004000</v>
      </c>
    </row>
    <row r="52" spans="1:22" ht="67.5" customHeight="1">
      <c r="A52" s="16"/>
      <c r="B52" s="16"/>
      <c r="C52" s="22" t="s">
        <v>200</v>
      </c>
      <c r="D52" s="22" t="s">
        <v>15</v>
      </c>
      <c r="E52" s="22" t="s">
        <v>30</v>
      </c>
      <c r="F52" s="22" t="s">
        <v>91</v>
      </c>
      <c r="G52" s="22" t="s">
        <v>140</v>
      </c>
      <c r="H52" s="22" t="s">
        <v>64</v>
      </c>
      <c r="I52" s="22" t="s">
        <v>44</v>
      </c>
      <c r="J52" s="22" t="s">
        <v>87</v>
      </c>
      <c r="K52" s="15" t="s">
        <v>161</v>
      </c>
      <c r="L52" s="36" t="s">
        <v>202</v>
      </c>
      <c r="M52" s="10">
        <v>1</v>
      </c>
      <c r="N52" s="10">
        <v>1</v>
      </c>
      <c r="O52" s="10">
        <v>1</v>
      </c>
      <c r="P52" s="10">
        <v>1</v>
      </c>
      <c r="Q52" s="28">
        <v>17000</v>
      </c>
      <c r="R52" s="14">
        <v>16500</v>
      </c>
      <c r="S52" s="37">
        <v>17000</v>
      </c>
      <c r="T52" s="37">
        <v>17000</v>
      </c>
      <c r="U52" s="37">
        <v>17000</v>
      </c>
      <c r="V52" s="37">
        <v>17000</v>
      </c>
    </row>
    <row r="53" spans="1:22" ht="50.25" customHeight="1">
      <c r="A53" s="16"/>
      <c r="B53" s="16"/>
      <c r="C53" s="22" t="s">
        <v>160</v>
      </c>
      <c r="D53" s="22" t="s">
        <v>15</v>
      </c>
      <c r="E53" s="22" t="s">
        <v>30</v>
      </c>
      <c r="F53" s="22" t="s">
        <v>91</v>
      </c>
      <c r="G53" s="22" t="s">
        <v>140</v>
      </c>
      <c r="H53" s="22" t="s">
        <v>64</v>
      </c>
      <c r="I53" s="22" t="s">
        <v>44</v>
      </c>
      <c r="J53" s="22" t="s">
        <v>87</v>
      </c>
      <c r="K53" s="15" t="s">
        <v>161</v>
      </c>
      <c r="L53" s="24" t="s">
        <v>162</v>
      </c>
      <c r="M53" s="10">
        <v>1</v>
      </c>
      <c r="N53" s="10">
        <v>1</v>
      </c>
      <c r="O53" s="10">
        <v>1</v>
      </c>
      <c r="P53" s="10">
        <v>1</v>
      </c>
      <c r="Q53" s="28">
        <v>43000</v>
      </c>
      <c r="R53" s="14">
        <v>43000</v>
      </c>
      <c r="S53" s="37">
        <v>43000</v>
      </c>
      <c r="T53" s="37">
        <v>43000</v>
      </c>
      <c r="U53" s="37">
        <v>43000</v>
      </c>
      <c r="V53" s="37">
        <v>43000</v>
      </c>
    </row>
    <row r="54" spans="1:22" ht="48.75" customHeight="1">
      <c r="A54" s="16"/>
      <c r="B54" s="16"/>
      <c r="C54" s="22" t="s">
        <v>74</v>
      </c>
      <c r="D54" s="22" t="s">
        <v>15</v>
      </c>
      <c r="E54" s="22" t="s">
        <v>30</v>
      </c>
      <c r="F54" s="22" t="s">
        <v>91</v>
      </c>
      <c r="G54" s="22" t="s">
        <v>140</v>
      </c>
      <c r="H54" s="22" t="s">
        <v>64</v>
      </c>
      <c r="I54" s="22" t="s">
        <v>44</v>
      </c>
      <c r="J54" s="22" t="s">
        <v>87</v>
      </c>
      <c r="K54" s="15" t="s">
        <v>161</v>
      </c>
      <c r="L54" s="24" t="s">
        <v>163</v>
      </c>
      <c r="M54" s="10">
        <v>1</v>
      </c>
      <c r="N54" s="10">
        <v>1</v>
      </c>
      <c r="O54" s="10">
        <v>1</v>
      </c>
      <c r="P54" s="10">
        <v>1</v>
      </c>
      <c r="Q54" s="27">
        <v>6000</v>
      </c>
      <c r="R54" s="14">
        <v>6000</v>
      </c>
      <c r="S54" s="37">
        <v>6000</v>
      </c>
      <c r="T54" s="37">
        <v>6000</v>
      </c>
      <c r="U54" s="37">
        <v>6000</v>
      </c>
      <c r="V54" s="37">
        <v>6000</v>
      </c>
    </row>
    <row r="55" spans="1:22" ht="36" customHeight="1">
      <c r="A55" s="5" t="s">
        <v>104</v>
      </c>
      <c r="B55" s="5"/>
      <c r="C55" s="20"/>
      <c r="D55" s="20" t="s">
        <v>16</v>
      </c>
      <c r="E55" s="20" t="s">
        <v>105</v>
      </c>
      <c r="F55" s="20" t="s">
        <v>105</v>
      </c>
      <c r="G55" s="20" t="s">
        <v>68</v>
      </c>
      <c r="H55" s="20" t="s">
        <v>105</v>
      </c>
      <c r="I55" s="20" t="s">
        <v>44</v>
      </c>
      <c r="J55" s="20" t="s">
        <v>68</v>
      </c>
      <c r="K55" s="5"/>
      <c r="L55" s="6"/>
      <c r="M55" s="6"/>
      <c r="N55" s="6"/>
      <c r="O55" s="6"/>
      <c r="P55" s="6"/>
      <c r="Q55" s="6">
        <f aca="true" t="shared" si="9" ref="Q55:V55">Q56+Q59+Q66+Q74+Q79+Q82</f>
        <v>391013542.62</v>
      </c>
      <c r="R55" s="6">
        <f t="shared" si="9"/>
        <v>272105408.09999996</v>
      </c>
      <c r="S55" s="6">
        <f t="shared" si="9"/>
        <v>391013542.62</v>
      </c>
      <c r="T55" s="6">
        <f t="shared" si="9"/>
        <v>277865087.87</v>
      </c>
      <c r="U55" s="6">
        <f t="shared" si="9"/>
        <v>273981687.87</v>
      </c>
      <c r="V55" s="6">
        <f t="shared" si="9"/>
        <v>273427687.87</v>
      </c>
    </row>
    <row r="56" spans="1:22" ht="69" customHeight="1">
      <c r="A56" s="7" t="s">
        <v>106</v>
      </c>
      <c r="B56" s="7" t="s">
        <v>107</v>
      </c>
      <c r="C56" s="21"/>
      <c r="D56" s="21" t="s">
        <v>16</v>
      </c>
      <c r="E56" s="21" t="s">
        <v>43</v>
      </c>
      <c r="F56" s="21" t="s">
        <v>24</v>
      </c>
      <c r="G56" s="21" t="s">
        <v>68</v>
      </c>
      <c r="H56" s="21" t="s">
        <v>105</v>
      </c>
      <c r="I56" s="21" t="s">
        <v>44</v>
      </c>
      <c r="J56" s="21" t="s">
        <v>108</v>
      </c>
      <c r="K56" s="7"/>
      <c r="L56" s="7"/>
      <c r="M56" s="7"/>
      <c r="N56" s="7"/>
      <c r="O56" s="7"/>
      <c r="P56" s="7"/>
      <c r="Q56" s="8">
        <f aca="true" t="shared" si="10" ref="Q56:V56">SUM(Q57:Q58)</f>
        <v>40410959</v>
      </c>
      <c r="R56" s="8">
        <f t="shared" si="10"/>
        <v>33858959</v>
      </c>
      <c r="S56" s="8">
        <f t="shared" si="10"/>
        <v>40410959</v>
      </c>
      <c r="T56" s="8">
        <f t="shared" si="10"/>
        <v>69603000</v>
      </c>
      <c r="U56" s="8">
        <f t="shared" si="10"/>
        <v>65365000</v>
      </c>
      <c r="V56" s="8">
        <f t="shared" si="10"/>
        <v>64611000</v>
      </c>
    </row>
    <row r="57" spans="1:22" ht="69.75" customHeight="1">
      <c r="A57" s="15"/>
      <c r="B57" s="15"/>
      <c r="C57" s="22" t="s">
        <v>110</v>
      </c>
      <c r="D57" s="22" t="s">
        <v>16</v>
      </c>
      <c r="E57" s="22" t="s">
        <v>43</v>
      </c>
      <c r="F57" s="22" t="s">
        <v>29</v>
      </c>
      <c r="G57" s="22" t="s">
        <v>109</v>
      </c>
      <c r="H57" s="22" t="s">
        <v>64</v>
      </c>
      <c r="I57" s="22" t="s">
        <v>44</v>
      </c>
      <c r="J57" s="22" t="s">
        <v>108</v>
      </c>
      <c r="K57" s="15" t="s">
        <v>164</v>
      </c>
      <c r="L57" s="9" t="s">
        <v>206</v>
      </c>
      <c r="M57" s="10">
        <v>1</v>
      </c>
      <c r="N57" s="10">
        <v>1</v>
      </c>
      <c r="O57" s="10">
        <v>1</v>
      </c>
      <c r="P57" s="10">
        <v>1</v>
      </c>
      <c r="Q57" s="11">
        <v>20763000</v>
      </c>
      <c r="R57" s="11">
        <v>17302500</v>
      </c>
      <c r="S57" s="11">
        <v>20763000</v>
      </c>
      <c r="T57" s="11">
        <v>38193000</v>
      </c>
      <c r="U57" s="11">
        <v>40816000</v>
      </c>
      <c r="V57" s="11">
        <v>42138000</v>
      </c>
    </row>
    <row r="58" spans="1:22" ht="71.25" customHeight="1">
      <c r="A58" s="15"/>
      <c r="B58" s="9"/>
      <c r="C58" s="22" t="s">
        <v>110</v>
      </c>
      <c r="D58" s="22" t="s">
        <v>16</v>
      </c>
      <c r="E58" s="22" t="s">
        <v>43</v>
      </c>
      <c r="F58" s="22" t="s">
        <v>29</v>
      </c>
      <c r="G58" s="22" t="s">
        <v>110</v>
      </c>
      <c r="H58" s="22" t="s">
        <v>64</v>
      </c>
      <c r="I58" s="22" t="s">
        <v>44</v>
      </c>
      <c r="J58" s="22" t="s">
        <v>108</v>
      </c>
      <c r="K58" s="15" t="s">
        <v>165</v>
      </c>
      <c r="L58" s="9" t="s">
        <v>206</v>
      </c>
      <c r="M58" s="10">
        <v>1</v>
      </c>
      <c r="N58" s="10">
        <v>1</v>
      </c>
      <c r="O58" s="10">
        <v>1</v>
      </c>
      <c r="P58" s="10">
        <v>1</v>
      </c>
      <c r="Q58" s="11">
        <v>19647959</v>
      </c>
      <c r="R58" s="11">
        <v>16556459</v>
      </c>
      <c r="S58" s="11">
        <v>19647959</v>
      </c>
      <c r="T58" s="11">
        <v>31410000</v>
      </c>
      <c r="U58" s="11">
        <v>24549000</v>
      </c>
      <c r="V58" s="11">
        <v>22473000</v>
      </c>
    </row>
    <row r="59" spans="1:22" ht="69.75" customHeight="1">
      <c r="A59" s="7" t="s">
        <v>106</v>
      </c>
      <c r="B59" s="7" t="s">
        <v>111</v>
      </c>
      <c r="C59" s="21"/>
      <c r="D59" s="21" t="s">
        <v>16</v>
      </c>
      <c r="E59" s="21" t="s">
        <v>43</v>
      </c>
      <c r="F59" s="21" t="s">
        <v>34</v>
      </c>
      <c r="G59" s="21" t="s">
        <v>68</v>
      </c>
      <c r="H59" s="21" t="s">
        <v>105</v>
      </c>
      <c r="I59" s="21" t="s">
        <v>44</v>
      </c>
      <c r="J59" s="21" t="s">
        <v>108</v>
      </c>
      <c r="K59" s="7"/>
      <c r="L59" s="7"/>
      <c r="M59" s="7"/>
      <c r="N59" s="7"/>
      <c r="O59" s="7"/>
      <c r="P59" s="7"/>
      <c r="Q59" s="8">
        <f aca="true" t="shared" si="11" ref="Q59:V59">SUM(Q60:Q65)</f>
        <v>96918630.36</v>
      </c>
      <c r="R59" s="8">
        <f t="shared" si="11"/>
        <v>14408892.690000001</v>
      </c>
      <c r="S59" s="8">
        <f t="shared" si="11"/>
        <v>96918630.36</v>
      </c>
      <c r="T59" s="8">
        <f t="shared" si="11"/>
        <v>450000</v>
      </c>
      <c r="U59" s="8">
        <f t="shared" si="11"/>
        <v>450000</v>
      </c>
      <c r="V59" s="8">
        <f t="shared" si="11"/>
        <v>450000</v>
      </c>
    </row>
    <row r="60" spans="1:22" ht="66.75" customHeight="1">
      <c r="A60" s="15"/>
      <c r="B60" s="15"/>
      <c r="C60" s="22" t="s">
        <v>110</v>
      </c>
      <c r="D60" s="22" t="s">
        <v>16</v>
      </c>
      <c r="E60" s="22" t="s">
        <v>43</v>
      </c>
      <c r="F60" s="22" t="s">
        <v>34</v>
      </c>
      <c r="G60" s="22" t="s">
        <v>112</v>
      </c>
      <c r="H60" s="22" t="s">
        <v>64</v>
      </c>
      <c r="I60" s="22" t="s">
        <v>44</v>
      </c>
      <c r="J60" s="22" t="s">
        <v>108</v>
      </c>
      <c r="K60" s="15" t="s">
        <v>166</v>
      </c>
      <c r="L60" s="9" t="s">
        <v>206</v>
      </c>
      <c r="M60" s="10">
        <v>1</v>
      </c>
      <c r="N60" s="10">
        <v>1</v>
      </c>
      <c r="O60" s="10">
        <v>1</v>
      </c>
      <c r="P60" s="10">
        <v>1</v>
      </c>
      <c r="Q60" s="11">
        <v>64606100</v>
      </c>
      <c r="R60" s="11">
        <v>2107039.6</v>
      </c>
      <c r="S60" s="11">
        <v>64606100</v>
      </c>
      <c r="T60" s="17"/>
      <c r="U60" s="17"/>
      <c r="V60" s="17"/>
    </row>
    <row r="61" spans="1:22" ht="87.75" customHeight="1">
      <c r="A61" s="15"/>
      <c r="B61" s="15"/>
      <c r="C61" s="22" t="s">
        <v>110</v>
      </c>
      <c r="D61" s="22" t="s">
        <v>16</v>
      </c>
      <c r="E61" s="22" t="s">
        <v>43</v>
      </c>
      <c r="F61" s="22" t="s">
        <v>96</v>
      </c>
      <c r="G61" s="22" t="s">
        <v>167</v>
      </c>
      <c r="H61" s="22" t="s">
        <v>64</v>
      </c>
      <c r="I61" s="22" t="s">
        <v>44</v>
      </c>
      <c r="J61" s="22" t="s">
        <v>108</v>
      </c>
      <c r="K61" s="15" t="s">
        <v>207</v>
      </c>
      <c r="L61" s="9" t="s">
        <v>206</v>
      </c>
      <c r="M61" s="10">
        <v>1</v>
      </c>
      <c r="N61" s="10">
        <v>1</v>
      </c>
      <c r="O61" s="10">
        <v>1</v>
      </c>
      <c r="P61" s="10">
        <v>1</v>
      </c>
      <c r="Q61" s="11">
        <v>23007490</v>
      </c>
      <c r="R61" s="11">
        <v>5099159.4</v>
      </c>
      <c r="S61" s="11">
        <v>23007490</v>
      </c>
      <c r="T61" s="17"/>
      <c r="U61" s="17"/>
      <c r="V61" s="17"/>
    </row>
    <row r="62" spans="1:22" ht="69" customHeight="1">
      <c r="A62" s="15"/>
      <c r="B62" s="15"/>
      <c r="C62" s="22" t="s">
        <v>110</v>
      </c>
      <c r="D62" s="22" t="s">
        <v>16</v>
      </c>
      <c r="E62" s="22" t="s">
        <v>43</v>
      </c>
      <c r="F62" s="22" t="s">
        <v>96</v>
      </c>
      <c r="G62" s="22" t="s">
        <v>168</v>
      </c>
      <c r="H62" s="22" t="s">
        <v>64</v>
      </c>
      <c r="I62" s="22" t="s">
        <v>44</v>
      </c>
      <c r="J62" s="22" t="s">
        <v>108</v>
      </c>
      <c r="K62" s="15" t="s">
        <v>169</v>
      </c>
      <c r="L62" s="9" t="s">
        <v>206</v>
      </c>
      <c r="M62" s="10">
        <v>1</v>
      </c>
      <c r="N62" s="10">
        <v>1</v>
      </c>
      <c r="O62" s="10">
        <v>1</v>
      </c>
      <c r="P62" s="10">
        <v>1</v>
      </c>
      <c r="Q62" s="11">
        <v>39892</v>
      </c>
      <c r="R62" s="11">
        <v>39892</v>
      </c>
      <c r="S62" s="11">
        <v>39892</v>
      </c>
      <c r="T62" s="17"/>
      <c r="U62" s="17"/>
      <c r="V62" s="17"/>
    </row>
    <row r="63" spans="1:22" ht="40.5" customHeight="1" hidden="1">
      <c r="A63" s="15"/>
      <c r="B63" s="15"/>
      <c r="C63" s="22"/>
      <c r="D63" s="22"/>
      <c r="E63" s="22"/>
      <c r="F63" s="22"/>
      <c r="G63" s="22"/>
      <c r="H63" s="22"/>
      <c r="I63" s="22"/>
      <c r="J63" s="22"/>
      <c r="K63" s="15" t="s">
        <v>208</v>
      </c>
      <c r="L63" s="9"/>
      <c r="M63" s="10"/>
      <c r="N63" s="10"/>
      <c r="O63" s="10"/>
      <c r="P63" s="10"/>
      <c r="Q63" s="11">
        <v>1788442.5</v>
      </c>
      <c r="R63" s="11">
        <v>1788442.5</v>
      </c>
      <c r="S63" s="11">
        <v>1788442.5</v>
      </c>
      <c r="T63" s="17"/>
      <c r="U63" s="17"/>
      <c r="V63" s="17"/>
    </row>
    <row r="64" spans="1:22" ht="69" customHeight="1">
      <c r="A64" s="15"/>
      <c r="B64" s="15"/>
      <c r="C64" s="22" t="s">
        <v>110</v>
      </c>
      <c r="D64" s="22" t="s">
        <v>16</v>
      </c>
      <c r="E64" s="22" t="s">
        <v>43</v>
      </c>
      <c r="F64" s="22" t="s">
        <v>96</v>
      </c>
      <c r="G64" s="22" t="s">
        <v>84</v>
      </c>
      <c r="H64" s="22" t="s">
        <v>64</v>
      </c>
      <c r="I64" s="22" t="s">
        <v>44</v>
      </c>
      <c r="J64" s="22" t="s">
        <v>108</v>
      </c>
      <c r="K64" s="15" t="s">
        <v>170</v>
      </c>
      <c r="L64" s="9" t="s">
        <v>206</v>
      </c>
      <c r="M64" s="10">
        <v>1</v>
      </c>
      <c r="N64" s="10">
        <v>1</v>
      </c>
      <c r="O64" s="10">
        <v>1</v>
      </c>
      <c r="P64" s="10">
        <v>1</v>
      </c>
      <c r="Q64" s="11">
        <v>952817</v>
      </c>
      <c r="R64" s="11">
        <v>255205</v>
      </c>
      <c r="S64" s="11">
        <v>952817</v>
      </c>
      <c r="T64" s="18"/>
      <c r="U64" s="18"/>
      <c r="V64" s="18"/>
    </row>
    <row r="65" spans="1:22" ht="70.5" customHeight="1">
      <c r="A65" s="15"/>
      <c r="B65" s="15"/>
      <c r="C65" s="22" t="s">
        <v>110</v>
      </c>
      <c r="D65" s="22" t="s">
        <v>16</v>
      </c>
      <c r="E65" s="22" t="s">
        <v>43</v>
      </c>
      <c r="F65" s="22" t="s">
        <v>171</v>
      </c>
      <c r="G65" s="22" t="s">
        <v>172</v>
      </c>
      <c r="H65" s="22" t="s">
        <v>64</v>
      </c>
      <c r="I65" s="22" t="s">
        <v>44</v>
      </c>
      <c r="J65" s="22" t="s">
        <v>108</v>
      </c>
      <c r="K65" s="15" t="s">
        <v>173</v>
      </c>
      <c r="L65" s="9" t="s">
        <v>206</v>
      </c>
      <c r="M65" s="10">
        <v>1</v>
      </c>
      <c r="N65" s="10">
        <v>1</v>
      </c>
      <c r="O65" s="10">
        <v>1</v>
      </c>
      <c r="P65" s="10">
        <v>1</v>
      </c>
      <c r="Q65" s="11">
        <v>6523888.86</v>
      </c>
      <c r="R65" s="11">
        <v>5119154.19</v>
      </c>
      <c r="S65" s="11">
        <v>6523888.86</v>
      </c>
      <c r="T65" s="17">
        <v>450000</v>
      </c>
      <c r="U65" s="17">
        <v>450000</v>
      </c>
      <c r="V65" s="17">
        <v>450000</v>
      </c>
    </row>
    <row r="66" spans="1:22" ht="67.5" customHeight="1">
      <c r="A66" s="7" t="s">
        <v>106</v>
      </c>
      <c r="B66" s="7" t="s">
        <v>114</v>
      </c>
      <c r="C66" s="21"/>
      <c r="D66" s="21" t="s">
        <v>16</v>
      </c>
      <c r="E66" s="21" t="s">
        <v>43</v>
      </c>
      <c r="F66" s="21" t="s">
        <v>89</v>
      </c>
      <c r="G66" s="21" t="s">
        <v>68</v>
      </c>
      <c r="H66" s="21" t="s">
        <v>105</v>
      </c>
      <c r="I66" s="21" t="s">
        <v>44</v>
      </c>
      <c r="J66" s="21" t="s">
        <v>108</v>
      </c>
      <c r="K66" s="7"/>
      <c r="L66" s="8"/>
      <c r="M66" s="8"/>
      <c r="N66" s="8"/>
      <c r="O66" s="8"/>
      <c r="P66" s="8"/>
      <c r="Q66" s="8">
        <f aca="true" t="shared" si="12" ref="Q66:V66">SUM(Q67:Q73)</f>
        <v>235477552.29</v>
      </c>
      <c r="R66" s="8">
        <f t="shared" si="12"/>
        <v>210089596.14999998</v>
      </c>
      <c r="S66" s="8">
        <f t="shared" si="12"/>
        <v>235477552.29</v>
      </c>
      <c r="T66" s="8">
        <f t="shared" si="12"/>
        <v>197112087.87</v>
      </c>
      <c r="U66" s="8">
        <f t="shared" si="12"/>
        <v>197366687.87</v>
      </c>
      <c r="V66" s="8">
        <f t="shared" si="12"/>
        <v>197366687.87</v>
      </c>
    </row>
    <row r="67" spans="1:22" ht="69.75" customHeight="1">
      <c r="A67" s="25"/>
      <c r="B67" s="25"/>
      <c r="C67" s="22" t="s">
        <v>110</v>
      </c>
      <c r="D67" s="22" t="s">
        <v>16</v>
      </c>
      <c r="E67" s="22" t="s">
        <v>43</v>
      </c>
      <c r="F67" s="22" t="s">
        <v>174</v>
      </c>
      <c r="G67" s="22" t="s">
        <v>113</v>
      </c>
      <c r="H67" s="22" t="s">
        <v>64</v>
      </c>
      <c r="I67" s="22" t="s">
        <v>44</v>
      </c>
      <c r="J67" s="22" t="s">
        <v>108</v>
      </c>
      <c r="K67" s="15" t="s">
        <v>176</v>
      </c>
      <c r="L67" s="9" t="s">
        <v>206</v>
      </c>
      <c r="M67" s="10">
        <v>1</v>
      </c>
      <c r="N67" s="10">
        <v>1</v>
      </c>
      <c r="O67" s="10">
        <v>1</v>
      </c>
      <c r="P67" s="10">
        <v>1</v>
      </c>
      <c r="Q67" s="29">
        <v>845390</v>
      </c>
      <c r="R67" s="29">
        <v>845390</v>
      </c>
      <c r="S67" s="26">
        <v>845390</v>
      </c>
      <c r="T67" s="26">
        <v>829598</v>
      </c>
      <c r="U67" s="26">
        <v>829598</v>
      </c>
      <c r="V67" s="26">
        <v>829598</v>
      </c>
    </row>
    <row r="68" spans="1:22" ht="69.75" customHeight="1">
      <c r="A68" s="15"/>
      <c r="B68" s="15"/>
      <c r="C68" s="22" t="s">
        <v>110</v>
      </c>
      <c r="D68" s="22" t="s">
        <v>16</v>
      </c>
      <c r="E68" s="22" t="s">
        <v>43</v>
      </c>
      <c r="F68" s="22" t="s">
        <v>174</v>
      </c>
      <c r="G68" s="22" t="s">
        <v>62</v>
      </c>
      <c r="H68" s="22" t="s">
        <v>64</v>
      </c>
      <c r="I68" s="22" t="s">
        <v>44</v>
      </c>
      <c r="J68" s="22" t="s">
        <v>108</v>
      </c>
      <c r="K68" s="15" t="s">
        <v>175</v>
      </c>
      <c r="L68" s="9" t="s">
        <v>206</v>
      </c>
      <c r="M68" s="10">
        <v>1</v>
      </c>
      <c r="N68" s="10">
        <v>1</v>
      </c>
      <c r="O68" s="10">
        <v>1</v>
      </c>
      <c r="P68" s="10">
        <v>1</v>
      </c>
      <c r="Q68" s="11">
        <v>550</v>
      </c>
      <c r="R68" s="11"/>
      <c r="S68" s="11">
        <v>550</v>
      </c>
      <c r="T68" s="17"/>
      <c r="U68" s="17"/>
      <c r="V68" s="17"/>
    </row>
    <row r="69" spans="1:22" ht="68.25" customHeight="1">
      <c r="A69" s="15"/>
      <c r="B69" s="15"/>
      <c r="C69" s="22" t="s">
        <v>110</v>
      </c>
      <c r="D69" s="22" t="s">
        <v>16</v>
      </c>
      <c r="E69" s="22" t="s">
        <v>43</v>
      </c>
      <c r="F69" s="22" t="s">
        <v>174</v>
      </c>
      <c r="G69" s="22" t="s">
        <v>61</v>
      </c>
      <c r="H69" s="22" t="s">
        <v>64</v>
      </c>
      <c r="I69" s="22" t="s">
        <v>44</v>
      </c>
      <c r="J69" s="22" t="s">
        <v>108</v>
      </c>
      <c r="K69" s="15" t="s">
        <v>177</v>
      </c>
      <c r="L69" s="9" t="s">
        <v>206</v>
      </c>
      <c r="M69" s="10">
        <v>1</v>
      </c>
      <c r="N69" s="10">
        <v>1</v>
      </c>
      <c r="O69" s="10">
        <v>1</v>
      </c>
      <c r="P69" s="10">
        <v>1</v>
      </c>
      <c r="Q69" s="11">
        <v>77563.25</v>
      </c>
      <c r="R69" s="11">
        <v>30766.26</v>
      </c>
      <c r="S69" s="11">
        <v>77563.25</v>
      </c>
      <c r="T69" s="11">
        <v>240643.75</v>
      </c>
      <c r="U69" s="11">
        <v>240643.75</v>
      </c>
      <c r="V69" s="18">
        <v>240643.75</v>
      </c>
    </row>
    <row r="70" spans="1:22" ht="66.75" customHeight="1">
      <c r="A70" s="15"/>
      <c r="B70" s="15"/>
      <c r="C70" s="22" t="s">
        <v>110</v>
      </c>
      <c r="D70" s="22" t="s">
        <v>16</v>
      </c>
      <c r="E70" s="22" t="s">
        <v>43</v>
      </c>
      <c r="F70" s="22" t="s">
        <v>89</v>
      </c>
      <c r="G70" s="22" t="s">
        <v>178</v>
      </c>
      <c r="H70" s="22" t="s">
        <v>64</v>
      </c>
      <c r="I70" s="22" t="s">
        <v>44</v>
      </c>
      <c r="J70" s="22" t="s">
        <v>108</v>
      </c>
      <c r="K70" s="15" t="s">
        <v>179</v>
      </c>
      <c r="L70" s="9" t="s">
        <v>206</v>
      </c>
      <c r="M70" s="10">
        <v>1</v>
      </c>
      <c r="N70" s="10">
        <v>1</v>
      </c>
      <c r="O70" s="10">
        <v>1</v>
      </c>
      <c r="P70" s="10">
        <v>1</v>
      </c>
      <c r="Q70" s="11">
        <v>226435688</v>
      </c>
      <c r="R70" s="11">
        <v>201633829.2</v>
      </c>
      <c r="S70" s="11">
        <v>226435688</v>
      </c>
      <c r="T70" s="11">
        <f>200+980000+190072024.12</f>
        <v>191052224.12</v>
      </c>
      <c r="U70" s="11">
        <f>190326624.12+980000+200</f>
        <v>191306824.12</v>
      </c>
      <c r="V70" s="11">
        <f>190326624.12+980000+200</f>
        <v>191306824.12</v>
      </c>
    </row>
    <row r="71" spans="1:22" ht="72" customHeight="1">
      <c r="A71" s="15"/>
      <c r="B71" s="15"/>
      <c r="C71" s="22" t="s">
        <v>110</v>
      </c>
      <c r="D71" s="22" t="s">
        <v>16</v>
      </c>
      <c r="E71" s="22" t="s">
        <v>43</v>
      </c>
      <c r="F71" s="22" t="s">
        <v>89</v>
      </c>
      <c r="G71" s="22" t="s">
        <v>180</v>
      </c>
      <c r="H71" s="22" t="s">
        <v>64</v>
      </c>
      <c r="I71" s="22" t="s">
        <v>44</v>
      </c>
      <c r="J71" s="22" t="s">
        <v>108</v>
      </c>
      <c r="K71" s="15" t="s">
        <v>181</v>
      </c>
      <c r="L71" s="9" t="s">
        <v>206</v>
      </c>
      <c r="M71" s="10">
        <v>1</v>
      </c>
      <c r="N71" s="10">
        <v>1</v>
      </c>
      <c r="O71" s="10">
        <v>1</v>
      </c>
      <c r="P71" s="10">
        <v>1</v>
      </c>
      <c r="Q71" s="11">
        <v>1833832</v>
      </c>
      <c r="R71" s="11">
        <v>1305521.65</v>
      </c>
      <c r="S71" s="11">
        <v>1833832</v>
      </c>
      <c r="T71" s="11">
        <v>1414666</v>
      </c>
      <c r="U71" s="11">
        <v>1414666</v>
      </c>
      <c r="V71" s="18">
        <v>1414666</v>
      </c>
    </row>
    <row r="72" spans="1:22" ht="69.75" customHeight="1">
      <c r="A72" s="15"/>
      <c r="B72" s="15"/>
      <c r="C72" s="22" t="s">
        <v>110</v>
      </c>
      <c r="D72" s="22" t="s">
        <v>16</v>
      </c>
      <c r="E72" s="22" t="s">
        <v>43</v>
      </c>
      <c r="F72" s="22" t="s">
        <v>174</v>
      </c>
      <c r="G72" s="22" t="s">
        <v>73</v>
      </c>
      <c r="H72" s="22" t="s">
        <v>64</v>
      </c>
      <c r="I72" s="22" t="s">
        <v>44</v>
      </c>
      <c r="J72" s="22" t="s">
        <v>108</v>
      </c>
      <c r="K72" s="15" t="s">
        <v>182</v>
      </c>
      <c r="L72" s="9" t="s">
        <v>206</v>
      </c>
      <c r="M72" s="10">
        <v>1</v>
      </c>
      <c r="N72" s="10">
        <v>1</v>
      </c>
      <c r="O72" s="10">
        <v>1</v>
      </c>
      <c r="P72" s="10">
        <v>1</v>
      </c>
      <c r="Q72" s="11">
        <v>5341050</v>
      </c>
      <c r="R72" s="11">
        <v>5341050</v>
      </c>
      <c r="S72" s="11">
        <v>5341050</v>
      </c>
      <c r="T72" s="11">
        <v>3574956</v>
      </c>
      <c r="U72" s="11">
        <v>3574956</v>
      </c>
      <c r="V72" s="18">
        <v>3574956</v>
      </c>
    </row>
    <row r="73" spans="1:22" ht="69.75" customHeight="1">
      <c r="A73" s="15"/>
      <c r="B73" s="15"/>
      <c r="C73" s="22" t="s">
        <v>110</v>
      </c>
      <c r="D73" s="22" t="s">
        <v>16</v>
      </c>
      <c r="E73" s="22" t="s">
        <v>43</v>
      </c>
      <c r="F73" s="22" t="s">
        <v>56</v>
      </c>
      <c r="G73" s="22" t="s">
        <v>115</v>
      </c>
      <c r="H73" s="22" t="s">
        <v>64</v>
      </c>
      <c r="I73" s="22" t="s">
        <v>44</v>
      </c>
      <c r="J73" s="22" t="s">
        <v>108</v>
      </c>
      <c r="K73" s="15" t="s">
        <v>183</v>
      </c>
      <c r="L73" s="9" t="s">
        <v>206</v>
      </c>
      <c r="M73" s="10">
        <v>1</v>
      </c>
      <c r="N73" s="10">
        <v>1</v>
      </c>
      <c r="O73" s="10">
        <v>1</v>
      </c>
      <c r="P73" s="10">
        <v>1</v>
      </c>
      <c r="Q73" s="11">
        <v>943479.04</v>
      </c>
      <c r="R73" s="11">
        <v>933039.04</v>
      </c>
      <c r="S73" s="11">
        <v>943479.04</v>
      </c>
      <c r="T73" s="11"/>
      <c r="U73" s="11"/>
      <c r="V73" s="18"/>
    </row>
    <row r="74" spans="1:22" ht="89.25" customHeight="1">
      <c r="A74" s="7" t="s">
        <v>106</v>
      </c>
      <c r="B74" s="7" t="s">
        <v>116</v>
      </c>
      <c r="C74" s="21"/>
      <c r="D74" s="21" t="s">
        <v>16</v>
      </c>
      <c r="E74" s="21" t="s">
        <v>43</v>
      </c>
      <c r="F74" s="21" t="s">
        <v>117</v>
      </c>
      <c r="G74" s="21" t="s">
        <v>68</v>
      </c>
      <c r="H74" s="21" t="s">
        <v>105</v>
      </c>
      <c r="I74" s="21" t="s">
        <v>44</v>
      </c>
      <c r="J74" s="21" t="s">
        <v>108</v>
      </c>
      <c r="K74" s="7"/>
      <c r="L74" s="7"/>
      <c r="M74" s="7"/>
      <c r="N74" s="7"/>
      <c r="O74" s="7"/>
      <c r="P74" s="7"/>
      <c r="Q74" s="8">
        <f aca="true" t="shared" si="13" ref="Q74:V74">SUM(Q75:Q78)</f>
        <v>17852096.97</v>
      </c>
      <c r="R74" s="8">
        <f t="shared" si="13"/>
        <v>13393656.26</v>
      </c>
      <c r="S74" s="8">
        <f t="shared" si="13"/>
        <v>17852096.97</v>
      </c>
      <c r="T74" s="8">
        <f t="shared" si="13"/>
        <v>10700000</v>
      </c>
      <c r="U74" s="8">
        <f t="shared" si="13"/>
        <v>10800000</v>
      </c>
      <c r="V74" s="8">
        <f t="shared" si="13"/>
        <v>11000000</v>
      </c>
    </row>
    <row r="75" spans="1:22" ht="70.5" customHeight="1">
      <c r="A75" s="15"/>
      <c r="B75" s="15"/>
      <c r="C75" s="22" t="s">
        <v>110</v>
      </c>
      <c r="D75" s="22" t="s">
        <v>16</v>
      </c>
      <c r="E75" s="22" t="s">
        <v>43</v>
      </c>
      <c r="F75" s="22" t="s">
        <v>117</v>
      </c>
      <c r="G75" s="22" t="s">
        <v>47</v>
      </c>
      <c r="H75" s="22" t="s">
        <v>64</v>
      </c>
      <c r="I75" s="22" t="s">
        <v>44</v>
      </c>
      <c r="J75" s="22" t="s">
        <v>108</v>
      </c>
      <c r="K75" s="15" t="s">
        <v>184</v>
      </c>
      <c r="L75" s="9" t="s">
        <v>206</v>
      </c>
      <c r="M75" s="10">
        <v>1</v>
      </c>
      <c r="N75" s="10">
        <v>1</v>
      </c>
      <c r="O75" s="10">
        <v>1</v>
      </c>
      <c r="P75" s="10">
        <v>1</v>
      </c>
      <c r="Q75" s="11">
        <v>17802096.97</v>
      </c>
      <c r="R75" s="11">
        <v>13343656.26</v>
      </c>
      <c r="S75" s="11">
        <v>17802096.97</v>
      </c>
      <c r="T75" s="11">
        <v>10700000</v>
      </c>
      <c r="U75" s="11">
        <v>10800000</v>
      </c>
      <c r="V75" s="11">
        <v>11000000</v>
      </c>
    </row>
    <row r="76" spans="1:22" ht="72.75" customHeight="1">
      <c r="A76" s="15"/>
      <c r="B76" s="15"/>
      <c r="C76" s="22" t="s">
        <v>110</v>
      </c>
      <c r="D76" s="22" t="s">
        <v>16</v>
      </c>
      <c r="E76" s="22" t="s">
        <v>43</v>
      </c>
      <c r="F76" s="22" t="s">
        <v>159</v>
      </c>
      <c r="G76" s="22" t="s">
        <v>185</v>
      </c>
      <c r="H76" s="22" t="s">
        <v>64</v>
      </c>
      <c r="I76" s="22" t="s">
        <v>44</v>
      </c>
      <c r="J76" s="22" t="s">
        <v>108</v>
      </c>
      <c r="K76" s="15" t="s">
        <v>209</v>
      </c>
      <c r="L76" s="9" t="s">
        <v>206</v>
      </c>
      <c r="M76" s="10">
        <v>1</v>
      </c>
      <c r="N76" s="10">
        <v>1</v>
      </c>
      <c r="O76" s="10">
        <v>1</v>
      </c>
      <c r="P76" s="10">
        <v>1</v>
      </c>
      <c r="Q76" s="11">
        <v>50000</v>
      </c>
      <c r="R76" s="11">
        <v>50000</v>
      </c>
      <c r="S76" s="11">
        <v>50000</v>
      </c>
      <c r="T76" s="11">
        <v>0</v>
      </c>
      <c r="U76" s="11">
        <v>0</v>
      </c>
      <c r="V76" s="11">
        <v>0</v>
      </c>
    </row>
    <row r="77" spans="1:22" ht="71.25" customHeight="1">
      <c r="A77" s="15"/>
      <c r="B77" s="15"/>
      <c r="C77" s="22" t="s">
        <v>110</v>
      </c>
      <c r="D77" s="22" t="s">
        <v>16</v>
      </c>
      <c r="E77" s="22" t="s">
        <v>43</v>
      </c>
      <c r="F77" s="22" t="s">
        <v>159</v>
      </c>
      <c r="G77" s="22" t="s">
        <v>186</v>
      </c>
      <c r="H77" s="22" t="s">
        <v>64</v>
      </c>
      <c r="I77" s="22" t="s">
        <v>44</v>
      </c>
      <c r="J77" s="22" t="s">
        <v>108</v>
      </c>
      <c r="K77" s="15" t="s">
        <v>187</v>
      </c>
      <c r="L77" s="9" t="s">
        <v>206</v>
      </c>
      <c r="M77" s="10">
        <v>1</v>
      </c>
      <c r="N77" s="10">
        <v>1</v>
      </c>
      <c r="O77" s="10">
        <v>1</v>
      </c>
      <c r="P77" s="10">
        <v>1</v>
      </c>
      <c r="Q77" s="11"/>
      <c r="R77" s="11"/>
      <c r="S77" s="11"/>
      <c r="T77" s="11">
        <v>0</v>
      </c>
      <c r="U77" s="11">
        <v>0</v>
      </c>
      <c r="V77" s="11">
        <v>0</v>
      </c>
    </row>
    <row r="78" spans="1:22" ht="68.25" customHeight="1">
      <c r="A78" s="15"/>
      <c r="B78" s="15"/>
      <c r="C78" s="22" t="s">
        <v>110</v>
      </c>
      <c r="D78" s="22" t="s">
        <v>16</v>
      </c>
      <c r="E78" s="22" t="s">
        <v>43</v>
      </c>
      <c r="F78" s="22" t="s">
        <v>67</v>
      </c>
      <c r="G78" s="22" t="s">
        <v>189</v>
      </c>
      <c r="H78" s="22" t="s">
        <v>64</v>
      </c>
      <c r="I78" s="22" t="s">
        <v>44</v>
      </c>
      <c r="J78" s="22" t="s">
        <v>108</v>
      </c>
      <c r="K78" s="15" t="s">
        <v>188</v>
      </c>
      <c r="L78" s="9" t="s">
        <v>206</v>
      </c>
      <c r="M78" s="10">
        <v>1</v>
      </c>
      <c r="N78" s="10">
        <v>1</v>
      </c>
      <c r="O78" s="10">
        <v>1</v>
      </c>
      <c r="P78" s="10">
        <v>1</v>
      </c>
      <c r="Q78" s="11"/>
      <c r="R78" s="11"/>
      <c r="S78" s="11"/>
      <c r="T78" s="17"/>
      <c r="U78" s="17"/>
      <c r="V78" s="17"/>
    </row>
    <row r="79" spans="1:22" ht="52.5" customHeight="1">
      <c r="A79" s="7" t="s">
        <v>190</v>
      </c>
      <c r="B79" s="7" t="s">
        <v>191</v>
      </c>
      <c r="C79" s="21"/>
      <c r="D79" s="21" t="s">
        <v>16</v>
      </c>
      <c r="E79" s="21" t="s">
        <v>69</v>
      </c>
      <c r="F79" s="21" t="s">
        <v>64</v>
      </c>
      <c r="G79" s="21" t="s">
        <v>68</v>
      </c>
      <c r="H79" s="21" t="s">
        <v>64</v>
      </c>
      <c r="I79" s="21" t="s">
        <v>44</v>
      </c>
      <c r="J79" s="21" t="s">
        <v>97</v>
      </c>
      <c r="K79" s="7"/>
      <c r="L79" s="7"/>
      <c r="M79" s="7"/>
      <c r="N79" s="7"/>
      <c r="O79" s="7"/>
      <c r="P79" s="7"/>
      <c r="Q79" s="8">
        <f aca="true" t="shared" si="14" ref="Q79:V79">SUM(Q80:Q81)</f>
        <v>354304</v>
      </c>
      <c r="R79" s="8">
        <f t="shared" si="14"/>
        <v>354304</v>
      </c>
      <c r="S79" s="8">
        <f t="shared" si="14"/>
        <v>354304</v>
      </c>
      <c r="T79" s="8">
        <f t="shared" si="14"/>
        <v>0</v>
      </c>
      <c r="U79" s="8">
        <f t="shared" si="14"/>
        <v>0</v>
      </c>
      <c r="V79" s="8">
        <f t="shared" si="14"/>
        <v>0</v>
      </c>
    </row>
    <row r="80" spans="1:22" ht="69" customHeight="1">
      <c r="A80" s="15"/>
      <c r="B80" s="15"/>
      <c r="C80" s="22" t="s">
        <v>109</v>
      </c>
      <c r="D80" s="22" t="s">
        <v>16</v>
      </c>
      <c r="E80" s="22" t="s">
        <v>69</v>
      </c>
      <c r="F80" s="22" t="s">
        <v>64</v>
      </c>
      <c r="G80" s="22" t="s">
        <v>48</v>
      </c>
      <c r="H80" s="22" t="s">
        <v>64</v>
      </c>
      <c r="I80" s="22" t="s">
        <v>44</v>
      </c>
      <c r="J80" s="22" t="s">
        <v>97</v>
      </c>
      <c r="K80" s="15" t="s">
        <v>210</v>
      </c>
      <c r="L80" s="9" t="s">
        <v>206</v>
      </c>
      <c r="M80" s="10">
        <v>1</v>
      </c>
      <c r="N80" s="10">
        <v>1</v>
      </c>
      <c r="O80" s="10">
        <v>1</v>
      </c>
      <c r="P80" s="10">
        <v>1</v>
      </c>
      <c r="Q80" s="11">
        <v>354304</v>
      </c>
      <c r="R80" s="11">
        <v>354304</v>
      </c>
      <c r="S80" s="11">
        <v>354304</v>
      </c>
      <c r="T80" s="11">
        <v>0</v>
      </c>
      <c r="U80" s="11">
        <v>0</v>
      </c>
      <c r="V80" s="11">
        <v>0</v>
      </c>
    </row>
    <row r="81" spans="1:22" ht="15.75" hidden="1">
      <c r="A81" s="15"/>
      <c r="B81" s="15"/>
      <c r="C81" s="22" t="s">
        <v>109</v>
      </c>
      <c r="D81" s="22" t="s">
        <v>16</v>
      </c>
      <c r="E81" s="22" t="s">
        <v>69</v>
      </c>
      <c r="F81" s="22" t="s">
        <v>64</v>
      </c>
      <c r="G81" s="22" t="s">
        <v>51</v>
      </c>
      <c r="H81" s="22" t="s">
        <v>64</v>
      </c>
      <c r="I81" s="22" t="s">
        <v>44</v>
      </c>
      <c r="J81" s="22" t="s">
        <v>97</v>
      </c>
      <c r="K81" s="15"/>
      <c r="L81" s="9"/>
      <c r="M81" s="10"/>
      <c r="N81" s="10"/>
      <c r="O81" s="10"/>
      <c r="P81" s="10"/>
      <c r="Q81" s="11"/>
      <c r="R81" s="11"/>
      <c r="S81" s="11"/>
      <c r="T81" s="11"/>
      <c r="U81" s="11"/>
      <c r="V81" s="11"/>
    </row>
    <row r="82" spans="1:22" ht="300.75" customHeight="1">
      <c r="A82" s="39" t="s">
        <v>118</v>
      </c>
      <c r="B82" s="7" t="s">
        <v>192</v>
      </c>
      <c r="C82" s="21"/>
      <c r="D82" s="21" t="s">
        <v>16</v>
      </c>
      <c r="E82" s="21" t="s">
        <v>32</v>
      </c>
      <c r="F82" s="21" t="s">
        <v>193</v>
      </c>
      <c r="G82" s="21" t="s">
        <v>68</v>
      </c>
      <c r="H82" s="21" t="s">
        <v>64</v>
      </c>
      <c r="I82" s="21" t="s">
        <v>44</v>
      </c>
      <c r="J82" s="21" t="s">
        <v>108</v>
      </c>
      <c r="K82" s="7"/>
      <c r="L82" s="7"/>
      <c r="M82" s="7"/>
      <c r="N82" s="7"/>
      <c r="O82" s="7"/>
      <c r="P82" s="7"/>
      <c r="Q82" s="8">
        <f aca="true" t="shared" si="15" ref="Q82:V82">SUM(Q83:Q83)</f>
        <v>0</v>
      </c>
      <c r="R82" s="8">
        <f t="shared" si="15"/>
        <v>0</v>
      </c>
      <c r="S82" s="8">
        <f t="shared" si="15"/>
        <v>0</v>
      </c>
      <c r="T82" s="8">
        <f t="shared" si="15"/>
        <v>0</v>
      </c>
      <c r="U82" s="8">
        <f t="shared" si="15"/>
        <v>0</v>
      </c>
      <c r="V82" s="8">
        <f t="shared" si="15"/>
        <v>0</v>
      </c>
    </row>
    <row r="83" spans="1:22" ht="65.25" customHeight="1">
      <c r="A83" s="15"/>
      <c r="B83" s="15"/>
      <c r="C83" s="22" t="s">
        <v>110</v>
      </c>
      <c r="D83" s="22" t="s">
        <v>16</v>
      </c>
      <c r="E83" s="22" t="s">
        <v>32</v>
      </c>
      <c r="F83" s="22" t="s">
        <v>193</v>
      </c>
      <c r="G83" s="22" t="s">
        <v>49</v>
      </c>
      <c r="H83" s="22" t="s">
        <v>64</v>
      </c>
      <c r="I83" s="22" t="s">
        <v>44</v>
      </c>
      <c r="J83" s="22" t="s">
        <v>108</v>
      </c>
      <c r="K83" s="15" t="s">
        <v>194</v>
      </c>
      <c r="L83" s="9" t="s">
        <v>206</v>
      </c>
      <c r="M83" s="10">
        <v>1</v>
      </c>
      <c r="N83" s="10">
        <v>1</v>
      </c>
      <c r="O83" s="10">
        <v>1</v>
      </c>
      <c r="P83" s="10">
        <v>1</v>
      </c>
      <c r="Q83" s="11"/>
      <c r="R83" s="11"/>
      <c r="S83" s="11"/>
      <c r="T83" s="11">
        <v>0</v>
      </c>
      <c r="U83" s="11">
        <v>0</v>
      </c>
      <c r="V83" s="11">
        <v>0</v>
      </c>
    </row>
    <row r="84" spans="1:22" ht="15.75">
      <c r="A84" s="5"/>
      <c r="B84" s="5" t="s">
        <v>119</v>
      </c>
      <c r="C84" s="20"/>
      <c r="D84" s="20"/>
      <c r="E84" s="20"/>
      <c r="F84" s="20"/>
      <c r="G84" s="20"/>
      <c r="H84" s="20"/>
      <c r="I84" s="20"/>
      <c r="J84" s="20"/>
      <c r="K84" s="5"/>
      <c r="L84" s="6"/>
      <c r="M84" s="5"/>
      <c r="N84" s="5"/>
      <c r="O84" s="5"/>
      <c r="P84" s="5"/>
      <c r="Q84" s="6">
        <f aca="true" t="shared" si="16" ref="Q84:V84">Q8+Q55</f>
        <v>512449609.3</v>
      </c>
      <c r="R84" s="6">
        <f t="shared" si="16"/>
        <v>374864147.79999995</v>
      </c>
      <c r="S84" s="6">
        <f t="shared" si="16"/>
        <v>512449609.3</v>
      </c>
      <c r="T84" s="6">
        <f t="shared" si="16"/>
        <v>397335087.87</v>
      </c>
      <c r="U84" s="6">
        <f t="shared" si="16"/>
        <v>396480687.87</v>
      </c>
      <c r="V84" s="6">
        <f t="shared" si="16"/>
        <v>400169687.87</v>
      </c>
    </row>
  </sheetData>
  <sheetProtection/>
  <mergeCells count="16">
    <mergeCell ref="A1:V1"/>
    <mergeCell ref="R4:R6"/>
    <mergeCell ref="S4:S6"/>
    <mergeCell ref="T4:V5"/>
    <mergeCell ref="C5:C6"/>
    <mergeCell ref="D5:H5"/>
    <mergeCell ref="I5:J5"/>
    <mergeCell ref="A2:V2"/>
    <mergeCell ref="A3:V3"/>
    <mergeCell ref="A4:A6"/>
    <mergeCell ref="B4:B6"/>
    <mergeCell ref="C4:J4"/>
    <mergeCell ref="K4:K6"/>
    <mergeCell ref="L4:L6"/>
    <mergeCell ref="M4:P5"/>
    <mergeCell ref="Q4:Q6"/>
  </mergeCells>
  <printOptions/>
  <pageMargins left="0.31496062992125984" right="0.2362204724409449" top="0.3937007874015748" bottom="0.2362204724409449" header="0.1968503937007874" footer="0.31496062992125984"/>
  <pageSetup fitToHeight="4" fitToWidth="1" horizontalDpi="600" verticalDpi="600" orientation="landscape" paperSize="8" scale="44" r:id="rId1"/>
  <headerFooter>
    <oddHeader>&amp;C&amp;P</oddHeader>
  </headerFooter>
  <rowBreaks count="1" manualBreakCount="1">
    <brk id="6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Администратор</cp:lastModifiedBy>
  <cp:lastPrinted>2016-11-30T14:07:48Z</cp:lastPrinted>
  <dcterms:created xsi:type="dcterms:W3CDTF">2016-10-27T13:58:29Z</dcterms:created>
  <dcterms:modified xsi:type="dcterms:W3CDTF">2016-12-08T09:49:31Z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