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1" sheetId="1" r:id="rId1"/>
  </sheets>
  <definedNames>
    <definedName name="_xlnm.Print_Titles" localSheetId="0">'приложение1'!$11:$13</definedName>
    <definedName name="_xlnm.Print_Area" localSheetId="0">'приложение1'!$C$1:$K$177</definedName>
  </definedNames>
  <calcPr fullCalcOnLoad="1"/>
</workbook>
</file>

<file path=xl/sharedStrings.xml><?xml version="1.0" encoding="utf-8"?>
<sst xmlns="http://schemas.openxmlformats.org/spreadsheetml/2006/main" count="449" uniqueCount="335">
  <si>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</si>
  <si>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</si>
  <si>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</si>
  <si>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</si>
  <si>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</si>
  <si>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</si>
  <si>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</si>
  <si>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</si>
  <si>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</si>
  <si>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</si>
  <si>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</si>
  <si>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</si>
  <si>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</si>
  <si>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</si>
  <si>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</si>
  <si>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</si>
  <si>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</si>
  <si>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</si>
  <si>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</si>
  <si>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</si>
  <si>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</si>
  <si>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</si>
  <si>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</si>
  <si>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</si>
  <si>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</si>
  <si>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</si>
  <si>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</si>
  <si>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</si>
  <si>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</si>
  <si>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</si>
  <si>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</si>
  <si>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</si>
  <si>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</si>
  <si>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</si>
  <si>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</si>
  <si>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</si>
  <si>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</si>
  <si>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</si>
  <si>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</si>
  <si>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</si>
  <si>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</si>
  <si>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</si>
  <si>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</si>
  <si>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</si>
  <si>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</si>
  <si>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</si>
  <si>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</si>
  <si>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</si>
  <si>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</si>
  <si>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</si>
  <si>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</si>
  <si>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</si>
  <si>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</si>
  <si>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</si>
  <si>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</si>
  <si>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</si>
  <si>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</si>
  <si>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</si>
  <si>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</si>
  <si>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</si>
  <si>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</si>
  <si>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</si>
  <si>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</si>
  <si>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</si>
  <si>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</si>
  <si>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</si>
  <si>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</si>
  <si>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</si>
  <si>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</si>
  <si>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</si>
  <si>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</si>
  <si>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</si>
  <si>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</si>
  <si>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</si>
  <si>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</si>
  <si>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</si>
  <si>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</si>
  <si>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</si>
  <si>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</si>
  <si>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</si>
  <si>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</si>
  <si>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</si>
  <si>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</si>
  <si>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</si>
  <si>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</si>
  <si>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</si>
  <si>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</si>
  <si>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</si>
  <si>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</si>
  <si>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</si>
  <si>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</si>
  <si>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</si>
  <si>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</si>
  <si>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</si>
  <si>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</si>
  <si>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</si>
  <si>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</si>
  <si>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</si>
  <si>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</si>
  <si>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</si>
  <si>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</si>
  <si>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</si>
  <si>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</si>
  <si>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</si>
  <si>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</si>
  <si>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</si>
  <si>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</si>
  <si>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</si>
  <si>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</si>
  <si>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</si>
  <si>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</si>
  <si>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</si>
  <si>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</si>
  <si>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</si>
  <si>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</si>
  <si>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</si>
  <si>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</si>
  <si>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</si>
  <si>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</si>
  <si>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</si>
  <si>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</si>
  <si>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</si>
  <si>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</si>
  <si>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</si>
  <si>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</si>
  <si>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</si>
  <si>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</si>
  <si>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</si>
  <si>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</si>
  <si>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</si>
  <si>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</si>
  <si>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</si>
  <si>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</si>
  <si>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</si>
  <si>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</si>
  <si>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</si>
  <si>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</si>
  <si>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</si>
  <si>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</si>
  <si>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</si>
  <si>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</si>
  <si>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</si>
  <si>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</si>
  <si>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</si>
  <si>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</si>
  <si>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</si>
  <si>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</si>
  <si>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</si>
  <si>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</si>
  <si>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</si>
  <si>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</si>
  <si>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</si>
  <si>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</si>
  <si>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</si>
  <si>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</si>
  <si>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</si>
  <si>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</si>
  <si>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</si>
  <si>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</si>
  <si>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</si>
  <si>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</si>
  <si>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</si>
  <si>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</si>
  <si>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</si>
  <si>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</si>
  <si>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</si>
  <si>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</si>
  <si>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</si>
  <si>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</si>
  <si>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</si>
  <si>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</si>
  <si>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</si>
  <si>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</si>
  <si>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</si>
  <si>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</si>
  <si>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</si>
  <si>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</si>
  <si>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</si>
  <si>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</si>
  <si>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</si>
  <si>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</si>
  <si>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</si>
  <si>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</si>
  <si>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</si>
  <si>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</si>
  <si>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</si>
  <si>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</si>
  <si>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</si>
  <si>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</si>
  <si>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</si>
  <si>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</si>
  <si>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</si>
  <si>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</si>
  <si>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</si>
  <si>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</si>
  <si>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</si>
  <si>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</si>
  <si>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</si>
  <si>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</si>
  <si>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</si>
  <si>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</si>
  <si>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</si>
  <si>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</si>
  <si>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</si>
  <si>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</si>
  <si>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</si>
  <si>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</si>
  <si>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</si>
  <si>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</si>
  <si>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</si>
  <si>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</si>
  <si>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</si>
  <si>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</si>
  <si>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</si>
  <si>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</si>
  <si>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</si>
  <si>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</si>
  <si>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</si>
  <si>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</si>
  <si>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</si>
  <si>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</si>
  <si>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</si>
  <si>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</si>
  <si>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</si>
  <si>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</si>
  <si>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</si>
  <si>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</si>
  <si>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</si>
  <si>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</si>
  <si>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</si>
  <si>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</si>
  <si>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</si>
  <si>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</si>
  <si>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</si>
  <si>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</si>
  <si>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</si>
  <si>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</si>
  <si>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</si>
  <si>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</si>
  <si>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</si>
  <si>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</si>
  <si>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</si>
  <si>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</si>
  <si>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</si>
  <si>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</si>
  <si>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</si>
  <si>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</si>
  <si>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</si>
  <si>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</si>
  <si>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</si>
  <si>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</si>
  <si>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</si>
  <si>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</si>
  <si>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</si>
  <si>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</si>
  <si>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</si>
  <si>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</si>
  <si>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</si>
  <si>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</si>
  <si>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</si>
  <si>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</si>
  <si>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</si>
  <si>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</si>
  <si>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</si>
  <si>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</si>
  <si>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</si>
  <si>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</si>
  <si>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</si>
  <si>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</si>
  <si>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</si>
  <si>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</si>
  <si>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</si>
  <si>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</si>
  <si>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</si>
  <si>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</si>
  <si>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</si>
  <si>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</si>
  <si>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</si>
  <si>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</si>
  <si>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</si>
  <si>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</si>
  <si>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</si>
  <si>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</si>
  <si>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</si>
  <si>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</si>
  <si>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</si>
  <si>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</si>
  <si>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</si>
  <si>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</si>
  <si>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</si>
  <si>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</si>
  <si>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</si>
  <si>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</si>
  <si>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</si>
  <si>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</si>
  <si>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</si>
  <si>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</si>
  <si>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</si>
  <si>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</si>
  <si>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</si>
  <si>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</si>
  <si>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</si>
  <si>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№1</t>
  </si>
  <si>
    <t xml:space="preserve"> рублей</t>
  </si>
  <si>
    <t>от 00 . 12.2022г. №00-00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</si>
  <si>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</si>
  <si>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</si>
  <si>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</si>
  <si>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</si>
  <si>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</si>
  <si>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</si>
  <si>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</si>
  <si>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</si>
  <si>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</si>
  <si>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</si>
  <si>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</si>
  <si>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</si>
  <si>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</si>
  <si>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</si>
  <si>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</si>
  <si>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</si>
  <si>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</si>
  <si>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</si>
  <si>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</si>
  <si>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</si>
  <si>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</si>
  <si>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</si>
  <si>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</si>
  <si>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2 07 05010 0000 150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</si>
  <si>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</si>
  <si>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Прогнозируемые доходы бюджета Погарского муниципального района Брянской области 
на 2024 и на плановый период 2025 и 2026 годов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</si>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</sst>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left" vertical="top" wrapText="1"/>
    </xf>
    <xf numFmtId="49" fontId="2" fillId="0" borderId="12" xfId="56" applyNumberFormat="1" applyFont="1" applyFill="1" applyBorder="1" applyAlignment="1" applyProtection="1">
      <alignment horizontal="left" vertical="top"/>
      <protection/>
    </xf>
    <xf numFmtId="49" fontId="3" fillId="0" borderId="12" xfId="56" applyNumberFormat="1" applyFont="1" applyFill="1" applyBorder="1" applyAlignment="1" applyProtection="1">
      <alignment horizontal="left" vertical="top"/>
      <protection/>
    </xf>
    <xf numFmtId="49" fontId="9" fillId="0" borderId="12" xfId="56" applyNumberFormat="1" applyFont="1" applyFill="1" applyBorder="1" applyAlignment="1" applyProtection="1">
      <alignment horizontal="left" vertical="top"/>
      <protection/>
    </xf>
    <xf numFmtId="0" fontId="9" fillId="0" borderId="12" xfId="56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49" fontId="9" fillId="0" borderId="12" xfId="57" applyNumberFormat="1" applyFont="1" applyFill="1" applyBorder="1" applyAlignment="1" applyProtection="1">
      <alignment horizontal="center" vertical="top" wrapText="1"/>
      <protection/>
    </xf>
    <xf numFmtId="0" fontId="9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58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3" fillId="0" borderId="12" xfId="56" applyFont="1" applyFill="1" applyBorder="1" applyAlignment="1">
      <alignment horizontal="center" vertical="top"/>
      <protection/>
    </xf>
    <xf numFmtId="0" fontId="13" fillId="0" borderId="12" xfId="56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6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3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49" fontId="10" fillId="32" borderId="12" xfId="0" applyNumberFormat="1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showGridLines="0" showZeros="0" tabSelected="1" view="pageBreakPreview" zoomScale="90" zoomScaleNormal="90" zoomScaleSheetLayoutView="90" zoomScalePageLayoutView="0" workbookViewId="0" topLeftCell="G171">
      <selection activeCell="I177" sqref="I177"/>
    </sheetView>
  </sheetViews>
  <sheetFormatPr defaultColWidth="9.00390625" defaultRowHeight="12.75"/>
  <cols>
    <col min="1" max="6" width="0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5" ht="20.25" customHeight="1">
      <c r="A1" s="1"/>
      <c r="B1" s="1"/>
      <c r="C1" s="1"/>
      <c r="D1" s="1"/>
      <c r="E1" s="1"/>
      <c r="F1" s="1"/>
      <c r="G1" s="17"/>
      <c r="H1" s="117" t="s">
        <v>302</v>
      </c>
      <c r="I1" s="117"/>
      <c r="J1" s="118"/>
      <c r="K1" s="118"/>
      <c r="L1" s="2"/>
      <c r="M1" s="3"/>
      <c r="N1" s="3"/>
      <c r="O1" s="3"/>
    </row>
    <row r="2" spans="1:15" ht="12.75" customHeight="1">
      <c r="A2" s="1"/>
      <c r="B2" s="1"/>
      <c r="C2" s="1"/>
      <c r="D2" s="1"/>
      <c r="E2" s="1"/>
      <c r="F2" s="1"/>
      <c r="G2" s="17"/>
      <c r="H2" s="119" t="s">
        <v>206</v>
      </c>
      <c r="I2" s="119"/>
      <c r="J2" s="120"/>
      <c r="K2" s="120"/>
      <c r="L2"/>
      <c r="M2" s="3"/>
      <c r="N2" s="3"/>
      <c r="O2" s="3"/>
    </row>
    <row r="3" spans="1:15" ht="15.75" customHeight="1">
      <c r="A3" s="1"/>
      <c r="B3" s="1"/>
      <c r="C3" s="1"/>
      <c r="D3" s="1"/>
      <c r="E3" s="1"/>
      <c r="F3" s="1"/>
      <c r="G3" s="17"/>
      <c r="H3" s="119" t="s">
        <v>207</v>
      </c>
      <c r="I3" s="119"/>
      <c r="J3" s="120"/>
      <c r="K3" s="120"/>
      <c r="L3" s="2"/>
      <c r="M3" s="3"/>
      <c r="N3" s="3"/>
      <c r="O3" s="3"/>
    </row>
    <row r="4" spans="1:15" ht="14.25" customHeight="1">
      <c r="A4" s="1"/>
      <c r="B4" s="1"/>
      <c r="C4" s="1"/>
      <c r="D4" s="1"/>
      <c r="E4" s="1"/>
      <c r="F4" s="1"/>
      <c r="G4" s="17"/>
      <c r="H4" s="119" t="s">
        <v>304</v>
      </c>
      <c r="I4" s="121"/>
      <c r="J4" s="120"/>
      <c r="K4" s="120"/>
      <c r="L4" s="2"/>
      <c r="M4" s="3"/>
      <c r="N4" s="3"/>
      <c r="O4" s="3"/>
    </row>
    <row r="5" spans="1:15" ht="15.75" customHeight="1">
      <c r="A5" s="111" t="s">
        <v>208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2"/>
      <c r="M5" s="3"/>
      <c r="N5" s="3"/>
      <c r="O5" s="3"/>
    </row>
    <row r="6" spans="1:15" ht="15.75" customHeight="1">
      <c r="A6" s="68"/>
      <c r="B6" s="68"/>
      <c r="C6" s="68"/>
      <c r="D6" s="68"/>
      <c r="E6" s="68"/>
      <c r="F6" s="68"/>
      <c r="G6" s="111" t="s">
        <v>333</v>
      </c>
      <c r="H6" s="111"/>
      <c r="I6" s="111"/>
      <c r="J6" s="111"/>
      <c r="K6" s="111"/>
      <c r="L6" s="2"/>
      <c r="M6" s="3"/>
      <c r="N6" s="3"/>
      <c r="O6" s="3"/>
    </row>
    <row r="7" spans="1:15" ht="15.75" customHeight="1">
      <c r="A7" s="68"/>
      <c r="B7" s="68"/>
      <c r="C7" s="68"/>
      <c r="D7" s="68"/>
      <c r="E7" s="68"/>
      <c r="F7" s="68"/>
      <c r="G7" s="111" t="s">
        <v>334</v>
      </c>
      <c r="H7" s="111"/>
      <c r="I7" s="111"/>
      <c r="J7" s="111"/>
      <c r="K7" s="111"/>
      <c r="L7" s="2"/>
      <c r="M7" s="3"/>
      <c r="N7" s="3"/>
      <c r="O7" s="3"/>
    </row>
    <row r="8" spans="1:15" ht="15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2"/>
      <c r="M8" s="3"/>
      <c r="N8" s="3"/>
      <c r="O8" s="3"/>
    </row>
    <row r="9" spans="1:15" ht="31.5" customHeight="1">
      <c r="A9" s="68"/>
      <c r="B9" s="68"/>
      <c r="C9" s="68"/>
      <c r="D9" s="68"/>
      <c r="E9" s="68"/>
      <c r="F9" s="68"/>
      <c r="G9" s="112" t="s">
        <v>330</v>
      </c>
      <c r="H9" s="113"/>
      <c r="I9" s="113"/>
      <c r="J9" s="113"/>
      <c r="K9" s="113"/>
      <c r="L9" s="2"/>
      <c r="M9" s="3"/>
      <c r="N9" s="3"/>
      <c r="O9" s="3"/>
    </row>
    <row r="10" spans="1:15" ht="12.75">
      <c r="A10" s="5"/>
      <c r="B10" s="5"/>
      <c r="C10" s="5"/>
      <c r="D10" s="5"/>
      <c r="E10" s="5"/>
      <c r="F10" s="5"/>
      <c r="G10" s="10"/>
      <c r="H10" s="10"/>
      <c r="I10" s="16"/>
      <c r="J10" s="16"/>
      <c r="K10" s="16" t="s">
        <v>303</v>
      </c>
      <c r="L10" s="5"/>
      <c r="M10" s="5"/>
      <c r="N10" s="5"/>
      <c r="O10" s="5"/>
    </row>
    <row r="11" spans="1:15" ht="24.75" customHeight="1">
      <c r="A11" s="5"/>
      <c r="B11" s="5"/>
      <c r="C11" s="5"/>
      <c r="D11" s="5"/>
      <c r="E11" s="5"/>
      <c r="F11" s="10"/>
      <c r="G11" s="114" t="s">
        <v>6</v>
      </c>
      <c r="H11" s="114" t="s">
        <v>88</v>
      </c>
      <c r="I11" s="115" t="s">
        <v>209</v>
      </c>
      <c r="J11" s="115" t="s">
        <v>305</v>
      </c>
      <c r="K11" s="115" t="s">
        <v>332</v>
      </c>
      <c r="L11" s="10"/>
      <c r="M11" s="2"/>
      <c r="N11" s="5"/>
      <c r="O11" s="5"/>
    </row>
    <row r="12" spans="1:15" ht="12.75">
      <c r="A12" s="5"/>
      <c r="B12" s="5"/>
      <c r="C12" s="5"/>
      <c r="D12" s="5"/>
      <c r="E12" s="5"/>
      <c r="F12" s="10"/>
      <c r="G12" s="114"/>
      <c r="H12" s="114"/>
      <c r="I12" s="116"/>
      <c r="J12" s="116"/>
      <c r="K12" s="116"/>
      <c r="L12" s="10"/>
      <c r="M12" s="2"/>
      <c r="N12" s="5"/>
      <c r="O12" s="5"/>
    </row>
    <row r="13" spans="1:15" ht="26.25" customHeight="1">
      <c r="A13" s="5"/>
      <c r="B13" s="5"/>
      <c r="C13" s="5"/>
      <c r="D13" s="5"/>
      <c r="E13" s="5"/>
      <c r="F13" s="10"/>
      <c r="G13" s="114"/>
      <c r="H13" s="114"/>
      <c r="I13" s="116"/>
      <c r="J13" s="116"/>
      <c r="K13" s="116"/>
      <c r="L13" s="10"/>
      <c r="M13" s="5"/>
      <c r="N13" s="5"/>
      <c r="O13" s="5"/>
    </row>
    <row r="14" spans="1:15" ht="17.25" customHeight="1">
      <c r="A14" s="6"/>
      <c r="B14" s="6"/>
      <c r="C14" s="6"/>
      <c r="D14" s="6"/>
      <c r="E14" s="6"/>
      <c r="F14" s="11"/>
      <c r="G14" s="26" t="s">
        <v>8</v>
      </c>
      <c r="H14" s="27" t="s">
        <v>59</v>
      </c>
      <c r="I14" s="67">
        <f>I15+I22+I32+I40+I46+I63+I69+I75+I56</f>
        <v>240078000</v>
      </c>
      <c r="J14" s="67">
        <f>J15+J22+J32+J40+J46+J63+J69+J75+J56</f>
        <v>218776000</v>
      </c>
      <c r="K14" s="67">
        <f>K15+K22+K32+K40+K46+K63+K69+K75+K56</f>
        <v>234192000</v>
      </c>
      <c r="L14" s="12"/>
      <c r="M14" s="7"/>
      <c r="N14" s="8"/>
      <c r="O14" s="2"/>
    </row>
    <row r="15" spans="1:15" ht="17.25" customHeight="1">
      <c r="A15" s="6"/>
      <c r="B15" s="6"/>
      <c r="C15" s="6"/>
      <c r="D15" s="6"/>
      <c r="E15" s="6"/>
      <c r="F15" s="11"/>
      <c r="G15" s="28" t="s">
        <v>9</v>
      </c>
      <c r="H15" s="29" t="s">
        <v>58</v>
      </c>
      <c r="I15" s="71">
        <f>I16</f>
        <v>205550000</v>
      </c>
      <c r="J15" s="71">
        <f>J16</f>
        <v>183252000</v>
      </c>
      <c r="K15" s="71">
        <f>K16</f>
        <v>197884000</v>
      </c>
      <c r="L15" s="12"/>
      <c r="M15" s="7"/>
      <c r="N15" s="8"/>
      <c r="O15" s="2"/>
    </row>
    <row r="16" spans="1:15" ht="16.5" customHeight="1">
      <c r="A16" s="6"/>
      <c r="B16" s="6"/>
      <c r="C16" s="6"/>
      <c r="D16" s="6"/>
      <c r="E16" s="6"/>
      <c r="F16" s="11"/>
      <c r="G16" s="28" t="s">
        <v>13</v>
      </c>
      <c r="H16" s="30" t="s">
        <v>14</v>
      </c>
      <c r="I16" s="71">
        <f>I17+I18+I19+I20+I21</f>
        <v>205550000</v>
      </c>
      <c r="J16" s="71">
        <f>J17+J18+J19+J20+J21</f>
        <v>183252000</v>
      </c>
      <c r="K16" s="71">
        <f>K17+K18+K19+K20+K21</f>
        <v>197884000</v>
      </c>
      <c r="L16" s="12"/>
      <c r="M16" s="7"/>
      <c r="N16" s="8"/>
      <c r="O16" s="2"/>
    </row>
    <row r="17" spans="1:15" ht="65.25" customHeight="1">
      <c r="A17" s="6"/>
      <c r="B17" s="6"/>
      <c r="C17" s="6"/>
      <c r="D17" s="6"/>
      <c r="E17" s="6"/>
      <c r="F17" s="11"/>
      <c r="G17" s="31" t="s">
        <v>15</v>
      </c>
      <c r="H17" s="18" t="s">
        <v>106</v>
      </c>
      <c r="I17" s="70">
        <v>189060000</v>
      </c>
      <c r="J17" s="70">
        <v>168591840</v>
      </c>
      <c r="K17" s="69">
        <v>182053280</v>
      </c>
      <c r="L17" s="12"/>
      <c r="M17" s="7"/>
      <c r="N17" s="8"/>
      <c r="O17" s="2"/>
    </row>
    <row r="18" spans="1:15" ht="96" customHeight="1">
      <c r="A18" s="6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11" t="s">
        <v>12</v>
      </c>
      <c r="G18" s="31" t="s">
        <v>16</v>
      </c>
      <c r="H18" s="18" t="s">
        <v>107</v>
      </c>
      <c r="I18" s="70">
        <v>1380000</v>
      </c>
      <c r="J18" s="70">
        <v>1320000</v>
      </c>
      <c r="K18" s="69">
        <v>1350000</v>
      </c>
      <c r="L18" s="12"/>
      <c r="M18" s="7"/>
      <c r="N18" s="8"/>
      <c r="O18" s="2"/>
    </row>
    <row r="19" spans="1:15" ht="40.5" customHeight="1">
      <c r="A19" s="6"/>
      <c r="B19" s="6"/>
      <c r="C19" s="6"/>
      <c r="D19" s="6"/>
      <c r="E19" s="6"/>
      <c r="F19" s="11"/>
      <c r="G19" s="31" t="s">
        <v>17</v>
      </c>
      <c r="H19" s="18" t="s">
        <v>108</v>
      </c>
      <c r="I19" s="70">
        <v>6500000</v>
      </c>
      <c r="J19" s="70">
        <v>6200000</v>
      </c>
      <c r="K19" s="69">
        <v>6300000</v>
      </c>
      <c r="L19" s="12"/>
      <c r="M19" s="7"/>
      <c r="N19" s="8"/>
      <c r="O19" s="2"/>
    </row>
    <row r="20" spans="1:15" ht="81.75" customHeight="1">
      <c r="A20" s="6" t="s">
        <v>7</v>
      </c>
      <c r="B20" s="6" t="s">
        <v>8</v>
      </c>
      <c r="C20" s="6" t="s">
        <v>9</v>
      </c>
      <c r="D20" s="6" t="s">
        <v>13</v>
      </c>
      <c r="E20" s="6" t="s">
        <v>16</v>
      </c>
      <c r="F20" s="11" t="s">
        <v>16</v>
      </c>
      <c r="G20" s="32" t="s">
        <v>18</v>
      </c>
      <c r="H20" s="18" t="s">
        <v>109</v>
      </c>
      <c r="I20" s="70">
        <v>49000</v>
      </c>
      <c r="J20" s="70">
        <v>53000</v>
      </c>
      <c r="K20" s="69">
        <v>57000</v>
      </c>
      <c r="L20" s="12"/>
      <c r="M20" s="7"/>
      <c r="N20" s="8"/>
      <c r="O20" s="2"/>
    </row>
    <row r="21" spans="1:15" ht="81.75" customHeight="1">
      <c r="A21" s="6"/>
      <c r="B21" s="6"/>
      <c r="C21" s="6"/>
      <c r="D21" s="6"/>
      <c r="E21" s="6"/>
      <c r="F21" s="11"/>
      <c r="G21" s="32" t="s">
        <v>215</v>
      </c>
      <c r="H21" s="18" t="s">
        <v>216</v>
      </c>
      <c r="I21" s="70">
        <v>8561000</v>
      </c>
      <c r="J21" s="70">
        <v>7087160</v>
      </c>
      <c r="K21" s="69">
        <v>8123720</v>
      </c>
      <c r="L21" s="12"/>
      <c r="M21" s="7"/>
      <c r="N21" s="8"/>
      <c r="O21" s="2"/>
    </row>
    <row r="22" spans="1:15" ht="27.75" customHeight="1">
      <c r="A22" s="6"/>
      <c r="B22" s="6"/>
      <c r="C22" s="6"/>
      <c r="D22" s="6"/>
      <c r="E22" s="6"/>
      <c r="F22" s="11"/>
      <c r="G22" s="33" t="s">
        <v>19</v>
      </c>
      <c r="H22" s="21" t="s">
        <v>81</v>
      </c>
      <c r="I22" s="71">
        <f>I23</f>
        <v>18527000</v>
      </c>
      <c r="J22" s="71">
        <f>J23</f>
        <v>18911000</v>
      </c>
      <c r="K22" s="71">
        <f>K23</f>
        <v>19019000</v>
      </c>
      <c r="L22" s="12"/>
      <c r="M22" s="7"/>
      <c r="N22" s="8"/>
      <c r="O22" s="2"/>
    </row>
    <row r="23" spans="1:15" ht="30" customHeight="1">
      <c r="A23" s="6"/>
      <c r="B23" s="6"/>
      <c r="C23" s="6"/>
      <c r="D23" s="6"/>
      <c r="E23" s="6"/>
      <c r="F23" s="11"/>
      <c r="G23" s="34" t="s">
        <v>76</v>
      </c>
      <c r="H23" s="22" t="s">
        <v>91</v>
      </c>
      <c r="I23" s="70">
        <f>I24+I26+I28+I30</f>
        <v>18527000</v>
      </c>
      <c r="J23" s="70">
        <f>J24+J26+J28+J30</f>
        <v>18911000</v>
      </c>
      <c r="K23" s="70">
        <f>K24+K26+K28+K30</f>
        <v>19019000</v>
      </c>
      <c r="L23" s="12"/>
      <c r="M23" s="7"/>
      <c r="N23" s="8"/>
      <c r="O23" s="2"/>
    </row>
    <row r="24" spans="1:15" ht="49.5" customHeight="1">
      <c r="A24" s="6"/>
      <c r="B24" s="6"/>
      <c r="C24" s="6"/>
      <c r="D24" s="6"/>
      <c r="E24" s="6"/>
      <c r="F24" s="11"/>
      <c r="G24" s="57" t="s">
        <v>77</v>
      </c>
      <c r="H24" s="22" t="s">
        <v>118</v>
      </c>
      <c r="I24" s="70">
        <f>I25</f>
        <v>9663000</v>
      </c>
      <c r="J24" s="70">
        <f>J25</f>
        <v>9839000</v>
      </c>
      <c r="K24" s="70">
        <f>K25</f>
        <v>9907000</v>
      </c>
      <c r="L24" s="12"/>
      <c r="M24" s="7"/>
      <c r="N24" s="8"/>
      <c r="O24" s="2"/>
    </row>
    <row r="25" spans="1:15" ht="77.25" customHeight="1">
      <c r="A25" s="6"/>
      <c r="B25" s="6"/>
      <c r="C25" s="6"/>
      <c r="D25" s="6"/>
      <c r="E25" s="6"/>
      <c r="F25" s="11"/>
      <c r="G25" s="57" t="s">
        <v>119</v>
      </c>
      <c r="H25" s="22" t="s">
        <v>120</v>
      </c>
      <c r="I25" s="70">
        <v>9663000</v>
      </c>
      <c r="J25" s="70">
        <v>9839000</v>
      </c>
      <c r="K25" s="69">
        <v>9907000</v>
      </c>
      <c r="L25" s="12"/>
      <c r="M25" s="7"/>
      <c r="N25" s="8"/>
      <c r="O25" s="2"/>
    </row>
    <row r="26" spans="1:15" ht="63.75" customHeight="1">
      <c r="A26" s="6"/>
      <c r="B26" s="6"/>
      <c r="C26" s="6"/>
      <c r="D26" s="6"/>
      <c r="E26" s="6"/>
      <c r="F26" s="11"/>
      <c r="G26" s="57" t="s">
        <v>78</v>
      </c>
      <c r="H26" s="22" t="s">
        <v>121</v>
      </c>
      <c r="I26" s="70">
        <f>I27</f>
        <v>46000</v>
      </c>
      <c r="J26" s="70">
        <f>J27</f>
        <v>52000</v>
      </c>
      <c r="K26" s="70">
        <f>K27</f>
        <v>53000</v>
      </c>
      <c r="L26" s="12"/>
      <c r="M26" s="7"/>
      <c r="N26" s="8"/>
      <c r="O26" s="2"/>
    </row>
    <row r="27" spans="1:15" ht="84.75" customHeight="1">
      <c r="A27" s="6"/>
      <c r="B27" s="6"/>
      <c r="C27" s="6"/>
      <c r="D27" s="6"/>
      <c r="E27" s="6"/>
      <c r="F27" s="11"/>
      <c r="G27" s="57" t="s">
        <v>122</v>
      </c>
      <c r="H27" s="22" t="s">
        <v>123</v>
      </c>
      <c r="I27" s="70">
        <v>46000</v>
      </c>
      <c r="J27" s="70">
        <v>52000</v>
      </c>
      <c r="K27" s="69">
        <v>53000</v>
      </c>
      <c r="L27" s="12"/>
      <c r="M27" s="7"/>
      <c r="N27" s="8"/>
      <c r="O27" s="2"/>
    </row>
    <row r="28" spans="1:15" ht="49.5" customHeight="1">
      <c r="A28" s="6"/>
      <c r="B28" s="6"/>
      <c r="C28" s="6"/>
      <c r="D28" s="6"/>
      <c r="E28" s="6"/>
      <c r="F28" s="11"/>
      <c r="G28" s="57" t="s">
        <v>79</v>
      </c>
      <c r="H28" s="22" t="s">
        <v>124</v>
      </c>
      <c r="I28" s="70">
        <f>I29</f>
        <v>10019000</v>
      </c>
      <c r="J28" s="70">
        <f>J29</f>
        <v>10243000</v>
      </c>
      <c r="K28" s="70">
        <f>K29</f>
        <v>10318000</v>
      </c>
      <c r="L28" s="12"/>
      <c r="M28" s="7"/>
      <c r="N28" s="8"/>
      <c r="O28" s="2"/>
    </row>
    <row r="29" spans="1:15" ht="81.75" customHeight="1">
      <c r="A29" s="6"/>
      <c r="B29" s="6"/>
      <c r="C29" s="6"/>
      <c r="D29" s="6"/>
      <c r="E29" s="6"/>
      <c r="F29" s="11"/>
      <c r="G29" s="57" t="s">
        <v>125</v>
      </c>
      <c r="H29" s="22" t="s">
        <v>126</v>
      </c>
      <c r="I29" s="70">
        <v>10019000</v>
      </c>
      <c r="J29" s="70">
        <v>10243000</v>
      </c>
      <c r="K29" s="69">
        <v>10318000</v>
      </c>
      <c r="L29" s="12"/>
      <c r="M29" s="7"/>
      <c r="N29" s="8"/>
      <c r="O29" s="2"/>
    </row>
    <row r="30" spans="1:15" ht="52.5" customHeight="1">
      <c r="A30" s="6"/>
      <c r="B30" s="6"/>
      <c r="C30" s="6"/>
      <c r="D30" s="6"/>
      <c r="E30" s="6"/>
      <c r="F30" s="11"/>
      <c r="G30" s="57" t="s">
        <v>80</v>
      </c>
      <c r="H30" s="22" t="s">
        <v>127</v>
      </c>
      <c r="I30" s="70">
        <f>I31</f>
        <v>-1201000</v>
      </c>
      <c r="J30" s="70">
        <f>J31</f>
        <v>-1223000</v>
      </c>
      <c r="K30" s="70">
        <f>K31</f>
        <v>-1259000</v>
      </c>
      <c r="L30" s="12"/>
      <c r="M30" s="7"/>
      <c r="N30" s="8"/>
      <c r="O30" s="2"/>
    </row>
    <row r="31" spans="1:15" ht="77.25" customHeight="1">
      <c r="A31" s="6"/>
      <c r="B31" s="6"/>
      <c r="C31" s="6"/>
      <c r="D31" s="6"/>
      <c r="E31" s="6"/>
      <c r="F31" s="11"/>
      <c r="G31" s="57" t="s">
        <v>128</v>
      </c>
      <c r="H31" s="22" t="s">
        <v>129</v>
      </c>
      <c r="I31" s="70">
        <v>-1201000</v>
      </c>
      <c r="J31" s="70">
        <v>-1223000</v>
      </c>
      <c r="K31" s="69">
        <v>-1259000</v>
      </c>
      <c r="L31" s="12"/>
      <c r="M31" s="7"/>
      <c r="N31" s="8"/>
      <c r="O31" s="2"/>
    </row>
    <row r="32" spans="1:15" ht="18" customHeight="1">
      <c r="A32" s="6"/>
      <c r="B32" s="6"/>
      <c r="C32" s="6"/>
      <c r="D32" s="6"/>
      <c r="E32" s="6"/>
      <c r="F32" s="11"/>
      <c r="G32" s="35" t="s">
        <v>82</v>
      </c>
      <c r="H32" s="36" t="s">
        <v>83</v>
      </c>
      <c r="I32" s="24">
        <f>I33+I36+I38</f>
        <v>8734000</v>
      </c>
      <c r="J32" s="24">
        <f>J33+J36+J38</f>
        <v>9286000</v>
      </c>
      <c r="K32" s="24">
        <f>K33+K36+K38</f>
        <v>9891000</v>
      </c>
      <c r="L32" s="12"/>
      <c r="M32" s="7"/>
      <c r="N32" s="8"/>
      <c r="O32" s="2"/>
    </row>
    <row r="33" spans="1:15" ht="27" customHeight="1" hidden="1">
      <c r="A33" s="6"/>
      <c r="B33" s="6"/>
      <c r="C33" s="6"/>
      <c r="D33" s="6"/>
      <c r="E33" s="6"/>
      <c r="F33" s="11"/>
      <c r="G33" s="37" t="s">
        <v>5</v>
      </c>
      <c r="H33" s="14" t="s">
        <v>53</v>
      </c>
      <c r="I33" s="24">
        <f>I34+I35</f>
        <v>0</v>
      </c>
      <c r="J33" s="24">
        <f>J34+J35</f>
        <v>0</v>
      </c>
      <c r="K33" s="67"/>
      <c r="L33" s="12"/>
      <c r="M33" s="7"/>
      <c r="N33" s="8"/>
      <c r="O33" s="2"/>
    </row>
    <row r="34" spans="1:15" ht="27" customHeight="1" hidden="1">
      <c r="A34" s="6"/>
      <c r="B34" s="6"/>
      <c r="C34" s="6"/>
      <c r="D34" s="6"/>
      <c r="E34" s="6"/>
      <c r="F34" s="11"/>
      <c r="G34" s="38" t="s">
        <v>60</v>
      </c>
      <c r="H34" s="15" t="s">
        <v>53</v>
      </c>
      <c r="I34" s="70"/>
      <c r="J34" s="70">
        <v>0</v>
      </c>
      <c r="K34" s="67"/>
      <c r="L34" s="12"/>
      <c r="M34" s="7"/>
      <c r="N34" s="8"/>
      <c r="O34" s="2"/>
    </row>
    <row r="35" spans="1:15" ht="39" customHeight="1" hidden="1">
      <c r="A35" s="6"/>
      <c r="B35" s="6"/>
      <c r="C35" s="6"/>
      <c r="D35" s="6"/>
      <c r="E35" s="6"/>
      <c r="F35" s="11"/>
      <c r="G35" s="58" t="s">
        <v>130</v>
      </c>
      <c r="H35" s="15" t="s">
        <v>131</v>
      </c>
      <c r="I35" s="70"/>
      <c r="J35" s="70"/>
      <c r="K35" s="67"/>
      <c r="L35" s="12"/>
      <c r="M35" s="7"/>
      <c r="N35" s="8"/>
      <c r="O35" s="2"/>
    </row>
    <row r="36" spans="1:15" ht="20.25" customHeight="1">
      <c r="A36" s="6"/>
      <c r="B36" s="6"/>
      <c r="C36" s="6"/>
      <c r="D36" s="6"/>
      <c r="E36" s="6"/>
      <c r="F36" s="11"/>
      <c r="G36" s="39" t="s">
        <v>92</v>
      </c>
      <c r="H36" s="40" t="s">
        <v>62</v>
      </c>
      <c r="I36" s="71">
        <f>I37</f>
        <v>2457000</v>
      </c>
      <c r="J36" s="71">
        <f>J37</f>
        <v>2614000</v>
      </c>
      <c r="K36" s="71">
        <f>K37</f>
        <v>2779000</v>
      </c>
      <c r="L36" s="12"/>
      <c r="M36" s="7"/>
      <c r="N36" s="8"/>
      <c r="O36" s="2"/>
    </row>
    <row r="37" spans="1:15" ht="20.25" customHeight="1">
      <c r="A37" s="6"/>
      <c r="B37" s="6"/>
      <c r="C37" s="6"/>
      <c r="D37" s="6"/>
      <c r="E37" s="6"/>
      <c r="F37" s="11"/>
      <c r="G37" s="38" t="s">
        <v>63</v>
      </c>
      <c r="H37" s="15" t="s">
        <v>62</v>
      </c>
      <c r="I37" s="70">
        <v>2457000</v>
      </c>
      <c r="J37" s="70">
        <v>2614000</v>
      </c>
      <c r="K37" s="69">
        <v>2779000</v>
      </c>
      <c r="L37" s="12"/>
      <c r="M37" s="7"/>
      <c r="N37" s="8"/>
      <c r="O37" s="2"/>
    </row>
    <row r="38" spans="1:15" ht="30.75" customHeight="1">
      <c r="A38" s="6"/>
      <c r="B38" s="6"/>
      <c r="C38" s="6"/>
      <c r="D38" s="6"/>
      <c r="E38" s="6"/>
      <c r="F38" s="11"/>
      <c r="G38" s="37" t="s">
        <v>84</v>
      </c>
      <c r="H38" s="14" t="s">
        <v>85</v>
      </c>
      <c r="I38" s="71">
        <f>I39</f>
        <v>6277000</v>
      </c>
      <c r="J38" s="71">
        <f>J39</f>
        <v>6672000</v>
      </c>
      <c r="K38" s="71">
        <f>K39</f>
        <v>7112000</v>
      </c>
      <c r="L38" s="12"/>
      <c r="M38" s="7"/>
      <c r="N38" s="8"/>
      <c r="O38" s="2"/>
    </row>
    <row r="39" spans="1:15" ht="40.5" customHeight="1">
      <c r="A39" s="6"/>
      <c r="B39" s="6"/>
      <c r="C39" s="6"/>
      <c r="D39" s="6"/>
      <c r="E39" s="6"/>
      <c r="F39" s="11"/>
      <c r="G39" s="38" t="s">
        <v>87</v>
      </c>
      <c r="H39" s="15" t="s">
        <v>86</v>
      </c>
      <c r="I39" s="70">
        <v>6277000</v>
      </c>
      <c r="J39" s="70">
        <v>6672000</v>
      </c>
      <c r="K39" s="70">
        <v>7112000</v>
      </c>
      <c r="L39" s="12"/>
      <c r="M39" s="7"/>
      <c r="N39" s="8"/>
      <c r="O39" s="2"/>
    </row>
    <row r="40" spans="1:15" ht="18.75" customHeight="1">
      <c r="A40" s="6" t="s">
        <v>7</v>
      </c>
      <c r="B40" s="6" t="s">
        <v>8</v>
      </c>
      <c r="C40" s="6" t="s">
        <v>19</v>
      </c>
      <c r="D40" s="6" t="s">
        <v>20</v>
      </c>
      <c r="E40" s="6" t="s">
        <v>21</v>
      </c>
      <c r="F40" s="11" t="s">
        <v>21</v>
      </c>
      <c r="G40" s="41" t="s">
        <v>33</v>
      </c>
      <c r="H40" s="42" t="s">
        <v>54</v>
      </c>
      <c r="I40" s="71">
        <f>I41+I44</f>
        <v>2319000</v>
      </c>
      <c r="J40" s="71">
        <f>J41+J44</f>
        <v>2379000</v>
      </c>
      <c r="K40" s="71">
        <f>K41+K44</f>
        <v>2450000</v>
      </c>
      <c r="L40" s="12"/>
      <c r="M40" s="7"/>
      <c r="N40" s="8"/>
      <c r="O40" s="2"/>
    </row>
    <row r="41" spans="1:15" ht="26.25" customHeight="1">
      <c r="A41" s="6" t="s">
        <v>7</v>
      </c>
      <c r="B41" s="6" t="s">
        <v>8</v>
      </c>
      <c r="C41" s="6" t="s">
        <v>19</v>
      </c>
      <c r="D41" s="6" t="s">
        <v>20</v>
      </c>
      <c r="E41" s="6" t="s">
        <v>22</v>
      </c>
      <c r="F41" s="11" t="s">
        <v>22</v>
      </c>
      <c r="G41" s="38" t="s">
        <v>4</v>
      </c>
      <c r="H41" s="15" t="s">
        <v>55</v>
      </c>
      <c r="I41" s="70">
        <f>I42</f>
        <v>2309000</v>
      </c>
      <c r="J41" s="70">
        <f>J42</f>
        <v>2369000</v>
      </c>
      <c r="K41" s="70">
        <f>K42</f>
        <v>2440000</v>
      </c>
      <c r="L41" s="12"/>
      <c r="M41" s="7"/>
      <c r="N41" s="8"/>
      <c r="O41" s="2"/>
    </row>
    <row r="42" spans="1:15" ht="41.25" customHeight="1">
      <c r="A42" s="6" t="s">
        <v>7</v>
      </c>
      <c r="B42" s="6" t="s">
        <v>8</v>
      </c>
      <c r="C42" s="6" t="s">
        <v>19</v>
      </c>
      <c r="D42" s="6" t="s">
        <v>20</v>
      </c>
      <c r="E42" s="6" t="s">
        <v>23</v>
      </c>
      <c r="F42" s="11" t="s">
        <v>23</v>
      </c>
      <c r="G42" s="38" t="s">
        <v>3</v>
      </c>
      <c r="H42" s="15" t="s">
        <v>61</v>
      </c>
      <c r="I42" s="70">
        <v>2309000</v>
      </c>
      <c r="J42" s="70">
        <v>2369000</v>
      </c>
      <c r="K42" s="69">
        <v>2440000</v>
      </c>
      <c r="L42" s="12"/>
      <c r="M42" s="7"/>
      <c r="N42" s="8"/>
      <c r="O42" s="2"/>
    </row>
    <row r="43" spans="1:15" ht="8.25" customHeight="1" hidden="1">
      <c r="A43" s="6" t="s">
        <v>7</v>
      </c>
      <c r="B43" s="6" t="s">
        <v>8</v>
      </c>
      <c r="C43" s="6" t="s">
        <v>24</v>
      </c>
      <c r="D43" s="6" t="s">
        <v>25</v>
      </c>
      <c r="E43" s="6" t="s">
        <v>26</v>
      </c>
      <c r="F43" s="11" t="s">
        <v>26</v>
      </c>
      <c r="G43" s="38"/>
      <c r="H43" s="15"/>
      <c r="I43" s="70"/>
      <c r="J43" s="70"/>
      <c r="K43" s="67" t="e">
        <f>J43/I43*100</f>
        <v>#DIV/0!</v>
      </c>
      <c r="L43" s="12"/>
      <c r="M43" s="7"/>
      <c r="N43" s="8"/>
      <c r="O43" s="2"/>
    </row>
    <row r="44" spans="1:15" ht="30.75" customHeight="1">
      <c r="A44" s="6"/>
      <c r="B44" s="6"/>
      <c r="C44" s="6"/>
      <c r="D44" s="6"/>
      <c r="E44" s="6"/>
      <c r="F44" s="11"/>
      <c r="G44" s="38" t="s">
        <v>34</v>
      </c>
      <c r="H44" s="15" t="s">
        <v>64</v>
      </c>
      <c r="I44" s="70">
        <f>I45</f>
        <v>10000</v>
      </c>
      <c r="J44" s="70">
        <f>J45</f>
        <v>10000</v>
      </c>
      <c r="K44" s="70">
        <f>K45</f>
        <v>10000</v>
      </c>
      <c r="L44" s="12"/>
      <c r="M44" s="7"/>
      <c r="N44" s="8"/>
      <c r="O44" s="2"/>
    </row>
    <row r="45" spans="1:15" ht="27" customHeight="1">
      <c r="A45" s="6"/>
      <c r="B45" s="6"/>
      <c r="C45" s="6"/>
      <c r="D45" s="6"/>
      <c r="E45" s="6"/>
      <c r="F45" s="11"/>
      <c r="G45" s="38" t="s">
        <v>65</v>
      </c>
      <c r="H45" s="15" t="s">
        <v>66</v>
      </c>
      <c r="I45" s="70">
        <v>10000</v>
      </c>
      <c r="J45" s="70">
        <v>10000</v>
      </c>
      <c r="K45" s="70">
        <v>10000</v>
      </c>
      <c r="L45" s="12"/>
      <c r="M45" s="7"/>
      <c r="N45" s="8"/>
      <c r="O45" s="2"/>
    </row>
    <row r="46" spans="1:15" ht="38.25" customHeight="1">
      <c r="A46" s="6" t="s">
        <v>7</v>
      </c>
      <c r="B46" s="6" t="s">
        <v>8</v>
      </c>
      <c r="C46" s="6" t="s">
        <v>24</v>
      </c>
      <c r="D46" s="6" t="s">
        <v>27</v>
      </c>
      <c r="E46" s="6" t="s">
        <v>28</v>
      </c>
      <c r="F46" s="11" t="s">
        <v>28</v>
      </c>
      <c r="G46" s="37" t="s">
        <v>45</v>
      </c>
      <c r="H46" s="14" t="s">
        <v>46</v>
      </c>
      <c r="I46" s="71">
        <f>I47+I53</f>
        <v>3430000</v>
      </c>
      <c r="J46" s="71">
        <f>J47+J53</f>
        <v>3430000</v>
      </c>
      <c r="K46" s="71">
        <f>K47+K53</f>
        <v>3430000</v>
      </c>
      <c r="L46" s="12"/>
      <c r="M46" s="7"/>
      <c r="N46" s="8"/>
      <c r="O46" s="2"/>
    </row>
    <row r="47" spans="1:15" ht="84.75" customHeight="1">
      <c r="A47" s="6"/>
      <c r="B47" s="6"/>
      <c r="C47" s="6"/>
      <c r="D47" s="6"/>
      <c r="E47" s="6"/>
      <c r="F47" s="11"/>
      <c r="G47" s="37" t="s">
        <v>47</v>
      </c>
      <c r="H47" s="14" t="s">
        <v>110</v>
      </c>
      <c r="I47" s="71">
        <f>I52+I48</f>
        <v>3430000</v>
      </c>
      <c r="J47" s="71">
        <f>J52+J48</f>
        <v>3430000</v>
      </c>
      <c r="K47" s="71">
        <f>K52+K48</f>
        <v>3430000</v>
      </c>
      <c r="L47" s="12"/>
      <c r="M47" s="7"/>
      <c r="N47" s="8"/>
      <c r="O47" s="2"/>
    </row>
    <row r="48" spans="1:15" ht="60" customHeight="1">
      <c r="A48" s="6" t="s">
        <v>7</v>
      </c>
      <c r="B48" s="6" t="s">
        <v>8</v>
      </c>
      <c r="C48" s="6" t="s">
        <v>29</v>
      </c>
      <c r="D48" s="6" t="s">
        <v>30</v>
      </c>
      <c r="E48" s="6" t="s">
        <v>31</v>
      </c>
      <c r="F48" s="11" t="s">
        <v>31</v>
      </c>
      <c r="G48" s="38" t="s">
        <v>56</v>
      </c>
      <c r="H48" s="15" t="s">
        <v>57</v>
      </c>
      <c r="I48" s="70">
        <f>I49+I50</f>
        <v>3400000</v>
      </c>
      <c r="J48" s="70">
        <f>J49+J50</f>
        <v>3400000</v>
      </c>
      <c r="K48" s="70">
        <f>K49+K50</f>
        <v>3400000</v>
      </c>
      <c r="L48" s="12"/>
      <c r="M48" s="7"/>
      <c r="N48" s="8"/>
      <c r="O48" s="2"/>
    </row>
    <row r="49" spans="1:15" ht="89.25" customHeight="1">
      <c r="A49" s="6" t="s">
        <v>7</v>
      </c>
      <c r="B49" s="6" t="s">
        <v>8</v>
      </c>
      <c r="C49" s="6" t="s">
        <v>29</v>
      </c>
      <c r="D49" s="6" t="s">
        <v>30</v>
      </c>
      <c r="E49" s="6" t="s">
        <v>32</v>
      </c>
      <c r="F49" s="11" t="s">
        <v>32</v>
      </c>
      <c r="G49" s="43" t="s">
        <v>95</v>
      </c>
      <c r="H49" s="44" t="s">
        <v>111</v>
      </c>
      <c r="I49" s="73">
        <v>3050000</v>
      </c>
      <c r="J49" s="73">
        <v>3050000</v>
      </c>
      <c r="K49" s="73">
        <v>3050000</v>
      </c>
      <c r="L49" s="12"/>
      <c r="M49" s="7"/>
      <c r="N49" s="8"/>
      <c r="O49" s="2"/>
    </row>
    <row r="50" spans="1:15" ht="74.25" customHeight="1">
      <c r="A50" s="6"/>
      <c r="B50" s="6"/>
      <c r="C50" s="6"/>
      <c r="D50" s="6"/>
      <c r="E50" s="6"/>
      <c r="F50" s="11"/>
      <c r="G50" s="43" t="s">
        <v>89</v>
      </c>
      <c r="H50" s="44" t="s">
        <v>112</v>
      </c>
      <c r="I50" s="73">
        <v>350000</v>
      </c>
      <c r="J50" s="73">
        <v>350000</v>
      </c>
      <c r="K50" s="73">
        <v>350000</v>
      </c>
      <c r="L50" s="12"/>
      <c r="M50" s="7"/>
      <c r="N50" s="8"/>
      <c r="O50" s="2"/>
    </row>
    <row r="51" spans="1:15" ht="75.75" customHeight="1">
      <c r="A51" s="6"/>
      <c r="B51" s="6"/>
      <c r="C51" s="6"/>
      <c r="D51" s="6"/>
      <c r="E51" s="6"/>
      <c r="F51" s="11"/>
      <c r="G51" s="46" t="s">
        <v>0</v>
      </c>
      <c r="H51" s="15" t="s">
        <v>113</v>
      </c>
      <c r="I51" s="70">
        <f>I52</f>
        <v>30000</v>
      </c>
      <c r="J51" s="70">
        <f>J52</f>
        <v>30000</v>
      </c>
      <c r="K51" s="70">
        <f>K52</f>
        <v>30000</v>
      </c>
      <c r="L51" s="12"/>
      <c r="M51" s="7"/>
      <c r="N51" s="8"/>
      <c r="O51" s="2"/>
    </row>
    <row r="52" spans="1:15" ht="72" customHeight="1">
      <c r="A52" s="6"/>
      <c r="B52" s="6"/>
      <c r="C52" s="6"/>
      <c r="D52" s="6"/>
      <c r="E52" s="6"/>
      <c r="F52" s="11"/>
      <c r="G52" s="43" t="s">
        <v>2</v>
      </c>
      <c r="H52" s="44" t="s">
        <v>114</v>
      </c>
      <c r="I52" s="73">
        <v>30000</v>
      </c>
      <c r="J52" s="73">
        <v>30000</v>
      </c>
      <c r="K52" s="72">
        <v>30000</v>
      </c>
      <c r="L52" s="12"/>
      <c r="M52" s="7"/>
      <c r="N52" s="8"/>
      <c r="O52" s="2"/>
    </row>
    <row r="53" spans="1:15" ht="0" customHeight="1" hidden="1">
      <c r="A53" s="6"/>
      <c r="B53" s="6"/>
      <c r="C53" s="6"/>
      <c r="D53" s="6"/>
      <c r="E53" s="6"/>
      <c r="F53" s="11"/>
      <c r="G53" s="37" t="s">
        <v>96</v>
      </c>
      <c r="H53" s="14" t="s">
        <v>101</v>
      </c>
      <c r="I53" s="71">
        <f aca="true" t="shared" si="0" ref="I53:K54">I54</f>
        <v>0</v>
      </c>
      <c r="J53" s="71">
        <f t="shared" si="0"/>
        <v>0</v>
      </c>
      <c r="K53" s="71">
        <f t="shared" si="0"/>
        <v>0</v>
      </c>
      <c r="L53" s="12"/>
      <c r="M53" s="7"/>
      <c r="N53" s="8"/>
      <c r="O53" s="2"/>
    </row>
    <row r="54" spans="1:15" ht="41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31</v>
      </c>
      <c r="F54" s="11" t="s">
        <v>31</v>
      </c>
      <c r="G54" s="38" t="s">
        <v>97</v>
      </c>
      <c r="H54" s="15" t="s">
        <v>100</v>
      </c>
      <c r="I54" s="70">
        <f t="shared" si="0"/>
        <v>0</v>
      </c>
      <c r="J54" s="70">
        <f t="shared" si="0"/>
        <v>0</v>
      </c>
      <c r="K54" s="70">
        <f t="shared" si="0"/>
        <v>0</v>
      </c>
      <c r="L54" s="12"/>
      <c r="M54" s="7"/>
      <c r="N54" s="8"/>
      <c r="O54" s="2"/>
    </row>
    <row r="55" spans="1:15" ht="69" customHeight="1" hidden="1">
      <c r="A55" s="6" t="s">
        <v>7</v>
      </c>
      <c r="B55" s="6" t="s">
        <v>8</v>
      </c>
      <c r="C55" s="6" t="s">
        <v>29</v>
      </c>
      <c r="D55" s="6" t="s">
        <v>30</v>
      </c>
      <c r="E55" s="6" t="s">
        <v>32</v>
      </c>
      <c r="F55" s="11" t="s">
        <v>32</v>
      </c>
      <c r="G55" s="43" t="s">
        <v>98</v>
      </c>
      <c r="H55" s="44" t="s">
        <v>99</v>
      </c>
      <c r="I55" s="73">
        <v>0</v>
      </c>
      <c r="J55" s="73">
        <v>0</v>
      </c>
      <c r="K55" s="72">
        <v>0</v>
      </c>
      <c r="L55" s="12"/>
      <c r="M55" s="7"/>
      <c r="N55" s="8"/>
      <c r="O55" s="2"/>
    </row>
    <row r="56" spans="1:15" ht="36" customHeight="1">
      <c r="A56" s="6" t="s">
        <v>7</v>
      </c>
      <c r="B56" s="6" t="s">
        <v>8</v>
      </c>
      <c r="C56" s="6" t="s">
        <v>33</v>
      </c>
      <c r="D56" s="6" t="s">
        <v>34</v>
      </c>
      <c r="E56" s="6" t="s">
        <v>35</v>
      </c>
      <c r="F56" s="11" t="s">
        <v>36</v>
      </c>
      <c r="G56" s="39" t="s">
        <v>48</v>
      </c>
      <c r="H56" s="40" t="s">
        <v>49</v>
      </c>
      <c r="I56" s="24">
        <f>I57</f>
        <v>60000</v>
      </c>
      <c r="J56" s="24">
        <f>J57+J62</f>
        <v>60000</v>
      </c>
      <c r="K56" s="24">
        <f>K57+K62</f>
        <v>60000</v>
      </c>
      <c r="L56" s="12"/>
      <c r="M56" s="7"/>
      <c r="N56" s="8"/>
      <c r="O56" s="2"/>
    </row>
    <row r="57" spans="1:15" ht="20.25" customHeight="1">
      <c r="A57" s="6" t="s">
        <v>7</v>
      </c>
      <c r="B57" s="6" t="s">
        <v>8</v>
      </c>
      <c r="C57" s="6" t="s">
        <v>33</v>
      </c>
      <c r="D57" s="6" t="s">
        <v>34</v>
      </c>
      <c r="E57" s="6" t="s">
        <v>37</v>
      </c>
      <c r="F57" s="11" t="s">
        <v>37</v>
      </c>
      <c r="G57" s="46" t="s">
        <v>50</v>
      </c>
      <c r="H57" s="15" t="s">
        <v>1</v>
      </c>
      <c r="I57" s="23">
        <f>I58+I59+I60</f>
        <v>60000</v>
      </c>
      <c r="J57" s="23">
        <f>J58+J59+J60</f>
        <v>60000</v>
      </c>
      <c r="K57" s="23">
        <f>K58+K59+K60</f>
        <v>60000</v>
      </c>
      <c r="L57" s="12"/>
      <c r="M57" s="7"/>
      <c r="N57" s="8"/>
      <c r="O57" s="2"/>
    </row>
    <row r="58" spans="1:15" ht="30" customHeight="1">
      <c r="A58" s="6"/>
      <c r="B58" s="6"/>
      <c r="C58" s="6"/>
      <c r="D58" s="6"/>
      <c r="E58" s="6"/>
      <c r="F58" s="11"/>
      <c r="G58" s="47" t="s">
        <v>69</v>
      </c>
      <c r="H58" s="44" t="s">
        <v>67</v>
      </c>
      <c r="I58" s="45">
        <v>10000</v>
      </c>
      <c r="J58" s="45">
        <v>10000</v>
      </c>
      <c r="K58" s="45">
        <v>10000</v>
      </c>
      <c r="L58" s="12"/>
      <c r="M58" s="7"/>
      <c r="N58" s="8"/>
      <c r="O58" s="2"/>
    </row>
    <row r="59" spans="1:15" ht="22.5" customHeight="1">
      <c r="A59" s="6"/>
      <c r="B59" s="6"/>
      <c r="C59" s="6"/>
      <c r="D59" s="6"/>
      <c r="E59" s="6"/>
      <c r="F59" s="11"/>
      <c r="G59" s="47" t="s">
        <v>144</v>
      </c>
      <c r="H59" s="44" t="s">
        <v>93</v>
      </c>
      <c r="I59" s="45">
        <v>1000</v>
      </c>
      <c r="J59" s="45">
        <v>1000</v>
      </c>
      <c r="K59" s="45">
        <v>1000</v>
      </c>
      <c r="L59" s="12"/>
      <c r="M59" s="7"/>
      <c r="N59" s="8"/>
      <c r="O59" s="2"/>
    </row>
    <row r="60" spans="1:15" ht="18.75" customHeight="1">
      <c r="A60" s="6"/>
      <c r="B60" s="6"/>
      <c r="C60" s="6"/>
      <c r="D60" s="6"/>
      <c r="E60" s="6"/>
      <c r="F60" s="11"/>
      <c r="G60" s="31" t="s">
        <v>70</v>
      </c>
      <c r="H60" s="15" t="s">
        <v>68</v>
      </c>
      <c r="I60" s="23">
        <f>I61</f>
        <v>49000</v>
      </c>
      <c r="J60" s="23">
        <f>J61</f>
        <v>49000</v>
      </c>
      <c r="K60" s="23">
        <f>K61</f>
        <v>49000</v>
      </c>
      <c r="L60" s="12"/>
      <c r="M60" s="7"/>
      <c r="N60" s="8"/>
      <c r="O60" s="2"/>
    </row>
    <row r="61" spans="1:15" ht="15.75" customHeight="1">
      <c r="A61" s="6"/>
      <c r="B61" s="6"/>
      <c r="C61" s="6"/>
      <c r="D61" s="6"/>
      <c r="E61" s="6"/>
      <c r="F61" s="11"/>
      <c r="G61" s="47" t="s">
        <v>104</v>
      </c>
      <c r="H61" s="44" t="s">
        <v>105</v>
      </c>
      <c r="I61" s="45">
        <v>49000</v>
      </c>
      <c r="J61" s="45">
        <v>49000</v>
      </c>
      <c r="K61" s="45">
        <v>49000</v>
      </c>
      <c r="L61" s="12"/>
      <c r="M61" s="7"/>
      <c r="N61" s="8"/>
      <c r="O61" s="2"/>
    </row>
    <row r="62" spans="1:15" ht="37.5" customHeight="1" hidden="1">
      <c r="A62" s="6"/>
      <c r="B62" s="6"/>
      <c r="C62" s="6"/>
      <c r="D62" s="6"/>
      <c r="E62" s="6"/>
      <c r="F62" s="11"/>
      <c r="G62" s="31" t="s">
        <v>199</v>
      </c>
      <c r="H62" s="44" t="s">
        <v>200</v>
      </c>
      <c r="I62" s="45"/>
      <c r="J62" s="45"/>
      <c r="K62" s="67"/>
      <c r="L62" s="12"/>
      <c r="M62" s="7"/>
      <c r="N62" s="8"/>
      <c r="O62" s="2"/>
    </row>
    <row r="63" spans="1:15" ht="27.75" customHeight="1" hidden="1">
      <c r="A63" s="6" t="s">
        <v>7</v>
      </c>
      <c r="B63" s="6" t="s">
        <v>8</v>
      </c>
      <c r="C63" s="6" t="s">
        <v>33</v>
      </c>
      <c r="D63" s="6" t="s">
        <v>34</v>
      </c>
      <c r="E63" s="6" t="s">
        <v>35</v>
      </c>
      <c r="F63" s="11" t="s">
        <v>36</v>
      </c>
      <c r="G63" s="59" t="s">
        <v>132</v>
      </c>
      <c r="H63" s="60" t="s">
        <v>133</v>
      </c>
      <c r="I63" s="24">
        <f aca="true" t="shared" si="1" ref="I63:J65">I64</f>
        <v>0</v>
      </c>
      <c r="J63" s="24">
        <f>J64+J67</f>
        <v>0</v>
      </c>
      <c r="K63" s="67"/>
      <c r="L63" s="12"/>
      <c r="M63" s="7"/>
      <c r="N63" s="8"/>
      <c r="O63" s="2"/>
    </row>
    <row r="64" spans="1:15" ht="20.25" customHeight="1" hidden="1">
      <c r="A64" s="6" t="s">
        <v>7</v>
      </c>
      <c r="B64" s="6" t="s">
        <v>8</v>
      </c>
      <c r="C64" s="6" t="s">
        <v>33</v>
      </c>
      <c r="D64" s="6" t="s">
        <v>34</v>
      </c>
      <c r="E64" s="6" t="s">
        <v>37</v>
      </c>
      <c r="F64" s="11" t="s">
        <v>37</v>
      </c>
      <c r="G64" s="61" t="s">
        <v>134</v>
      </c>
      <c r="H64" s="62" t="s">
        <v>135</v>
      </c>
      <c r="I64" s="23">
        <f t="shared" si="1"/>
        <v>0</v>
      </c>
      <c r="J64" s="23">
        <f t="shared" si="1"/>
        <v>0</v>
      </c>
      <c r="K64" s="67"/>
      <c r="L64" s="12"/>
      <c r="M64" s="7"/>
      <c r="N64" s="8"/>
      <c r="O64" s="2"/>
    </row>
    <row r="65" spans="1:15" ht="30" customHeight="1" hidden="1">
      <c r="A65" s="6"/>
      <c r="B65" s="6"/>
      <c r="C65" s="6"/>
      <c r="D65" s="6"/>
      <c r="E65" s="6"/>
      <c r="F65" s="11"/>
      <c r="G65" s="61" t="s">
        <v>136</v>
      </c>
      <c r="H65" s="62" t="s">
        <v>137</v>
      </c>
      <c r="I65" s="45">
        <f t="shared" si="1"/>
        <v>0</v>
      </c>
      <c r="J65" s="23">
        <f t="shared" si="1"/>
        <v>0</v>
      </c>
      <c r="K65" s="67"/>
      <c r="L65" s="12"/>
      <c r="M65" s="7"/>
      <c r="N65" s="8"/>
      <c r="O65" s="2"/>
    </row>
    <row r="66" spans="1:15" ht="33" customHeight="1" hidden="1">
      <c r="A66" s="6"/>
      <c r="B66" s="6"/>
      <c r="C66" s="6"/>
      <c r="D66" s="6"/>
      <c r="E66" s="6"/>
      <c r="F66" s="11"/>
      <c r="G66" s="65" t="s">
        <v>138</v>
      </c>
      <c r="H66" s="66" t="s">
        <v>139</v>
      </c>
      <c r="I66" s="45"/>
      <c r="J66" s="45"/>
      <c r="K66" s="67"/>
      <c r="L66" s="12"/>
      <c r="M66" s="7"/>
      <c r="N66" s="8"/>
      <c r="O66" s="2"/>
    </row>
    <row r="67" spans="1:15" ht="26.25" customHeight="1" hidden="1">
      <c r="A67" s="6"/>
      <c r="B67" s="6"/>
      <c r="C67" s="6"/>
      <c r="D67" s="6"/>
      <c r="E67" s="6"/>
      <c r="F67" s="11"/>
      <c r="G67" s="61" t="s">
        <v>140</v>
      </c>
      <c r="H67" s="62" t="s">
        <v>142</v>
      </c>
      <c r="I67" s="45"/>
      <c r="J67" s="45">
        <f>J68</f>
        <v>0</v>
      </c>
      <c r="K67" s="67"/>
      <c r="L67" s="12"/>
      <c r="M67" s="7"/>
      <c r="N67" s="8"/>
      <c r="O67" s="2"/>
    </row>
    <row r="68" spans="1:15" ht="27.75" customHeight="1" hidden="1">
      <c r="A68" s="6"/>
      <c r="B68" s="6"/>
      <c r="C68" s="6"/>
      <c r="D68" s="6"/>
      <c r="E68" s="6"/>
      <c r="F68" s="11"/>
      <c r="G68" s="61" t="s">
        <v>141</v>
      </c>
      <c r="H68" s="62" t="s">
        <v>143</v>
      </c>
      <c r="I68" s="45"/>
      <c r="J68" s="45"/>
      <c r="K68" s="67"/>
      <c r="L68" s="12"/>
      <c r="M68" s="7"/>
      <c r="N68" s="8"/>
      <c r="O68" s="2"/>
    </row>
    <row r="69" spans="1:15" ht="26.25" customHeight="1">
      <c r="A69" s="6"/>
      <c r="B69" s="6"/>
      <c r="C69" s="6"/>
      <c r="D69" s="6"/>
      <c r="E69" s="6"/>
      <c r="F69" s="11"/>
      <c r="G69" s="48" t="s">
        <v>71</v>
      </c>
      <c r="H69" s="19" t="s">
        <v>72</v>
      </c>
      <c r="I69" s="24">
        <f>I71+I70</f>
        <v>300000</v>
      </c>
      <c r="J69" s="24">
        <f>J71+J70</f>
        <v>300000</v>
      </c>
      <c r="K69" s="24">
        <f>K71+K70</f>
        <v>300000</v>
      </c>
      <c r="L69" s="12"/>
      <c r="M69" s="7"/>
      <c r="N69" s="8"/>
      <c r="O69" s="2"/>
    </row>
    <row r="70" spans="1:15" ht="39.75" customHeight="1" hidden="1">
      <c r="A70" s="6"/>
      <c r="B70" s="6"/>
      <c r="C70" s="6"/>
      <c r="D70" s="6"/>
      <c r="E70" s="6"/>
      <c r="F70" s="11"/>
      <c r="G70" s="49" t="s">
        <v>103</v>
      </c>
      <c r="H70" s="20" t="s">
        <v>102</v>
      </c>
      <c r="I70" s="23"/>
      <c r="J70" s="53"/>
      <c r="K70" s="67"/>
      <c r="L70" s="12"/>
      <c r="M70" s="7"/>
      <c r="N70" s="8"/>
      <c r="O70" s="2"/>
    </row>
    <row r="71" spans="1:15" ht="30.75" customHeight="1">
      <c r="A71" s="6"/>
      <c r="B71" s="6"/>
      <c r="C71" s="6"/>
      <c r="D71" s="6"/>
      <c r="E71" s="6"/>
      <c r="F71" s="11"/>
      <c r="G71" s="49" t="s">
        <v>73</v>
      </c>
      <c r="H71" s="20" t="s">
        <v>115</v>
      </c>
      <c r="I71" s="23">
        <f>I72</f>
        <v>300000</v>
      </c>
      <c r="J71" s="23">
        <f>J72</f>
        <v>300000</v>
      </c>
      <c r="K71" s="23">
        <f>K72</f>
        <v>300000</v>
      </c>
      <c r="L71" s="12"/>
      <c r="M71" s="7"/>
      <c r="N71" s="8"/>
      <c r="O71" s="2"/>
    </row>
    <row r="72" spans="1:15" ht="30" customHeight="1">
      <c r="A72" s="6"/>
      <c r="B72" s="6"/>
      <c r="C72" s="6"/>
      <c r="D72" s="6"/>
      <c r="E72" s="6"/>
      <c r="F72" s="11"/>
      <c r="G72" s="49" t="s">
        <v>74</v>
      </c>
      <c r="H72" s="20" t="s">
        <v>75</v>
      </c>
      <c r="I72" s="23">
        <f>I74+I73</f>
        <v>300000</v>
      </c>
      <c r="J72" s="23">
        <f>J74+J73</f>
        <v>300000</v>
      </c>
      <c r="K72" s="23">
        <f>K74+K73</f>
        <v>300000</v>
      </c>
      <c r="L72" s="12"/>
      <c r="M72" s="7"/>
      <c r="N72" s="8"/>
      <c r="O72" s="2"/>
    </row>
    <row r="73" spans="1:15" ht="57" customHeight="1">
      <c r="A73" s="6"/>
      <c r="B73" s="6"/>
      <c r="C73" s="6"/>
      <c r="D73" s="6"/>
      <c r="E73" s="6"/>
      <c r="F73" s="11"/>
      <c r="G73" s="50" t="s">
        <v>94</v>
      </c>
      <c r="H73" s="51" t="s">
        <v>116</v>
      </c>
      <c r="I73" s="45">
        <v>200000</v>
      </c>
      <c r="J73" s="45">
        <v>200000</v>
      </c>
      <c r="K73" s="45">
        <v>200000</v>
      </c>
      <c r="L73" s="12"/>
      <c r="M73" s="7"/>
      <c r="N73" s="8"/>
      <c r="O73" s="2"/>
    </row>
    <row r="74" spans="1:15" ht="41.25" customHeight="1">
      <c r="A74" s="6"/>
      <c r="B74" s="6"/>
      <c r="C74" s="6"/>
      <c r="D74" s="6"/>
      <c r="E74" s="6"/>
      <c r="F74" s="11"/>
      <c r="G74" s="50" t="s">
        <v>90</v>
      </c>
      <c r="H74" s="51" t="s">
        <v>117</v>
      </c>
      <c r="I74" s="45">
        <v>100000</v>
      </c>
      <c r="J74" s="45">
        <v>100000</v>
      </c>
      <c r="K74" s="45">
        <v>100000</v>
      </c>
      <c r="L74" s="12"/>
      <c r="M74" s="7"/>
      <c r="N74" s="8"/>
      <c r="O74" s="2"/>
    </row>
    <row r="75" spans="1:15" ht="19.5" customHeight="1">
      <c r="A75" s="6"/>
      <c r="B75" s="6"/>
      <c r="C75" s="6"/>
      <c r="D75" s="6"/>
      <c r="E75" s="6"/>
      <c r="F75" s="11"/>
      <c r="G75" s="52" t="s">
        <v>51</v>
      </c>
      <c r="H75" s="13" t="s">
        <v>52</v>
      </c>
      <c r="I75" s="24">
        <f>I76+I99+I102+I106+I97</f>
        <v>1158000</v>
      </c>
      <c r="J75" s="24">
        <f>J76+J99+J102+J106+J97</f>
        <v>1158000</v>
      </c>
      <c r="K75" s="24">
        <f>K76+K99+K102+K106+K97</f>
        <v>1158000</v>
      </c>
      <c r="L75" s="12"/>
      <c r="M75" s="7"/>
      <c r="N75" s="8"/>
      <c r="O75" s="2"/>
    </row>
    <row r="76" spans="1:15" ht="35.25" customHeight="1">
      <c r="A76" s="6" t="s">
        <v>7</v>
      </c>
      <c r="B76" s="6" t="s">
        <v>8</v>
      </c>
      <c r="C76" s="6" t="s">
        <v>38</v>
      </c>
      <c r="D76" s="6" t="s">
        <v>39</v>
      </c>
      <c r="E76" s="6" t="s">
        <v>40</v>
      </c>
      <c r="F76" s="11" t="s">
        <v>41</v>
      </c>
      <c r="G76" s="38" t="s">
        <v>145</v>
      </c>
      <c r="H76" s="15" t="s">
        <v>146</v>
      </c>
      <c r="I76" s="24">
        <f>I77+I79+I81+I83+I85+I87+I89+I93+I95+I91+I97</f>
        <v>1057000</v>
      </c>
      <c r="J76" s="24">
        <f>J77+J79+J81+J83+J85+J87+J89+J93+J95+J91+J97</f>
        <v>1057000</v>
      </c>
      <c r="K76" s="24">
        <f>K77+K79+K81+K83+K85+K87+K89+K93+K95+K91+K97</f>
        <v>1057000</v>
      </c>
      <c r="L76" s="12"/>
      <c r="M76" s="7"/>
      <c r="N76" s="8"/>
      <c r="O76" s="2"/>
    </row>
    <row r="77" spans="1:15" ht="54" customHeight="1">
      <c r="A77" s="6" t="s">
        <v>7</v>
      </c>
      <c r="B77" s="6" t="s">
        <v>8</v>
      </c>
      <c r="C77" s="6" t="s">
        <v>38</v>
      </c>
      <c r="D77" s="6" t="s">
        <v>39</v>
      </c>
      <c r="E77" s="6" t="s">
        <v>40</v>
      </c>
      <c r="F77" s="11" t="s">
        <v>42</v>
      </c>
      <c r="G77" s="38" t="s">
        <v>147</v>
      </c>
      <c r="H77" s="15" t="s">
        <v>148</v>
      </c>
      <c r="I77" s="23">
        <f>I78</f>
        <v>120000</v>
      </c>
      <c r="J77" s="23">
        <f>J78</f>
        <v>120000</v>
      </c>
      <c r="K77" s="23">
        <f>K78</f>
        <v>120000</v>
      </c>
      <c r="L77" s="12"/>
      <c r="M77" s="7"/>
      <c r="N77" s="8"/>
      <c r="O77" s="2"/>
    </row>
    <row r="78" spans="1:15" ht="75.75" customHeight="1">
      <c r="A78" s="6"/>
      <c r="B78" s="6"/>
      <c r="C78" s="6"/>
      <c r="D78" s="6"/>
      <c r="E78" s="6"/>
      <c r="F78" s="11"/>
      <c r="G78" s="43" t="s">
        <v>149</v>
      </c>
      <c r="H78" s="44" t="s">
        <v>150</v>
      </c>
      <c r="I78" s="45">
        <v>120000</v>
      </c>
      <c r="J78" s="45">
        <v>120000</v>
      </c>
      <c r="K78" s="45">
        <v>120000</v>
      </c>
      <c r="L78" s="12"/>
      <c r="M78" s="7"/>
      <c r="N78" s="8"/>
      <c r="O78" s="2"/>
    </row>
    <row r="79" spans="1:15" ht="63.75" customHeight="1">
      <c r="A79" s="6"/>
      <c r="B79" s="6"/>
      <c r="C79" s="6"/>
      <c r="D79" s="6"/>
      <c r="E79" s="6"/>
      <c r="F79" s="11"/>
      <c r="G79" s="38" t="s">
        <v>151</v>
      </c>
      <c r="H79" s="15" t="s">
        <v>152</v>
      </c>
      <c r="I79" s="23">
        <f>I80</f>
        <v>320000</v>
      </c>
      <c r="J79" s="23">
        <f>J80</f>
        <v>320000</v>
      </c>
      <c r="K79" s="23">
        <f>K80</f>
        <v>320000</v>
      </c>
      <c r="L79" s="12"/>
      <c r="M79" s="7"/>
      <c r="N79" s="8"/>
      <c r="O79" s="2"/>
    </row>
    <row r="80" spans="1:11" s="56" customFormat="1" ht="102.75" customHeight="1">
      <c r="A80" s="54" t="s">
        <v>7</v>
      </c>
      <c r="B80" s="54" t="s">
        <v>8</v>
      </c>
      <c r="C80" s="54" t="s">
        <v>38</v>
      </c>
      <c r="D80" s="54" t="s">
        <v>39</v>
      </c>
      <c r="E80" s="54" t="s">
        <v>40</v>
      </c>
      <c r="F80" s="55" t="s">
        <v>42</v>
      </c>
      <c r="G80" s="43" t="s">
        <v>153</v>
      </c>
      <c r="H80" s="44" t="s">
        <v>154</v>
      </c>
      <c r="I80" s="64">
        <v>320000</v>
      </c>
      <c r="J80" s="64">
        <v>320000</v>
      </c>
      <c r="K80" s="64">
        <v>320000</v>
      </c>
    </row>
    <row r="81" spans="1:11" s="56" customFormat="1" ht="54" customHeight="1">
      <c r="A81" s="54"/>
      <c r="B81" s="54"/>
      <c r="C81" s="54"/>
      <c r="D81" s="54"/>
      <c r="E81" s="54"/>
      <c r="F81" s="55"/>
      <c r="G81" s="38" t="s">
        <v>155</v>
      </c>
      <c r="H81" s="15" t="s">
        <v>156</v>
      </c>
      <c r="I81" s="63">
        <f>I82</f>
        <v>117000</v>
      </c>
      <c r="J81" s="63">
        <f>J82</f>
        <v>117000</v>
      </c>
      <c r="K81" s="63">
        <f>K82</f>
        <v>117000</v>
      </c>
    </row>
    <row r="82" spans="1:15" ht="83.25" customHeight="1">
      <c r="A82" s="6"/>
      <c r="B82" s="6"/>
      <c r="C82" s="6"/>
      <c r="D82" s="6"/>
      <c r="E82" s="6"/>
      <c r="F82" s="11"/>
      <c r="G82" s="43" t="s">
        <v>157</v>
      </c>
      <c r="H82" s="44" t="s">
        <v>158</v>
      </c>
      <c r="I82" s="45">
        <v>117000</v>
      </c>
      <c r="J82" s="45">
        <v>117000</v>
      </c>
      <c r="K82" s="45">
        <v>117000</v>
      </c>
      <c r="L82" s="12"/>
      <c r="M82" s="7"/>
      <c r="N82" s="8"/>
      <c r="O82" s="2"/>
    </row>
    <row r="83" spans="1:15" ht="57" customHeight="1">
      <c r="A83" s="6"/>
      <c r="B83" s="6"/>
      <c r="C83" s="6"/>
      <c r="D83" s="6"/>
      <c r="E83" s="6"/>
      <c r="F83" s="11"/>
      <c r="G83" s="38" t="s">
        <v>159</v>
      </c>
      <c r="H83" s="15" t="s">
        <v>160</v>
      </c>
      <c r="I83" s="45">
        <f>I84</f>
        <v>137000</v>
      </c>
      <c r="J83" s="45">
        <f>J84</f>
        <v>137000</v>
      </c>
      <c r="K83" s="45">
        <f>K84</f>
        <v>137000</v>
      </c>
      <c r="L83" s="12"/>
      <c r="M83" s="7"/>
      <c r="N83" s="8"/>
      <c r="O83" s="2"/>
    </row>
    <row r="84" spans="1:15" ht="87" customHeight="1">
      <c r="A84" s="6"/>
      <c r="B84" s="6"/>
      <c r="C84" s="6"/>
      <c r="D84" s="6"/>
      <c r="E84" s="6"/>
      <c r="F84" s="11"/>
      <c r="G84" s="43" t="s">
        <v>161</v>
      </c>
      <c r="H84" s="44" t="s">
        <v>162</v>
      </c>
      <c r="I84" s="45">
        <v>137000</v>
      </c>
      <c r="J84" s="45">
        <v>137000</v>
      </c>
      <c r="K84" s="45">
        <v>137000</v>
      </c>
      <c r="L84" s="12"/>
      <c r="M84" s="7"/>
      <c r="N84" s="8"/>
      <c r="O84" s="2"/>
    </row>
    <row r="85" spans="1:15" ht="76.5" customHeight="1">
      <c r="A85" s="6"/>
      <c r="B85" s="6"/>
      <c r="C85" s="6"/>
      <c r="D85" s="6"/>
      <c r="E85" s="6"/>
      <c r="F85" s="11"/>
      <c r="G85" s="38" t="s">
        <v>163</v>
      </c>
      <c r="H85" s="15" t="s">
        <v>164</v>
      </c>
      <c r="I85" s="23">
        <f>I86</f>
        <v>15000</v>
      </c>
      <c r="J85" s="23">
        <f>J86</f>
        <v>15000</v>
      </c>
      <c r="K85" s="23">
        <f>K86</f>
        <v>15000</v>
      </c>
      <c r="L85" s="12"/>
      <c r="M85" s="7"/>
      <c r="N85" s="8"/>
      <c r="O85" s="2"/>
    </row>
    <row r="86" spans="1:15" ht="98.25" customHeight="1">
      <c r="A86" s="6"/>
      <c r="B86" s="6"/>
      <c r="C86" s="6"/>
      <c r="D86" s="6"/>
      <c r="E86" s="6"/>
      <c r="F86" s="11"/>
      <c r="G86" s="43" t="s">
        <v>165</v>
      </c>
      <c r="H86" s="44" t="s">
        <v>169</v>
      </c>
      <c r="I86" s="45">
        <v>15000</v>
      </c>
      <c r="J86" s="45">
        <v>15000</v>
      </c>
      <c r="K86" s="45">
        <v>15000</v>
      </c>
      <c r="L86" s="12"/>
      <c r="M86" s="7"/>
      <c r="N86" s="8"/>
      <c r="O86" s="2"/>
    </row>
    <row r="87" spans="1:15" ht="56.25" customHeight="1">
      <c r="A87" s="6"/>
      <c r="B87" s="6"/>
      <c r="C87" s="6"/>
      <c r="D87" s="6"/>
      <c r="E87" s="6"/>
      <c r="F87" s="11"/>
      <c r="G87" s="38" t="s">
        <v>166</v>
      </c>
      <c r="H87" s="15" t="s">
        <v>167</v>
      </c>
      <c r="I87" s="23">
        <f>I88</f>
        <v>5000</v>
      </c>
      <c r="J87" s="23">
        <f>J88</f>
        <v>5000</v>
      </c>
      <c r="K87" s="23">
        <f>K88</f>
        <v>5000</v>
      </c>
      <c r="L87" s="12"/>
      <c r="M87" s="7"/>
      <c r="N87" s="8"/>
      <c r="O87" s="2"/>
    </row>
    <row r="88" spans="1:15" ht="80.25" customHeight="1">
      <c r="A88" s="6"/>
      <c r="B88" s="6"/>
      <c r="C88" s="6"/>
      <c r="D88" s="6"/>
      <c r="E88" s="6"/>
      <c r="F88" s="11"/>
      <c r="G88" s="43" t="s">
        <v>168</v>
      </c>
      <c r="H88" s="44" t="s">
        <v>170</v>
      </c>
      <c r="I88" s="45">
        <v>5000</v>
      </c>
      <c r="J88" s="45">
        <v>5000</v>
      </c>
      <c r="K88" s="45">
        <v>5000</v>
      </c>
      <c r="L88" s="12"/>
      <c r="M88" s="7"/>
      <c r="N88" s="8"/>
      <c r="O88" s="2"/>
    </row>
    <row r="89" spans="1:15" ht="54" customHeight="1">
      <c r="A89" s="6"/>
      <c r="B89" s="6"/>
      <c r="C89" s="6"/>
      <c r="D89" s="6"/>
      <c r="E89" s="6"/>
      <c r="F89" s="11"/>
      <c r="G89" s="38" t="s">
        <v>171</v>
      </c>
      <c r="H89" s="15" t="s">
        <v>172</v>
      </c>
      <c r="I89" s="23">
        <f>I90</f>
        <v>5000</v>
      </c>
      <c r="J89" s="23">
        <f>J90</f>
        <v>5000</v>
      </c>
      <c r="K89" s="23">
        <f>K90</f>
        <v>5000</v>
      </c>
      <c r="L89" s="12"/>
      <c r="M89" s="7"/>
      <c r="N89" s="8"/>
      <c r="O89" s="2"/>
    </row>
    <row r="90" spans="1:15" ht="78" customHeight="1">
      <c r="A90" s="6"/>
      <c r="B90" s="6"/>
      <c r="C90" s="6"/>
      <c r="D90" s="6"/>
      <c r="E90" s="6"/>
      <c r="F90" s="11"/>
      <c r="G90" s="43" t="s">
        <v>174</v>
      </c>
      <c r="H90" s="44" t="s">
        <v>173</v>
      </c>
      <c r="I90" s="45">
        <v>5000</v>
      </c>
      <c r="J90" s="45">
        <v>5000</v>
      </c>
      <c r="K90" s="45">
        <v>5000</v>
      </c>
      <c r="L90" s="12"/>
      <c r="M90" s="7"/>
      <c r="N90" s="8"/>
      <c r="O90" s="2"/>
    </row>
    <row r="91" spans="1:15" ht="78" customHeight="1">
      <c r="A91" s="6"/>
      <c r="B91" s="6"/>
      <c r="C91" s="6"/>
      <c r="D91" s="6"/>
      <c r="E91" s="6"/>
      <c r="F91" s="11"/>
      <c r="G91" s="38" t="s">
        <v>211</v>
      </c>
      <c r="H91" s="15" t="s">
        <v>213</v>
      </c>
      <c r="I91" s="23">
        <f>I92</f>
        <v>55000</v>
      </c>
      <c r="J91" s="23">
        <f>J92</f>
        <v>55000</v>
      </c>
      <c r="K91" s="23">
        <f>K92</f>
        <v>55000</v>
      </c>
      <c r="L91" s="12"/>
      <c r="M91" s="7"/>
      <c r="N91" s="8"/>
      <c r="O91" s="2"/>
    </row>
    <row r="92" spans="1:15" ht="106.5" customHeight="1">
      <c r="A92" s="6"/>
      <c r="B92" s="6"/>
      <c r="C92" s="6"/>
      <c r="D92" s="6"/>
      <c r="E92" s="6"/>
      <c r="F92" s="11"/>
      <c r="G92" s="43" t="s">
        <v>212</v>
      </c>
      <c r="H92" s="44" t="s">
        <v>214</v>
      </c>
      <c r="I92" s="45">
        <v>55000</v>
      </c>
      <c r="J92" s="45">
        <v>55000</v>
      </c>
      <c r="K92" s="45">
        <v>55000</v>
      </c>
      <c r="L92" s="12"/>
      <c r="M92" s="7"/>
      <c r="N92" s="8"/>
      <c r="O92" s="2"/>
    </row>
    <row r="93" spans="1:15" ht="49.5" customHeight="1">
      <c r="A93" s="6"/>
      <c r="B93" s="6"/>
      <c r="C93" s="6"/>
      <c r="D93" s="6"/>
      <c r="E93" s="6"/>
      <c r="F93" s="11"/>
      <c r="G93" s="38" t="s">
        <v>175</v>
      </c>
      <c r="H93" s="15" t="s">
        <v>176</v>
      </c>
      <c r="I93" s="23">
        <f>I94</f>
        <v>25000</v>
      </c>
      <c r="J93" s="23">
        <f>J94</f>
        <v>25000</v>
      </c>
      <c r="K93" s="23">
        <f>K94</f>
        <v>25000</v>
      </c>
      <c r="L93" s="12"/>
      <c r="M93" s="7"/>
      <c r="N93" s="8"/>
      <c r="O93" s="2"/>
    </row>
    <row r="94" spans="1:15" ht="69" customHeight="1">
      <c r="A94" s="6"/>
      <c r="B94" s="6"/>
      <c r="C94" s="6"/>
      <c r="D94" s="6"/>
      <c r="E94" s="6"/>
      <c r="F94" s="11"/>
      <c r="G94" s="43" t="s">
        <v>177</v>
      </c>
      <c r="H94" s="44" t="s">
        <v>178</v>
      </c>
      <c r="I94" s="45">
        <v>25000</v>
      </c>
      <c r="J94" s="45">
        <v>25000</v>
      </c>
      <c r="K94" s="45">
        <v>25000</v>
      </c>
      <c r="L94" s="12"/>
      <c r="M94" s="7"/>
      <c r="N94" s="8"/>
      <c r="O94" s="2"/>
    </row>
    <row r="95" spans="1:15" ht="51" customHeight="1">
      <c r="A95" s="6"/>
      <c r="B95" s="6"/>
      <c r="C95" s="6"/>
      <c r="D95" s="6"/>
      <c r="E95" s="6"/>
      <c r="F95" s="11"/>
      <c r="G95" s="38" t="s">
        <v>179</v>
      </c>
      <c r="H95" s="15" t="s">
        <v>180</v>
      </c>
      <c r="I95" s="23">
        <f>I96</f>
        <v>258000</v>
      </c>
      <c r="J95" s="23">
        <f>J96</f>
        <v>258000</v>
      </c>
      <c r="K95" s="23">
        <f>K96</f>
        <v>258000</v>
      </c>
      <c r="L95" s="12"/>
      <c r="M95" s="7"/>
      <c r="N95" s="8"/>
      <c r="O95" s="2"/>
    </row>
    <row r="96" spans="1:15" ht="77.25" customHeight="1">
      <c r="A96" s="6"/>
      <c r="B96" s="6"/>
      <c r="C96" s="6"/>
      <c r="D96" s="6"/>
      <c r="E96" s="6"/>
      <c r="F96" s="11"/>
      <c r="G96" s="43" t="s">
        <v>181</v>
      </c>
      <c r="H96" s="44" t="s">
        <v>182</v>
      </c>
      <c r="I96" s="45">
        <v>258000</v>
      </c>
      <c r="J96" s="45">
        <v>258000</v>
      </c>
      <c r="K96" s="45">
        <v>258000</v>
      </c>
      <c r="L96" s="12"/>
      <c r="M96" s="7"/>
      <c r="N96" s="8"/>
      <c r="O96" s="2"/>
    </row>
    <row r="97" spans="1:15" ht="90" customHeight="1" hidden="1">
      <c r="A97" s="6"/>
      <c r="B97" s="6"/>
      <c r="C97" s="6"/>
      <c r="D97" s="6"/>
      <c r="E97" s="6"/>
      <c r="F97" s="11"/>
      <c r="G97" s="38" t="s">
        <v>201</v>
      </c>
      <c r="H97" s="15" t="s">
        <v>202</v>
      </c>
      <c r="I97" s="23">
        <f>I98</f>
        <v>0</v>
      </c>
      <c r="J97" s="23">
        <f>J98</f>
        <v>0</v>
      </c>
      <c r="K97" s="23">
        <f>K98</f>
        <v>0</v>
      </c>
      <c r="L97" s="12"/>
      <c r="M97" s="7"/>
      <c r="N97" s="8"/>
      <c r="O97" s="2"/>
    </row>
    <row r="98" spans="1:15" ht="116.25" customHeight="1" hidden="1">
      <c r="A98" s="6"/>
      <c r="B98" s="6"/>
      <c r="C98" s="6"/>
      <c r="D98" s="6"/>
      <c r="E98" s="6"/>
      <c r="F98" s="11"/>
      <c r="G98" s="43" t="s">
        <v>210</v>
      </c>
      <c r="H98" s="44" t="s">
        <v>203</v>
      </c>
      <c r="I98" s="45"/>
      <c r="J98" s="45"/>
      <c r="K98" s="72"/>
      <c r="L98" s="12"/>
      <c r="M98" s="7"/>
      <c r="N98" s="8"/>
      <c r="O98" s="2"/>
    </row>
    <row r="99" spans="1:15" ht="101.25" customHeight="1">
      <c r="A99" s="6"/>
      <c r="B99" s="6"/>
      <c r="C99" s="6"/>
      <c r="D99" s="6"/>
      <c r="E99" s="6"/>
      <c r="F99" s="11"/>
      <c r="G99" s="37" t="s">
        <v>183</v>
      </c>
      <c r="H99" s="14" t="s">
        <v>184</v>
      </c>
      <c r="I99" s="24">
        <f aca="true" t="shared" si="2" ref="I99:K100">I100</f>
        <v>1000</v>
      </c>
      <c r="J99" s="24">
        <f t="shared" si="2"/>
        <v>1000</v>
      </c>
      <c r="K99" s="24">
        <f t="shared" si="2"/>
        <v>1000</v>
      </c>
      <c r="L99" s="12"/>
      <c r="M99" s="7"/>
      <c r="N99" s="8"/>
      <c r="O99" s="2"/>
    </row>
    <row r="100" spans="1:15" ht="71.25" customHeight="1">
      <c r="A100" s="6"/>
      <c r="B100" s="6"/>
      <c r="C100" s="6"/>
      <c r="D100" s="6"/>
      <c r="E100" s="6"/>
      <c r="F100" s="11"/>
      <c r="G100" s="38" t="s">
        <v>185</v>
      </c>
      <c r="H100" s="15" t="s">
        <v>186</v>
      </c>
      <c r="I100" s="23">
        <f t="shared" si="2"/>
        <v>1000</v>
      </c>
      <c r="J100" s="23">
        <f t="shared" si="2"/>
        <v>1000</v>
      </c>
      <c r="K100" s="23">
        <f t="shared" si="2"/>
        <v>1000</v>
      </c>
      <c r="L100" s="12"/>
      <c r="M100" s="7"/>
      <c r="N100" s="8"/>
      <c r="O100" s="2"/>
    </row>
    <row r="101" spans="1:15" ht="55.5" customHeight="1">
      <c r="A101" s="6"/>
      <c r="B101" s="6"/>
      <c r="C101" s="6"/>
      <c r="D101" s="6"/>
      <c r="E101" s="6"/>
      <c r="F101" s="11"/>
      <c r="G101" s="43" t="s">
        <v>187</v>
      </c>
      <c r="H101" s="44" t="s">
        <v>188</v>
      </c>
      <c r="I101" s="45">
        <v>1000</v>
      </c>
      <c r="J101" s="45">
        <v>1000</v>
      </c>
      <c r="K101" s="45">
        <v>1000</v>
      </c>
      <c r="L101" s="12"/>
      <c r="M101" s="7"/>
      <c r="N101" s="8"/>
      <c r="O101" s="2"/>
    </row>
    <row r="102" spans="1:15" ht="24" customHeight="1" hidden="1">
      <c r="A102" s="6"/>
      <c r="B102" s="6"/>
      <c r="C102" s="6"/>
      <c r="D102" s="6"/>
      <c r="E102" s="6"/>
      <c r="F102" s="11"/>
      <c r="G102" s="37" t="s">
        <v>189</v>
      </c>
      <c r="H102" s="14" t="s">
        <v>190</v>
      </c>
      <c r="I102" s="45">
        <f>I103</f>
        <v>0</v>
      </c>
      <c r="J102" s="45">
        <f>J103</f>
        <v>0</v>
      </c>
      <c r="K102" s="67"/>
      <c r="L102" s="12"/>
      <c r="M102" s="7"/>
      <c r="N102" s="8"/>
      <c r="O102" s="2"/>
    </row>
    <row r="103" spans="1:15" ht="60" customHeight="1" hidden="1">
      <c r="A103" s="6"/>
      <c r="B103" s="6"/>
      <c r="C103" s="6"/>
      <c r="D103" s="6"/>
      <c r="E103" s="6"/>
      <c r="F103" s="11"/>
      <c r="G103" s="38" t="s">
        <v>191</v>
      </c>
      <c r="H103" s="15" t="s">
        <v>192</v>
      </c>
      <c r="I103" s="45">
        <f>I104+I105</f>
        <v>0</v>
      </c>
      <c r="J103" s="23">
        <f>J104+J105</f>
        <v>0</v>
      </c>
      <c r="K103" s="67"/>
      <c r="L103" s="12"/>
      <c r="M103" s="7"/>
      <c r="N103" s="8"/>
      <c r="O103" s="2"/>
    </row>
    <row r="104" spans="1:15" ht="63.75" customHeight="1" hidden="1">
      <c r="A104" s="6" t="s">
        <v>7</v>
      </c>
      <c r="B104" s="6" t="s">
        <v>8</v>
      </c>
      <c r="C104" s="6" t="s">
        <v>38</v>
      </c>
      <c r="D104" s="6" t="s">
        <v>43</v>
      </c>
      <c r="E104" s="6" t="s">
        <v>44</v>
      </c>
      <c r="F104" s="11" t="s">
        <v>44</v>
      </c>
      <c r="G104" s="43" t="s">
        <v>204</v>
      </c>
      <c r="H104" s="44" t="s">
        <v>193</v>
      </c>
      <c r="I104" s="23"/>
      <c r="J104" s="45"/>
      <c r="K104" s="67"/>
      <c r="L104" s="12"/>
      <c r="M104" s="7"/>
      <c r="N104" s="8"/>
      <c r="O104" s="2"/>
    </row>
    <row r="105" spans="1:15" ht="63.75" customHeight="1" hidden="1">
      <c r="A105" s="6"/>
      <c r="B105" s="6"/>
      <c r="C105" s="6"/>
      <c r="D105" s="6"/>
      <c r="E105" s="6"/>
      <c r="F105" s="11"/>
      <c r="G105" s="43" t="s">
        <v>205</v>
      </c>
      <c r="H105" s="44" t="s">
        <v>194</v>
      </c>
      <c r="I105" s="23"/>
      <c r="J105" s="45"/>
      <c r="K105" s="67"/>
      <c r="L105" s="12"/>
      <c r="M105" s="7"/>
      <c r="N105" s="8"/>
      <c r="O105" s="2"/>
    </row>
    <row r="106" spans="1:15" ht="12.75">
      <c r="A106" s="6"/>
      <c r="B106" s="6"/>
      <c r="C106" s="6"/>
      <c r="D106" s="6"/>
      <c r="E106" s="6"/>
      <c r="F106" s="11"/>
      <c r="G106" s="74" t="s">
        <v>195</v>
      </c>
      <c r="H106" s="75" t="s">
        <v>196</v>
      </c>
      <c r="I106" s="24">
        <f>I107</f>
        <v>100000</v>
      </c>
      <c r="J106" s="24">
        <f>J107</f>
        <v>100000</v>
      </c>
      <c r="K106" s="24">
        <f>K107</f>
        <v>100000</v>
      </c>
      <c r="L106" s="12"/>
      <c r="M106" s="7"/>
      <c r="N106" s="8"/>
      <c r="O106" s="2"/>
    </row>
    <row r="107" spans="1:15" ht="81" customHeight="1">
      <c r="A107" s="6"/>
      <c r="B107" s="6"/>
      <c r="C107" s="6"/>
      <c r="D107" s="6"/>
      <c r="E107" s="6"/>
      <c r="F107" s="11"/>
      <c r="G107" s="43" t="s">
        <v>197</v>
      </c>
      <c r="H107" s="44" t="s">
        <v>198</v>
      </c>
      <c r="I107" s="45">
        <v>100000</v>
      </c>
      <c r="J107" s="45">
        <v>100000</v>
      </c>
      <c r="K107" s="45">
        <v>100000</v>
      </c>
      <c r="L107" s="12"/>
      <c r="M107" s="7"/>
      <c r="N107" s="8"/>
      <c r="O107" s="2"/>
    </row>
    <row r="108" spans="1:15" ht="12.75">
      <c r="A108" s="6"/>
      <c r="B108" s="6"/>
      <c r="C108" s="6"/>
      <c r="D108" s="6"/>
      <c r="E108" s="6"/>
      <c r="F108" s="11"/>
      <c r="G108" s="76" t="s">
        <v>217</v>
      </c>
      <c r="H108" s="77" t="s">
        <v>218</v>
      </c>
      <c r="I108" s="110">
        <f>I109+I176</f>
        <v>700761936.5</v>
      </c>
      <c r="J108" s="110">
        <f>J109+J176</f>
        <v>478954162.6700001</v>
      </c>
      <c r="K108" s="110">
        <f>K109+K176</f>
        <v>429463388.72</v>
      </c>
      <c r="L108" s="12"/>
      <c r="M108" s="7"/>
      <c r="N108" s="8"/>
      <c r="O108" s="2"/>
    </row>
    <row r="109" spans="1:15" ht="25.5">
      <c r="A109" s="9"/>
      <c r="B109" s="9"/>
      <c r="C109" s="9"/>
      <c r="D109" s="9"/>
      <c r="E109" s="9"/>
      <c r="F109" s="9"/>
      <c r="G109" s="76" t="s">
        <v>219</v>
      </c>
      <c r="H109" s="77" t="s">
        <v>220</v>
      </c>
      <c r="I109" s="110">
        <f>I110+I115+I137+I171</f>
        <v>653076124.86</v>
      </c>
      <c r="J109" s="110">
        <f>J110+J115+J137+J171</f>
        <v>478954162.6700001</v>
      </c>
      <c r="K109" s="110">
        <f>K110+K115+K137+K171</f>
        <v>429463388.72</v>
      </c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78" t="s">
        <v>221</v>
      </c>
      <c r="H110" s="79" t="s">
        <v>222</v>
      </c>
      <c r="I110" s="110">
        <f>I111+I113</f>
        <v>43373000</v>
      </c>
      <c r="J110" s="110">
        <f>J111+J113</f>
        <v>17992000</v>
      </c>
      <c r="K110" s="110">
        <f>K111+K113</f>
        <v>22956000</v>
      </c>
      <c r="L110" s="25"/>
      <c r="M110" s="9"/>
      <c r="N110" s="9"/>
      <c r="O110" s="9"/>
    </row>
    <row r="111" spans="7:12" ht="22.5" customHeight="1">
      <c r="G111" s="83" t="s">
        <v>223</v>
      </c>
      <c r="H111" s="84" t="s">
        <v>224</v>
      </c>
      <c r="I111" s="101">
        <f>I112</f>
        <v>30461000</v>
      </c>
      <c r="J111" s="101">
        <f>J112</f>
        <v>6761000</v>
      </c>
      <c r="K111" s="101">
        <f>K112</f>
        <v>11725000</v>
      </c>
      <c r="L111" s="82"/>
    </row>
    <row r="112" spans="7:11" ht="30.75" customHeight="1">
      <c r="G112" s="83" t="s">
        <v>225</v>
      </c>
      <c r="H112" s="84" t="s">
        <v>226</v>
      </c>
      <c r="I112" s="101">
        <v>30461000</v>
      </c>
      <c r="J112" s="101">
        <v>6761000</v>
      </c>
      <c r="K112" s="101">
        <v>11725000</v>
      </c>
    </row>
    <row r="113" spans="7:11" ht="25.5">
      <c r="G113" s="83" t="s">
        <v>227</v>
      </c>
      <c r="H113" s="84" t="s">
        <v>228</v>
      </c>
      <c r="I113" s="101">
        <f>I114</f>
        <v>12912000</v>
      </c>
      <c r="J113" s="101">
        <f>J114</f>
        <v>11231000</v>
      </c>
      <c r="K113" s="101">
        <f>K114</f>
        <v>11231000</v>
      </c>
    </row>
    <row r="114" spans="7:11" ht="25.5">
      <c r="G114" s="83" t="s">
        <v>229</v>
      </c>
      <c r="H114" s="85" t="s">
        <v>230</v>
      </c>
      <c r="I114" s="101">
        <v>12912000</v>
      </c>
      <c r="J114" s="101">
        <v>11231000</v>
      </c>
      <c r="K114" s="101">
        <v>11231000</v>
      </c>
    </row>
    <row r="115" spans="7:11" ht="25.5">
      <c r="G115" s="86" t="s">
        <v>231</v>
      </c>
      <c r="H115" s="87" t="s">
        <v>232</v>
      </c>
      <c r="I115" s="107">
        <f>SUM(I116:I129)</f>
        <v>216118085.23000002</v>
      </c>
      <c r="J115" s="107">
        <f>SUM(J116:J129)</f>
        <v>74242985.59</v>
      </c>
      <c r="K115" s="107">
        <f>SUM(K116:K129)</f>
        <v>16601603.87</v>
      </c>
    </row>
    <row r="116" spans="7:11" ht="30.75" customHeight="1" hidden="1">
      <c r="G116" s="83" t="s">
        <v>324</v>
      </c>
      <c r="H116" s="84" t="s">
        <v>325</v>
      </c>
      <c r="I116" s="102"/>
      <c r="J116" s="102"/>
      <c r="K116" s="102"/>
    </row>
    <row r="117" spans="7:11" ht="68.25" customHeight="1">
      <c r="G117" s="83" t="s">
        <v>300</v>
      </c>
      <c r="H117" s="84" t="s">
        <v>301</v>
      </c>
      <c r="I117" s="102">
        <v>7811592.05</v>
      </c>
      <c r="J117" s="102"/>
      <c r="K117" s="102"/>
    </row>
    <row r="118" spans="7:11" ht="56.25" customHeight="1">
      <c r="G118" s="88" t="s">
        <v>233</v>
      </c>
      <c r="H118" s="89" t="s">
        <v>234</v>
      </c>
      <c r="I118" s="102">
        <v>11232357.22</v>
      </c>
      <c r="J118" s="102">
        <v>10697736.85</v>
      </c>
      <c r="K118" s="102">
        <v>10415459.87</v>
      </c>
    </row>
    <row r="119" spans="7:11" ht="63.75">
      <c r="G119" s="83" t="s">
        <v>235</v>
      </c>
      <c r="H119" s="84" t="s">
        <v>236</v>
      </c>
      <c r="I119" s="102">
        <v>1712750</v>
      </c>
      <c r="J119" s="102"/>
      <c r="K119" s="102"/>
    </row>
    <row r="120" spans="7:11" ht="63.75">
      <c r="G120" s="83" t="s">
        <v>237</v>
      </c>
      <c r="H120" s="90" t="s">
        <v>238</v>
      </c>
      <c r="I120" s="102">
        <v>1796769</v>
      </c>
      <c r="J120" s="102">
        <v>1796769</v>
      </c>
      <c r="K120" s="102">
        <v>1796769</v>
      </c>
    </row>
    <row r="121" spans="7:11" ht="34.5" customHeight="1">
      <c r="G121" s="83" t="s">
        <v>312</v>
      </c>
      <c r="H121" s="90" t="s">
        <v>313</v>
      </c>
      <c r="I121" s="102">
        <v>1203874.92</v>
      </c>
      <c r="J121" s="102">
        <v>3258482</v>
      </c>
      <c r="K121" s="102">
        <v>3642805</v>
      </c>
    </row>
    <row r="122" spans="7:11" ht="56.25" customHeight="1" hidden="1">
      <c r="G122" s="83" t="s">
        <v>319</v>
      </c>
      <c r="H122" s="90" t="s">
        <v>320</v>
      </c>
      <c r="I122" s="102"/>
      <c r="J122" s="102"/>
      <c r="K122" s="102"/>
    </row>
    <row r="123" spans="7:11" ht="63.75" hidden="1">
      <c r="G123" s="83" t="s">
        <v>319</v>
      </c>
      <c r="H123" s="84" t="s">
        <v>240</v>
      </c>
      <c r="I123" s="102"/>
      <c r="J123" s="102"/>
      <c r="K123" s="102"/>
    </row>
    <row r="124" spans="7:11" ht="78.75" customHeight="1">
      <c r="G124" s="83" t="s">
        <v>239</v>
      </c>
      <c r="H124" s="84" t="s">
        <v>321</v>
      </c>
      <c r="I124" s="102">
        <v>118362</v>
      </c>
      <c r="J124" s="102">
        <v>118516</v>
      </c>
      <c r="K124" s="102">
        <v>121610</v>
      </c>
    </row>
    <row r="125" spans="7:11" ht="51" hidden="1">
      <c r="G125" s="83" t="s">
        <v>299</v>
      </c>
      <c r="H125" s="91" t="s">
        <v>318</v>
      </c>
      <c r="I125" s="102"/>
      <c r="J125" s="102"/>
      <c r="K125" s="102"/>
    </row>
    <row r="126" spans="7:11" ht="37.5" customHeight="1" hidden="1">
      <c r="G126" s="83" t="s">
        <v>309</v>
      </c>
      <c r="H126" s="84" t="s">
        <v>310</v>
      </c>
      <c r="I126" s="102"/>
      <c r="J126" s="102"/>
      <c r="K126" s="102"/>
    </row>
    <row r="127" spans="7:11" ht="24.75" customHeight="1">
      <c r="G127" s="83" t="s">
        <v>326</v>
      </c>
      <c r="H127" s="84" t="s">
        <v>327</v>
      </c>
      <c r="I127" s="102">
        <f>130192929-9</f>
        <v>130192920</v>
      </c>
      <c r="J127" s="102"/>
      <c r="K127" s="102"/>
    </row>
    <row r="128" spans="7:11" ht="25.5">
      <c r="G128" s="83" t="s">
        <v>309</v>
      </c>
      <c r="H128" s="84" t="s">
        <v>310</v>
      </c>
      <c r="I128" s="102">
        <v>57221489.36</v>
      </c>
      <c r="J128" s="102">
        <v>57746521.74</v>
      </c>
      <c r="K128" s="102"/>
    </row>
    <row r="129" spans="7:11" ht="27" customHeight="1">
      <c r="G129" s="83" t="s">
        <v>241</v>
      </c>
      <c r="H129" s="90" t="s">
        <v>242</v>
      </c>
      <c r="I129" s="101">
        <f>I130+I131+I133+I134+I135+I136</f>
        <v>4827970.68</v>
      </c>
      <c r="J129" s="101">
        <f>J130+J131+J133+J134+J135+J136</f>
        <v>624960</v>
      </c>
      <c r="K129" s="101">
        <f>K130+K131+K133+K134+K135+K136</f>
        <v>624960</v>
      </c>
    </row>
    <row r="130" spans="7:11" ht="57.75" customHeight="1">
      <c r="G130" s="83" t="s">
        <v>241</v>
      </c>
      <c r="H130" s="91" t="s">
        <v>243</v>
      </c>
      <c r="I130" s="102">
        <v>624960</v>
      </c>
      <c r="J130" s="102">
        <v>624960</v>
      </c>
      <c r="K130" s="102">
        <v>624960</v>
      </c>
    </row>
    <row r="131" spans="7:11" ht="12.75" hidden="1">
      <c r="G131" s="83"/>
      <c r="H131" s="91"/>
      <c r="I131" s="106"/>
      <c r="J131" s="106"/>
      <c r="K131" s="102"/>
    </row>
    <row r="132" spans="7:11" ht="12.75" hidden="1">
      <c r="G132" s="83"/>
      <c r="H132" s="91"/>
      <c r="I132" s="106"/>
      <c r="J132" s="106"/>
      <c r="K132" s="102"/>
    </row>
    <row r="133" spans="7:11" ht="45.75" customHeight="1">
      <c r="G133" s="83" t="s">
        <v>241</v>
      </c>
      <c r="H133" s="92" t="s">
        <v>311</v>
      </c>
      <c r="I133" s="104">
        <v>2255860.68</v>
      </c>
      <c r="J133" s="104"/>
      <c r="K133" s="105"/>
    </row>
    <row r="134" spans="7:11" ht="63.75">
      <c r="G134" s="83" t="s">
        <v>241</v>
      </c>
      <c r="H134" s="91" t="s">
        <v>244</v>
      </c>
      <c r="I134" s="106">
        <v>558261</v>
      </c>
      <c r="J134" s="106"/>
      <c r="K134" s="102"/>
    </row>
    <row r="135" spans="7:11" ht="63.75">
      <c r="G135" s="83" t="s">
        <v>241</v>
      </c>
      <c r="H135" s="91" t="s">
        <v>245</v>
      </c>
      <c r="I135" s="106">
        <v>1388889</v>
      </c>
      <c r="J135" s="106"/>
      <c r="K135" s="102"/>
    </row>
    <row r="136" spans="7:11" ht="51" hidden="1">
      <c r="G136" s="83" t="s">
        <v>241</v>
      </c>
      <c r="H136" s="84" t="s">
        <v>246</v>
      </c>
      <c r="I136" s="106"/>
      <c r="J136" s="106"/>
      <c r="K136" s="102"/>
    </row>
    <row r="137" spans="7:11" ht="25.5">
      <c r="G137" s="86" t="s">
        <v>247</v>
      </c>
      <c r="H137" s="87" t="s">
        <v>248</v>
      </c>
      <c r="I137" s="110">
        <f>+I140+I142+I155+I161+I138+I157</f>
        <v>351760296.65</v>
      </c>
      <c r="J137" s="110">
        <f>+J140+J142+J155+J161+J138+J157</f>
        <v>345285034.1</v>
      </c>
      <c r="K137" s="110">
        <f>+K140+K142+K155+K161+K138+K157</f>
        <v>347980783.1</v>
      </c>
    </row>
    <row r="138" spans="7:14" ht="63.75">
      <c r="G138" s="93" t="s">
        <v>249</v>
      </c>
      <c r="H138" s="94" t="s">
        <v>331</v>
      </c>
      <c r="I138" s="103">
        <f>I139</f>
        <v>13331</v>
      </c>
      <c r="J138" s="103">
        <f>J139</f>
        <v>13840</v>
      </c>
      <c r="K138" s="103">
        <f>K139</f>
        <v>125689</v>
      </c>
      <c r="L138" s="82"/>
      <c r="M138" s="82"/>
      <c r="N138" s="82"/>
    </row>
    <row r="139" spans="7:11" ht="63.75">
      <c r="G139" s="93" t="s">
        <v>249</v>
      </c>
      <c r="H139" s="94" t="s">
        <v>250</v>
      </c>
      <c r="I139" s="103">
        <v>13331</v>
      </c>
      <c r="J139" s="103">
        <v>13840</v>
      </c>
      <c r="K139" s="103">
        <v>125689</v>
      </c>
    </row>
    <row r="140" spans="7:11" ht="38.25" hidden="1">
      <c r="G140" s="83" t="s">
        <v>251</v>
      </c>
      <c r="H140" s="90" t="s">
        <v>252</v>
      </c>
      <c r="I140" s="102">
        <f>I141</f>
        <v>0</v>
      </c>
      <c r="J140" s="102">
        <f>J141</f>
        <v>0</v>
      </c>
      <c r="K140" s="102">
        <f>K141</f>
        <v>0</v>
      </c>
    </row>
    <row r="141" spans="7:11" ht="38.25" hidden="1">
      <c r="G141" s="83" t="s">
        <v>253</v>
      </c>
      <c r="H141" s="90" t="s">
        <v>254</v>
      </c>
      <c r="I141" s="102">
        <v>0</v>
      </c>
      <c r="J141" s="102">
        <v>0</v>
      </c>
      <c r="K141" s="102">
        <v>0</v>
      </c>
    </row>
    <row r="142" spans="7:11" ht="25.5">
      <c r="G142" s="86" t="s">
        <v>255</v>
      </c>
      <c r="H142" s="87" t="s">
        <v>256</v>
      </c>
      <c r="I142" s="110">
        <f>I143+I145+I146+I147+I148+I149+I150+I151+I153+I154+I152+I144+I167</f>
        <v>303815982.65</v>
      </c>
      <c r="J142" s="110">
        <f>J143+J145+J146+J147+J148+J149+J150+J151+J153+J154+J152+J144+J167</f>
        <v>303752111.1</v>
      </c>
      <c r="K142" s="110">
        <f>K143+K145+K146+K147+K148+K149+K150+K151+K153+K154+K152+K144+K167</f>
        <v>303752111.1</v>
      </c>
    </row>
    <row r="143" spans="7:11" ht="51">
      <c r="G143" s="83" t="s">
        <v>257</v>
      </c>
      <c r="H143" s="84" t="s">
        <v>258</v>
      </c>
      <c r="I143" s="102">
        <v>8382000</v>
      </c>
      <c r="J143" s="102">
        <v>8382000</v>
      </c>
      <c r="K143" s="102">
        <v>8382000</v>
      </c>
    </row>
    <row r="144" spans="7:11" ht="73.5" customHeight="1">
      <c r="G144" s="95" t="s">
        <v>257</v>
      </c>
      <c r="H144" s="84" t="s">
        <v>308</v>
      </c>
      <c r="I144" s="102">
        <v>59724</v>
      </c>
      <c r="J144" s="102">
        <v>59724</v>
      </c>
      <c r="K144" s="102">
        <v>59724</v>
      </c>
    </row>
    <row r="145" spans="7:11" ht="25.5" hidden="1">
      <c r="G145" s="95" t="s">
        <v>307</v>
      </c>
      <c r="H145" s="84" t="s">
        <v>259</v>
      </c>
      <c r="I145" s="102"/>
      <c r="J145" s="102"/>
      <c r="K145" s="102"/>
    </row>
    <row r="146" spans="7:11" ht="63.75" customHeight="1">
      <c r="G146" s="83" t="s">
        <v>257</v>
      </c>
      <c r="H146" s="84" t="s">
        <v>260</v>
      </c>
      <c r="I146" s="102">
        <v>172800</v>
      </c>
      <c r="J146" s="102">
        <v>172800</v>
      </c>
      <c r="K146" s="102">
        <v>172800</v>
      </c>
    </row>
    <row r="147" spans="7:11" ht="102">
      <c r="G147" s="83" t="s">
        <v>257</v>
      </c>
      <c r="H147" s="84" t="s">
        <v>261</v>
      </c>
      <c r="I147" s="102">
        <v>2090526</v>
      </c>
      <c r="J147" s="102">
        <v>2090526</v>
      </c>
      <c r="K147" s="102">
        <v>2090526</v>
      </c>
    </row>
    <row r="148" spans="7:11" ht="51">
      <c r="G148" s="83" t="s">
        <v>262</v>
      </c>
      <c r="H148" s="84" t="s">
        <v>263</v>
      </c>
      <c r="I148" s="102">
        <v>9023300</v>
      </c>
      <c r="J148" s="102">
        <v>9023300</v>
      </c>
      <c r="K148" s="102">
        <v>9023300</v>
      </c>
    </row>
    <row r="149" spans="7:11" ht="51">
      <c r="G149" s="83" t="s">
        <v>257</v>
      </c>
      <c r="H149" s="84" t="s">
        <v>264</v>
      </c>
      <c r="I149" s="102">
        <v>298618</v>
      </c>
      <c r="J149" s="102">
        <v>298618</v>
      </c>
      <c r="K149" s="102">
        <v>298618</v>
      </c>
    </row>
    <row r="150" spans="7:11" ht="38.25">
      <c r="G150" s="83" t="s">
        <v>257</v>
      </c>
      <c r="H150" s="84" t="s">
        <v>265</v>
      </c>
      <c r="I150" s="102">
        <v>79600</v>
      </c>
      <c r="J150" s="102">
        <v>79600</v>
      </c>
      <c r="K150" s="102">
        <v>79600</v>
      </c>
    </row>
    <row r="151" spans="7:14" ht="36" customHeight="1" hidden="1">
      <c r="G151" s="83" t="s">
        <v>257</v>
      </c>
      <c r="H151" s="84" t="s">
        <v>306</v>
      </c>
      <c r="I151" s="101"/>
      <c r="J151" s="101"/>
      <c r="K151" s="101"/>
      <c r="L151" s="82"/>
      <c r="M151" s="82"/>
      <c r="N151" s="82"/>
    </row>
    <row r="152" spans="7:11" ht="127.5">
      <c r="G152" s="83" t="s">
        <v>257</v>
      </c>
      <c r="H152" s="84" t="s">
        <v>317</v>
      </c>
      <c r="I152" s="102">
        <v>191614.65</v>
      </c>
      <c r="J152" s="102">
        <v>127743.1</v>
      </c>
      <c r="K152" s="102">
        <v>127743.1</v>
      </c>
    </row>
    <row r="153" spans="7:14" ht="38.25">
      <c r="G153" s="83" t="s">
        <v>257</v>
      </c>
      <c r="H153" s="84" t="s">
        <v>266</v>
      </c>
      <c r="I153" s="102">
        <v>88051292</v>
      </c>
      <c r="J153" s="102">
        <v>88051292</v>
      </c>
      <c r="K153" s="102">
        <v>88051292</v>
      </c>
      <c r="L153" s="82"/>
      <c r="M153" s="82"/>
      <c r="N153" s="82"/>
    </row>
    <row r="154" spans="7:12" ht="76.5">
      <c r="G154" s="83" t="s">
        <v>257</v>
      </c>
      <c r="H154" s="84" t="s">
        <v>267</v>
      </c>
      <c r="I154" s="102">
        <v>193864508</v>
      </c>
      <c r="J154" s="102">
        <v>193864508</v>
      </c>
      <c r="K154" s="102">
        <v>193864508</v>
      </c>
      <c r="L154" s="82"/>
    </row>
    <row r="155" spans="7:11" ht="51">
      <c r="G155" s="83" t="s">
        <v>268</v>
      </c>
      <c r="H155" s="90" t="s">
        <v>269</v>
      </c>
      <c r="I155" s="102">
        <f>I156</f>
        <v>2760583</v>
      </c>
      <c r="J155" s="102">
        <f>J156</f>
        <v>2760583</v>
      </c>
      <c r="K155" s="102">
        <f>K156</f>
        <v>2760583</v>
      </c>
    </row>
    <row r="156" spans="7:11" ht="51">
      <c r="G156" s="83" t="s">
        <v>270</v>
      </c>
      <c r="H156" s="90" t="s">
        <v>271</v>
      </c>
      <c r="I156" s="102">
        <v>2760583</v>
      </c>
      <c r="J156" s="102">
        <v>2760583</v>
      </c>
      <c r="K156" s="102">
        <v>2760583</v>
      </c>
    </row>
    <row r="157" spans="7:11" ht="51">
      <c r="G157" s="83" t="s">
        <v>272</v>
      </c>
      <c r="H157" s="90" t="s">
        <v>273</v>
      </c>
      <c r="I157" s="101">
        <f>I158</f>
        <v>45170400</v>
      </c>
      <c r="J157" s="101">
        <f>J158</f>
        <v>38758500</v>
      </c>
      <c r="K157" s="101">
        <f>K158</f>
        <v>41342400</v>
      </c>
    </row>
    <row r="158" spans="7:11" ht="51">
      <c r="G158" s="83" t="s">
        <v>274</v>
      </c>
      <c r="H158" s="90" t="s">
        <v>275</v>
      </c>
      <c r="I158" s="101">
        <v>45170400</v>
      </c>
      <c r="J158" s="101">
        <v>38758500</v>
      </c>
      <c r="K158" s="101">
        <v>41342400</v>
      </c>
    </row>
    <row r="159" spans="7:11" ht="38.25" hidden="1">
      <c r="G159" s="83" t="s">
        <v>276</v>
      </c>
      <c r="H159" s="90" t="s">
        <v>277</v>
      </c>
      <c r="I159" s="101"/>
      <c r="J159" s="101"/>
      <c r="K159" s="101"/>
    </row>
    <row r="160" spans="7:11" ht="38.25" hidden="1">
      <c r="G160" s="83" t="s">
        <v>278</v>
      </c>
      <c r="H160" s="90" t="s">
        <v>279</v>
      </c>
      <c r="I160" s="101"/>
      <c r="J160" s="101"/>
      <c r="K160" s="101"/>
    </row>
    <row r="161" spans="7:11" ht="12.75" hidden="1">
      <c r="G161" s="96" t="s">
        <v>280</v>
      </c>
      <c r="H161" s="97" t="s">
        <v>281</v>
      </c>
      <c r="I161" s="101"/>
      <c r="J161" s="101"/>
      <c r="K161" s="101"/>
    </row>
    <row r="162" spans="7:11" ht="12.75" hidden="1">
      <c r="G162" s="96" t="s">
        <v>282</v>
      </c>
      <c r="H162" s="84" t="s">
        <v>283</v>
      </c>
      <c r="I162" s="101"/>
      <c r="J162" s="101"/>
      <c r="K162" s="101"/>
    </row>
    <row r="163" spans="7:11" ht="38.25" hidden="1">
      <c r="G163" s="96" t="s">
        <v>282</v>
      </c>
      <c r="H163" s="84" t="s">
        <v>284</v>
      </c>
      <c r="I163" s="102">
        <v>0</v>
      </c>
      <c r="J163" s="102">
        <v>0</v>
      </c>
      <c r="K163" s="102">
        <v>0</v>
      </c>
    </row>
    <row r="164" spans="7:11" ht="76.5" hidden="1">
      <c r="G164" s="96" t="s">
        <v>285</v>
      </c>
      <c r="H164" s="84" t="s">
        <v>286</v>
      </c>
      <c r="I164" s="102">
        <v>0</v>
      </c>
      <c r="J164" s="102">
        <v>0</v>
      </c>
      <c r="K164" s="102">
        <v>0</v>
      </c>
    </row>
    <row r="165" spans="7:11" ht="25.5">
      <c r="G165" s="98" t="s">
        <v>217</v>
      </c>
      <c r="H165" s="97" t="s">
        <v>287</v>
      </c>
      <c r="I165" s="110">
        <f>I166</f>
        <v>1602000</v>
      </c>
      <c r="J165" s="110">
        <f>J166</f>
        <v>1602000</v>
      </c>
      <c r="K165" s="110">
        <f>K166</f>
        <v>1602000</v>
      </c>
    </row>
    <row r="166" spans="7:11" ht="25.5">
      <c r="G166" s="86" t="s">
        <v>247</v>
      </c>
      <c r="H166" s="87" t="s">
        <v>248</v>
      </c>
      <c r="I166" s="110">
        <f>I169+I167+I168+I159</f>
        <v>1602000</v>
      </c>
      <c r="J166" s="110">
        <f>J169+J167+J168+J159</f>
        <v>1602000</v>
      </c>
      <c r="K166" s="110">
        <f>K169+K167+K168+K159</f>
        <v>1602000</v>
      </c>
    </row>
    <row r="167" spans="7:11" ht="25.5">
      <c r="G167" s="83" t="s">
        <v>257</v>
      </c>
      <c r="H167" s="84" t="s">
        <v>288</v>
      </c>
      <c r="I167" s="102">
        <v>1602000</v>
      </c>
      <c r="J167" s="102">
        <v>1602000</v>
      </c>
      <c r="K167" s="102">
        <v>1602000</v>
      </c>
    </row>
    <row r="168" spans="7:11" ht="102" hidden="1">
      <c r="G168" s="83" t="s">
        <v>257</v>
      </c>
      <c r="H168" s="84" t="s">
        <v>261</v>
      </c>
      <c r="I168" s="102"/>
      <c r="J168" s="102"/>
      <c r="K168" s="102"/>
    </row>
    <row r="169" spans="7:11" ht="38.25" hidden="1">
      <c r="G169" s="83" t="s">
        <v>289</v>
      </c>
      <c r="H169" s="90" t="s">
        <v>314</v>
      </c>
      <c r="I169" s="101">
        <f>I170</f>
        <v>0</v>
      </c>
      <c r="J169" s="101">
        <f>J170</f>
        <v>0</v>
      </c>
      <c r="K169" s="101">
        <f>K170</f>
        <v>0</v>
      </c>
    </row>
    <row r="170" spans="7:11" ht="53.25" customHeight="1" hidden="1">
      <c r="G170" s="83" t="s">
        <v>290</v>
      </c>
      <c r="H170" s="90" t="s">
        <v>315</v>
      </c>
      <c r="I170" s="101"/>
      <c r="J170" s="101"/>
      <c r="K170" s="101"/>
    </row>
    <row r="171" spans="7:11" ht="15.75" customHeight="1">
      <c r="G171" s="98" t="s">
        <v>291</v>
      </c>
      <c r="H171" s="99" t="s">
        <v>292</v>
      </c>
      <c r="I171" s="107">
        <f>I172+I175+I174</f>
        <v>41824742.98</v>
      </c>
      <c r="J171" s="107">
        <f>J172+J175+J174</f>
        <v>41434142.98</v>
      </c>
      <c r="K171" s="107">
        <f>K172+K175+K174</f>
        <v>41925001.75</v>
      </c>
    </row>
    <row r="172" spans="7:11" ht="57.75" customHeight="1">
      <c r="G172" s="83" t="s">
        <v>293</v>
      </c>
      <c r="H172" s="90" t="s">
        <v>294</v>
      </c>
      <c r="I172" s="102">
        <f>I173</f>
        <v>20600000</v>
      </c>
      <c r="J172" s="102">
        <f>J173</f>
        <v>20600000</v>
      </c>
      <c r="K172" s="102">
        <f>K173</f>
        <v>20600000</v>
      </c>
    </row>
    <row r="173" spans="7:11" ht="57.75" customHeight="1">
      <c r="G173" s="83" t="s">
        <v>295</v>
      </c>
      <c r="H173" s="90" t="s">
        <v>296</v>
      </c>
      <c r="I173" s="102">
        <v>20600000</v>
      </c>
      <c r="J173" s="102">
        <v>20600000</v>
      </c>
      <c r="K173" s="102">
        <v>20600000</v>
      </c>
    </row>
    <row r="174" spans="7:11" ht="72.75" customHeight="1">
      <c r="G174" s="83" t="s">
        <v>322</v>
      </c>
      <c r="H174" s="90" t="s">
        <v>323</v>
      </c>
      <c r="I174" s="102">
        <v>2319702.98</v>
      </c>
      <c r="J174" s="102">
        <v>2319702.98</v>
      </c>
      <c r="K174" s="102">
        <v>2810561.75</v>
      </c>
    </row>
    <row r="175" spans="7:11" ht="109.5" customHeight="1">
      <c r="G175" s="88" t="s">
        <v>297</v>
      </c>
      <c r="H175" s="100" t="s">
        <v>316</v>
      </c>
      <c r="I175" s="102">
        <v>18905040</v>
      </c>
      <c r="J175" s="102">
        <v>18514440</v>
      </c>
      <c r="K175" s="102">
        <v>18514440</v>
      </c>
    </row>
    <row r="176" spans="7:11" ht="72.75" customHeight="1">
      <c r="G176" s="108" t="s">
        <v>328</v>
      </c>
      <c r="H176" s="109" t="s">
        <v>329</v>
      </c>
      <c r="I176" s="107">
        <f>47685802.64+9</f>
        <v>47685811.64</v>
      </c>
      <c r="J176" s="107"/>
      <c r="K176" s="107"/>
    </row>
    <row r="177" spans="7:11" ht="22.5" customHeight="1">
      <c r="G177" s="80"/>
      <c r="H177" s="77" t="s">
        <v>298</v>
      </c>
      <c r="I177" s="81">
        <f>I14+I108</f>
        <v>940839936.5</v>
      </c>
      <c r="J177" s="81">
        <f>J14+J108</f>
        <v>697730162.6700001</v>
      </c>
      <c r="K177" s="81">
        <f>K14+K108</f>
        <v>663655388.72</v>
      </c>
    </row>
    <row r="179" spans="10:11" ht="12.75">
      <c r="J179" s="82"/>
      <c r="K179" s="82"/>
    </row>
  </sheetData>
  <sheetProtection/>
  <mergeCells count="13">
    <mergeCell ref="A5:K5"/>
    <mergeCell ref="H1:K1"/>
    <mergeCell ref="H2:K2"/>
    <mergeCell ref="H3:K3"/>
    <mergeCell ref="H4:K4"/>
    <mergeCell ref="J11:J13"/>
    <mergeCell ref="K11:K13"/>
    <mergeCell ref="G6:K6"/>
    <mergeCell ref="G7:K7"/>
    <mergeCell ref="G9:K9"/>
    <mergeCell ref="G11:G13"/>
    <mergeCell ref="H11:H13"/>
    <mergeCell ref="I11:I13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2023-11-15T07:29:11Z</cp:lastPrinted>
  <dcterms:created xsi:type="dcterms:W3CDTF">2007-06-29T06:36:06Z</dcterms:created>
  <dcterms:modified xsi:type="dcterms:W3CDTF">2023-11-30T13:57:47Z</dcterms:modified>
  <cp:category/>
  <cp:version/>
  <cp:contentType/>
  <cp:contentStatus/>
</cp:coreProperties>
</file>