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0680" tabRatio="948" activeTab="0"/>
  </bookViews>
  <sheets>
    <sheet name="решение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7" sheetId="7" r:id="rId7"/>
    <sheet name="источники 2014" sheetId="8" r:id="rId8"/>
  </sheets>
  <definedNames>
    <definedName name="_xlnm._FilterDatabase" localSheetId="3" hidden="1">'приложение 4'!$B$26:$H$330</definedName>
    <definedName name="_xlnm._FilterDatabase" localSheetId="4" hidden="1">'приложение 5'!$B$26:$H$312</definedName>
    <definedName name="_xlnm._FilterDatabase" localSheetId="5" hidden="1">'Приложение 6'!$B$28:$J$74</definedName>
    <definedName name="_xlnm._FilterDatabase" localSheetId="6" hidden="1">'приложение7'!$B$27:$J$73</definedName>
    <definedName name="_xlnm.Print_Titles" localSheetId="1">'Приложение 2'!$24:$27</definedName>
    <definedName name="_xlnm.Print_Titles" localSheetId="2">'Приложение 3'!$24:$27</definedName>
    <definedName name="_xlnm.Print_Titles" localSheetId="3">'приложение 4'!$23:$27</definedName>
    <definedName name="_xlnm.Print_Titles" localSheetId="4">'приложение 5'!$23:$26</definedName>
    <definedName name="_xlnm.Print_Titles" localSheetId="5">'Приложение 6'!$25:$28</definedName>
    <definedName name="_xlnm.Print_Titles" localSheetId="6">'приложение7'!$24:$27</definedName>
    <definedName name="_xlnm.Print_Area" localSheetId="3">'приложение 4'!$B$1:$H$735</definedName>
  </definedNames>
  <calcPr fullCalcOnLoad="1"/>
</workbook>
</file>

<file path=xl/sharedStrings.xml><?xml version="1.0" encoding="utf-8"?>
<sst xmlns="http://schemas.openxmlformats.org/spreadsheetml/2006/main" count="14801" uniqueCount="1075">
  <si>
    <t xml:space="preserve">                                                       </t>
  </si>
  <si>
    <t>Российская Федерация</t>
  </si>
  <si>
    <t>Погарский районный Совет народных депутатов</t>
  </si>
  <si>
    <t>Брянской области</t>
  </si>
  <si>
    <t>РЕШЕНИЕ</t>
  </si>
  <si>
    <t>р.п. Погар</t>
  </si>
  <si>
    <t>«О бюджете Погарского района на 2014 год</t>
  </si>
  <si>
    <t xml:space="preserve"> и на плановый период 2015 и 2016 годов»</t>
  </si>
  <si>
    <t>РЕШИЛ:</t>
  </si>
  <si>
    <t xml:space="preserve">                   1.Утвердить   основные  характеристики  бюджета  Погарского  района на 2014 год: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</si>
  <si>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</si>
  <si>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</si>
  <si>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>верхний предел муниципального внутреннего долга Погарского района на 1 января 2016 года в сумме  0 тыс. рублей и на 1 января 2017 года  в сумме  0 тыс. рублей.</t>
  </si>
  <si>
    <r>
      <t xml:space="preserve">      Установить, перечень главных администраторов доходов районного бюджета  - органов государственной власти Российской Федерации согласно приложению </t>
    </r>
    <r>
      <rPr>
        <b/>
        <sz val="14"/>
        <color indexed="8"/>
        <rFont val="Times New Roman"/>
        <family val="1"/>
      </rPr>
      <t>1.3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</si>
  <si>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   Установить, перечень главных администраторов доходов районного бюджета  - органов государственной власти Брянской области  согласно приложению </t>
    </r>
    <r>
      <rPr>
        <b/>
        <sz val="14"/>
        <color indexed="8"/>
        <rFont val="Times New Roman"/>
        <family val="1"/>
      </rPr>
      <t>1.4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</si>
  <si>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   Установить перечень главных  администраторов  источников  финансирования  дефицита районного бюджета  согласно приложению</t>
    </r>
    <r>
      <rPr>
        <b/>
        <sz val="14"/>
        <color indexed="8"/>
        <rFont val="Times New Roman"/>
        <family val="1"/>
      </rPr>
      <t xml:space="preserve"> 1.5</t>
    </r>
    <r>
      <rPr>
        <sz val="14"/>
        <color indexed="8"/>
        <rFont val="Times New Roman"/>
        <family val="1"/>
      </rPr>
      <t xml:space="preserve"> к настоящему  решению. </t>
    </r>
  </si>
  <si>
    <t xml:space="preserve">    В случаях  изменения в 2014 году состава и (или) функций главных администраторов районного бюджета или главных администраторов источников финансирования дефицита районного бюджета, а также изменения принципов  назначения и присвоения, структуры кодов классификации доходов бюджетов Российской Федерации и классификации источников финансирования дефицитов бюджетов внесение изменений в утвержденный перечень главных администраторов доходов районного бюджета и перечень главных администраторов источников финансирования дефицита районного бюджета, а также в состав закрепленных за ними кодов классификации доходов бюджетов или классификации источников финансирования дефицита районного бюджета  осуществляется нормативным правовым актом финансового управления администрации Погарского района без внесения изменений в решение о бюджете.</t>
  </si>
  <si>
    <t xml:space="preserve"> Установить, что 5% прибыли муниципальных унитарных предприятий, остающейся после уплаты ими налогов и иных обязательных платежей, зачисляются в соответствии с действующим законодательством в бюджет Погарского муниципального района.</t>
  </si>
  <si>
    <r>
      <t xml:space="preserve">на 2014 год   согласно  </t>
    </r>
    <r>
      <rPr>
        <b/>
        <sz val="14"/>
        <color indexed="8"/>
        <rFont val="Times New Roman"/>
        <family val="1"/>
      </rPr>
      <t>приложению  2</t>
    </r>
    <r>
      <rPr>
        <sz val="14"/>
        <color indexed="15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к настоящему Решению;</t>
    </r>
  </si>
  <si>
    <r>
      <t xml:space="preserve">на плановый период 2015 и 2016 годов согласно </t>
    </r>
    <r>
      <rPr>
        <b/>
        <sz val="14"/>
        <color indexed="8"/>
        <rFont val="Times New Roman"/>
        <family val="1"/>
      </rPr>
      <t>приложению 3</t>
    </r>
    <r>
      <rPr>
        <sz val="14"/>
        <color indexed="8"/>
        <rFont val="Times New Roman"/>
        <family val="1"/>
      </rPr>
      <t xml:space="preserve">  к настоящему  решению.</t>
    </r>
  </si>
  <si>
    <r>
      <t xml:space="preserve"> на 2014 год и  согласно </t>
    </r>
    <r>
      <rPr>
        <b/>
        <sz val="14"/>
        <color indexed="8"/>
        <rFont val="Times New Roman"/>
        <family val="1"/>
      </rPr>
      <t>приложению 4</t>
    </r>
    <r>
      <rPr>
        <sz val="14"/>
        <color indexed="8"/>
        <rFont val="Times New Roman"/>
        <family val="1"/>
      </rPr>
      <t xml:space="preserve"> к настоящему  решению;</t>
    </r>
  </si>
  <si>
    <r>
      <t xml:space="preserve"> на плановый период 2015 и 2016 годов  согласно </t>
    </r>
    <r>
      <rPr>
        <b/>
        <sz val="14"/>
        <color indexed="8"/>
        <rFont val="Times New Roman"/>
        <family val="1"/>
      </rPr>
      <t>приложению  5</t>
    </r>
    <r>
      <rPr>
        <sz val="14"/>
        <color indexed="8"/>
        <rFont val="Times New Roman"/>
        <family val="1"/>
      </rPr>
      <t xml:space="preserve">  к настоящему решению.</t>
    </r>
  </si>
  <si>
    <r>
      <t xml:space="preserve">на  2014 год согласно </t>
    </r>
    <r>
      <rPr>
        <b/>
        <sz val="14"/>
        <color indexed="8"/>
        <rFont val="Times New Roman"/>
        <family val="1"/>
      </rPr>
      <t xml:space="preserve">приложению 6 </t>
    </r>
    <r>
      <rPr>
        <sz val="14"/>
        <color indexed="8"/>
        <rFont val="Times New Roman"/>
        <family val="1"/>
      </rPr>
      <t>к настоящему решению;</t>
    </r>
  </si>
  <si>
    <r>
      <t xml:space="preserve">на плановый  период 2015 и 2016 годов   согласно </t>
    </r>
    <r>
      <rPr>
        <b/>
        <sz val="14"/>
        <color indexed="8"/>
        <rFont val="Times New Roman"/>
        <family val="1"/>
      </rPr>
      <t>приложению 7</t>
    </r>
    <r>
      <rPr>
        <sz val="14"/>
        <color indexed="8"/>
        <rFont val="Times New Roman"/>
        <family val="1"/>
      </rPr>
      <t xml:space="preserve"> к настоящему  решению.</t>
    </r>
  </si>
  <si>
    <r>
      <t xml:space="preserve">             на  2014 год  согласно </t>
    </r>
    <r>
      <rPr>
        <b/>
        <sz val="14"/>
        <color indexed="8"/>
        <rFont val="Times New Roman"/>
        <family val="1"/>
      </rPr>
      <t>приложению 8</t>
    </r>
    <r>
      <rPr>
        <sz val="14"/>
        <color indexed="8"/>
        <rFont val="Times New Roman"/>
        <family val="1"/>
      </rPr>
      <t xml:space="preserve">  к настоящему решению;</t>
    </r>
  </si>
  <si>
    <r>
      <t xml:space="preserve">             на плановый период 2015 и 2016 годов  согласно </t>
    </r>
    <r>
      <rPr>
        <b/>
        <sz val="14"/>
        <color indexed="8"/>
        <rFont val="Times New Roman"/>
        <family val="1"/>
      </rPr>
      <t>приложению 9</t>
    </r>
    <r>
      <rPr>
        <sz val="14"/>
        <color indexed="8"/>
        <rFont val="Times New Roman"/>
        <family val="1"/>
      </rPr>
      <t xml:space="preserve"> </t>
    </r>
  </si>
  <si>
    <t>к настоящему решению.</t>
  </si>
  <si>
    <t xml:space="preserve">      Распределение  межбюджетных    трансфертов  бюджетам  муниципальных  образований, за  исключением  межбюджетных  трансфертов, распределение  которых утверждено  положениями  8,9  к настоящему  решению, устанавливается нормативными  правовыми  актами  администрации Погарского  района.</t>
  </si>
  <si>
    <t xml:space="preserve">          Порядок предоставления указанных субсидий устанавливается нормативными правовыми актами администрации Погарского района. Нормативные правовые акты, регулирующие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должны определить:</t>
  </si>
  <si>
    <t xml:space="preserve">          категории и (или) критерии отбора юридических лиц, любых организационно-правовых форм и индивидуальных предпринимателей, физических лиц, производителей товаров, работ, услуг, имеющих право на получение субсидий;</t>
  </si>
  <si>
    <t xml:space="preserve">          цели, условия и порядок предоставления субсидий;</t>
  </si>
  <si>
    <t xml:space="preserve">          порядок возврата субсидий в случае нарушения условий, установленных при их предоставлении;</t>
  </si>
  <si>
    <r>
      <t xml:space="preserve">           на    2014 год   согласно </t>
    </r>
    <r>
      <rPr>
        <b/>
        <sz val="14"/>
        <color indexed="8"/>
        <rFont val="Times New Roman"/>
        <family val="1"/>
      </rPr>
      <t>приложению 10</t>
    </r>
    <r>
      <rPr>
        <sz val="14"/>
        <color indexed="8"/>
        <rFont val="Times New Roman"/>
        <family val="1"/>
      </rPr>
      <t xml:space="preserve"> к настоящему решению;</t>
    </r>
  </si>
  <si>
    <r>
      <t xml:space="preserve">на  плановый  период 2015 и 2016  годов  согласно </t>
    </r>
    <r>
      <rPr>
        <b/>
        <sz val="14"/>
        <color indexed="8"/>
        <rFont val="Times New Roman"/>
        <family val="1"/>
      </rPr>
      <t>приложению 11</t>
    </r>
    <r>
      <rPr>
        <sz val="14"/>
        <color indexed="8"/>
        <rFont val="Times New Roman"/>
        <family val="1"/>
      </rPr>
      <t xml:space="preserve"> к настоящему решению.</t>
    </r>
  </si>
  <si>
    <t xml:space="preserve">     Решение районного Совета  народных  депутатов №4-244 от 15.12.2011 года « О разрешении на передачу  части полномочий муниципального  образования Погарский  район по  организации библиотечного  обслуживания населения  межпоселенческими  библиотеками, комплектование  и  обеспечение сохранности их библиотечных фондов из муниципального образования «Погарский район» Погарскому  городскому  поселению Брянской  области».</t>
  </si>
  <si>
    <t xml:space="preserve">                   верхний предел муниципального внутреннего долга Погарского района на 1 января 2015 года в сумме  0 тыс. рублей.</t>
  </si>
  <si>
    <r>
      <t xml:space="preserve">                  3.</t>
    </r>
    <r>
      <rPr>
        <sz val="14"/>
        <color indexed="25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Установить, перечень главных администраторов доходов районного бюджета согласно приложению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</si>
  <si>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Установить источники доходов бюджетов поселений, закрепленные за главными администраторами доходов бюджета - органами местного самоуправления Погарского муниципального района  и созданными ими бюджетными учреждениями, согласно приложению </t>
    </r>
    <r>
      <rPr>
        <b/>
        <sz val="14"/>
        <color indexed="8"/>
        <rFont val="Times New Roman"/>
        <family val="1"/>
      </rPr>
      <t>1.1</t>
    </r>
    <r>
      <rPr>
        <sz val="14"/>
        <color indexed="8"/>
        <rFont val="Times New Roman"/>
        <family val="1"/>
      </rPr>
      <t xml:space="preserve"> к настоящему решению.         </t>
    </r>
  </si>
  <si>
    <r>
      <t xml:space="preserve">     В соответствии с пунктом 2 статьи 184.1 Бюджетного кодекса Российской Федерации утвердить нормативы распределения доходов на 2014 год и на плановый период 2015 и 2016 годов  между бюджетами муниципальных образований  согласно приложению </t>
    </r>
    <r>
      <rPr>
        <b/>
        <sz val="14"/>
        <color indexed="8"/>
        <rFont val="Times New Roman"/>
        <family val="1"/>
      </rPr>
      <t>1.2</t>
    </r>
    <r>
      <rPr>
        <sz val="14"/>
        <color indexed="8"/>
        <rFont val="Times New Roman"/>
        <family val="1"/>
      </rPr>
      <t xml:space="preserve"> к настоящему решению.</t>
    </r>
  </si>
  <si>
    <t xml:space="preserve">       6. Установить, ведомственную структуру расходов районного  бюджета:</t>
  </si>
  <si>
    <t xml:space="preserve">       5.  Утвердить  прогнозируемые доходы  районного  бюджета :</t>
  </si>
  <si>
    <t xml:space="preserve">       4. Учесть, что балансодержатели недвижимого имущества, находящегося в муниципальной собственности Погарского района, предоставляют указанное имущество районным муниципальным учреждениям на условиях безвозмездного пользования.</t>
  </si>
  <si>
    <t xml:space="preserve">      7.Установить распределение расходов районного бюджета  по целевым  статьям (муниципальным  программам  и непрограммным направлениям деятельности), группам видов  расходов:</t>
  </si>
  <si>
    <t xml:space="preserve">      8. Установить общий объем бюджетных ассигнований на исполнение публичных нормативных обязательств на 2014 год в сумме  8897,196    тыс. рублей, на 2015 год  в сумме 9236,913  тыс. рублей и на 2016 год в сумме 9246,753 тыс. рублей.</t>
  </si>
  <si>
    <t xml:space="preserve">      9. Субвенции, субсидии, иные межбюджетные трансферты, бюджетные кредиты, предусмотренные настоящим решением, предоставляются в порядке, установленном законами Брянской области и нормативными правовыми актами администрации Брянской области, Погарского района.</t>
  </si>
  <si>
    <t xml:space="preserve">      10. Установить,  что  в ходе исполнения настоящего   решения  финансовое управление  администрации Погарского района  по представлению главных распорядителей   средств  районного  бюджета вправе по основаниям и в порядке, установленным законодательством,  вносить изменения в сводную бюджетную роспись с последующим утверждением    районного Совета  народных  депутатов в случае необходимости  уточнения кодов  бюджетной классификации  расходов в рамках требований  казначейского исполнения районного бюджета, а также изменения Министерством финансов  Российской  Федерации порядка применения  бюджетной классификации. </t>
  </si>
  <si>
    <r>
      <t xml:space="preserve">       11. Установить объем межбюджетных трансфертов, получаемых из других бюджетов, на 2014 год в сумме  </t>
    </r>
    <r>
      <rPr>
        <b/>
        <sz val="14"/>
        <color indexed="8"/>
        <rFont val="Times New Roman"/>
        <family val="1"/>
      </rPr>
      <t>278039,246</t>
    </r>
    <r>
      <rPr>
        <sz val="14"/>
        <color indexed="8"/>
        <rFont val="Times New Roman"/>
        <family val="1"/>
      </rPr>
      <t xml:space="preserve"> тыс. рублей, на 2015 год в сумме  </t>
    </r>
    <r>
      <rPr>
        <b/>
        <sz val="14"/>
        <color indexed="8"/>
        <rFont val="Times New Roman"/>
        <family val="1"/>
      </rPr>
      <t>278724,576</t>
    </r>
    <r>
      <rPr>
        <sz val="14"/>
        <color indexed="8"/>
        <rFont val="Times New Roman"/>
        <family val="1"/>
      </rPr>
      <t xml:space="preserve"> тыс. рублей, на 2016 год  в сумме  </t>
    </r>
    <r>
      <rPr>
        <b/>
        <sz val="14"/>
        <color indexed="8"/>
        <rFont val="Times New Roman"/>
        <family val="1"/>
      </rPr>
      <t xml:space="preserve">278698,567 </t>
    </r>
    <r>
      <rPr>
        <sz val="14"/>
        <color indexed="8"/>
        <rFont val="Times New Roman"/>
        <family val="1"/>
      </rPr>
      <t>тыс. рублей.</t>
    </r>
  </si>
  <si>
    <r>
      <t xml:space="preserve">      12. Установить   объем   межбюджетных   трансфертов,   предоставляемых   другим бюджетам бюджетной системы  Погарского района    на 2014 год в сумме  </t>
    </r>
    <r>
      <rPr>
        <b/>
        <sz val="14"/>
        <color indexed="8"/>
        <rFont val="Times New Roman"/>
        <family val="1"/>
      </rPr>
      <t xml:space="preserve">20906,626 </t>
    </r>
    <r>
      <rPr>
        <sz val="14"/>
        <color indexed="8"/>
        <rFont val="Times New Roman"/>
        <family val="1"/>
      </rPr>
      <t xml:space="preserve">тыс. рублей, на 2015 год в сумме </t>
    </r>
    <r>
      <rPr>
        <b/>
        <sz val="14"/>
        <color indexed="8"/>
        <rFont val="Times New Roman"/>
        <family val="1"/>
      </rPr>
      <t>22107,642</t>
    </r>
    <r>
      <rPr>
        <sz val="14"/>
        <color indexed="8"/>
        <rFont val="Times New Roman"/>
        <family val="1"/>
      </rPr>
      <t xml:space="preserve"> тыс. рублей и на 2016 год в сумме  23031,642 тыс. рублей.</t>
    </r>
  </si>
  <si>
    <r>
      <t xml:space="preserve">       13. Утвердить объем дотаций на выравнивание бюджетной обеспеченности поселений образующих региональный фонд финансовой поддержки поселений, на  2014  год в сумме  </t>
    </r>
    <r>
      <rPr>
        <b/>
        <sz val="14"/>
        <color indexed="8"/>
        <rFont val="Times New Roman"/>
        <family val="1"/>
      </rPr>
      <t>6427</t>
    </r>
    <r>
      <rPr>
        <sz val="14"/>
        <color indexed="8"/>
        <rFont val="Times New Roman"/>
        <family val="1"/>
      </rPr>
      <t xml:space="preserve">   тыс. рублей, на 2015 год в сумме </t>
    </r>
    <r>
      <rPr>
        <b/>
        <sz val="14"/>
        <color indexed="8"/>
        <rFont val="Times New Roman"/>
        <family val="1"/>
      </rPr>
      <t>6532</t>
    </r>
    <r>
      <rPr>
        <sz val="14"/>
        <color indexed="8"/>
        <rFont val="Times New Roman"/>
        <family val="1"/>
      </rPr>
      <t xml:space="preserve"> тыс. рублей и на 2016 год </t>
    </r>
    <r>
      <rPr>
        <b/>
        <sz val="14"/>
        <color indexed="8"/>
        <rFont val="Times New Roman"/>
        <family val="1"/>
      </rPr>
      <t>6740</t>
    </r>
    <r>
      <rPr>
        <sz val="14"/>
        <color indexed="8"/>
        <rFont val="Times New Roman"/>
        <family val="1"/>
      </rPr>
      <t xml:space="preserve"> тыс. рублей. </t>
    </r>
  </si>
  <si>
    <t xml:space="preserve">        14.Утвердить  распределение  дотаций, субвенций   бюджетам  поселений </t>
  </si>
  <si>
    <r>
      <t xml:space="preserve">        15.  Установить размер резервного фонда администрации Погарского района на 2014 год в сумме </t>
    </r>
    <r>
      <rPr>
        <b/>
        <sz val="14"/>
        <color indexed="8"/>
        <rFont val="Times New Roman"/>
        <family val="1"/>
      </rPr>
      <t>2500</t>
    </r>
    <r>
      <rPr>
        <sz val="14"/>
        <color indexed="8"/>
        <rFont val="Times New Roman"/>
        <family val="1"/>
      </rPr>
      <t xml:space="preserve"> тыс. рублей, на  2015 год в сумме    </t>
    </r>
    <r>
      <rPr>
        <b/>
        <sz val="14"/>
        <color indexed="8"/>
        <rFont val="Times New Roman"/>
        <family val="1"/>
      </rPr>
      <t>2500</t>
    </r>
    <r>
      <rPr>
        <sz val="14"/>
        <color indexed="8"/>
        <rFont val="Times New Roman"/>
        <family val="1"/>
      </rPr>
      <t xml:space="preserve"> тыс. рублей  и  на 2016 год   </t>
    </r>
    <r>
      <rPr>
        <b/>
        <sz val="14"/>
        <color indexed="8"/>
        <rFont val="Times New Roman"/>
        <family val="1"/>
      </rPr>
      <t>2500</t>
    </r>
    <r>
      <rPr>
        <sz val="14"/>
        <color indexed="8"/>
        <rFont val="Times New Roman"/>
        <family val="1"/>
      </rPr>
      <t xml:space="preserve">  тыс. рублей.</t>
    </r>
  </si>
  <si>
    <r>
      <t xml:space="preserve">         16. 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на безвозмездной и безвозвратной основе в целях возмещения затрат или недополученных доходов в связи с производством (реализацией) товаров, выполнением работ, оказанием услуг в  объемах, предусмотренных  </t>
    </r>
    <r>
      <rPr>
        <b/>
        <sz val="14"/>
        <color indexed="8"/>
        <rFont val="Times New Roman"/>
        <family val="1"/>
      </rPr>
      <t xml:space="preserve">приложениями 4 и 5  </t>
    </r>
    <r>
      <rPr>
        <sz val="14"/>
        <color indexed="8"/>
        <rFont val="Times New Roman"/>
        <family val="1"/>
      </rPr>
      <t>к  настоящему  решению.</t>
    </r>
  </si>
  <si>
    <t xml:space="preserve">     17. Установить, что руководители исполнительных органов местного самоуправления  Погарского района, муниципальных  учреждений не вправе принимать в 2014 году решения, приводящие к увеличению штатной численности  муниципальных   служащих, работников муниципальных  учреждений, за исключением случаев принятия решений о наделении исполнительных органов  муниципальной   власти Погарского района  дополнительными   полномочиями, муниципальных учреждений дополнительными функциями, требующими увеличения штатной численности персонала.</t>
  </si>
  <si>
    <t xml:space="preserve">       18. Установить, что   Администрации Погарского района в 2014 году  вправе  получать     бюджетные  кредиты  из областного бюджета    на  покрытие временных  кассовых  разрывов,  возникших  при  исполнении  бюджетов муниципальных  образований, на частичное  покрытие дефицитов  бюджетов муниципальных образования    в размере две трети ставки рефинансирования Центрального банка Российской Федерации, действующей на день заключения договора о предоставлении бюджетного кредита.</t>
  </si>
  <si>
    <t xml:space="preserve">          Условия и порядок предоставления, использования и возврата муниципальными образованиями бюджетных кредитов, полученных из областного бюджета, устанавливаются нормативными правовыми актами администрации Брянской области.</t>
  </si>
  <si>
    <t xml:space="preserve">       19. Установить объем и структуру  источников  внутреннего  финансирования    дефицита районного  бюджета:</t>
  </si>
  <si>
    <t xml:space="preserve">      20. Финансовому управлению   администрации Погарского  района  представлять в районный  Совет  народных  депутатов и контрольно –счетную палату Погарского района ежеквартально  информацию об исполнении  районного  бюджета.</t>
  </si>
  <si>
    <t xml:space="preserve">      21 .Ввести в  действие   с 1января  по 31декабря 2014 года:</t>
  </si>
  <si>
    <t xml:space="preserve">      22.Настоящее Решение вступает в силу с 1 января 2014 года.</t>
  </si>
  <si>
    <t xml:space="preserve">Совета народных депутатов </t>
  </si>
  <si>
    <t>006</t>
  </si>
  <si>
    <t>009</t>
  </si>
  <si>
    <t>321</t>
  </si>
  <si>
    <t>810</t>
  </si>
  <si>
    <t>Иные межбюджетные трансферты</t>
  </si>
  <si>
    <t>Сумма на 2014 год</t>
  </si>
  <si>
    <t>Наименование</t>
  </si>
  <si>
    <t>Итого</t>
  </si>
  <si>
    <t>240</t>
  </si>
  <si>
    <t>02 0 1204</t>
  </si>
  <si>
    <t>09</t>
  </si>
  <si>
    <t>03</t>
  </si>
  <si>
    <t>918</t>
  </si>
  <si>
    <t>Иные закупки товаров, работ и услуг для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</si>
  <si>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</si>
  <si>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</si>
  <si>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110</t>
  </si>
  <si>
    <t>Расходы на выплаты персоналу казенных  учреждений</t>
  </si>
  <si>
    <t>100</t>
  </si>
  <si>
    <t>Расходы на выплату персоналу в целях обеспечения выполнения функций муниципальными органами, казенными учреждениями</t>
  </si>
  <si>
    <t>Воинские формирования (органы, подразделения)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</si>
  <si>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</si>
  <si>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</si>
  <si>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Единая дежурно-диспетчерская служба Погарского района</t>
  </si>
  <si>
    <t>15 0 1007</t>
  </si>
  <si>
    <t>06</t>
  </si>
  <si>
    <t>01</t>
  </si>
  <si>
    <t>917</t>
  </si>
  <si>
    <t>120</t>
  </si>
  <si>
    <t>Расходы на выплаты персоналу в целях  обеспечения  выполнения  функций муниципальных органов,казенных 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</si>
  <si>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</si>
  <si>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 - 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</si>
  <si>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</si>
  <si>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</t>
  </si>
  <si>
    <t>Общегосударственные вопросы</t>
  </si>
  <si>
    <t>Контрольно-счетная палата  Погарского района</t>
  </si>
  <si>
    <t>05 0 7525</t>
  </si>
  <si>
    <t>02</t>
  </si>
  <si>
    <t>11</t>
  </si>
  <si>
    <t>916</t>
  </si>
  <si>
    <t>Муниципальная программа "Развитие физической культуры и спорта в Погарском районе (2014-2017)"</t>
  </si>
  <si>
    <t>05 0 7500</t>
  </si>
  <si>
    <t>Муниципальные программы и реализация отдельных мероприятий в различных сферах муниципального образования</t>
  </si>
  <si>
    <t>Массовый спорт</t>
  </si>
  <si>
    <t>621</t>
  </si>
  <si>
    <t>02 0 1098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</si>
  <si>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</si>
  <si>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600</t>
  </si>
  <si>
    <t>Предоставление субсидий государственным бюджетным, автономным учреждениям и иным некоммерческим организациям</t>
  </si>
  <si>
    <t>Обеспечение  деятельности подведомственных учреждений</t>
  </si>
  <si>
    <t>Спортивно-оздоровительные комплексы и центры</t>
  </si>
  <si>
    <t xml:space="preserve">Физическая культура </t>
  </si>
  <si>
    <t>Физическая культура и спорт</t>
  </si>
  <si>
    <t>02 0 7524</t>
  </si>
  <si>
    <t>10</t>
  </si>
  <si>
    <t>Мероприятия по профилактике безнадзорности и правонарушений несовершеннолетних</t>
  </si>
  <si>
    <t>02 0 7523</t>
  </si>
  <si>
    <t>Мероприятия по поддержке детей-сирот</t>
  </si>
  <si>
    <t>02 0 7500</t>
  </si>
  <si>
    <t>02 0 1672</t>
  </si>
  <si>
    <t>Организация и осуществление  деятельности по опеке и попечительству</t>
  </si>
  <si>
    <t>521 02 03</t>
  </si>
  <si>
    <t>Осуществление  деятельности  по профилактике  безнадзорности  и првонарушений  несовершеннолетних</t>
  </si>
  <si>
    <t>Финансовое обеспечение  расходных  обязательств муниципальных  образований,возникающих  при  выполнении государственных  полномочий  Российской  Федерации ,субъектов  Российской  Федерации,переданных для  осуществления  органам  местного  самоуправления в установленном порядке</t>
  </si>
  <si>
    <t>Межбюджетные трансферты</t>
  </si>
  <si>
    <t>Другие вопросы в области  социальной  политики</t>
  </si>
  <si>
    <t>Районная целевая программа "Профилактика безнадзорности и правонарушений" на 2011-2015 годы</t>
  </si>
  <si>
    <t>Целевые программы муниципальных образований</t>
  </si>
  <si>
    <t>04</t>
  </si>
  <si>
    <t>Пособия  и компенсации  гражданам  и иные  социальные  выплаты , кроме публичных  нормативных  обязательств</t>
  </si>
  <si>
    <t>313</t>
  </si>
  <si>
    <t>Пособия  и  компенсации  по  публичным  нормативным  обязательствам</t>
  </si>
  <si>
    <t>300</t>
  </si>
  <si>
    <t>Социальное  обеспечение и иные  выплаты  населению</t>
  </si>
  <si>
    <t>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</si>
  <si>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Выплата ежемесячных  денежных средств на  содержание и проезд ,переданного на  воспитание  в семью опекуна (попечителя), приемную  семью,а также вознаграждение  приемным  родителям</t>
  </si>
  <si>
    <t>520 10 00</t>
  </si>
  <si>
    <t>Компенсация  части родительской  платы за  содержание  ребенка  в образовательных  учреждениях, реализующих основную общеобразовательную  программу дошкольного  образования</t>
  </si>
  <si>
    <t>Иные безвозмездные и безвозвратные перечисления</t>
  </si>
  <si>
    <t>323</t>
  </si>
  <si>
    <t>02 0 5082</t>
  </si>
  <si>
    <t>Приобретение товаров  работ и услуг в пользу  граждан в целях  их  социального  обеспечения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</si>
  <si>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</si>
  <si>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02 0 5260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</si>
  <si>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</si>
  <si>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</t>
  </si>
  <si>
    <t>795 00 11</t>
  </si>
  <si>
    <t>Районная целевая программа "Доступное жилье" на 2006-2010 годы</t>
  </si>
  <si>
    <t>322</t>
  </si>
  <si>
    <t>02 0 7522</t>
  </si>
  <si>
    <t>Субсидии  гражданам на приобретение  жилья</t>
  </si>
  <si>
    <t xml:space="preserve"> 02 0 7522</t>
  </si>
  <si>
    <t>Мероприятия по обеспечению жильем молодых семей</t>
  </si>
  <si>
    <t>02 0 1281</t>
  </si>
  <si>
    <t>Иные закупки товаров, работ и услуг для муниципальных нужд</t>
  </si>
  <si>
    <t>Закупка товаров, работ и услуг для муниципальных нужд</t>
  </si>
  <si>
    <t>Прочие  административные  мероприятия в  области  социальной  политики</t>
  </si>
  <si>
    <t>02 0 1671</t>
  </si>
  <si>
    <t>Приобретение товаров  работ и услуг в пользу  граждан</t>
  </si>
  <si>
    <t>Социальное обеспечение и иные выплаты  населению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</si>
  <si>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</si>
  <si>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 xml:space="preserve">Обеспечение жилыми  помещениям  детей-сирот,детей,оставшихся  без  попечения  родителей,а также  детей, находящихся  под  опекой (попечительством),не  имеющих  закрепленного  жилого  помещения </t>
  </si>
  <si>
    <t>Социальная  помощь</t>
  </si>
  <si>
    <t>Социальное обеспечение населения</t>
  </si>
  <si>
    <t>312</t>
  </si>
  <si>
    <t>02 0 1651</t>
  </si>
  <si>
    <t>Пенсии выплачиваемые организациями  сектора  муниципального управления</t>
  </si>
  <si>
    <t>Доплаты к пенсиям государственных служащих субъектов Российской Федерации и муниципальных служащих</t>
  </si>
  <si>
    <t>02 01651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</si>
  <si>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</si>
  <si>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</si>
  <si>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</si>
  <si>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001</t>
  </si>
  <si>
    <t>520 18 20</t>
  </si>
  <si>
    <t>Выполнение функций бюджетными учреждениями (Юд.уч.больница)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</si>
  <si>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</si>
  <si>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</si>
  <si>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520  00 00</t>
  </si>
  <si>
    <t>Скорая  медицинская помощь</t>
  </si>
  <si>
    <t>531 02 11</t>
  </si>
  <si>
    <t>Выполнение функций бюджетными учреждениями</t>
  </si>
  <si>
    <t>Социальная поддержка по оплате жилья и коммунальных услуг отдельным категориям граждан, работающим в сельской местности или пгт</t>
  </si>
  <si>
    <t>531 02 00</t>
  </si>
  <si>
    <t>Расходные обязательства, выполнение которых осуществляется за счет субвенций из областного бюджета</t>
  </si>
  <si>
    <t>531 01 08</t>
  </si>
  <si>
    <t>Доплата к заработной плате медицинским работникам</t>
  </si>
  <si>
    <t>531 01 03</t>
  </si>
  <si>
    <t>Разовая материальная помощь к отпуску работникам учреждений образования, культуры, здравоохранения, физической культуры и спорта</t>
  </si>
  <si>
    <t>531 01 00</t>
  </si>
  <si>
    <t>Расходные обязательства, выполнение которых осуществляется в том числе за счет межбюджетных субсидий из областного бюджета</t>
  </si>
  <si>
    <t>531 00 00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</si>
  <si>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</si>
  <si>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470 99 20</t>
  </si>
  <si>
    <t>470 99 00</t>
  </si>
  <si>
    <t>Обеспечение деятельности подведомственных учреждений (Юдиновская участковая больница)</t>
  </si>
  <si>
    <t>470 00 00</t>
  </si>
  <si>
    <t>Больницы, клиники, госпитали, медико-санитарные части</t>
  </si>
  <si>
    <t>Стационарная медицинская помощь</t>
  </si>
  <si>
    <t>079</t>
  </si>
  <si>
    <t>822 47 00</t>
  </si>
  <si>
    <t>Мероприятия в области здравоохранения, спорта и физической культуры</t>
  </si>
  <si>
    <t>Ведомственная целевая программа "Развитие здравоохранения Брянской облоасти"(2008-2010)</t>
  </si>
  <si>
    <t>822 00 00</t>
  </si>
  <si>
    <t>Ведомственные целевые программы</t>
  </si>
  <si>
    <t>795 00 15</t>
  </si>
  <si>
    <t>Районная  целевая программа "Кадровая  политика  здравоохранения  Погарского  района  на 2008-2016 годы"</t>
  </si>
  <si>
    <t>795 00 14</t>
  </si>
  <si>
    <t xml:space="preserve">Районная целевая программа "Обеспечение  пожарной  безопасности  объектов МУЗ "Погарская ЦРБ"на 2008-2010 годы </t>
  </si>
  <si>
    <t>795 00 06</t>
  </si>
  <si>
    <t>Районная целевая программа по профилактике Вич-инфекции, обследованию, лечению, уходу за Вич-инфицированными гражданами и контактными в Погарском районе на 2009-2011 годы</t>
  </si>
  <si>
    <t>795 00 00</t>
  </si>
  <si>
    <t>452 99 00</t>
  </si>
  <si>
    <t>Обеспечение деятельности подведомственных учреждений</t>
  </si>
  <si>
    <t>452 00 00</t>
  </si>
  <si>
    <t>Учебно-методические кабинеты, централизованные бухгалтерии группы хозяйственного обслуживания, учебные фильмотеки, межшкольные учебно-производственные комбинаты, логопедические пункты.</t>
  </si>
  <si>
    <t>Другие вопросы в области здравоохранения, физической культуры и спорта</t>
  </si>
  <si>
    <t>520 18 10</t>
  </si>
  <si>
    <t>Выполнение функций бюджетными учреждениями (МУЗ"Погарская ЦРБ")</t>
  </si>
  <si>
    <t>Амбулаторная  помощь</t>
  </si>
  <si>
    <t>470 99 10</t>
  </si>
  <si>
    <t>Обеспечение деятельности подведомственных учреждений(МУЗ"Погарская ЦРБ")</t>
  </si>
  <si>
    <t>Здравоохранение, физическая культура и спорт</t>
  </si>
  <si>
    <t>02 0 7521</t>
  </si>
  <si>
    <t>08</t>
  </si>
  <si>
    <t>Мероприятия по поддержке молодежи</t>
  </si>
  <si>
    <t>04 0 7520</t>
  </si>
  <si>
    <t>Муниципальная программа " Развитие и сохранение культурного наследия Погарского района (2014-2017)"</t>
  </si>
  <si>
    <t>521 02 11</t>
  </si>
  <si>
    <t>Пособия и компенсационные выплаты гражданам  и иные социальные выплаты, кроме публичных нормативных обязательств</t>
  </si>
  <si>
    <t>Социальное обеспечение и иные выплаты населению</t>
  </si>
  <si>
    <t>Предоставление  мер  поддержки по оплате жилья и коммунальных услуг отдельным категориям граждан, работающим в сельской местности или пгт</t>
  </si>
  <si>
    <t>521 02 00</t>
  </si>
  <si>
    <t>521 00 00</t>
  </si>
  <si>
    <t>Межбюджетные  трансферты</t>
  </si>
  <si>
    <t>611</t>
  </si>
  <si>
    <t>02 0 1055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</si>
  <si>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</si>
  <si>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Предоставление субсидий муниципальным бюджетным, автономным учреждениям и иным некоммерческим организациям</t>
  </si>
  <si>
    <t>Музеи и постоянные выставки</t>
  </si>
  <si>
    <t>Культура</t>
  </si>
  <si>
    <t>Культура, кинематография и средства массовой информации</t>
  </si>
  <si>
    <t>02 0 7519</t>
  </si>
  <si>
    <t>07</t>
  </si>
  <si>
    <t>Мероприятия в сфере кадровой политики здравоохранения Погарского района</t>
  </si>
  <si>
    <t>Другие вопросы в области образования</t>
  </si>
  <si>
    <t>Образование</t>
  </si>
  <si>
    <t>02 0 7518</t>
  </si>
  <si>
    <t>05</t>
  </si>
  <si>
    <t>Мероприятия в сфере охраны окружающей среды</t>
  </si>
  <si>
    <t>Другие вопросы в области охраны окружающей среды</t>
  </si>
  <si>
    <t>Охрана окружающей среды</t>
  </si>
  <si>
    <t xml:space="preserve">Мероприятия  в сфере кадровой  политики здравоохранения  Погарского района </t>
  </si>
  <si>
    <t>Мероприятия в сфере  охраны  окружающей  среды</t>
  </si>
  <si>
    <t>02 0 7517</t>
  </si>
  <si>
    <t>Мероприятия по энергосбережению и повышение эффективности в Погарском муниципальном районе</t>
  </si>
  <si>
    <t>450</t>
  </si>
  <si>
    <t>02 0 7516</t>
  </si>
  <si>
    <t>Бюджетные инвестиции иным юридическим лицам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</si>
  <si>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</si>
  <si>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</si>
  <si>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по привлечению специалистов в ГБУЗ "Погарская ЦРБ" </t>
  </si>
  <si>
    <t>02 0 7515</t>
  </si>
  <si>
    <t>Мероприятия по социальному развитию села</t>
  </si>
  <si>
    <t>02 0 7514</t>
  </si>
  <si>
    <t xml:space="preserve">Субсидиии  юридическим  лицам (кроме  некомерческих  организаций),индивидуальным предпринимателям, физическим  лицам </t>
  </si>
  <si>
    <t>800</t>
  </si>
  <si>
    <t>Иные  бюджетные  ассигнования</t>
  </si>
  <si>
    <t xml:space="preserve">05 </t>
  </si>
  <si>
    <t>Мероприятия  по созданию  условий  завершения строительства ОАО Агрогородок"Кистерский"</t>
  </si>
  <si>
    <t>Жилищное хозяйство</t>
  </si>
  <si>
    <t>Жилищно-коммунальное хозяйство</t>
  </si>
  <si>
    <t>02 0 7513</t>
  </si>
  <si>
    <t>12</t>
  </si>
  <si>
    <t xml:space="preserve">Мероприятия по развитию потребительской коперации  в Погарском  районе </t>
  </si>
  <si>
    <t>02 0 7512</t>
  </si>
  <si>
    <t>Мероприятия по развитию и поддержке малого и среднего бизнеса</t>
  </si>
  <si>
    <t>521 02 22</t>
  </si>
  <si>
    <t>02 0 1790</t>
  </si>
  <si>
    <t>Расходы на выплаты персоналу муниципальных органов</t>
  </si>
  <si>
    <t>919</t>
  </si>
  <si>
    <t>Осуществление  отдельных  полномочий  в области  охраны  труда и уведомительной  регистрации  территориальных соглашений  коллективных  договоров</t>
  </si>
  <si>
    <t>Другие вопросы в области  национальной экономики</t>
  </si>
  <si>
    <t>02 0 7526</t>
  </si>
  <si>
    <t>Мероприятия по реконструкции, модернизации и развитию систем водоснабжения и водоотведения</t>
  </si>
  <si>
    <t>Водное хозяйство</t>
  </si>
  <si>
    <t>02 0 7511</t>
  </si>
  <si>
    <t xml:space="preserve">Субсидии юридическим лицам (кроме государственных учреждений) и физическим лицам - производителям товаров, работ и услуг </t>
  </si>
  <si>
    <t xml:space="preserve">Иные бюджетные  ассигнования </t>
  </si>
  <si>
    <t>Мероприятия в  сфере  поддержки  семеноводства  сельскохозяйственных  культур</t>
  </si>
  <si>
    <t>02 0 7510</t>
  </si>
  <si>
    <t>Мероприятия в сфере развития животноводства</t>
  </si>
  <si>
    <t>02 0 7509</t>
  </si>
  <si>
    <t>Мероприятия в сфере плодородия почв</t>
  </si>
  <si>
    <t>342</t>
  </si>
  <si>
    <t>795 00 10</t>
  </si>
  <si>
    <t>Мероприятия в области сельскохозяйственного производства</t>
  </si>
  <si>
    <t>91</t>
  </si>
  <si>
    <t>02 0 7508</t>
  </si>
  <si>
    <t>Мероприятия  по созданию  благоприятных  условий  для  приобретения новой  сельскохозяйственной  техники</t>
  </si>
  <si>
    <t>260 04 01</t>
  </si>
  <si>
    <t>Субсидии юридическим лицам</t>
  </si>
  <si>
    <t>Субсидии на продукцию животноводства и растениеводства</t>
  </si>
  <si>
    <t>260 04 00</t>
  </si>
  <si>
    <t>260 00 00</t>
  </si>
  <si>
    <t>Государственная поддержка сельского хозяйства</t>
  </si>
  <si>
    <t>Сельское хозяйство и рыболовство</t>
  </si>
  <si>
    <t>Национальная экономика</t>
  </si>
  <si>
    <t>202 67 00</t>
  </si>
  <si>
    <t>130</t>
  </si>
  <si>
    <t>Расходы на выплаты персоналу в сфере национальной безопасности, правоохранительной деятельности и обороны</t>
  </si>
  <si>
    <t>202 00 00</t>
  </si>
  <si>
    <t>521 02 24</t>
  </si>
  <si>
    <t>13</t>
  </si>
  <si>
    <t xml:space="preserve">Осуществление отдельных государственных полнамочий  по  определению  перечня  должностных лиц органов  местного  самоуправления ,  уполномоченных  составлять протоколы  административных правонарушениях </t>
  </si>
  <si>
    <t>852</t>
  </si>
  <si>
    <t>521 02 04</t>
  </si>
  <si>
    <t xml:space="preserve">Уплата прочих налогов,сборов и иных  обязательных платежей </t>
  </si>
  <si>
    <t>851</t>
  </si>
  <si>
    <t xml:space="preserve">Уплата налога на имущество организаций   и земельног налога </t>
  </si>
  <si>
    <t>02 0 1202</t>
  </si>
  <si>
    <t>Организация  деятельности  административных  комиссий и определение перечня должностных  лиц органов местного самоуправления,уполномоченных составлять  протоколы  об  административных  правонарушениях</t>
  </si>
  <si>
    <t xml:space="preserve">Профилактика безнадзорности и правонарушений  несовершеннолетних , организация  деятельности  административных комиссий   и определение  перечня должностных лиц  органов  местного  самоуправления ,уполномоченных  составлять протоколы  об  административных правонарушениях </t>
  </si>
  <si>
    <t>Другие  общегосударственные  вопросы</t>
  </si>
  <si>
    <t>880</t>
  </si>
  <si>
    <t>15 0 1011</t>
  </si>
  <si>
    <t xml:space="preserve">Специальные  расходы </t>
  </si>
  <si>
    <t>Организация и проведение выборов и референдумов</t>
  </si>
  <si>
    <t xml:space="preserve">Руководство и управление в сфере установленных функций </t>
  </si>
  <si>
    <t>02 0 1001</t>
  </si>
  <si>
    <t xml:space="preserve">Глава  местной  администрации </t>
  </si>
  <si>
    <t>02 0 1010</t>
  </si>
  <si>
    <t xml:space="preserve">Уплата прочих налогов,сборов и иных   платежей </t>
  </si>
  <si>
    <t>002 04 00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</si>
  <si>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</si>
  <si>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</si>
  <si>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</si>
  <si>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ПОГАРСКОГО РАЙОНА                                             БРЯНСКОЙ ОБЛАСТИ</t>
  </si>
  <si>
    <t>540</t>
  </si>
  <si>
    <t>521 02 02</t>
  </si>
  <si>
    <t>14</t>
  </si>
  <si>
    <t>500</t>
  </si>
  <si>
    <t>512</t>
  </si>
  <si>
    <t>06 0 1586</t>
  </si>
  <si>
    <t>Дотации на сбалансированность бюджетов поселений</t>
  </si>
  <si>
    <t xml:space="preserve">Межбюджетные  трансферты </t>
  </si>
  <si>
    <t>Поддержка мер по обеспечению сбалансированности бюджетов поселений</t>
  </si>
  <si>
    <t>Иные дотации</t>
  </si>
  <si>
    <t>511</t>
  </si>
  <si>
    <t>06 0 1584</t>
  </si>
  <si>
    <t>Дотации на выравнивание бюджетной  обеспеченности поселений</t>
  </si>
  <si>
    <t>Осуществление отдельных  полномочий органов  государственной  власти Брянской  области по  расчету   и предоставлению  дотаций поселениям  на выравнивание бюджетной 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</si>
  <si>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</si>
  <si>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 трансферты общего характера  бюджета субъектов  Российской  Федерации  и муниципальных  образований</t>
  </si>
  <si>
    <t>720</t>
  </si>
  <si>
    <t>065 03 00</t>
  </si>
  <si>
    <t>Обслуживание муниципального  долга</t>
  </si>
  <si>
    <t>700</t>
  </si>
  <si>
    <t xml:space="preserve">Обслуживание внутреннего  долга </t>
  </si>
  <si>
    <t>Процентные платежи по муниципальному долгу</t>
  </si>
  <si>
    <t>065 00 00</t>
  </si>
  <si>
    <t>Процентные платежи по долговым обязательствам</t>
  </si>
  <si>
    <t>Обслуживание государственного и муниципального долга</t>
  </si>
  <si>
    <t>06 0 1058</t>
  </si>
  <si>
    <t>Межбюджетные транферты</t>
  </si>
  <si>
    <t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</si>
  <si>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Межбюджетные  трансферты бюджетам поселений на передаваемые полномочия</t>
  </si>
  <si>
    <t>530</t>
  </si>
  <si>
    <t>06 0 1421</t>
  </si>
  <si>
    <t>Субвенции</t>
  </si>
  <si>
    <t>Предоставление   мер социальной  поддержки по оплате жилья и коммунальных услуг отдельным категориям граждан, работающим в сельской местности или пгт на террритории Брянской  области</t>
  </si>
  <si>
    <t>521</t>
  </si>
  <si>
    <t>521 02 06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</si>
  <si>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</si>
  <si>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Ремонт автомобильных дорог общего  пользования местного значения поселений</t>
  </si>
  <si>
    <t>521 02 05</t>
  </si>
  <si>
    <t>Ремонт и содержание автомобильных  дорог  общего пользования  местного значения  поселений</t>
  </si>
  <si>
    <t xml:space="preserve">Финансовое  обеспечение расходных  обязательств   муниципальныхт  образований ,возникших при выполнении государственных полномочий Российской  Федерации  ,субъектов  Российской  Федерации ,переданных  для  осуществления  органам  местного самоуправления в установленном  порядке </t>
  </si>
  <si>
    <t>Дорожное хозяйство (дорожные фонды)</t>
  </si>
  <si>
    <t>06 0 5118</t>
  </si>
  <si>
    <t>Предоставление субвенций  бюджетам  поселений  на осуществление отдельных  государственных  полномочий  по  первисному  воинскому  учету на  территориях ,где  отсутствуют военные  комиссариаты</t>
  </si>
  <si>
    <t>Осуществление первичного воинского учета  на территориях,где отсутствуют военные комиссариаты</t>
  </si>
  <si>
    <t>Мобилизационная  и вневойсковая  подготовка</t>
  </si>
  <si>
    <t xml:space="preserve">009 </t>
  </si>
  <si>
    <t>Национальная  оборона</t>
  </si>
  <si>
    <t>870</t>
  </si>
  <si>
    <t>15 0 1012</t>
  </si>
  <si>
    <t>Резервные  средства</t>
  </si>
  <si>
    <t xml:space="preserve">Иные бюджетные ассигнования </t>
  </si>
  <si>
    <t>Резервные фонды местных администраций</t>
  </si>
  <si>
    <t>Резервные фонды</t>
  </si>
  <si>
    <t>06 0 1202</t>
  </si>
  <si>
    <t>Межбюжетные  трансферты</t>
  </si>
  <si>
    <t>Предоставление субвенций бюджетам поселений  для  осуществления отдельных  государственных  полномочий  по  определению  перечня  должностных лиц  органов  местного самоуправления ,упономоченных  составлять  протоколы  об  административных  правонарушениях</t>
  </si>
  <si>
    <t>06 0 1010</t>
  </si>
  <si>
    <t>Руководство и управление в сфере установленных функций</t>
  </si>
  <si>
    <t>ФИНАНСОВОЕ  УПРАВЛЕНИЕ  АДМИНИСТРАЦИИ  ПОГАРСКОГО  РАЙОНА</t>
  </si>
  <si>
    <t>02 0 1741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</si>
  <si>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</si>
  <si>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02 0 1740</t>
  </si>
  <si>
    <t>Оценка имущества, признание прав и регулирование отношений муниципальной собственности</t>
  </si>
  <si>
    <t>end</t>
  </si>
  <si>
    <t>Другие общегосударственные вопросы</t>
  </si>
  <si>
    <t>КОМИТЕТ ПО УПРАВЛЕНИЮ МУНИЦИПАЛЬНЫМ ИМУЩЕСТВОМ</t>
  </si>
  <si>
    <t>795 00 12</t>
  </si>
  <si>
    <t>003</t>
  </si>
  <si>
    <t>Мероприятия по профилактике безнадзорности  и правонарушений несовершеннолетних</t>
  </si>
  <si>
    <t>Другие вопросы в области социальной политики</t>
  </si>
  <si>
    <t>520 13 02</t>
  </si>
  <si>
    <t>Содержание ребенка в семье опекуна (попечителя)</t>
  </si>
  <si>
    <t>520 13 01</t>
  </si>
  <si>
    <t>Содержание ребенка в семье опекуна и приемной семье, а также  вознаграждение  причитающееся приемному родителю</t>
  </si>
  <si>
    <t>03 0 1478</t>
  </si>
  <si>
    <t>Пособия и компенсации гражданам и иные социальные  выплаты кроме  публичных нормативных  обязательств</t>
  </si>
  <si>
    <t xml:space="preserve">03 0 1478 </t>
  </si>
  <si>
    <t>Иные  безвозмездные  и  безвозвратные  перечисления</t>
  </si>
  <si>
    <t>505 05 02</t>
  </si>
  <si>
    <t>505 00 00</t>
  </si>
  <si>
    <t xml:space="preserve">Охрана семьи и детства </t>
  </si>
  <si>
    <t>314</t>
  </si>
  <si>
    <t>505 83 00</t>
  </si>
  <si>
    <t>Меры социальной  поддержки  населения  по  публичным  нормативным  обязательствам</t>
  </si>
  <si>
    <t>505 36 00</t>
  </si>
  <si>
    <t>612</t>
  </si>
  <si>
    <t>03 0 75 07</t>
  </si>
  <si>
    <t>Субсидии бюджетным учреждениям на иные цели</t>
  </si>
  <si>
    <t>Мероприятия  по развитию туристско-краеведческого направления  воспитания  шкльников</t>
  </si>
  <si>
    <t>03 0 75 06</t>
  </si>
  <si>
    <t>Мероприятия по повышению безопасности  дорожного движения в Погарском районе</t>
  </si>
  <si>
    <t>03 0 75 05</t>
  </si>
  <si>
    <t>Мероприятия в сфере героико-патриотического воспитания граждан</t>
  </si>
  <si>
    <t>03 0 75 04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</si>
  <si>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</si>
  <si>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330</t>
  </si>
  <si>
    <t>Публичные нормативные выплаты гражданам несоциального характера</t>
  </si>
  <si>
    <t>03 0 75 03</t>
  </si>
  <si>
    <t>Мероприятия по поддержке одаренных детей</t>
  </si>
  <si>
    <t>03 0 75 02</t>
  </si>
  <si>
    <t>Мероприятия по обеспечению пожарной безопасности  объектов образования Погарского района</t>
  </si>
  <si>
    <t>03 0 75 01</t>
  </si>
  <si>
    <t>Мероприятия по противодействию  злоупотребления наркотикам их незаконному обороту</t>
  </si>
  <si>
    <t>03 0 7500</t>
  </si>
  <si>
    <t>03 0 1477</t>
  </si>
  <si>
    <t>Пособия и компенсации гражданам  и иные социальные выплаты, кроме публичных нормативных обязательств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</si>
  <si>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</si>
  <si>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452 99 30</t>
  </si>
  <si>
    <t>Уплата прочих налогов, сборов и иных платежей</t>
  </si>
  <si>
    <t>Уплата налога на имущество организаций и земельного налога</t>
  </si>
  <si>
    <t>Иные бюджетные ассигнования</t>
  </si>
  <si>
    <t xml:space="preserve">03 0 1074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</si>
  <si>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(учеб.методкабинет)</t>
  </si>
  <si>
    <t>Обеспечение деятельности подведомственных учреждений(уч.методич.каб)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</si>
  <si>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фондами(Центр. Мат снаб.)</t>
  </si>
  <si>
    <t>Выполнение функций бюджетными учреждениями(Центр мат сн.)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</si>
  <si>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фондами(бухг.)</t>
  </si>
  <si>
    <t>Обеспечение деятельности подведомственных учреждений(бухгалтерия)</t>
  </si>
  <si>
    <t>03 0 1074</t>
  </si>
  <si>
    <t>Учреждения, обеспечивающие  оказание  услуг в сфере  образования</t>
  </si>
  <si>
    <t>521 02 13</t>
  </si>
  <si>
    <t>Компенсация  расходов на предоставление мер социальной  поддержки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пгт</t>
  </si>
  <si>
    <t>03 0 1067</t>
  </si>
  <si>
    <t>435 99 00</t>
  </si>
  <si>
    <t xml:space="preserve">Учреждения  психолого-медико-социального  сопровождения </t>
  </si>
  <si>
    <t>03 0 1010</t>
  </si>
  <si>
    <t xml:space="preserve">Уплата прочих налогов,сборов и иных  платежей </t>
  </si>
  <si>
    <t>020 04 00</t>
  </si>
  <si>
    <t>Обеспечение деятельности аппарата  управления</t>
  </si>
  <si>
    <t xml:space="preserve">003 </t>
  </si>
  <si>
    <t>002 00 00</t>
  </si>
  <si>
    <t>795 00 16</t>
  </si>
  <si>
    <t xml:space="preserve">795 00 16 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</si>
  <si>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</si>
  <si>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432 02 00</t>
  </si>
  <si>
    <t xml:space="preserve">Оздоровление детей </t>
  </si>
  <si>
    <t>432 00 00</t>
  </si>
  <si>
    <t>Мероприятия по проведению оздоровительной кампании детей</t>
  </si>
  <si>
    <t>Молодежная политика и оздоровление детей</t>
  </si>
  <si>
    <t>521 02 14</t>
  </si>
  <si>
    <t>Меры социальной поддержки  населения по  публичным нормативным обязательствам</t>
  </si>
  <si>
    <t>Компенсация   расходов на предоставление мер социальной  поддержки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пгт</t>
  </si>
  <si>
    <t>03 0 1470</t>
  </si>
  <si>
    <t>521 02 09</t>
  </si>
  <si>
    <t xml:space="preserve">Финансирование общеобразовательных учреждений в части обеспечения реализации основных общеобразовательных программ </t>
  </si>
  <si>
    <t>Финансовое обеспечение  деятельности  муниципальных  общеобразовательных  организаций,имеющих  госдарственную  аккредитацию  негосударственных общеобразовательных  организаций  в части  реализации  ими  государственного  стандарта  общего  образования</t>
  </si>
  <si>
    <t>520 09 00</t>
  </si>
  <si>
    <t>Ежемесячное денежное вознаграждение за классное руководство</t>
  </si>
  <si>
    <t>520 00 00</t>
  </si>
  <si>
    <t>Иные  безвозмездные и безвозвратные перечисления</t>
  </si>
  <si>
    <t>423 99 30</t>
  </si>
  <si>
    <t>03 0 1066</t>
  </si>
  <si>
    <t>Предоставление субсидий муниципальным бюджетным, автономным учреждениям и иным некоммерческим организациям(ДШИ)</t>
  </si>
  <si>
    <t>Выполнение функций бюджетными учреждениями(ДШИ)</t>
  </si>
  <si>
    <t>Предоставление субсидий муниципальным бюджетным, автономным учреждениям и иным некоммерческим организациям(Д.тв.)</t>
  </si>
  <si>
    <t>Выполнение функций бюджетными учреждениями(Д.тв.)</t>
  </si>
  <si>
    <t>Предоставление субсидий муниципальным бюджетным, автономным учреждениям и иным некоммерческим организациям(ДЮСШ)</t>
  </si>
  <si>
    <t>Выполнение функций бюджетными учреждениями(ДЮСШ)</t>
  </si>
  <si>
    <t>423 99 00</t>
  </si>
  <si>
    <t>Организации дополнительного образования</t>
  </si>
  <si>
    <t>03 0 1064</t>
  </si>
  <si>
    <t>Общеобразовательные организации</t>
  </si>
  <si>
    <t>Общее образование</t>
  </si>
  <si>
    <t>Меры социальной поддержки населения по публичным нормативным олбязательствам</t>
  </si>
  <si>
    <t>03 0 1471</t>
  </si>
  <si>
    <t>Финансовое обеспечение  получения  дошкольного  образования  в дошкольных образовательных  организациях</t>
  </si>
  <si>
    <t>03 0 1063</t>
  </si>
  <si>
    <t xml:space="preserve">07 </t>
  </si>
  <si>
    <t>Дошкольные образовательные организации</t>
  </si>
  <si>
    <t>Детские дошкольные учреждения</t>
  </si>
  <si>
    <t>Дошкольное образование</t>
  </si>
  <si>
    <t xml:space="preserve">04 </t>
  </si>
  <si>
    <t>Общеэкономические вопросы</t>
  </si>
  <si>
    <t>795 00 02</t>
  </si>
  <si>
    <t>Выполнение функций органами местного самоуправления</t>
  </si>
  <si>
    <t>Районная целевая программа "Комплексные меры противодействия злоупотреблению наркотикам и их незаконному обороту " (2007-2009 годы)</t>
  </si>
  <si>
    <t>Органы внутренних дел</t>
  </si>
  <si>
    <t>УПРАВЛЕНИЕ ОБРАЗОВАНИЯ АДМИНИСТРАЦИИ ПОГАРСКОГО РАЙОНА</t>
  </si>
  <si>
    <t>15 0 1005</t>
  </si>
  <si>
    <t>002</t>
  </si>
  <si>
    <t>Депутаты представительного органа муниципального образования</t>
  </si>
  <si>
    <t xml:space="preserve">03 </t>
  </si>
  <si>
    <t>Обеспечение деятельности главы законодательного (представительного)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</si>
  <si>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</si>
  <si>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002 03 00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</si>
  <si>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</si>
  <si>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</si>
  <si>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ПОГАРСКИЙ РАЙОННЫЙ СОВЕТ НАРОДНЫХ ДЕПУТАТОВ</t>
  </si>
  <si>
    <t>ВР</t>
  </si>
  <si>
    <t>ЦСР</t>
  </si>
  <si>
    <t>Пр</t>
  </si>
  <si>
    <t>Рз</t>
  </si>
  <si>
    <t>КВСР</t>
  </si>
  <si>
    <t xml:space="preserve">                    (тыс. рублей)</t>
  </si>
  <si>
    <t>и на плановый период 2015 и 2016 годов"</t>
  </si>
  <si>
    <t>"О бюджете Погарского района на 2014год</t>
  </si>
  <si>
    <t>№4-421 от 25.12.2013 года.</t>
  </si>
  <si>
    <t>к решению Погарского районного</t>
  </si>
  <si>
    <t>Судебная система</t>
  </si>
  <si>
    <t xml:space="preserve">Уплата налога на имущество организаций   и земельного налога </t>
  </si>
  <si>
    <t>"О бюджете Погарского района на 2014 год</t>
  </si>
  <si>
    <t>0</t>
  </si>
  <si>
    <t>1007</t>
  </si>
  <si>
    <t>15</t>
  </si>
  <si>
    <t>КОНТРОЛЬНО-СЧЁТНАЯ ПАЛАТА ПОГАРСКОГО РАЙОНА</t>
  </si>
  <si>
    <t>1011</t>
  </si>
  <si>
    <t>Специальные расходы</t>
  </si>
  <si>
    <t>1012</t>
  </si>
  <si>
    <t>1005</t>
  </si>
  <si>
    <t>Непрограммная деятельность</t>
  </si>
  <si>
    <t>5118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</si>
  <si>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</si>
  <si>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1586</t>
  </si>
  <si>
    <t>1584</t>
  </si>
  <si>
    <t xml:space="preserve">Дотации на выравнивание бюджетной обеспеченности 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</si>
  <si>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</si>
  <si>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1421</t>
  </si>
  <si>
    <t>Субвенция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</si>
  <si>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</si>
  <si>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1202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</si>
  <si>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</si>
  <si>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1058</t>
  </si>
  <si>
    <t>1010</t>
  </si>
  <si>
    <t>Руководство и управление в сфере установленных функций органов местного самоуправления</t>
  </si>
  <si>
    <t>Управление муниципальными финансами Погарского района (2014-2017)</t>
  </si>
  <si>
    <t>Муниципальная программа "Развитие физической культуры и спорта в Погарском районе (2014-2017)</t>
  </si>
  <si>
    <t>7520</t>
  </si>
  <si>
    <t>7500</t>
  </si>
  <si>
    <t>Муниципальная программа "Развитие и сохранение культурного наследия Погарского района (2014-2017)</t>
  </si>
  <si>
    <t>7507</t>
  </si>
  <si>
    <t>Мероприятия по развитию туристско-краеведческого направления воспитания школьников</t>
  </si>
  <si>
    <t>7506</t>
  </si>
  <si>
    <t>7505</t>
  </si>
  <si>
    <t>7504</t>
  </si>
  <si>
    <t>7503</t>
  </si>
  <si>
    <t>7502</t>
  </si>
  <si>
    <t>7501</t>
  </si>
  <si>
    <t>Мероприятия по противодействию  злоупотребления наркотикам и их незаконному обороту</t>
  </si>
  <si>
    <t>Меры социальной  поддержки населения по публичным  нормативным  обязательствам</t>
  </si>
  <si>
    <t>1478</t>
  </si>
  <si>
    <t>1477</t>
  </si>
  <si>
    <t>Предоставление мер социальнй поддержки работникам образовательных организаций, работаюшим в сельских населенных пунктах и поселках городского типа на территории Брянской области</t>
  </si>
  <si>
    <t>1471</t>
  </si>
  <si>
    <t>Предоставление субсидий бюджетным, автономным учреждениям и иным некоммерческим организациям</t>
  </si>
  <si>
    <t>Финансовое обесечение оолучения дошколного образования в дошкольных образовательных учреждениях</t>
  </si>
  <si>
    <t>1470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</si>
  <si>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</si>
  <si>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1074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</si>
  <si>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фондами(методический кабинет)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</si>
  <si>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фондами(центр материального снабжения)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</si>
  <si>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фондами(бухгалтерия)</t>
  </si>
  <si>
    <t>Учреждения, обеспечивающие оказание услуг в  сфере образования</t>
  </si>
  <si>
    <t>1067</t>
  </si>
  <si>
    <t>Учреждения психолого-медико-социального сопровождения</t>
  </si>
  <si>
    <t>1066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</si>
  <si>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</si>
  <si>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организациям(Д.тв.)</t>
  </si>
  <si>
    <t>Предоставление субсидий бюджетным, автономным учреждениям и иным некоммерческим организациям (ДЮСШ)</t>
  </si>
  <si>
    <t>1064</t>
  </si>
  <si>
    <t>1063</t>
  </si>
  <si>
    <t xml:space="preserve">Уплата налога на имущество организаций   и земельного  налога </t>
  </si>
  <si>
    <t>Развитие образования Погарского района (2014-2017 годы)</t>
  </si>
  <si>
    <t>Муниципальная программа "Развитие физической культуры и спорта в Погарском районе (2013-2016)"</t>
  </si>
  <si>
    <t>Муниципальная программа "Развитие физической культуры и спорта в Погарском районе (2013-2016)</t>
  </si>
  <si>
    <t>Муниципальная программа " Развитие и сохранение культурного наследия Погарского района (2013-2016)"</t>
  </si>
  <si>
    <t>Муниципальная программа "Развитие и сохранение культурного наследия Погарского района (2013-2016)</t>
  </si>
  <si>
    <t>1204</t>
  </si>
  <si>
    <t>Расходы на выплату персоналу казенных учреждений</t>
  </si>
  <si>
    <t>Единые диспетчерские службы</t>
  </si>
  <si>
    <t>ЕДИНАЯ ДЕЖУРНО-ДИСПЕТЧЕРСКАЯ СЛУЖБА ПОГАРСКОГО РАЙОНА</t>
  </si>
  <si>
    <t>7526</t>
  </si>
  <si>
    <t>7524</t>
  </si>
  <si>
    <t>7523</t>
  </si>
  <si>
    <t>Приобретение товаров  работ и услуг  в пользу граждан</t>
  </si>
  <si>
    <t xml:space="preserve">Субвенция бюджетам муниципальных районов (городских округов) на 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</t>
  </si>
  <si>
    <t>Субсидии на реализацию долгосрочной целевой прграммы "Жилище" (2011-2015 годы), подпрограмма "Обеспечение жильем молодых семей"</t>
  </si>
  <si>
    <t>Долгосрочные целевые программы</t>
  </si>
  <si>
    <t>7522</t>
  </si>
  <si>
    <t>Субсидии гражданам  на приобретение жилья</t>
  </si>
  <si>
    <t>Субсидии на реализацию федеральной целевой программы "Жилище" на 2011-2015 годы, подпрограмма "Обеспечение жильем молодых семей"</t>
  </si>
  <si>
    <t xml:space="preserve">Обеспечение устойчивого развития социально-культурных составляющих качества жизни населения Брянской области </t>
  </si>
  <si>
    <t>7521</t>
  </si>
  <si>
    <t>1055</t>
  </si>
  <si>
    <t>7519</t>
  </si>
  <si>
    <t>7518</t>
  </si>
  <si>
    <t>411</t>
  </si>
  <si>
    <t>Бюджетные инвестиции в объекты государственной собственностти казенным учреждениям вне рамок государственного оборонного заказа</t>
  </si>
  <si>
    <t>Бюджетные инвестиции</t>
  </si>
  <si>
    <t>Реализация отдельных мероприятий в сфере охраны окружающей среды</t>
  </si>
  <si>
    <t>522</t>
  </si>
  <si>
    <t>Субсидии на софинансирование объектов  капитального строительства государственной (муниципальной) собственности</t>
  </si>
  <si>
    <t>Долгосрочная целевая программа "Социальное развитие села" (2003-2013 годы)</t>
  </si>
  <si>
    <t>Коммунальное хозяйство</t>
  </si>
  <si>
    <t>7517</t>
  </si>
  <si>
    <t>7516</t>
  </si>
  <si>
    <t>7515</t>
  </si>
  <si>
    <t>7514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</si>
  <si>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</si>
  <si>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 иным юридическим  лицам</t>
  </si>
  <si>
    <t>Мероприятия по созданию условий для завершения строительства ОАО Агрогородок "Кистерский"</t>
  </si>
  <si>
    <t>7513</t>
  </si>
  <si>
    <t>Мероприятия по развитию потребительской кооперации в Погарском районе</t>
  </si>
  <si>
    <t>7512</t>
  </si>
  <si>
    <t>7511</t>
  </si>
  <si>
    <t>Мероприятия в сфере поддержки семеноводства сельскохозяйственных культур</t>
  </si>
  <si>
    <t>7510</t>
  </si>
  <si>
    <t>7509</t>
  </si>
  <si>
    <t>7508</t>
  </si>
  <si>
    <t>Мероприятия по созданию благоприятных условий для приобретения новой сельскохозяйственной техники</t>
  </si>
  <si>
    <t>5260</t>
  </si>
  <si>
    <t>Пособия, компенсации, меры социальной поддержки по публичным нормативным обязательствам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</si>
  <si>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</si>
  <si>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5082</t>
  </si>
  <si>
    <t>Приобретение  товаров  работ и услуг в пользу  граждан в целях их социального обеспечения</t>
  </si>
  <si>
    <t>1790</t>
  </si>
  <si>
    <t>Расходы на выплаты персоналу государственных (муниципальных) органов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</si>
  <si>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</si>
  <si>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1672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</si>
  <si>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воспитение в семью опекуна (попечителя), приемную семью, вознаграждения приемным родителям</t>
  </si>
  <si>
    <t>1671</t>
  </si>
  <si>
    <t>Обеспечение сохранности жилых помещений, закрепленных за детьми-сиротами и детьми, оставшимися без попечения родителей</t>
  </si>
  <si>
    <t>1651</t>
  </si>
  <si>
    <t>Иные пенсии, социальные доплаты к пенсиям</t>
  </si>
  <si>
    <t>Ежемесячная доплата к пенсии муниципальным служащим</t>
  </si>
  <si>
    <t>1281</t>
  </si>
  <si>
    <t>Прочие административные мероприятия в области социальной политики</t>
  </si>
  <si>
    <t>Ведомственная целевая программа "Проведение административной реформы в Брянской области"(2011-2015 годы)</t>
  </si>
  <si>
    <t>1098</t>
  </si>
  <si>
    <t>Предоставление субсидий  бюджетным, автономным учреждениям и иным некоммерческим организациям</t>
  </si>
  <si>
    <t>Мероприятия по созданию многофункционального центра предоставления государственных и муниципальных услуг в Погарском районе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</si>
  <si>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</si>
  <si>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1001</t>
  </si>
  <si>
    <t>Обеспечение деятельности главы исполнительно-распорядительного органа муниципального образования и его заместителей</t>
  </si>
  <si>
    <t>Руководство и управление в сфере установленных функций органов местного  самоуправления</t>
  </si>
  <si>
    <t>1741</t>
  </si>
  <si>
    <t>1740</t>
  </si>
  <si>
    <t>Иные закупки товаров, работ и услуг для обеспечения государственных (муниципальных) нужд</t>
  </si>
  <si>
    <t xml:space="preserve">02 </t>
  </si>
  <si>
    <t>Реализация полномочий  органов местного самоуправления Погарского района (2014-2017)</t>
  </si>
  <si>
    <t>НР</t>
  </si>
  <si>
    <t>ППМП</t>
  </si>
  <si>
    <t>МП</t>
  </si>
  <si>
    <t>Итого источников внутреннего финансирования  дефицита</t>
  </si>
  <si>
    <t>Уменьшение стоимости акций и иных  форм участия в капитале</t>
  </si>
  <si>
    <t>006 01 06 01 00 05 0000 630</t>
  </si>
  <si>
    <t>Акции и иные  формы  участия  в капитале, находящиеся в государственной и муниципальной собственности".</t>
  </si>
  <si>
    <t>006 01 06 01 00 05 0000 000</t>
  </si>
  <si>
    <t>Иные  источники внутреннего финансирования дефицитов бюджетов</t>
  </si>
  <si>
    <t>006 01 06 00 00 00 0000 000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</si>
  <si>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</si>
  <si>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</si>
  <si>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</si>
  <si>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</si>
  <si>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</si>
  <si>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</si>
  <si>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</si>
  <si>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</si>
  <si>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Изменение остатков  средств  на счетах  по учету средств бюджета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</si>
  <si>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</si>
  <si>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</si>
  <si>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</si>
  <si>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</si>
  <si>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</si>
  <si>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</si>
  <si>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</si>
  <si>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</si>
  <si>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</si>
  <si>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</si>
  <si>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</si>
  <si>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</si>
  <si>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>Получение бюджетных  кредитов  от  других бюджетов бюджетной  системы Российской  Федерации</t>
  </si>
  <si>
    <t>009 01 03 00 00 00 0000 700</t>
  </si>
  <si>
    <t>Бюджетные кредиты от других бюджетов бюджетной системы  Российской  Федерации</t>
  </si>
  <si>
    <t>009 01 03 00 00 00 0000 000</t>
  </si>
  <si>
    <t>Погашение бюджетами  муниципальных районов  кредитов  от кредитных  организаций  в валюте  РФ</t>
  </si>
  <si>
    <t>009 01 02 00 00 05 0000 810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</si>
  <si>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</si>
  <si>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</si>
  <si>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</si>
  <si>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</si>
  <si>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</si>
  <si>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</si>
  <si>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</si>
  <si>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</si>
  <si>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Сумма</t>
  </si>
  <si>
    <t>НАИМЕНОВАНИЕ</t>
  </si>
  <si>
    <t xml:space="preserve">КБК </t>
  </si>
  <si>
    <t>Совета народных депутатов</t>
  </si>
  <si>
    <t>"О внесении изменений и дополнений</t>
  </si>
  <si>
    <t>в решение Погарского районного</t>
  </si>
  <si>
    <t>№4-421 от 25.12.2013</t>
  </si>
  <si>
    <t xml:space="preserve">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</si>
  <si>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</si>
  <si>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</si>
  <si>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№4-421 от 25.12.2013 года</t>
  </si>
  <si>
    <t xml:space="preserve">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</si>
  <si>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и на плановый период 2015 и 2016 годов"</t>
  </si>
  <si>
    <t>Приложение 4.1.</t>
  </si>
  <si>
    <t xml:space="preserve">                                                                                                        Приложение 6.1.</t>
  </si>
  <si>
    <t xml:space="preserve">                                                                                                          к решению Погарского районного</t>
  </si>
  <si>
    <t xml:space="preserve">                                                                                                         "О внесении изменений и дополнений</t>
  </si>
  <si>
    <t xml:space="preserve">                                                                                                         в решение Погарского районного</t>
  </si>
  <si>
    <t xml:space="preserve">                                                                                                         №4-421 от 25.12.2013</t>
  </si>
  <si>
    <t xml:space="preserve">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</si>
  <si>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к решению Погарского районного</t>
  </si>
  <si>
    <t xml:space="preserve">                                                                                                          №  4-421 от 25.12.2013 г.</t>
  </si>
  <si>
    <t xml:space="preserve"> 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</si>
  <si>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  и на плановый период 2015 и 2016 годов"</t>
  </si>
  <si>
    <r>
      <t xml:space="preserve">                   с дефицитом в сумме </t>
    </r>
    <r>
      <rPr>
        <b/>
        <sz val="14"/>
        <color indexed="8"/>
        <rFont val="Times New Roman"/>
        <family val="1"/>
      </rPr>
      <t>5 985,57160</t>
    </r>
    <r>
      <rPr>
        <sz val="14"/>
        <color indexed="8"/>
        <rFont val="Times New Roman"/>
        <family val="1"/>
      </rPr>
      <t xml:space="preserve"> тыс. рублей;</t>
    </r>
  </si>
  <si>
    <t>Изменение распределения бюджетных ассигнований на 2014 год по ведомственной структуре расходов районного бюджета, предусмотренного приложением 4 к решению Погарского районного Совета народных депутатов "О бюджете Погарского района  на 2014 год и на плановый период 2015 и 2016 годов"</t>
  </si>
  <si>
    <t>Изменение распределения бюджетных ассигнований на 2014 год по целевым статьям (муниципальным программам и непрограммным направлениям деятельности), группам видов расходов районного бюджета, предусмотренного приложением 6 к решению Погарского районного Совета народных депутатов "О бюджете Погарского района  на 2014 год и на плановый период 2015 и 2016 годов"на 2014 год</t>
  </si>
  <si>
    <t xml:space="preserve">                                                                                                          и на плановый период 2015 и 2016 годов"</t>
  </si>
  <si>
    <t>Изменение источников внутреннего  финансирования  дефицита районного бюджета, предусмотренного приложением 10 к решению Погарского районного Совета народных депутатов "О бюджете Погарского района  на 2014 год и на плановый период 2015 и 2016 годов"</t>
  </si>
  <si>
    <t>Глава Погарского района                                                 А.М.Ласунов</t>
  </si>
  <si>
    <t>2. Настоящее решение вступает в силу со дня его подписания и распространяется на правоотношения, возникшие с 01 января 2014 года.</t>
  </si>
  <si>
    <t xml:space="preserve">                                                                                                         Приложение 10.1</t>
  </si>
  <si>
    <t>(тыс. рублей)</t>
  </si>
  <si>
    <t>Код бюджетной классификации Российской Федерации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</si>
  <si>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</si>
  <si>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</si>
  <si>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</si>
  <si>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</si>
  <si>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</si>
  <si>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</si>
  <si>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</si>
  <si>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</si>
  <si>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</si>
  <si>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</si>
  <si>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</si>
  <si>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</si>
  <si>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</si>
  <si>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</si>
  <si>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</si>
  <si>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</si>
  <si>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</si>
  <si>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</si>
  <si>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</si>
  <si>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</si>
  <si>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</si>
  <si>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</si>
  <si>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</si>
  <si>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</si>
  <si>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</si>
  <si>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</si>
  <si>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1 03 00000 00 0000 000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</si>
  <si>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</si>
  <si>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</si>
  <si>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</si>
  <si>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</si>
  <si>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</si>
  <si>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</si>
  <si>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</si>
  <si>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</si>
  <si>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</si>
  <si>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</si>
  <si>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</si>
  <si>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</si>
  <si>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</si>
  <si>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</si>
  <si>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</si>
  <si>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</si>
  <si>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</si>
  <si>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</si>
  <si>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</si>
  <si>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</si>
  <si>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</si>
  <si>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</si>
  <si>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</si>
  <si>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</si>
  <si>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</si>
  <si>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</si>
  <si>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</si>
  <si>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</si>
  <si>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</si>
  <si>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</si>
  <si>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</si>
  <si>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</si>
  <si>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</si>
  <si>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</si>
  <si>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</si>
  <si>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</si>
  <si>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</si>
  <si>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</si>
  <si>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</si>
  <si>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</si>
  <si>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</si>
  <si>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</si>
  <si>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</si>
  <si>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</si>
  <si>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</si>
  <si>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</si>
  <si>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</si>
  <si>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</si>
  <si>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</si>
  <si>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</si>
  <si>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</si>
  <si>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</si>
  <si>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</si>
  <si>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</si>
  <si>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</si>
  <si>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</si>
  <si>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</si>
  <si>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</si>
  <si>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1 09 00000 00 0000 000</t>
  </si>
  <si>
    <t>1 09 03000 00 0000 110</t>
  </si>
  <si>
    <t>1 09 03020 00 0000 110</t>
  </si>
  <si>
    <t>1 09 03023 01 0000 110</t>
  </si>
  <si>
    <t>1 16 00000 00 0000 000</t>
  </si>
  <si>
    <t>ШТРАФЫ, САНКЦИИ, ВОЗМЕЩЕНИЕ УЩЕРБА</t>
  </si>
  <si>
    <t>1 09 03025 01 0000 110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</si>
  <si>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</si>
  <si>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</si>
  <si>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</si>
  <si>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, пунктами 1и2 статьи 120, статьями 125,126,128,129,129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>,132,133,134, 135, 135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</si>
  <si>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</si>
  <si>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</si>
  <si>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1 09 03080 01 0000 110</t>
  </si>
  <si>
    <t>1 09 03083 02 0000 110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</si>
  <si>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</si>
  <si>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</si>
  <si>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</si>
  <si>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</si>
  <si>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</si>
  <si>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</si>
  <si>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</si>
  <si>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</si>
  <si>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</si>
  <si>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</si>
  <si>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</si>
  <si>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</si>
  <si>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</si>
  <si>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</si>
  <si>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</si>
  <si>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</si>
  <si>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</si>
  <si>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</si>
  <si>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</si>
  <si>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</si>
  <si>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</si>
  <si>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</si>
  <si>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</si>
  <si>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</si>
  <si>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</si>
  <si>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</si>
  <si>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</si>
  <si>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</si>
  <si>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</si>
  <si>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</si>
  <si>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 xml:space="preserve">Дотации бюджетам муниципальных районов на поддержку мер по обеспечению сбалансированности бюджетов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</si>
  <si>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</si>
  <si>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</si>
  <si>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</si>
  <si>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</si>
  <si>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</si>
  <si>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</si>
  <si>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</si>
  <si>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2 02 03000 00 0000 151</t>
  </si>
  <si>
    <t>Субвенции бюджетам субъектов Российской Федерации и муниципальных районов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</si>
  <si>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</si>
  <si>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</si>
  <si>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</si>
  <si>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</si>
  <si>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муниципальных образований на выплату единовременных пособий при всех формах устройства детей, лишенных родительского попечения, в семью  в рамках подпрограммы "Совершенствование  социальной  поддержки  семьи  и  детей"  государственной  программы Российской  Федерации "Социальная  поддержка  граждан"</t>
  </si>
  <si>
    <t>2 02 02004 00 0000 151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</si>
  <si>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</si>
  <si>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 в  рамках  подпрограммы "Совершенствование социальной  поддержки семьи и детей" государственной  программы  Российской  Федерации "Социальной  поддержка  граждан"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</si>
  <si>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</si>
  <si>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</si>
  <si>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</si>
  <si>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</si>
  <si>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</si>
  <si>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</si>
  <si>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</si>
  <si>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</si>
  <si>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организаций,работающим  в   сельских  населенных  пунктах и поселках  городского  типа  на  территории      Брянской  областии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</si>
  <si>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области( в сфере  образования)</t>
  </si>
  <si>
    <t>2 02 02007 00 0000 151</t>
  </si>
  <si>
    <t>Субвенции бюджетам муниципальных районов на финансовое обеспечение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</si>
  <si>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муниципальных районов  по профилактике  безнадзорности  и правонарушений  несовершеннолетних , организации деятельности административных комиссий и определению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</si>
  <si>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</si>
  <si>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</si>
  <si>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</si>
  <si>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для осуществления  отдельных  государственных полномочий Брянской области в области охраны труда и уведомительной  регистрации  террриториальных  соглашений  и  коллективных  договоров</t>
  </si>
  <si>
    <t>Субвенции бюджетам муниципальных районов на организацию и  осуществления  деятельности по  опеке и попечительству , выплата ежемесячных денежных  средств на  содержание и проезд ребенка, переданного  на  воспитание в семью  опекуна(попечителя),приемную  семью, а также  вознаграждение  приемным родителям</t>
  </si>
  <si>
    <t>2 02 03027 05 0000 151</t>
  </si>
  <si>
    <t>Субвенции бюджетам муниципальных районов на выплату ежемесячных денежных  средств на  содержание и проезд ребенка ,переданного  на  воспитание в семью  опекуна(попечителя),приемную  семью, а также  вознаграждение  приемным родителям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</si>
  <si>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</si>
  <si>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</si>
  <si>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</si>
  <si>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содержание ребенка  в образовательных  учреждениях , реализующих  основную  общеобразовательную  программу дошкольного  образования</t>
  </si>
  <si>
    <t>2 02 03029 05 0000 151</t>
  </si>
  <si>
    <t>Субвенции бюджетам муниципальных  районов на выплату компенсации части родительской платы  за содержание ребенка  в образовательных  учреждениях , реализующих  основную  общеобразовательную  программу дошкольного  образования</t>
  </si>
  <si>
    <t>2 02 03119 00 0000 151</t>
  </si>
  <si>
    <t>Субвенции бюджетам муниципальных образований   на обеспечение предоставления  жилых  помещений  детям - сиротам и детям  оставшимся  без попечения  родителей ,лицам  из  их  числа  по договорам  найма  специализированных  жилых  помещений</t>
  </si>
  <si>
    <t>2 02 03119 05 0000 151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</si>
  <si>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 ,лицам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</si>
  <si>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</si>
  <si>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</si>
  <si>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</si>
  <si>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</si>
  <si>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2 02 03999 05 0000 151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</si>
  <si>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</si>
  <si>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</si>
  <si>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</si>
  <si>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</si>
  <si>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</si>
  <si>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</si>
  <si>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</si>
  <si>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  на осуществление  первичного  воинского учета на территориях, где отсутствуют военные комиссариаты в  рамках непрограммных  расходов  федеральных  органов  исполнительной  власти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</si>
  <si>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</si>
  <si>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</si>
  <si>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</si>
  <si>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</si>
  <si>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</si>
  <si>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</si>
  <si>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</si>
  <si>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</si>
  <si>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</si>
  <si>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</si>
  <si>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Субвенции бюджетам муниципальных районов для предоставления субвенций бюджетам городских поселений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</si>
  <si>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</si>
  <si>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</si>
  <si>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</si>
  <si>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</si>
  <si>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</si>
  <si>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</si>
  <si>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и дополнений</t>
  </si>
  <si>
    <t xml:space="preserve">                                                        в решение Погарского районного</t>
  </si>
  <si>
    <t xml:space="preserve">                                                        №4-421 от 25.12.2013</t>
  </si>
  <si>
    <t xml:space="preserve">                                                        "О бюджете Погарского района на 2014 год</t>
  </si>
  <si>
    <t xml:space="preserve">                                                        и на плановый период 2015 и 2016 годов"</t>
  </si>
  <si>
    <t xml:space="preserve">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</si>
  <si>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</si>
  <si>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№4-421 от 25.12.2013 года</t>
  </si>
  <si>
    <t xml:space="preserve">                                                                                                          и на плановый период 2015 и 2016 годов" </t>
  </si>
  <si>
    <t xml:space="preserve">                                                        Приложение 1</t>
  </si>
  <si>
    <t>03 0 1068</t>
  </si>
  <si>
    <t>03 0 1069</t>
  </si>
  <si>
    <t>030 1074</t>
  </si>
  <si>
    <t xml:space="preserve"> 2015 год</t>
  </si>
  <si>
    <t>2016 год</t>
  </si>
  <si>
    <t>202 03007 00 0000 151</t>
  </si>
  <si>
    <t>Субвенция  бюджетам  на составление (изменение) списколв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</si>
  <si>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</si>
  <si>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списколв  кандидатов  в  присяжные  заседатели  федеральных  судов  общей юридикции  в  Российской  Федерации</t>
  </si>
  <si>
    <t>Субвенции бюджетам муниципальных образований на выплату единовременных пособий при всех формах устройства детей, лишенных родительского попечения, в семью в рамках  подпрограммы  совершенствование  социальной  поддержки семьи  и детей" государственной  программы  Российской Федерации Социальная  поддержка  граждан"</t>
  </si>
  <si>
    <t>Субвенции бюджетам муниципальных  районов на выплату единовременных пособий при всех формах устройства детей, лишенных родительского попечения, в семью в рамках  подпрограммы  совершенствование  социальной  поддержки семьи  и детей" государственной  программы  Российской Федерации Социальная  поддержка  граждан"</t>
  </si>
  <si>
    <t>2 02 03026 05 0000 151</t>
  </si>
  <si>
    <t>Субвенции бюджетам муниципальных районов на обеспечение жилыми помещениями  детей-сирот ,детей  оставшихся  без  попечения  родителей,а также детей,находящихся  под  опекой(попечительством),не  имеющих  закрепленного жилого  помещения</t>
  </si>
  <si>
    <t>2 02 03998 05 0000 151</t>
  </si>
  <si>
    <t>Субвенции бюджетам на осуществление первичного воинского учета на территориях, где отсутствуют военные комиссариаты  в  рамках  непрограммных  расходов  федеральных  органов  исполнительной  власти</t>
  </si>
  <si>
    <t>Субвенции бюджетам муниципальных образований   на осуществление  первичного  воинского  учета  на территориях, где отсутствуют военные комиссариаты  в  рамках  непрограммных  расходов федеральных  органов  исполнительной  власти</t>
  </si>
  <si>
    <t>Субвенции бюджетам муниципальных районов для  предоставления  субсидий поселениям на  ремонт  и  содержание  автомобильных дорог общего пользования местного значения поселений</t>
  </si>
  <si>
    <t xml:space="preserve">Субвенции бюджетам муниципальных районов  для предоставления субвенций поселениям  по определению перечня должностных лиц органов местного самоуправления, уполномоченных составлять протоколы об административных правонарушениях </t>
  </si>
  <si>
    <t>Субвенции бюджетам муниципальных районов для  предоставления  субсидий  поселениям на ремонт  и содержание   автомобильных дорог общего пользования местного значения поселений</t>
  </si>
  <si>
    <t>Субвенции бюджетам муниципальных районов на содержание автомобильных дорог общего пользования местного значения поселений</t>
  </si>
  <si>
    <t>ИТОГО</t>
  </si>
  <si>
    <t xml:space="preserve">                                                                                                          Приложение 2.1.</t>
  </si>
  <si>
    <t>1.3. Дополнить решение приложением 2.1. согласно приложению 1 к настоящему решению</t>
  </si>
  <si>
    <t>Изменение прогнозируемых доходов районного бюджета на 2014  год, предусмотренного приложением 2 к решению Погарского районного Совета народных депутатов "О бюджете Погарского района  на 2014 год и на плановый период 2015 и 2016 годов"</t>
  </si>
  <si>
    <t xml:space="preserve">                  1.2. Утвердить   основные  характеристики  бюджета  Погарского  района на 2015  и 2016 год:</t>
  </si>
  <si>
    <t>1.4. Дополнить решение приложением 3.1. согласно приложению 2 к настоящему решению</t>
  </si>
  <si>
    <t xml:space="preserve">                                                        Приложение 2</t>
  </si>
  <si>
    <t xml:space="preserve">                                                                                                          Приложение 3.1.</t>
  </si>
  <si>
    <t>Изменение прогнозируемых  доходов районного бюджета на плановый период 2015 и 2016  годов, предусмотренного приложением 3 к решению Погарского районного Совета народных депутатов "О бюджете Погарского района  на 2014 год и на плановый период 2015 и 2016 годов"</t>
  </si>
  <si>
    <t>Сумма на 2015 год</t>
  </si>
  <si>
    <t>Сумма на 2016 год</t>
  </si>
  <si>
    <t>421 99 00</t>
  </si>
  <si>
    <t>423 99 10</t>
  </si>
  <si>
    <t>Предоставление субвенций  бюджетам  поселений  на осуществление отдельных  государственных  полномочий  по  первичному  воинскому  учету на  территориях ,где  отсутствуют военные  комиссариаты</t>
  </si>
  <si>
    <t>Условно утвержденные расходы</t>
  </si>
  <si>
    <t>99</t>
  </si>
  <si>
    <t>15 0 1014</t>
  </si>
  <si>
    <t>999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</si>
  <si>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</si>
  <si>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02 0 5120</t>
  </si>
  <si>
    <t>04 0 7500</t>
  </si>
  <si>
    <t>5120</t>
  </si>
  <si>
    <t>1014</t>
  </si>
  <si>
    <t>Приложение 3</t>
  </si>
  <si>
    <t>1.5. Дополнить решение приложением 4.1.  согласно приложению 3 к настоящему решению</t>
  </si>
  <si>
    <t>Учреждения, обеспечивающие  оказание  услуг в сфере  образования (бухгалтерия)</t>
  </si>
  <si>
    <t>Учреждения, обеспечивающие  оказание  услуг в сфере  образования (центр материального снабжения)</t>
  </si>
  <si>
    <t>Учреждения, обеспечивающие  оказание  услуг в сфере  образования (учебно-методический кабинет)</t>
  </si>
  <si>
    <t xml:space="preserve">03 0 1075 </t>
  </si>
  <si>
    <t xml:space="preserve">03 0 1076 </t>
  </si>
  <si>
    <t>Многофункциональный центр</t>
  </si>
  <si>
    <t>02 0 1111</t>
  </si>
  <si>
    <t>Приложение 4</t>
  </si>
  <si>
    <t>Приложение 5.1.</t>
  </si>
  <si>
    <t>Изменение распределения бюджетных ассигнований на плановый период 2015 и 2016 годов по ведомственной структуре расходов районного бюджета,  предусмотренного приложением 5 к решению Погарского районного Совета народных депутатов "О бюджете Погарского района  на 2014 год и на плановый период 2015 и 2016 годов"</t>
  </si>
  <si>
    <t>1.6. Дополнить решение приложением 5.1.  согласно приложению 4 к настоящему решению</t>
  </si>
  <si>
    <t xml:space="preserve">                                                                                                                         к решению Погарского районного</t>
  </si>
  <si>
    <t xml:space="preserve">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</si>
  <si>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"О внесении изменений и дополнений</t>
  </si>
  <si>
    <t xml:space="preserve">                                                                                                                         в решение Погарского районного</t>
  </si>
  <si>
    <t xml:space="preserve">                                                                                                                         №4-421 от 25.12.2013</t>
  </si>
  <si>
    <t xml:space="preserve">               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</si>
  <si>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                и на плановый период 2015 и 2016 годов"</t>
  </si>
  <si>
    <t xml:space="preserve">                                                                                                                         Совета народных депутатов </t>
  </si>
  <si>
    <t xml:space="preserve">                                                                                                                         №4-421 от 25.12.2013 года.</t>
  </si>
  <si>
    <t xml:space="preserve">                                                                                                                         "О бюджете Погарского района на 2014год</t>
  </si>
  <si>
    <t>Финансовое обеспечение получения дошкольного образования в дошкольных образовательных учреждениях</t>
  </si>
  <si>
    <t>1068</t>
  </si>
  <si>
    <t>1069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</si>
  <si>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фондами(учебно - методический кабинет)</t>
  </si>
  <si>
    <t>Учреждения, обеспечивающие оказание услуг в  сфере образования (бухгалтерия)</t>
  </si>
  <si>
    <t>Учреждения, обеспечивающие оказание услуг в  сфере образования (центр материального снабжения)</t>
  </si>
  <si>
    <t>1075</t>
  </si>
  <si>
    <t>Учреждения, обеспечивающие оказание услуг в  сфере образования (учебно-методический кабинет)</t>
  </si>
  <si>
    <t>1076</t>
  </si>
  <si>
    <t>1111</t>
  </si>
  <si>
    <t>03 0 1075</t>
  </si>
  <si>
    <t>03 0 1076</t>
  </si>
  <si>
    <r>
      <t xml:space="preserve">                   </t>
    </r>
    <r>
      <rPr>
        <b/>
        <sz val="14"/>
        <color indexed="8"/>
        <rFont val="Times New Roman"/>
        <family val="1"/>
      </rPr>
      <t>381 239,25200</t>
    </r>
    <r>
      <rPr>
        <sz val="14"/>
        <color indexed="8"/>
        <rFont val="Times New Roman"/>
        <family val="1"/>
      </rPr>
      <t xml:space="preserve"> тыс. рублей;</t>
    </r>
  </si>
  <si>
    <r>
      <t xml:space="preserve">                   </t>
    </r>
    <r>
      <rPr>
        <b/>
        <sz val="14"/>
        <color indexed="8"/>
        <rFont val="Times New Roman"/>
        <family val="1"/>
      </rPr>
      <t>387 224,82360</t>
    </r>
    <r>
      <rPr>
        <sz val="14"/>
        <color indexed="8"/>
        <rFont val="Times New Roman"/>
        <family val="1"/>
      </rPr>
      <t xml:space="preserve">  тыс. рублей;</t>
    </r>
  </si>
  <si>
    <r>
      <t xml:space="preserve">      прогнозируемый общий объем доходов  районного  бюджета на     2015 год в сумме   </t>
    </r>
    <r>
      <rPr>
        <b/>
        <sz val="14"/>
        <color indexed="8"/>
        <rFont val="Times New Roman"/>
        <family val="1"/>
      </rPr>
      <t>391 379,57600  тыс. рублей</t>
    </r>
    <r>
      <rPr>
        <sz val="14"/>
        <color indexed="8"/>
        <rFont val="Times New Roman"/>
        <family val="1"/>
      </rPr>
      <t xml:space="preserve">      и    на   2016 год в сумме </t>
    </r>
    <r>
      <rPr>
        <b/>
        <sz val="14"/>
        <color indexed="8"/>
        <rFont val="Times New Roman"/>
        <family val="1"/>
      </rPr>
      <t xml:space="preserve">401 888,56700  </t>
    </r>
    <r>
      <rPr>
        <sz val="14"/>
        <color indexed="8"/>
        <rFont val="Times New Roman"/>
        <family val="1"/>
      </rPr>
      <t xml:space="preserve">  тыс. рублей; </t>
    </r>
  </si>
  <si>
    <r>
      <t xml:space="preserve">     общий объем расходов районного  бюджета на 2015год в сумме  </t>
    </r>
    <r>
      <rPr>
        <b/>
        <sz val="14"/>
        <color indexed="8"/>
        <rFont val="Times New Roman"/>
        <family val="1"/>
      </rPr>
      <t>391 379,57600 тыс. рублей</t>
    </r>
    <r>
      <rPr>
        <sz val="14"/>
        <color indexed="8"/>
        <rFont val="Times New Roman"/>
        <family val="1"/>
      </rPr>
      <t xml:space="preserve">, в том числе условно утвержденные расходы  в сумме  </t>
    </r>
    <r>
      <rPr>
        <b/>
        <sz val="14"/>
        <color indexed="8"/>
        <rFont val="Times New Roman"/>
        <family val="1"/>
      </rPr>
      <t>11341 тыс. рублей</t>
    </r>
    <r>
      <rPr>
        <sz val="14"/>
        <color indexed="8"/>
        <rFont val="Times New Roman"/>
        <family val="1"/>
      </rPr>
      <t xml:space="preserve">, и  на 2016 год в сумме </t>
    </r>
    <r>
      <rPr>
        <b/>
        <sz val="14"/>
        <color indexed="8"/>
        <rFont val="Times New Roman"/>
        <family val="1"/>
      </rPr>
      <t xml:space="preserve"> 401 888,56700</t>
    </r>
    <r>
      <rPr>
        <sz val="14"/>
        <color indexed="8"/>
        <rFont val="Times New Roman"/>
        <family val="1"/>
      </rPr>
      <t xml:space="preserve">  тыс. рублей, в том числе условно утвержденные расходы в сумме </t>
    </r>
    <r>
      <rPr>
        <b/>
        <sz val="14"/>
        <color indexed="8"/>
        <rFont val="Times New Roman"/>
        <family val="1"/>
      </rPr>
      <t>21 143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тыс. рублей;</t>
    </r>
  </si>
  <si>
    <t>Приложение 5</t>
  </si>
  <si>
    <t>1.7. Дополнить решение приложением 6.1. согласно приложению 5 к настоящему решению</t>
  </si>
  <si>
    <t>1.8. Дополнить решение приложением 7.1.  согласно приложению 6 к настоящему решению</t>
  </si>
  <si>
    <t xml:space="preserve">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</si>
  <si>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  Приложение 7.1.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</si>
  <si>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видов расходов на 2015 и 2016 годы, предусмотренного приложением 7 к решению Погарского районного Совета народных депутатов "О бюджете Погарского района  на 2014 год и на плановый период 2015 и 2016 годов"на 2014 год</t>
  </si>
  <si>
    <t>Учреждение, обеспечивающее оказание услуг в  сфере образования (бухгалтерия)</t>
  </si>
  <si>
    <t>Учреждение, обеспечивающее оказание услуг в  сфере образования (центр материального снабжения)</t>
  </si>
  <si>
    <t>Учреждение, обеспечивающее оказание услуг в  сфере образования(учебно-методический кабинет)</t>
  </si>
  <si>
    <t>1.9. Дополнить решение приложением 10.1. согласно приложению 7 к настоящему решению</t>
  </si>
  <si>
    <t xml:space="preserve">                                                                                                          Приложение 7</t>
  </si>
  <si>
    <t xml:space="preserve">от 06.03.2014 года  №4-435 </t>
  </si>
  <si>
    <t xml:space="preserve">                                                        №4-435 от 06.03.2014</t>
  </si>
  <si>
    <t>№4-435 от 06.03.2014</t>
  </si>
  <si>
    <t xml:space="preserve">                                                                                                                         №4-435 от 06.03.2014</t>
  </si>
  <si>
    <t xml:space="preserve">                                                                                                          №4-435 от 06.03.2014</t>
  </si>
  <si>
    <t>3. Настоящее Решение разместить на сайте администрации Погарского района  в информационно-телекоммуникационной сети Интернет и опубликовать в газете "Вперед".</t>
  </si>
  <si>
    <t>в решение Погарского районного Совета</t>
  </si>
  <si>
    <t xml:space="preserve">народных депутатов №4-421 от 25.12.2013г. </t>
  </si>
  <si>
    <t xml:space="preserve">       Рассмотрев предложения администрации Погарского района о внесении изменений и дополнений в решение Погарского районного Совета народных депутатов от 25.12.2013 №4-421 "О бюджете Погарского района на 2014 год и на плановый период 2015 и 2016 г",  в целях приведения бюджета Погарского района на 2014 год и на плановый период 2015 и 2016 годов в соответствии с действующим законодательством, Погарский районный Совет народных депутатов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</si>
</sst>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00"/>
    <numFmt numFmtId="167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25"/>
      <name val="Times New Roman"/>
      <family val="1"/>
    </font>
    <font>
      <sz val="14"/>
      <color indexed="15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58" fillId="0" borderId="0" xfId="0" applyFont="1" applyAlignment="1">
      <alignment vertical="center"/>
    </xf>
    <xf numFmtId="0" fontId="10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left" vertical="top" wrapText="1"/>
      <protection/>
    </xf>
    <xf numFmtId="0" fontId="10" fillId="0" borderId="0" xfId="52" applyFont="1" applyAlignment="1">
      <alignment wrapText="1"/>
      <protection/>
    </xf>
    <xf numFmtId="164" fontId="10" fillId="0" borderId="0" xfId="52" applyNumberFormat="1" applyFont="1">
      <alignment/>
      <protection/>
    </xf>
    <xf numFmtId="0" fontId="10" fillId="33" borderId="0" xfId="52" applyFont="1" applyFill="1" applyBorder="1">
      <alignment/>
      <protection/>
    </xf>
    <xf numFmtId="0" fontId="9" fillId="33" borderId="10" xfId="52" applyFont="1" applyFill="1" applyBorder="1" applyAlignment="1">
      <alignment horizontal="left" vertical="top" wrapText="1"/>
      <protection/>
    </xf>
    <xf numFmtId="0" fontId="10" fillId="33" borderId="0" xfId="52" applyFont="1" applyFill="1">
      <alignment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0" fontId="10" fillId="33" borderId="0" xfId="52" applyFont="1" applyFill="1" applyBorder="1" applyAlignment="1">
      <alignment horizontal="right"/>
      <protection/>
    </xf>
    <xf numFmtId="165" fontId="10" fillId="0" borderId="0" xfId="52" applyNumberFormat="1" applyFont="1">
      <alignment/>
      <protection/>
    </xf>
    <xf numFmtId="0" fontId="10" fillId="0" borderId="10" xfId="52" applyFont="1" applyFill="1" applyBorder="1" applyAlignment="1">
      <alignment vertical="center" wrapText="1"/>
      <protection/>
    </xf>
    <xf numFmtId="166" fontId="10" fillId="0" borderId="0" xfId="52" applyNumberFormat="1" applyFont="1">
      <alignment/>
      <protection/>
    </xf>
    <xf numFmtId="0" fontId="10" fillId="0" borderId="10" xfId="52" applyFont="1" applyBorder="1">
      <alignment/>
      <protection/>
    </xf>
    <xf numFmtId="49" fontId="10" fillId="33" borderId="10" xfId="52" applyNumberFormat="1" applyFont="1" applyFill="1" applyBorder="1" applyAlignment="1">
      <alignment horizontal="center" vertical="top" shrinkToFit="1"/>
      <protection/>
    </xf>
    <xf numFmtId="0" fontId="10" fillId="0" borderId="10" xfId="52" applyFont="1" applyBorder="1" applyAlignment="1">
      <alignment vertical="center" wrapText="1"/>
      <protection/>
    </xf>
    <xf numFmtId="164" fontId="10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10" fillId="33" borderId="10" xfId="52" applyFont="1" applyFill="1" applyBorder="1" applyAlignment="1">
      <alignment horizontal="left" vertical="top" wrapText="1"/>
      <protection/>
    </xf>
    <xf numFmtId="49" fontId="9" fillId="33" borderId="10" xfId="52" applyNumberFormat="1" applyFont="1" applyFill="1" applyBorder="1" applyAlignment="1">
      <alignment horizontal="center" vertical="top" shrinkToFit="1"/>
      <protection/>
    </xf>
    <xf numFmtId="0" fontId="9" fillId="0" borderId="10" xfId="52" applyFont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top" shrinkToFit="1"/>
      <protection/>
    </xf>
    <xf numFmtId="49" fontId="9" fillId="0" borderId="10" xfId="52" applyNumberFormat="1" applyFont="1" applyFill="1" applyBorder="1" applyAlignment="1">
      <alignment horizontal="center" vertical="top" shrinkToFit="1"/>
      <protection/>
    </xf>
    <xf numFmtId="49" fontId="10" fillId="34" borderId="10" xfId="52" applyNumberFormat="1" applyFont="1" applyFill="1" applyBorder="1" applyAlignment="1">
      <alignment horizontal="center" vertical="top" shrinkToFit="1"/>
      <protection/>
    </xf>
    <xf numFmtId="0" fontId="10" fillId="34" borderId="11" xfId="52" applyFont="1" applyFill="1" applyBorder="1" applyAlignment="1">
      <alignment wrapText="1"/>
      <protection/>
    </xf>
    <xf numFmtId="0" fontId="10" fillId="34" borderId="10" xfId="52" applyFont="1" applyFill="1" applyBorder="1" applyAlignment="1">
      <alignment horizontal="left" vertical="top" wrapText="1"/>
      <protection/>
    </xf>
    <xf numFmtId="49" fontId="9" fillId="34" borderId="10" xfId="52" applyNumberFormat="1" applyFont="1" applyFill="1" applyBorder="1" applyAlignment="1">
      <alignment horizontal="center" vertical="top" shrinkToFit="1"/>
      <protection/>
    </xf>
    <xf numFmtId="0" fontId="9" fillId="34" borderId="10" xfId="52" applyFont="1" applyFill="1" applyBorder="1" applyAlignment="1">
      <alignment horizontal="left" vertical="top" wrapText="1"/>
      <protection/>
    </xf>
    <xf numFmtId="0" fontId="10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49" fontId="14" fillId="33" borderId="10" xfId="52" applyNumberFormat="1" applyFont="1" applyFill="1" applyBorder="1" applyAlignment="1">
      <alignment horizontal="center" vertical="top" shrinkToFit="1"/>
      <protection/>
    </xf>
    <xf numFmtId="0" fontId="14" fillId="33" borderId="10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horizontal="left" vertical="top" wrapText="1"/>
      <protection/>
    </xf>
    <xf numFmtId="49" fontId="10" fillId="0" borderId="10" xfId="52" applyNumberFormat="1" applyFont="1" applyFill="1" applyBorder="1" applyAlignment="1">
      <alignment horizontal="center" vertical="top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49" fontId="9" fillId="0" borderId="10" xfId="52" applyNumberFormat="1" applyFont="1" applyFill="1" applyBorder="1" applyAlignment="1">
      <alignment horizontal="center" vertical="top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49" fontId="9" fillId="0" borderId="12" xfId="52" applyNumberFormat="1" applyFont="1" applyFill="1" applyBorder="1" applyAlignment="1">
      <alignment horizontal="center" vertical="top" shrinkToFit="1"/>
      <protection/>
    </xf>
    <xf numFmtId="49" fontId="9" fillId="33" borderId="12" xfId="52" applyNumberFormat="1" applyFont="1" applyFill="1" applyBorder="1" applyAlignment="1">
      <alignment horizontal="center" vertical="top" shrinkToFit="1"/>
      <protection/>
    </xf>
    <xf numFmtId="0" fontId="9" fillId="33" borderId="12" xfId="52" applyFont="1" applyFill="1" applyBorder="1" applyAlignment="1">
      <alignment horizontal="left" vertical="top" wrapText="1"/>
      <protection/>
    </xf>
    <xf numFmtId="49" fontId="10" fillId="0" borderId="12" xfId="52" applyNumberFormat="1" applyFont="1" applyFill="1" applyBorder="1" applyAlignment="1">
      <alignment horizontal="center" vertical="top" shrinkToFit="1"/>
      <protection/>
    </xf>
    <xf numFmtId="49" fontId="10" fillId="33" borderId="12" xfId="52" applyNumberFormat="1" applyFont="1" applyFill="1" applyBorder="1" applyAlignment="1">
      <alignment horizontal="center" vertical="top" shrinkToFit="1"/>
      <protection/>
    </xf>
    <xf numFmtId="0" fontId="10" fillId="33" borderId="12" xfId="52" applyFont="1" applyFill="1" applyBorder="1" applyAlignment="1">
      <alignment horizontal="left" vertical="top" wrapText="1"/>
      <protection/>
    </xf>
    <xf numFmtId="49" fontId="10" fillId="0" borderId="10" xfId="52" applyNumberFormat="1" applyFont="1" applyFill="1" applyBorder="1" applyAlignment="1">
      <alignment horizontal="center" vertical="top" wrapText="1"/>
      <protection/>
    </xf>
    <xf numFmtId="0" fontId="9" fillId="33" borderId="0" xfId="52" applyFont="1" applyFill="1" applyAlignment="1">
      <alignment vertical="center" wrapText="1"/>
      <protection/>
    </xf>
    <xf numFmtId="0" fontId="10" fillId="33" borderId="0" xfId="52" applyFont="1" applyFill="1" applyAlignment="1">
      <alignment horizontal="left" vertical="center" wrapText="1"/>
      <protection/>
    </xf>
    <xf numFmtId="166" fontId="9" fillId="0" borderId="10" xfId="52" applyNumberFormat="1" applyFont="1" applyBorder="1">
      <alignment/>
      <protection/>
    </xf>
    <xf numFmtId="166" fontId="10" fillId="0" borderId="10" xfId="52" applyNumberFormat="1" applyFont="1" applyFill="1" applyBorder="1" applyAlignment="1" applyProtection="1">
      <alignment horizontal="right" vertical="top" shrinkToFit="1"/>
      <protection locked="0"/>
    </xf>
    <xf numFmtId="166" fontId="10" fillId="33" borderId="10" xfId="52" applyNumberFormat="1" applyFont="1" applyFill="1" applyBorder="1" applyAlignment="1" applyProtection="1">
      <alignment horizontal="right" vertical="top" shrinkToFit="1"/>
      <protection locked="0"/>
    </xf>
    <xf numFmtId="166" fontId="9" fillId="33" borderId="10" xfId="52" applyNumberFormat="1" applyFont="1" applyFill="1" applyBorder="1" applyAlignment="1" applyProtection="1">
      <alignment horizontal="right" vertical="top" shrinkToFit="1"/>
      <protection locked="0"/>
    </xf>
    <xf numFmtId="166" fontId="9" fillId="0" borderId="10" xfId="52" applyNumberFormat="1" applyFont="1" applyFill="1" applyBorder="1" applyAlignment="1" applyProtection="1">
      <alignment horizontal="right" vertical="top" shrinkToFit="1"/>
      <protection locked="0"/>
    </xf>
    <xf numFmtId="166" fontId="9" fillId="33" borderId="10" xfId="52" applyNumberFormat="1" applyFont="1" applyFill="1" applyBorder="1" applyAlignment="1">
      <alignment horizontal="right" vertical="top" shrinkToFit="1"/>
      <protection/>
    </xf>
    <xf numFmtId="166" fontId="10" fillId="33" borderId="10" xfId="52" applyNumberFormat="1" applyFont="1" applyFill="1" applyBorder="1" applyAlignment="1">
      <alignment horizontal="right" vertical="top" shrinkToFit="1"/>
      <protection/>
    </xf>
    <xf numFmtId="166" fontId="10" fillId="0" borderId="10" xfId="52" applyNumberFormat="1" applyFont="1" applyBorder="1">
      <alignment/>
      <protection/>
    </xf>
    <xf numFmtId="166" fontId="10" fillId="33" borderId="10" xfId="52" applyNumberFormat="1" applyFont="1" applyFill="1" applyBorder="1" applyAlignment="1">
      <alignment wrapText="1"/>
      <protection/>
    </xf>
    <xf numFmtId="167" fontId="9" fillId="0" borderId="10" xfId="52" applyNumberFormat="1" applyFont="1" applyBorder="1" applyAlignment="1">
      <alignment horizontal="right" vertical="center" indent="2"/>
      <protection/>
    </xf>
    <xf numFmtId="0" fontId="10" fillId="0" borderId="10" xfId="52" applyFont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167" fontId="10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49" fontId="10" fillId="33" borderId="10" xfId="52" applyNumberFormat="1" applyFont="1" applyFill="1" applyBorder="1" applyAlignment="1">
      <alignment horizontal="center" vertical="center" shrinkToFi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7" fontId="10" fillId="35" borderId="10" xfId="52" applyNumberFormat="1" applyFont="1" applyFill="1" applyBorder="1" applyAlignment="1" applyProtection="1">
      <alignment horizontal="right" vertical="center" indent="2"/>
      <protection/>
    </xf>
    <xf numFmtId="49" fontId="10" fillId="35" borderId="10" xfId="52" applyNumberFormat="1" applyFont="1" applyFill="1" applyBorder="1" applyAlignment="1" applyProtection="1">
      <alignment horizontal="center" vertical="center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/>
      <protection/>
    </xf>
    <xf numFmtId="0" fontId="10" fillId="0" borderId="10" xfId="52" applyNumberFormat="1" applyFont="1" applyFill="1" applyBorder="1" applyAlignment="1" applyProtection="1">
      <alignment horizontal="left" vertical="top" wrapText="1"/>
      <protection/>
    </xf>
    <xf numFmtId="49" fontId="9" fillId="35" borderId="10" xfId="52" applyNumberFormat="1" applyFont="1" applyFill="1" applyBorder="1" applyAlignment="1" applyProtection="1">
      <alignment horizontal="center" vertical="center"/>
      <protection/>
    </xf>
    <xf numFmtId="49" fontId="9" fillId="0" borderId="10" xfId="52" applyNumberFormat="1" applyFont="1" applyFill="1" applyBorder="1" applyAlignment="1" applyProtection="1">
      <alignment horizontal="center" vertical="center"/>
      <protection/>
    </xf>
    <xf numFmtId="0" fontId="16" fillId="0" borderId="10" xfId="52" applyNumberFormat="1" applyFont="1" applyFill="1" applyBorder="1" applyAlignment="1" applyProtection="1">
      <alignment vertical="center" wrapText="1"/>
      <protection/>
    </xf>
    <xf numFmtId="167" fontId="9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49" fontId="9" fillId="33" borderId="10" xfId="52" applyNumberFormat="1" applyFont="1" applyFill="1" applyBorder="1" applyAlignment="1">
      <alignment horizontal="center" vertical="center" shrinkToFi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7" fontId="9" fillId="0" borderId="10" xfId="52" applyNumberFormat="1" applyFont="1" applyFill="1" applyBorder="1" applyAlignment="1" applyProtection="1">
      <alignment horizontal="right" vertical="center" indent="2" shrinkToFit="1"/>
      <protection locked="0"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10" fillId="35" borderId="10" xfId="52" applyNumberFormat="1" applyFont="1" applyFill="1" applyBorder="1" applyAlignment="1" applyProtection="1">
      <alignment horizontal="left" vertical="top" wrapText="1"/>
      <protection/>
    </xf>
    <xf numFmtId="0" fontId="9" fillId="35" borderId="10" xfId="52" applyNumberFormat="1" applyFont="1" applyFill="1" applyBorder="1" applyAlignment="1" applyProtection="1">
      <alignment horizontal="left" vertical="top" wrapText="1"/>
      <protection/>
    </xf>
    <xf numFmtId="167" fontId="16" fillId="0" borderId="10" xfId="52" applyNumberFormat="1" applyFont="1" applyBorder="1" applyAlignment="1">
      <alignment horizontal="right" vertical="center" indent="2"/>
      <protection/>
    </xf>
    <xf numFmtId="0" fontId="16" fillId="0" borderId="10" xfId="52" applyFont="1" applyBorder="1" applyAlignment="1">
      <alignment horizontal="center" vertical="center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left"/>
      <protection/>
    </xf>
    <xf numFmtId="167" fontId="10" fillId="0" borderId="10" xfId="52" applyNumberFormat="1" applyFont="1" applyFill="1" applyBorder="1" applyAlignment="1" applyProtection="1">
      <alignment horizontal="right" vertical="center" indent="2" shrinkToFit="1"/>
      <protection locked="0"/>
    </xf>
    <xf numFmtId="49" fontId="10" fillId="0" borderId="10" xfId="52" applyNumberFormat="1" applyFont="1" applyFill="1" applyBorder="1" applyAlignment="1">
      <alignment horizontal="center" vertical="center" shrinkToFit="1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shrinkToFi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33" borderId="13" xfId="52" applyNumberFormat="1" applyFont="1" applyFill="1" applyBorder="1" applyAlignment="1">
      <alignment horizontal="center" vertical="center" shrinkToFit="1"/>
      <protection/>
    </xf>
    <xf numFmtId="49" fontId="9" fillId="33" borderId="13" xfId="52" applyNumberFormat="1" applyFont="1" applyFill="1" applyBorder="1" applyAlignment="1">
      <alignment horizontal="center" vertical="center" wrapText="1"/>
      <protection/>
    </xf>
    <xf numFmtId="49" fontId="9" fillId="0" borderId="13" xfId="52" applyNumberFormat="1" applyFont="1" applyBorder="1" applyAlignment="1">
      <alignment horizontal="center" vertical="center" wrapText="1"/>
      <protection/>
    </xf>
    <xf numFmtId="0" fontId="62" fillId="0" borderId="14" xfId="52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wrapText="1"/>
      <protection/>
    </xf>
    <xf numFmtId="0" fontId="10" fillId="0" borderId="0" xfId="52" applyFont="1" applyFill="1">
      <alignment/>
      <protection/>
    </xf>
    <xf numFmtId="0" fontId="16" fillId="0" borderId="10" xfId="52" applyFont="1" applyBorder="1" applyAlignment="1">
      <alignment horizontal="center" vertical="center" wrapText="1"/>
      <protection/>
    </xf>
    <xf numFmtId="49" fontId="16" fillId="0" borderId="10" xfId="52" applyNumberFormat="1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left" wrapText="1"/>
      <protection/>
    </xf>
    <xf numFmtId="167" fontId="10" fillId="0" borderId="10" xfId="52" applyNumberFormat="1" applyFont="1" applyBorder="1" applyAlignment="1">
      <alignment horizontal="right" vertical="center" indent="2"/>
      <protection/>
    </xf>
    <xf numFmtId="0" fontId="9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wrapText="1"/>
      <protection/>
    </xf>
    <xf numFmtId="167" fontId="10" fillId="0" borderId="10" xfId="64" applyNumberFormat="1" applyFont="1" applyBorder="1" applyAlignment="1">
      <alignment horizontal="right" vertical="center" indent="2"/>
    </xf>
    <xf numFmtId="167" fontId="9" fillId="0" borderId="10" xfId="64" applyNumberFormat="1" applyFont="1" applyBorder="1" applyAlignment="1">
      <alignment horizontal="right" vertical="center" indent="2"/>
    </xf>
    <xf numFmtId="167" fontId="16" fillId="0" borderId="10" xfId="64" applyNumberFormat="1" applyFont="1" applyBorder="1" applyAlignment="1">
      <alignment horizontal="right" vertical="center" indent="2"/>
    </xf>
    <xf numFmtId="0" fontId="13" fillId="0" borderId="10" xfId="52" applyFont="1" applyBorder="1" applyAlignment="1">
      <alignment horizontal="center" vertical="center"/>
      <protection/>
    </xf>
    <xf numFmtId="49" fontId="16" fillId="33" borderId="10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167" fontId="10" fillId="33" borderId="10" xfId="52" applyNumberFormat="1" applyFont="1" applyFill="1" applyBorder="1" applyAlignment="1">
      <alignment horizontal="right" vertical="center" indent="2" shrinkToFit="1"/>
      <protection/>
    </xf>
    <xf numFmtId="167" fontId="9" fillId="33" borderId="10" xfId="52" applyNumberFormat="1" applyFont="1" applyFill="1" applyBorder="1" applyAlignment="1">
      <alignment horizontal="right" vertical="center" indent="2" shrinkToFit="1"/>
      <protection/>
    </xf>
    <xf numFmtId="167" fontId="10" fillId="0" borderId="10" xfId="52" applyNumberFormat="1" applyFont="1" applyFill="1" applyBorder="1" applyAlignment="1" applyProtection="1">
      <alignment horizontal="right" vertical="center" indent="2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167" fontId="10" fillId="34" borderId="12" xfId="52" applyNumberFormat="1" applyFont="1" applyFill="1" applyBorder="1" applyAlignment="1" applyProtection="1">
      <alignment horizontal="right" vertical="center" indent="2" shrinkToFit="1"/>
      <protection locked="0"/>
    </xf>
    <xf numFmtId="49" fontId="10" fillId="34" borderId="12" xfId="52" applyNumberFormat="1" applyFont="1" applyFill="1" applyBorder="1" applyAlignment="1">
      <alignment horizontal="center" vertical="center" shrinkToFit="1"/>
      <protection/>
    </xf>
    <xf numFmtId="49" fontId="10" fillId="34" borderId="11" xfId="52" applyNumberFormat="1" applyFont="1" applyFill="1" applyBorder="1" applyAlignment="1">
      <alignment horizontal="center" vertical="center" wrapText="1"/>
      <protection/>
    </xf>
    <xf numFmtId="167" fontId="10" fillId="34" borderId="10" xfId="52" applyNumberFormat="1" applyFont="1" applyFill="1" applyBorder="1" applyAlignment="1" applyProtection="1">
      <alignment horizontal="right" vertical="center" indent="2" shrinkToFit="1"/>
      <protection locked="0"/>
    </xf>
    <xf numFmtId="49" fontId="10" fillId="34" borderId="10" xfId="52" applyNumberFormat="1" applyFont="1" applyFill="1" applyBorder="1" applyAlignment="1">
      <alignment horizontal="center" vertical="center" shrinkToFit="1"/>
      <protection/>
    </xf>
    <xf numFmtId="49" fontId="10" fillId="34" borderId="10" xfId="52" applyNumberFormat="1" applyFont="1" applyFill="1" applyBorder="1" applyAlignment="1">
      <alignment horizontal="center" vertical="center" wrapText="1"/>
      <protection/>
    </xf>
    <xf numFmtId="167" fontId="9" fillId="34" borderId="10" xfId="52" applyNumberFormat="1" applyFont="1" applyFill="1" applyBorder="1" applyAlignment="1" applyProtection="1">
      <alignment horizontal="right" vertical="center" indent="2" shrinkToFit="1"/>
      <protection locked="0"/>
    </xf>
    <xf numFmtId="49" fontId="9" fillId="34" borderId="10" xfId="52" applyNumberFormat="1" applyFont="1" applyFill="1" applyBorder="1" applyAlignment="1">
      <alignment horizontal="center" vertical="center" shrinkToFit="1"/>
      <protection/>
    </xf>
    <xf numFmtId="49" fontId="9" fillId="34" borderId="10" xfId="52" applyNumberFormat="1" applyFont="1" applyFill="1" applyBorder="1" applyAlignment="1">
      <alignment horizontal="center" vertical="center" wrapText="1"/>
      <protection/>
    </xf>
    <xf numFmtId="167" fontId="14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49" fontId="14" fillId="33" borderId="10" xfId="52" applyNumberFormat="1" applyFont="1" applyFill="1" applyBorder="1" applyAlignment="1">
      <alignment horizontal="center" vertical="center" shrinkToFi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 applyProtection="1">
      <alignment vertical="center" wrapText="1"/>
      <protection/>
    </xf>
    <xf numFmtId="167" fontId="9" fillId="0" borderId="13" xfId="52" applyNumberFormat="1" applyFont="1" applyFill="1" applyBorder="1" applyAlignment="1" applyProtection="1">
      <alignment horizontal="right" vertical="center" indent="2" shrinkToFit="1"/>
      <protection locked="0"/>
    </xf>
    <xf numFmtId="0" fontId="10" fillId="0" borderId="10" xfId="52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167" fontId="16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49" fontId="16" fillId="33" borderId="10" xfId="52" applyNumberFormat="1" applyFont="1" applyFill="1" applyBorder="1" applyAlignment="1">
      <alignment horizontal="center" vertical="center" shrinkToFit="1"/>
      <protection/>
    </xf>
    <xf numFmtId="0" fontId="16" fillId="33" borderId="10" xfId="52" applyFont="1" applyFill="1" applyBorder="1" applyAlignment="1">
      <alignment horizontal="left" vertical="top" wrapText="1"/>
      <protection/>
    </xf>
    <xf numFmtId="0" fontId="10" fillId="0" borderId="0" xfId="52" applyFont="1" applyAlignment="1">
      <alignment/>
      <protection/>
    </xf>
    <xf numFmtId="0" fontId="10" fillId="0" borderId="0" xfId="54">
      <alignment/>
      <protection/>
    </xf>
    <xf numFmtId="167" fontId="10" fillId="0" borderId="0" xfId="54" applyNumberFormat="1">
      <alignment/>
      <protection/>
    </xf>
    <xf numFmtId="0" fontId="8" fillId="0" borderId="0" xfId="55">
      <alignment/>
      <protection/>
    </xf>
    <xf numFmtId="0" fontId="15" fillId="0" borderId="0" xfId="55" applyFont="1" applyAlignment="1">
      <alignment horizontal="center"/>
      <protection/>
    </xf>
    <xf numFmtId="0" fontId="10" fillId="0" borderId="0" xfId="55" applyFont="1" applyAlignment="1">
      <alignment horizontal="right"/>
      <protection/>
    </xf>
    <xf numFmtId="166" fontId="10" fillId="0" borderId="12" xfId="52" applyNumberFormat="1" applyFont="1" applyBorder="1">
      <alignment/>
      <protection/>
    </xf>
    <xf numFmtId="166" fontId="9" fillId="0" borderId="12" xfId="52" applyNumberFormat="1" applyFont="1" applyBorder="1">
      <alignment/>
      <protection/>
    </xf>
    <xf numFmtId="0" fontId="10" fillId="33" borderId="0" xfId="52" applyFont="1" applyFill="1" applyAlignment="1">
      <alignment vertical="center"/>
      <protection/>
    </xf>
    <xf numFmtId="0" fontId="10" fillId="0" borderId="0" xfId="52" applyFont="1" applyAlignment="1">
      <alignment horizontal="left"/>
      <protection/>
    </xf>
    <xf numFmtId="0" fontId="19" fillId="0" borderId="0" xfId="52" applyFont="1" applyAlignment="1">
      <alignment horizontal="left" vertical="center" wrapText="1"/>
      <protection/>
    </xf>
    <xf numFmtId="0" fontId="10" fillId="0" borderId="0" xfId="54" applyAlignment="1">
      <alignment/>
      <protection/>
    </xf>
    <xf numFmtId="166" fontId="16" fillId="0" borderId="10" xfId="52" applyNumberFormat="1" applyFont="1" applyBorder="1" applyAlignment="1">
      <alignment horizontal="right" vertical="center" wrapText="1" indent="2"/>
      <protection/>
    </xf>
    <xf numFmtId="166" fontId="9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10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9" fillId="0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10" fillId="35" borderId="10" xfId="52" applyNumberFormat="1" applyFont="1" applyFill="1" applyBorder="1" applyAlignment="1" applyProtection="1">
      <alignment horizontal="right" vertical="center" indent="2"/>
      <protection/>
    </xf>
    <xf numFmtId="166" fontId="10" fillId="0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16" fillId="0" borderId="10" xfId="64" applyNumberFormat="1" applyFont="1" applyBorder="1" applyAlignment="1">
      <alignment horizontal="right" vertical="center" indent="2"/>
    </xf>
    <xf numFmtId="166" fontId="9" fillId="0" borderId="10" xfId="64" applyNumberFormat="1" applyFont="1" applyBorder="1" applyAlignment="1">
      <alignment horizontal="right" vertical="center" indent="2"/>
    </xf>
    <xf numFmtId="166" fontId="10" fillId="0" borderId="10" xfId="64" applyNumberFormat="1" applyFont="1" applyBorder="1" applyAlignment="1">
      <alignment horizontal="right" vertical="center" indent="2"/>
    </xf>
    <xf numFmtId="166" fontId="16" fillId="0" borderId="10" xfId="52" applyNumberFormat="1" applyFont="1" applyBorder="1" applyAlignment="1">
      <alignment horizontal="right" vertical="center" indent="2"/>
      <protection/>
    </xf>
    <xf numFmtId="166" fontId="9" fillId="0" borderId="10" xfId="52" applyNumberFormat="1" applyFont="1" applyBorder="1" applyAlignment="1">
      <alignment horizontal="right" vertical="center" indent="2"/>
      <protection/>
    </xf>
    <xf numFmtId="166" fontId="10" fillId="0" borderId="10" xfId="52" applyNumberFormat="1" applyFont="1" applyBorder="1" applyAlignment="1">
      <alignment horizontal="right" vertical="center" indent="2"/>
      <protection/>
    </xf>
    <xf numFmtId="166" fontId="16" fillId="0" borderId="10" xfId="52" applyNumberFormat="1" applyFont="1" applyFill="1" applyBorder="1" applyAlignment="1">
      <alignment horizontal="right" vertical="center" wrapText="1" indent="2"/>
      <protection/>
    </xf>
    <xf numFmtId="166" fontId="9" fillId="33" borderId="13" xfId="52" applyNumberFormat="1" applyFont="1" applyFill="1" applyBorder="1" applyAlignment="1" applyProtection="1">
      <alignment horizontal="right" vertical="center" indent="2" shrinkToFit="1"/>
      <protection locked="0"/>
    </xf>
    <xf numFmtId="166" fontId="9" fillId="35" borderId="10" xfId="52" applyNumberFormat="1" applyFont="1" applyFill="1" applyBorder="1" applyAlignment="1" applyProtection="1">
      <alignment horizontal="right" vertical="center" indent="2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horizontal="left"/>
      <protection/>
    </xf>
    <xf numFmtId="0" fontId="9" fillId="33" borderId="0" xfId="52" applyFont="1" applyFill="1" applyAlignment="1">
      <alignment horizontal="center" vertical="center" wrapText="1"/>
      <protection/>
    </xf>
    <xf numFmtId="0" fontId="10" fillId="0" borderId="0" xfId="52" applyFont="1" applyAlignment="1">
      <alignment/>
      <protection/>
    </xf>
    <xf numFmtId="0" fontId="9" fillId="33" borderId="0" xfId="52" applyFont="1" applyFill="1" applyAlignment="1">
      <alignment horizontal="right" vertical="center" wrapText="1"/>
      <protection/>
    </xf>
    <xf numFmtId="0" fontId="9" fillId="33" borderId="0" xfId="52" applyFont="1" applyFill="1" applyBorder="1" applyAlignment="1">
      <alignment horizontal="right" vertical="center" wrapText="1"/>
      <protection/>
    </xf>
    <xf numFmtId="0" fontId="10" fillId="33" borderId="0" xfId="52" applyFont="1" applyFill="1" applyAlignment="1">
      <alignment horizontal="center" vertical="center" wrapText="1"/>
      <protection/>
    </xf>
    <xf numFmtId="0" fontId="8" fillId="0" borderId="0" xfId="52">
      <alignment/>
      <protection/>
    </xf>
    <xf numFmtId="49" fontId="20" fillId="33" borderId="0" xfId="52" applyNumberFormat="1" applyFont="1" applyFill="1" applyAlignment="1">
      <alignment shrinkToFit="1"/>
      <protection/>
    </xf>
    <xf numFmtId="0" fontId="10" fillId="33" borderId="10" xfId="52" applyFont="1" applyFill="1" applyBorder="1" applyAlignment="1">
      <alignment horizontal="center" vertical="center" shrinkToFit="1"/>
      <protection/>
    </xf>
    <xf numFmtId="0" fontId="21" fillId="33" borderId="0" xfId="52" applyFont="1" applyFill="1">
      <alignment/>
      <protection/>
    </xf>
    <xf numFmtId="0" fontId="21" fillId="33" borderId="0" xfId="52" applyFont="1" applyFill="1" applyBorder="1">
      <alignment/>
      <protection/>
    </xf>
    <xf numFmtId="49" fontId="9" fillId="0" borderId="10" xfId="52" applyNumberFormat="1" applyFont="1" applyBorder="1" applyAlignment="1">
      <alignment horizontal="left" vertical="top" wrapText="1"/>
      <protection/>
    </xf>
    <xf numFmtId="0" fontId="22" fillId="0" borderId="10" xfId="52" applyFont="1" applyBorder="1" applyAlignment="1">
      <alignment vertical="top" wrapText="1"/>
      <protection/>
    </xf>
    <xf numFmtId="4" fontId="10" fillId="33" borderId="0" xfId="52" applyNumberFormat="1" applyFont="1" applyFill="1" applyBorder="1" applyAlignment="1">
      <alignment horizontal="right" vertical="top" shrinkToFit="1"/>
      <protection/>
    </xf>
    <xf numFmtId="4" fontId="10" fillId="33" borderId="0" xfId="52" applyNumberFormat="1" applyFont="1" applyFill="1" applyAlignment="1">
      <alignment horizontal="right" vertical="top" shrinkToFit="1"/>
      <protection/>
    </xf>
    <xf numFmtId="49" fontId="10" fillId="33" borderId="0" xfId="52" applyNumberFormat="1" applyFont="1" applyFill="1" applyAlignment="1">
      <alignment horizontal="right" vertical="top" shrinkToFit="1"/>
      <protection/>
    </xf>
    <xf numFmtId="0" fontId="9" fillId="0" borderId="10" xfId="52" applyFont="1" applyBorder="1" applyAlignment="1">
      <alignment vertical="top"/>
      <protection/>
    </xf>
    <xf numFmtId="0" fontId="9" fillId="0" borderId="10" xfId="52" applyFont="1" applyBorder="1" applyAlignment="1">
      <alignment vertical="top" wrapText="1"/>
      <protection/>
    </xf>
    <xf numFmtId="49" fontId="10" fillId="0" borderId="10" xfId="52" applyNumberFormat="1" applyFont="1" applyBorder="1" applyAlignment="1">
      <alignment horizontal="left" vertical="top" wrapText="1"/>
      <protection/>
    </xf>
    <xf numFmtId="0" fontId="10" fillId="0" borderId="10" xfId="52" applyFont="1" applyBorder="1" applyAlignment="1">
      <alignment vertical="top" wrapText="1"/>
      <protection/>
    </xf>
    <xf numFmtId="2" fontId="10" fillId="0" borderId="10" xfId="52" applyNumberFormat="1" applyFont="1" applyBorder="1" applyAlignment="1">
      <alignment horizontal="left" vertical="top" wrapText="1"/>
      <protection/>
    </xf>
    <xf numFmtId="49" fontId="9" fillId="0" borderId="10" xfId="52" applyNumberFormat="1" applyFont="1" applyBorder="1" applyAlignment="1">
      <alignment horizontal="left" vertical="top"/>
      <protection/>
    </xf>
    <xf numFmtId="0" fontId="9" fillId="0" borderId="10" xfId="52" applyNumberFormat="1" applyFont="1" applyBorder="1" applyAlignment="1">
      <alignment vertical="top" wrapText="1"/>
      <protection/>
    </xf>
    <xf numFmtId="49" fontId="10" fillId="0" borderId="10" xfId="52" applyNumberFormat="1" applyFont="1" applyBorder="1" applyAlignment="1">
      <alignment horizontal="left" vertical="top"/>
      <protection/>
    </xf>
    <xf numFmtId="0" fontId="10" fillId="0" borderId="10" xfId="52" applyNumberFormat="1" applyFont="1" applyBorder="1" applyAlignment="1">
      <alignment vertical="top" wrapText="1"/>
      <protection/>
    </xf>
    <xf numFmtId="49" fontId="9" fillId="0" borderId="10" xfId="52" applyNumberFormat="1" applyFont="1" applyBorder="1" applyAlignment="1">
      <alignment horizontal="left" vertical="top"/>
      <protection/>
    </xf>
    <xf numFmtId="0" fontId="9" fillId="0" borderId="10" xfId="52" applyNumberFormat="1" applyFont="1" applyBorder="1" applyAlignment="1">
      <alignment vertical="top" wrapText="1"/>
      <protection/>
    </xf>
    <xf numFmtId="49" fontId="23" fillId="0" borderId="10" xfId="52" applyNumberFormat="1" applyFont="1" applyBorder="1" applyAlignment="1">
      <alignment horizontal="left" vertical="top"/>
      <protection/>
    </xf>
    <xf numFmtId="0" fontId="23" fillId="0" borderId="10" xfId="52" applyNumberFormat="1" applyFont="1" applyBorder="1" applyAlignment="1">
      <alignment vertical="top" wrapText="1"/>
      <protection/>
    </xf>
    <xf numFmtId="49" fontId="10" fillId="0" borderId="10" xfId="52" applyNumberFormat="1" applyFont="1" applyBorder="1" applyAlignment="1">
      <alignment horizontal="left" vertical="top"/>
      <protection/>
    </xf>
    <xf numFmtId="0" fontId="9" fillId="0" borderId="10" xfId="52" applyNumberFormat="1" applyFont="1" applyBorder="1" applyAlignment="1">
      <alignment vertical="center" wrapText="1"/>
      <protection/>
    </xf>
    <xf numFmtId="49" fontId="23" fillId="0" borderId="10" xfId="52" applyNumberFormat="1" applyFont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 applyProtection="1">
      <alignment horizontal="left" vertical="top"/>
      <protection/>
    </xf>
    <xf numFmtId="0" fontId="9" fillId="0" borderId="10" xfId="53" applyNumberFormat="1" applyFont="1" applyFill="1" applyBorder="1" applyAlignment="1" applyProtection="1">
      <alignment vertical="top" wrapText="1"/>
      <protection/>
    </xf>
    <xf numFmtId="49" fontId="10" fillId="0" borderId="10" xfId="53" applyNumberFormat="1" applyFont="1" applyFill="1" applyBorder="1" applyAlignment="1" applyProtection="1">
      <alignment horizontal="left" vertical="top"/>
      <protection/>
    </xf>
    <xf numFmtId="0" fontId="10" fillId="0" borderId="10" xfId="53" applyNumberFormat="1" applyFont="1" applyFill="1" applyBorder="1" applyAlignment="1" applyProtection="1">
      <alignment vertical="top" wrapText="1"/>
      <protection/>
    </xf>
    <xf numFmtId="49" fontId="23" fillId="0" borderId="10" xfId="53" applyNumberFormat="1" applyFont="1" applyFill="1" applyBorder="1" applyAlignment="1" applyProtection="1">
      <alignment horizontal="left" vertical="top"/>
      <protection/>
    </xf>
    <xf numFmtId="0" fontId="23" fillId="0" borderId="10" xfId="53" applyNumberFormat="1" applyFont="1" applyFill="1" applyBorder="1" applyAlignment="1" applyProtection="1">
      <alignment vertical="top" wrapText="1"/>
      <protection/>
    </xf>
    <xf numFmtId="0" fontId="9" fillId="33" borderId="10" xfId="52" applyFont="1" applyFill="1" applyBorder="1" applyAlignment="1">
      <alignment horizontal="left" vertical="top" shrinkToFit="1"/>
      <protection/>
    </xf>
    <xf numFmtId="0" fontId="10" fillId="0" borderId="10" xfId="52" applyFont="1" applyFill="1" applyBorder="1" applyAlignment="1">
      <alignment horizontal="left" vertical="top" shrinkToFit="1"/>
      <protection/>
    </xf>
    <xf numFmtId="0" fontId="9" fillId="0" borderId="15" xfId="52" applyFont="1" applyFill="1" applyBorder="1" applyAlignment="1">
      <alignment horizontal="left" vertical="top" shrinkToFit="1"/>
      <protection/>
    </xf>
    <xf numFmtId="0" fontId="9" fillId="0" borderId="10" xfId="52" applyFont="1" applyFill="1" applyBorder="1" applyAlignment="1">
      <alignment vertical="top" wrapText="1"/>
      <protection/>
    </xf>
    <xf numFmtId="0" fontId="10" fillId="0" borderId="15" xfId="52" applyFont="1" applyFill="1" applyBorder="1" applyAlignment="1">
      <alignment horizontal="left" vertical="top" shrinkToFit="1"/>
      <protection/>
    </xf>
    <xf numFmtId="0" fontId="14" fillId="0" borderId="15" xfId="52" applyFont="1" applyFill="1" applyBorder="1" applyAlignment="1">
      <alignment horizontal="left" vertical="top" shrinkToFit="1"/>
      <protection/>
    </xf>
    <xf numFmtId="0" fontId="14" fillId="0" borderId="10" xfId="52" applyFont="1" applyFill="1" applyBorder="1" applyAlignment="1">
      <alignment vertical="top" wrapText="1"/>
      <protection/>
    </xf>
    <xf numFmtId="0" fontId="10" fillId="0" borderId="12" xfId="52" applyFont="1" applyFill="1" applyBorder="1" applyAlignment="1">
      <alignment vertical="top" wrapText="1"/>
      <protection/>
    </xf>
    <xf numFmtId="0" fontId="14" fillId="0" borderId="12" xfId="52" applyFont="1" applyFill="1" applyBorder="1" applyAlignment="1">
      <alignment vertical="top" wrapText="1"/>
      <protection/>
    </xf>
    <xf numFmtId="0" fontId="9" fillId="0" borderId="10" xfId="52" applyFont="1" applyFill="1" applyBorder="1" applyAlignment="1">
      <alignment horizontal="left" vertical="top" shrinkToFit="1"/>
      <protection/>
    </xf>
    <xf numFmtId="0" fontId="9" fillId="0" borderId="12" xfId="52" applyFont="1" applyFill="1" applyBorder="1" applyAlignment="1">
      <alignment horizontal="left" vertical="top" wrapText="1"/>
      <protection/>
    </xf>
    <xf numFmtId="0" fontId="10" fillId="3" borderId="15" xfId="52" applyFont="1" applyFill="1" applyBorder="1" applyAlignment="1">
      <alignment horizontal="left" vertical="top" shrinkToFit="1"/>
      <protection/>
    </xf>
    <xf numFmtId="0" fontId="10" fillId="3" borderId="10" xfId="52" applyFont="1" applyFill="1" applyBorder="1" applyAlignment="1">
      <alignment horizontal="left" vertical="top" wrapText="1"/>
      <protection/>
    </xf>
    <xf numFmtId="0" fontId="13" fillId="0" borderId="10" xfId="52" applyFont="1" applyFill="1" applyBorder="1" applyAlignment="1">
      <alignment horizontal="left" vertical="top" shrinkToFit="1"/>
      <protection/>
    </xf>
    <xf numFmtId="0" fontId="13" fillId="0" borderId="11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horizontal="left" shrinkToFi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top" wrapText="1"/>
      <protection/>
    </xf>
    <xf numFmtId="0" fontId="10" fillId="33" borderId="0" xfId="52" applyFont="1" applyFill="1" applyBorder="1" applyAlignment="1">
      <alignment shrinkToFit="1"/>
      <protection/>
    </xf>
    <xf numFmtId="0" fontId="10" fillId="33" borderId="0" xfId="52" applyFont="1" applyFill="1" applyAlignment="1">
      <alignment shrinkToFit="1"/>
      <protection/>
    </xf>
    <xf numFmtId="0" fontId="10" fillId="33" borderId="0" xfId="52" applyFont="1" applyFill="1" applyAlignment="1">
      <alignment wrapText="1"/>
      <protection/>
    </xf>
    <xf numFmtId="0" fontId="10" fillId="33" borderId="0" xfId="52" applyFont="1" applyFill="1" applyBorder="1" applyAlignment="1">
      <alignment wrapText="1"/>
      <protection/>
    </xf>
    <xf numFmtId="165" fontId="10" fillId="33" borderId="0" xfId="52" applyNumberFormat="1" applyFont="1" applyFill="1" applyAlignment="1">
      <alignment wrapText="1"/>
      <protection/>
    </xf>
    <xf numFmtId="166" fontId="9" fillId="0" borderId="10" xfId="52" applyNumberFormat="1" applyFont="1" applyBorder="1" applyAlignment="1">
      <alignment horizontal="right" vertical="top"/>
      <protection/>
    </xf>
    <xf numFmtId="166" fontId="10" fillId="0" borderId="10" xfId="52" applyNumberFormat="1" applyFont="1" applyBorder="1" applyAlignment="1">
      <alignment horizontal="right"/>
      <protection/>
    </xf>
    <xf numFmtId="166" fontId="9" fillId="0" borderId="10" xfId="52" applyNumberFormat="1" applyFont="1" applyBorder="1" applyAlignment="1">
      <alignment horizontal="right"/>
      <protection/>
    </xf>
    <xf numFmtId="166" fontId="23" fillId="0" borderId="10" xfId="52" applyNumberFormat="1" applyFont="1" applyBorder="1" applyAlignment="1">
      <alignment horizontal="right"/>
      <protection/>
    </xf>
    <xf numFmtId="166" fontId="15" fillId="0" borderId="10" xfId="52" applyNumberFormat="1" applyFont="1" applyBorder="1" applyAlignment="1">
      <alignment horizontal="right" vertical="center"/>
      <protection/>
    </xf>
    <xf numFmtId="166" fontId="15" fillId="0" borderId="10" xfId="52" applyNumberFormat="1" applyFont="1" applyBorder="1" applyAlignment="1">
      <alignment horizontal="right"/>
      <protection/>
    </xf>
    <xf numFmtId="166" fontId="9" fillId="33" borderId="10" xfId="52" applyNumberFormat="1" applyFont="1" applyFill="1" applyBorder="1" applyAlignment="1">
      <alignment horizontal="right" shrinkToFit="1"/>
      <protection/>
    </xf>
    <xf numFmtId="166" fontId="10" fillId="0" borderId="10" xfId="52" applyNumberFormat="1" applyFont="1" applyFill="1" applyBorder="1" applyAlignment="1">
      <alignment horizontal="right" shrinkToFit="1"/>
      <protection/>
    </xf>
    <xf numFmtId="166" fontId="10" fillId="0" borderId="10" xfId="52" applyNumberFormat="1" applyFont="1" applyFill="1" applyBorder="1" applyAlignment="1" applyProtection="1">
      <alignment horizontal="right" shrinkToFit="1"/>
      <protection locked="0"/>
    </xf>
    <xf numFmtId="166" fontId="9" fillId="0" borderId="16" xfId="52" applyNumberFormat="1" applyFont="1" applyFill="1" applyBorder="1" applyAlignment="1" applyProtection="1">
      <alignment horizontal="right" shrinkToFit="1"/>
      <protection locked="0"/>
    </xf>
    <xf numFmtId="166" fontId="10" fillId="0" borderId="16" xfId="52" applyNumberFormat="1" applyFont="1" applyFill="1" applyBorder="1" applyAlignment="1">
      <alignment horizontal="right" shrinkToFit="1"/>
      <protection/>
    </xf>
    <xf numFmtId="166" fontId="14" fillId="0" borderId="16" xfId="52" applyNumberFormat="1" applyFont="1" applyFill="1" applyBorder="1" applyAlignment="1" applyProtection="1">
      <alignment horizontal="right" shrinkToFit="1"/>
      <protection locked="0"/>
    </xf>
    <xf numFmtId="166" fontId="10" fillId="0" borderId="16" xfId="52" applyNumberFormat="1" applyFont="1" applyFill="1" applyBorder="1" applyAlignment="1" applyProtection="1">
      <alignment horizontal="right" shrinkToFit="1"/>
      <protection locked="0"/>
    </xf>
    <xf numFmtId="166" fontId="10" fillId="0" borderId="16" xfId="52" applyNumberFormat="1" applyFont="1" applyFill="1" applyBorder="1" applyAlignment="1">
      <alignment horizontal="right" vertical="top" shrinkToFit="1"/>
      <protection/>
    </xf>
    <xf numFmtId="166" fontId="14" fillId="0" borderId="16" xfId="52" applyNumberFormat="1" applyFont="1" applyFill="1" applyBorder="1" applyAlignment="1">
      <alignment horizontal="right" vertical="top" shrinkToFit="1"/>
      <protection/>
    </xf>
    <xf numFmtId="166" fontId="9" fillId="0" borderId="10" xfId="52" applyNumberFormat="1" applyFont="1" applyFill="1" applyBorder="1" applyAlignment="1">
      <alignment horizontal="right" shrinkToFit="1"/>
      <protection/>
    </xf>
    <xf numFmtId="166" fontId="10" fillId="3" borderId="16" xfId="52" applyNumberFormat="1" applyFont="1" applyFill="1" applyBorder="1" applyAlignment="1" applyProtection="1">
      <alignment horizontal="right" shrinkToFit="1"/>
      <protection locked="0"/>
    </xf>
    <xf numFmtId="166" fontId="13" fillId="0" borderId="10" xfId="52" applyNumberFormat="1" applyFont="1" applyFill="1" applyBorder="1" applyAlignment="1">
      <alignment horizontal="right" shrinkToFit="1"/>
      <protection/>
    </xf>
    <xf numFmtId="0" fontId="10" fillId="0" borderId="0" xfId="52" applyFont="1" applyAlignment="1">
      <alignment horizontal="left"/>
      <protection/>
    </xf>
    <xf numFmtId="0" fontId="19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/>
      <protection/>
    </xf>
    <xf numFmtId="0" fontId="10" fillId="0" borderId="0" xfId="52" applyFont="1" applyAlignment="1">
      <alignment horizontal="left"/>
      <protection/>
    </xf>
    <xf numFmtId="0" fontId="10" fillId="33" borderId="0" xfId="52" applyFont="1" applyFill="1" applyAlignment="1">
      <alignment horizontal="left" vertical="center" wrapText="1"/>
      <protection/>
    </xf>
    <xf numFmtId="0" fontId="10" fillId="33" borderId="10" xfId="52" applyFont="1" applyFill="1" applyBorder="1">
      <alignment/>
      <protection/>
    </xf>
    <xf numFmtId="167" fontId="10" fillId="0" borderId="0" xfId="52" applyNumberFormat="1" applyFont="1">
      <alignment/>
      <protection/>
    </xf>
    <xf numFmtId="0" fontId="10" fillId="0" borderId="10" xfId="52" applyFont="1" applyFill="1" applyBorder="1" applyAlignment="1">
      <alignment horizontal="left" vertical="center" shrinkToFit="1"/>
      <protection/>
    </xf>
    <xf numFmtId="0" fontId="14" fillId="0" borderId="10" xfId="52" applyFont="1" applyFill="1" applyBorder="1" applyAlignment="1">
      <alignment horizontal="left" vertical="top" wrapText="1"/>
      <protection/>
    </xf>
    <xf numFmtId="167" fontId="9" fillId="33" borderId="10" xfId="52" applyNumberFormat="1" applyFont="1" applyFill="1" applyBorder="1" applyAlignment="1" applyProtection="1">
      <alignment horizontal="right" vertical="top" shrinkToFit="1"/>
      <protection locked="0"/>
    </xf>
    <xf numFmtId="167" fontId="10" fillId="33" borderId="10" xfId="52" applyNumberFormat="1" applyFont="1" applyFill="1" applyBorder="1" applyAlignment="1" applyProtection="1">
      <alignment horizontal="right" vertical="top" shrinkToFit="1"/>
      <protection locked="0"/>
    </xf>
    <xf numFmtId="167" fontId="10" fillId="0" borderId="10" xfId="52" applyNumberFormat="1" applyFont="1" applyFill="1" applyBorder="1" applyAlignment="1" applyProtection="1">
      <alignment horizontal="right" vertical="top" shrinkToFit="1"/>
      <protection locked="0"/>
    </xf>
    <xf numFmtId="167" fontId="9" fillId="0" borderId="10" xfId="52" applyNumberFormat="1" applyFont="1" applyFill="1" applyBorder="1" applyAlignment="1" applyProtection="1">
      <alignment horizontal="right" vertical="top" shrinkToFit="1"/>
      <protection locked="0"/>
    </xf>
    <xf numFmtId="167" fontId="16" fillId="0" borderId="10" xfId="52" applyNumberFormat="1" applyFont="1" applyBorder="1" applyAlignment="1">
      <alignment horizontal="right" vertical="center" wrapText="1" indent="2"/>
      <protection/>
    </xf>
    <xf numFmtId="167" fontId="16" fillId="0" borderId="10" xfId="52" applyNumberFormat="1" applyFont="1" applyFill="1" applyBorder="1" applyAlignment="1">
      <alignment horizontal="right" vertical="center" wrapText="1" indent="2"/>
      <protection/>
    </xf>
    <xf numFmtId="167" fontId="9" fillId="33" borderId="13" xfId="52" applyNumberFormat="1" applyFont="1" applyFill="1" applyBorder="1" applyAlignment="1" applyProtection="1">
      <alignment horizontal="right" vertical="center" indent="2" shrinkToFit="1"/>
      <protection locked="0"/>
    </xf>
    <xf numFmtId="167" fontId="9" fillId="35" borderId="10" xfId="52" applyNumberFormat="1" applyFont="1" applyFill="1" applyBorder="1" applyAlignment="1" applyProtection="1">
      <alignment horizontal="right" vertical="center" indent="2"/>
      <protection/>
    </xf>
    <xf numFmtId="0" fontId="10" fillId="33" borderId="0" xfId="52" applyFont="1" applyFill="1" applyAlignment="1">
      <alignment vertical="center" wrapText="1"/>
      <protection/>
    </xf>
    <xf numFmtId="0" fontId="10" fillId="0" borderId="0" xfId="52" applyFont="1" applyAlignment="1">
      <alignment vertical="center"/>
      <protection/>
    </xf>
    <xf numFmtId="166" fontId="16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10" fillId="33" borderId="10" xfId="52" applyNumberFormat="1" applyFont="1" applyFill="1" applyBorder="1" applyAlignment="1">
      <alignment horizontal="right" vertical="center" indent="2" shrinkToFit="1"/>
      <protection/>
    </xf>
    <xf numFmtId="166" fontId="9" fillId="33" borderId="10" xfId="52" applyNumberFormat="1" applyFont="1" applyFill="1" applyBorder="1" applyAlignment="1">
      <alignment horizontal="right" vertical="center" indent="2" shrinkToFit="1"/>
      <protection/>
    </xf>
    <xf numFmtId="166" fontId="9" fillId="0" borderId="13" xfId="52" applyNumberFormat="1" applyFont="1" applyFill="1" applyBorder="1" applyAlignment="1" applyProtection="1">
      <alignment horizontal="right" vertical="center" indent="2" shrinkToFit="1"/>
      <protection locked="0"/>
    </xf>
    <xf numFmtId="166" fontId="10" fillId="0" borderId="10" xfId="52" applyNumberFormat="1" applyFont="1" applyFill="1" applyBorder="1" applyAlignment="1" applyProtection="1">
      <alignment horizontal="right" vertical="center" indent="2"/>
      <protection/>
    </xf>
    <xf numFmtId="166" fontId="14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9" fillId="34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10" fillId="34" borderId="10" xfId="52" applyNumberFormat="1" applyFont="1" applyFill="1" applyBorder="1" applyAlignment="1" applyProtection="1">
      <alignment horizontal="right" vertical="center" indent="2" shrinkToFit="1"/>
      <protection locked="0"/>
    </xf>
    <xf numFmtId="166" fontId="10" fillId="34" borderId="12" xfId="52" applyNumberFormat="1" applyFont="1" applyFill="1" applyBorder="1" applyAlignment="1" applyProtection="1">
      <alignment horizontal="right" vertical="center" indent="2" shrinkToFit="1"/>
      <protection locked="0"/>
    </xf>
    <xf numFmtId="165" fontId="9" fillId="0" borderId="10" xfId="52" applyNumberFormat="1" applyFont="1" applyBorder="1" applyAlignment="1">
      <alignment horizontal="right" vertical="top"/>
      <protection/>
    </xf>
    <xf numFmtId="165" fontId="10" fillId="0" borderId="10" xfId="52" applyNumberFormat="1" applyFont="1" applyBorder="1" applyAlignment="1">
      <alignment horizontal="right"/>
      <protection/>
    </xf>
    <xf numFmtId="166" fontId="10" fillId="33" borderId="10" xfId="52" applyNumberFormat="1" applyFont="1" applyFill="1" applyBorder="1" applyAlignment="1">
      <alignment horizontal="right" shrinkToFit="1"/>
      <protection/>
    </xf>
    <xf numFmtId="166" fontId="23" fillId="33" borderId="10" xfId="52" applyNumberFormat="1" applyFont="1" applyFill="1" applyBorder="1" applyAlignment="1">
      <alignment horizontal="right" shrinkToFit="1"/>
      <protection/>
    </xf>
    <xf numFmtId="166" fontId="23" fillId="0" borderId="10" xfId="52" applyNumberFormat="1" applyFont="1" applyFill="1" applyBorder="1" applyAlignment="1">
      <alignment horizontal="right" shrinkToFit="1"/>
      <protection/>
    </xf>
    <xf numFmtId="166" fontId="10" fillId="0" borderId="10" xfId="52" applyNumberFormat="1" applyFont="1" applyFill="1" applyBorder="1" applyAlignment="1" applyProtection="1">
      <alignment horizontal="right" vertical="center" shrinkToFit="1"/>
      <protection locked="0"/>
    </xf>
    <xf numFmtId="166" fontId="10" fillId="0" borderId="10" xfId="52" applyNumberFormat="1" applyFont="1" applyFill="1" applyBorder="1" applyAlignment="1">
      <alignment horizontal="right" vertical="center" shrinkToFit="1"/>
      <protection/>
    </xf>
    <xf numFmtId="166" fontId="9" fillId="0" borderId="16" xfId="52" applyNumberFormat="1" applyFont="1" applyFill="1" applyBorder="1" applyAlignment="1">
      <alignment horizontal="right" shrinkToFit="1"/>
      <protection/>
    </xf>
    <xf numFmtId="49" fontId="10" fillId="33" borderId="13" xfId="52" applyNumberFormat="1" applyFont="1" applyFill="1" applyBorder="1" applyAlignment="1">
      <alignment horizontal="center" vertical="center" shrinkToFit="1"/>
      <protection/>
    </xf>
    <xf numFmtId="166" fontId="10" fillId="33" borderId="13" xfId="52" applyNumberFormat="1" applyFont="1" applyFill="1" applyBorder="1" applyAlignment="1">
      <alignment horizontal="right" vertical="center" indent="2" shrinkToFit="1"/>
      <protection/>
    </xf>
    <xf numFmtId="166" fontId="9" fillId="33" borderId="13" xfId="52" applyNumberFormat="1" applyFont="1" applyFill="1" applyBorder="1" applyAlignment="1">
      <alignment horizontal="right" vertical="center" indent="2" shrinkToFit="1"/>
      <protection/>
    </xf>
    <xf numFmtId="0" fontId="58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10" fillId="0" borderId="0" xfId="52" applyFont="1" applyAlignment="1">
      <alignment vertical="center"/>
      <protection/>
    </xf>
    <xf numFmtId="166" fontId="9" fillId="33" borderId="13" xfId="52" applyNumberFormat="1" applyFont="1" applyFill="1" applyBorder="1" applyAlignment="1">
      <alignment horizontal="right" vertical="center" shrinkToFit="1"/>
      <protection/>
    </xf>
    <xf numFmtId="166" fontId="10" fillId="33" borderId="13" xfId="52" applyNumberFormat="1" applyFont="1" applyFill="1" applyBorder="1" applyAlignment="1">
      <alignment horizontal="right" vertical="center" shrinkToFit="1"/>
      <protection/>
    </xf>
    <xf numFmtId="165" fontId="16" fillId="33" borderId="10" xfId="52" applyNumberFormat="1" applyFont="1" applyFill="1" applyBorder="1" applyAlignment="1" applyProtection="1">
      <alignment vertical="center" shrinkToFit="1"/>
      <protection locked="0"/>
    </xf>
    <xf numFmtId="165" fontId="10" fillId="0" borderId="10" xfId="52" applyNumberFormat="1" applyFont="1" applyBorder="1" applyAlignment="1">
      <alignment/>
      <protection/>
    </xf>
    <xf numFmtId="165" fontId="9" fillId="33" borderId="10" xfId="52" applyNumberFormat="1" applyFont="1" applyFill="1" applyBorder="1" applyAlignment="1" applyProtection="1">
      <alignment vertical="center" shrinkToFit="1"/>
      <protection locked="0"/>
    </xf>
    <xf numFmtId="165" fontId="10" fillId="33" borderId="10" xfId="52" applyNumberFormat="1" applyFont="1" applyFill="1" applyBorder="1" applyAlignment="1" applyProtection="1">
      <alignment vertical="center" shrinkToFit="1"/>
      <protection locked="0"/>
    </xf>
    <xf numFmtId="165" fontId="10" fillId="0" borderId="10" xfId="52" applyNumberFormat="1" applyFont="1" applyBorder="1" applyAlignment="1">
      <alignment vertical="center"/>
      <protection/>
    </xf>
    <xf numFmtId="165" fontId="9" fillId="33" borderId="10" xfId="52" applyNumberFormat="1" applyFont="1" applyFill="1" applyBorder="1" applyAlignment="1">
      <alignment vertical="center" shrinkToFit="1"/>
      <protection/>
    </xf>
    <xf numFmtId="165" fontId="10" fillId="33" borderId="10" xfId="52" applyNumberFormat="1" applyFont="1" applyFill="1" applyBorder="1" applyAlignment="1">
      <alignment vertical="center" shrinkToFit="1"/>
      <protection/>
    </xf>
    <xf numFmtId="165" fontId="9" fillId="0" borderId="13" xfId="52" applyNumberFormat="1" applyFont="1" applyFill="1" applyBorder="1" applyAlignment="1" applyProtection="1">
      <alignment vertical="center" shrinkToFit="1"/>
      <protection locked="0"/>
    </xf>
    <xf numFmtId="165" fontId="10" fillId="0" borderId="10" xfId="52" applyNumberFormat="1" applyFont="1" applyFill="1" applyBorder="1" applyAlignment="1" applyProtection="1">
      <alignment vertical="center" shrinkToFit="1"/>
      <protection locked="0"/>
    </xf>
    <xf numFmtId="165" fontId="9" fillId="0" borderId="10" xfId="52" applyNumberFormat="1" applyFont="1" applyBorder="1" applyAlignment="1">
      <alignment/>
      <protection/>
    </xf>
    <xf numFmtId="165" fontId="10" fillId="35" borderId="10" xfId="52" applyNumberFormat="1" applyFont="1" applyFill="1" applyBorder="1" applyAlignment="1" applyProtection="1">
      <alignment vertical="center"/>
      <protection/>
    </xf>
    <xf numFmtId="165" fontId="9" fillId="0" borderId="10" xfId="52" applyNumberFormat="1" applyFont="1" applyFill="1" applyBorder="1" applyAlignment="1" applyProtection="1">
      <alignment vertical="center" shrinkToFit="1"/>
      <protection locked="0"/>
    </xf>
    <xf numFmtId="165" fontId="16" fillId="0" borderId="10" xfId="52" applyNumberFormat="1" applyFont="1" applyBorder="1" applyAlignment="1">
      <alignment vertical="center" wrapText="1"/>
      <protection/>
    </xf>
    <xf numFmtId="165" fontId="10" fillId="0" borderId="10" xfId="52" applyNumberFormat="1" applyFont="1" applyFill="1" applyBorder="1" applyAlignment="1">
      <alignment/>
      <protection/>
    </xf>
    <xf numFmtId="165" fontId="16" fillId="0" borderId="10" xfId="64" applyNumberFormat="1" applyFont="1" applyBorder="1" applyAlignment="1">
      <alignment vertical="center"/>
    </xf>
    <xf numFmtId="165" fontId="9" fillId="0" borderId="10" xfId="64" applyNumberFormat="1" applyFont="1" applyBorder="1" applyAlignment="1">
      <alignment vertical="center"/>
    </xf>
    <xf numFmtId="165" fontId="10" fillId="0" borderId="10" xfId="64" applyNumberFormat="1" applyFont="1" applyBorder="1" applyAlignment="1">
      <alignment vertical="center"/>
    </xf>
    <xf numFmtId="165" fontId="16" fillId="0" borderId="10" xfId="52" applyNumberFormat="1" applyFont="1" applyBorder="1" applyAlignment="1">
      <alignment vertical="center"/>
      <protection/>
    </xf>
    <xf numFmtId="165" fontId="9" fillId="0" borderId="10" xfId="52" applyNumberFormat="1" applyFont="1" applyBorder="1" applyAlignment="1">
      <alignment vertical="center"/>
      <protection/>
    </xf>
    <xf numFmtId="165" fontId="16" fillId="0" borderId="10" xfId="52" applyNumberFormat="1" applyFont="1" applyFill="1" applyBorder="1" applyAlignment="1">
      <alignment vertical="center" wrapText="1"/>
      <protection/>
    </xf>
    <xf numFmtId="165" fontId="9" fillId="33" borderId="13" xfId="52" applyNumberFormat="1" applyFont="1" applyFill="1" applyBorder="1" applyAlignment="1" applyProtection="1">
      <alignment vertical="center" shrinkToFit="1"/>
      <protection locked="0"/>
    </xf>
    <xf numFmtId="165" fontId="9" fillId="35" borderId="10" xfId="52" applyNumberFormat="1" applyFont="1" applyFill="1" applyBorder="1" applyAlignment="1" applyProtection="1">
      <alignment vertical="center"/>
      <protection/>
    </xf>
    <xf numFmtId="0" fontId="10" fillId="33" borderId="0" xfId="52" applyFont="1" applyFill="1" applyBorder="1" applyAlignment="1">
      <alignment horizontal="right" vertical="center"/>
      <protection/>
    </xf>
    <xf numFmtId="0" fontId="19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horizontal="left"/>
      <protection/>
    </xf>
    <xf numFmtId="0" fontId="10" fillId="33" borderId="0" xfId="52" applyFont="1" applyFill="1" applyAlignment="1">
      <alignment horizontal="left"/>
      <protection/>
    </xf>
    <xf numFmtId="0" fontId="10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 shrinkToFit="1"/>
      <protection/>
    </xf>
    <xf numFmtId="0" fontId="10" fillId="33" borderId="12" xfId="52" applyFont="1" applyFill="1" applyBorder="1" applyAlignment="1">
      <alignment horizontal="center" vertical="center" wrapText="1"/>
      <protection/>
    </xf>
    <xf numFmtId="0" fontId="8" fillId="0" borderId="11" xfId="52" applyBorder="1" applyAlignment="1">
      <alignment horizontal="center" vertical="center" wrapText="1"/>
      <protection/>
    </xf>
    <xf numFmtId="0" fontId="8" fillId="0" borderId="13" xfId="52" applyBorder="1" applyAlignment="1">
      <alignment horizontal="center" vertical="center" wrapText="1"/>
      <protection/>
    </xf>
    <xf numFmtId="0" fontId="10" fillId="33" borderId="17" xfId="52" applyFont="1" applyFill="1" applyBorder="1" applyAlignment="1">
      <alignment horizontal="right"/>
      <protection/>
    </xf>
    <xf numFmtId="49" fontId="10" fillId="33" borderId="12" xfId="52" applyNumberFormat="1" applyFont="1" applyFill="1" applyBorder="1" applyAlignment="1">
      <alignment horizontal="center" vertical="center" wrapText="1" shrinkToFit="1"/>
      <protection/>
    </xf>
    <xf numFmtId="49" fontId="10" fillId="33" borderId="11" xfId="52" applyNumberFormat="1" applyFont="1" applyFill="1" applyBorder="1" applyAlignment="1">
      <alignment horizontal="center" vertical="center" wrapText="1" shrinkToFit="1"/>
      <protection/>
    </xf>
    <xf numFmtId="49" fontId="10" fillId="33" borderId="13" xfId="52" applyNumberFormat="1" applyFont="1" applyFill="1" applyBorder="1" applyAlignment="1">
      <alignment horizontal="center" vertical="center" wrapText="1" shrinkToFit="1"/>
      <protection/>
    </xf>
    <xf numFmtId="0" fontId="10" fillId="33" borderId="12" xfId="52" applyFont="1" applyFill="1" applyBorder="1" applyAlignment="1">
      <alignment horizontal="center" vertical="center" shrinkToFit="1"/>
      <protection/>
    </xf>
    <xf numFmtId="0" fontId="10" fillId="33" borderId="11" xfId="52" applyFont="1" applyFill="1" applyBorder="1" applyAlignment="1">
      <alignment horizontal="center" vertical="center" shrinkToFit="1"/>
      <protection/>
    </xf>
    <xf numFmtId="0" fontId="10" fillId="33" borderId="13" xfId="52" applyFont="1" applyFill="1" applyBorder="1" applyAlignment="1">
      <alignment horizontal="center" vertical="center" shrinkToFit="1"/>
      <protection/>
    </xf>
    <xf numFmtId="0" fontId="10" fillId="33" borderId="11" xfId="52" applyFont="1" applyFill="1" applyBorder="1" applyAlignment="1">
      <alignment horizontal="center" vertical="center" wrapText="1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10" fillId="33" borderId="0" xfId="52" applyFont="1" applyFill="1" applyAlignment="1">
      <alignment horizontal="left" vertical="center" wrapText="1"/>
      <protection/>
    </xf>
    <xf numFmtId="0" fontId="10" fillId="33" borderId="0" xfId="52" applyFont="1" applyFill="1" applyAlignment="1">
      <alignment horizontal="left" vertical="center"/>
      <protection/>
    </xf>
    <xf numFmtId="166" fontId="10" fillId="0" borderId="12" xfId="52" applyNumberFormat="1" applyFont="1" applyBorder="1" applyAlignment="1">
      <alignment horizontal="center" wrapText="1"/>
      <protection/>
    </xf>
    <xf numFmtId="166" fontId="10" fillId="0" borderId="11" xfId="52" applyNumberFormat="1" applyFont="1" applyBorder="1" applyAlignment="1">
      <alignment horizontal="center" wrapText="1"/>
      <protection/>
    </xf>
    <xf numFmtId="166" fontId="10" fillId="0" borderId="13" xfId="52" applyNumberFormat="1" applyFont="1" applyBorder="1" applyAlignment="1">
      <alignment horizontal="center" wrapText="1"/>
      <protection/>
    </xf>
    <xf numFmtId="166" fontId="10" fillId="33" borderId="10" xfId="52" applyNumberFormat="1" applyFont="1" applyFill="1" applyBorder="1" applyAlignment="1">
      <alignment horizontal="center" vertical="center" wrapText="1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vertical="center" wrapText="1"/>
      <protection/>
    </xf>
    <xf numFmtId="0" fontId="10" fillId="0" borderId="0" xfId="52" applyFont="1" applyAlignment="1">
      <alignment vertical="center"/>
      <protection/>
    </xf>
    <xf numFmtId="0" fontId="10" fillId="33" borderId="0" xfId="52" applyFont="1" applyFill="1" applyAlignment="1">
      <alignment vertical="center"/>
      <protection/>
    </xf>
    <xf numFmtId="0" fontId="10" fillId="0" borderId="0" xfId="52" applyFont="1" applyAlignment="1">
      <alignment horizontal="righ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8" fillId="0" borderId="15" xfId="55" applyFont="1" applyBorder="1" applyAlignment="1">
      <alignment horizontal="center"/>
      <protection/>
    </xf>
    <xf numFmtId="0" fontId="8" fillId="0" borderId="18" xfId="55" applyFont="1" applyBorder="1">
      <alignment/>
      <protection/>
    </xf>
    <xf numFmtId="0" fontId="8" fillId="0" borderId="16" xfId="55" applyFont="1" applyBorder="1">
      <alignment/>
      <protection/>
    </xf>
    <xf numFmtId="0" fontId="8" fillId="0" borderId="15" xfId="55" applyFont="1" applyBorder="1" applyAlignment="1">
      <alignment horizontal="left" wrapText="1"/>
      <protection/>
    </xf>
    <xf numFmtId="0" fontId="8" fillId="0" borderId="18" xfId="55" applyFont="1" applyBorder="1" applyAlignment="1">
      <alignment horizontal="left" wrapText="1"/>
      <protection/>
    </xf>
    <xf numFmtId="0" fontId="8" fillId="0" borderId="16" xfId="55" applyFont="1" applyBorder="1" applyAlignment="1">
      <alignment horizontal="left" wrapText="1"/>
      <protection/>
    </xf>
    <xf numFmtId="166" fontId="8" fillId="0" borderId="15" xfId="55" applyNumberFormat="1" applyFont="1" applyBorder="1" applyAlignment="1">
      <alignment horizontal="center"/>
      <protection/>
    </xf>
    <xf numFmtId="166" fontId="8" fillId="0" borderId="18" xfId="55" applyNumberFormat="1" applyFont="1" applyBorder="1" applyAlignment="1">
      <alignment/>
      <protection/>
    </xf>
    <xf numFmtId="166" fontId="8" fillId="0" borderId="16" xfId="55" applyNumberFormat="1" applyFont="1" applyBorder="1" applyAlignment="1">
      <alignment/>
      <protection/>
    </xf>
    <xf numFmtId="0" fontId="15" fillId="0" borderId="15" xfId="55" applyFont="1" applyBorder="1" applyAlignment="1">
      <alignment horizontal="left" wrapText="1"/>
      <protection/>
    </xf>
    <xf numFmtId="0" fontId="15" fillId="0" borderId="18" xfId="55" applyFont="1" applyBorder="1" applyAlignment="1">
      <alignment horizontal="left" wrapText="1"/>
      <protection/>
    </xf>
    <xf numFmtId="0" fontId="8" fillId="0" borderId="18" xfId="55" applyBorder="1" applyAlignment="1">
      <alignment horizontal="left" wrapText="1"/>
      <protection/>
    </xf>
    <xf numFmtId="0" fontId="8" fillId="0" borderId="16" xfId="55" applyBorder="1" applyAlignment="1">
      <alignment horizontal="left" wrapText="1"/>
      <protection/>
    </xf>
    <xf numFmtId="166" fontId="15" fillId="0" borderId="15" xfId="55" applyNumberFormat="1" applyFont="1" applyBorder="1" applyAlignment="1">
      <alignment horizontal="center"/>
      <protection/>
    </xf>
    <xf numFmtId="166" fontId="15" fillId="0" borderId="18" xfId="55" applyNumberFormat="1" applyFont="1" applyBorder="1" applyAlignment="1">
      <alignment/>
      <protection/>
    </xf>
    <xf numFmtId="166" fontId="15" fillId="0" borderId="16" xfId="55" applyNumberFormat="1" applyFont="1" applyBorder="1" applyAlignment="1">
      <alignment/>
      <protection/>
    </xf>
    <xf numFmtId="166" fontId="18" fillId="0" borderId="15" xfId="55" applyNumberFormat="1" applyFont="1" applyBorder="1" applyAlignment="1">
      <alignment horizontal="center"/>
      <protection/>
    </xf>
    <xf numFmtId="166" fontId="18" fillId="0" borderId="18" xfId="55" applyNumberFormat="1" applyFont="1" applyBorder="1" applyAlignment="1">
      <alignment/>
      <protection/>
    </xf>
    <xf numFmtId="166" fontId="18" fillId="0" borderId="16" xfId="55" applyNumberFormat="1" applyFont="1" applyBorder="1" applyAlignment="1">
      <alignment/>
      <protection/>
    </xf>
    <xf numFmtId="0" fontId="15" fillId="0" borderId="16" xfId="55" applyFont="1" applyBorder="1" applyAlignment="1">
      <alignment horizontal="left" wrapText="1"/>
      <protection/>
    </xf>
    <xf numFmtId="0" fontId="15" fillId="0" borderId="15" xfId="55" applyFont="1" applyBorder="1" applyAlignment="1">
      <alignment horizontal="center"/>
      <protection/>
    </xf>
    <xf numFmtId="0" fontId="15" fillId="0" borderId="18" xfId="55" applyFont="1" applyBorder="1">
      <alignment/>
      <protection/>
    </xf>
    <xf numFmtId="0" fontId="15" fillId="0" borderId="16" xfId="55" applyFont="1" applyBorder="1">
      <alignment/>
      <protection/>
    </xf>
    <xf numFmtId="0" fontId="18" fillId="0" borderId="15" xfId="55" applyFont="1" applyBorder="1" applyAlignment="1">
      <alignment horizontal="center"/>
      <protection/>
    </xf>
    <xf numFmtId="0" fontId="18" fillId="0" borderId="18" xfId="55" applyFont="1" applyBorder="1">
      <alignment/>
      <protection/>
    </xf>
    <xf numFmtId="0" fontId="18" fillId="0" borderId="16" xfId="55" applyFont="1" applyBorder="1">
      <alignment/>
      <protection/>
    </xf>
    <xf numFmtId="0" fontId="18" fillId="0" borderId="15" xfId="55" applyFont="1" applyBorder="1" applyAlignment="1">
      <alignment horizontal="left" wrapText="1"/>
      <protection/>
    </xf>
    <xf numFmtId="0" fontId="18" fillId="0" borderId="18" xfId="55" applyFont="1" applyBorder="1" applyAlignment="1">
      <alignment horizontal="left" wrapText="1"/>
      <protection/>
    </xf>
    <xf numFmtId="0" fontId="18" fillId="0" borderId="16" xfId="55" applyFont="1" applyBorder="1" applyAlignment="1">
      <alignment horizontal="left" wrapText="1"/>
      <protection/>
    </xf>
    <xf numFmtId="0" fontId="15" fillId="0" borderId="0" xfId="55" applyFont="1" applyAlignment="1">
      <alignment horizontal="center" wrapText="1"/>
      <protection/>
    </xf>
    <xf numFmtId="0" fontId="11" fillId="0" borderId="15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166" fontId="8" fillId="0" borderId="18" xfId="55" applyNumberFormat="1" applyBorder="1" applyAlignment="1">
      <alignment/>
      <protection/>
    </xf>
    <xf numFmtId="166" fontId="8" fillId="0" borderId="16" xfId="55" applyNumberFormat="1" applyBorder="1" applyAlignment="1">
      <alignment/>
      <protection/>
    </xf>
    <xf numFmtId="0" fontId="8" fillId="0" borderId="18" xfId="55" applyBorder="1" applyAlignment="1">
      <alignment/>
      <protection/>
    </xf>
    <xf numFmtId="0" fontId="8" fillId="0" borderId="16" xfId="55" applyBorder="1" applyAlignment="1">
      <alignment/>
      <protection/>
    </xf>
    <xf numFmtId="0" fontId="18" fillId="0" borderId="18" xfId="55" applyFont="1" applyBorder="1" applyAlignment="1">
      <alignment/>
      <protection/>
    </xf>
    <xf numFmtId="0" fontId="18" fillId="0" borderId="16" xfId="55" applyFont="1" applyBorder="1" applyAlignment="1">
      <alignment/>
      <protection/>
    </xf>
    <xf numFmtId="0" fontId="8" fillId="0" borderId="18" xfId="55" applyFont="1" applyBorder="1" applyAlignment="1">
      <alignment/>
      <protection/>
    </xf>
    <xf numFmtId="0" fontId="8" fillId="0" borderId="16" xfId="55" applyFont="1" applyBorder="1" applyAlignment="1">
      <alignment/>
      <protection/>
    </xf>
    <xf numFmtId="0" fontId="10" fillId="0" borderId="0" xfId="52" applyFont="1" applyAlignment="1">
      <alignment/>
      <protection/>
    </xf>
    <xf numFmtId="0" fontId="10" fillId="0" borderId="0" xfId="55" applyFont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79"/>
  <sheetViews>
    <sheetView tabSelected="1" zoomScalePageLayoutView="0" workbookViewId="0" topLeftCell="A2">
      <selection activeCell="A17" sqref="A17"/>
    </sheetView>
  </sheetViews>
  <sheetFormatPr defaultColWidth="9.140625" defaultRowHeight="15"/>
  <cols>
    <col min="1" max="1" width="100.28125" style="0" customWidth="1"/>
    <col min="2" max="2" width="0.13671875" style="0" hidden="1" customWidth="1"/>
    <col min="3" max="3" width="0.5625" style="0" hidden="1" customWidth="1"/>
    <col min="4" max="6" width="9.140625" style="0" hidden="1" customWidth="1"/>
    <col min="7" max="7" width="0.2890625" style="0" hidden="1" customWidth="1"/>
    <col min="8" max="15" width="9.140625" style="0" hidden="1" customWidth="1"/>
  </cols>
  <sheetData>
    <row r="1" ht="20.25" customHeight="1" hidden="1">
      <c r="A1" s="1" t="s">
        <v>0</v>
      </c>
    </row>
    <row r="2" ht="18.75">
      <c r="A2" s="2" t="s">
        <v>1</v>
      </c>
    </row>
    <row r="3" ht="18.75">
      <c r="A3" s="2" t="s">
        <v>2</v>
      </c>
    </row>
    <row r="4" ht="18.75">
      <c r="A4" s="2" t="s">
        <v>3</v>
      </c>
    </row>
    <row r="5" ht="8.25" customHeight="1">
      <c r="A5" s="3"/>
    </row>
    <row r="6" ht="23.25" customHeight="1">
      <c r="A6" s="4" t="s">
        <v>4</v>
      </c>
    </row>
    <row r="7" ht="22.5" customHeight="1">
      <c r="A7" s="5" t="s">
        <v>1066</v>
      </c>
    </row>
    <row r="8" ht="18.75">
      <c r="A8" s="5" t="s">
        <v>5</v>
      </c>
    </row>
    <row r="9" ht="9" customHeight="1">
      <c r="A9" s="5"/>
    </row>
    <row r="10" ht="18.75">
      <c r="A10" s="5" t="s">
        <v>725</v>
      </c>
    </row>
    <row r="11" ht="18.75">
      <c r="A11" s="5" t="s">
        <v>1072</v>
      </c>
    </row>
    <row r="12" ht="18.75" customHeight="1">
      <c r="A12" s="5" t="s">
        <v>1073</v>
      </c>
    </row>
    <row r="13" ht="18.75">
      <c r="A13" s="5" t="s">
        <v>6</v>
      </c>
    </row>
    <row r="14" ht="18.75">
      <c r="A14" s="5" t="s">
        <v>7</v>
      </c>
    </row>
    <row r="15" ht="120.75" customHeight="1">
      <c r="A15" s="6" t="s">
        <v>1074</v>
      </c>
    </row>
    <row r="16" ht="9" customHeight="1" hidden="1">
      <c r="A16" s="6"/>
    </row>
    <row r="17" ht="22.5" customHeight="1">
      <c r="A17" s="7" t="s">
        <v>8</v>
      </c>
    </row>
    <row r="18" ht="9.75" customHeight="1" hidden="1">
      <c r="A18" s="6"/>
    </row>
    <row r="19" s="289" customFormat="1" ht="42" customHeight="1">
      <c r="A19" s="288" t="s">
        <v>9</v>
      </c>
    </row>
    <row r="20" s="289" customFormat="1" ht="24" customHeight="1">
      <c r="A20" s="288" t="s">
        <v>10</v>
      </c>
    </row>
    <row r="21" s="289" customFormat="1" ht="21" customHeight="1">
      <c r="A21" s="288" t="s">
        <v>1051</v>
      </c>
    </row>
    <row r="22" s="289" customFormat="1" ht="20.25" customHeight="1">
      <c r="A22" s="288" t="s">
        <v>11</v>
      </c>
    </row>
    <row r="23" s="289" customFormat="1" ht="15.75" customHeight="1">
      <c r="A23" s="288" t="s">
        <v>1052</v>
      </c>
    </row>
    <row r="24" s="289" customFormat="1" ht="24" customHeight="1">
      <c r="A24" s="288" t="s">
        <v>745</v>
      </c>
    </row>
    <row r="25" s="289" customFormat="1" ht="36.75" customHeight="1">
      <c r="A25" s="288" t="s">
        <v>35</v>
      </c>
    </row>
    <row r="26" s="289" customFormat="1" ht="36.75" customHeight="1">
      <c r="A26" s="288" t="s">
        <v>997</v>
      </c>
    </row>
    <row r="27" s="289" customFormat="1" ht="63" customHeight="1">
      <c r="A27" s="288" t="s">
        <v>1053</v>
      </c>
    </row>
    <row r="28" s="289" customFormat="1" ht="86.25" customHeight="1">
      <c r="A28" s="288" t="s">
        <v>1054</v>
      </c>
    </row>
    <row r="29" s="289" customFormat="1" ht="45" customHeight="1">
      <c r="A29" s="288" t="s">
        <v>12</v>
      </c>
    </row>
    <row r="30" ht="37.5" customHeight="1" hidden="1">
      <c r="A30" s="6" t="s">
        <v>36</v>
      </c>
    </row>
    <row r="31" ht="86.25" customHeight="1" hidden="1">
      <c r="A31" s="6" t="s">
        <v>37</v>
      </c>
    </row>
    <row r="32" ht="83.25" customHeight="1" hidden="1">
      <c r="A32" s="6" t="s">
        <v>38</v>
      </c>
    </row>
    <row r="33" ht="62.25" customHeight="1" hidden="1">
      <c r="A33" s="6" t="s">
        <v>13</v>
      </c>
    </row>
    <row r="34" ht="55.5" customHeight="1" hidden="1">
      <c r="A34" s="6" t="s">
        <v>14</v>
      </c>
    </row>
    <row r="35" ht="46.5" customHeight="1" hidden="1">
      <c r="A35" s="6" t="s">
        <v>15</v>
      </c>
    </row>
    <row r="36" ht="18.75" hidden="1">
      <c r="A36" s="6"/>
    </row>
    <row r="37" ht="229.5" customHeight="1" hidden="1">
      <c r="A37" s="6" t="s">
        <v>16</v>
      </c>
    </row>
    <row r="38" ht="81" customHeight="1" hidden="1">
      <c r="A38" s="6" t="s">
        <v>17</v>
      </c>
    </row>
    <row r="39" ht="79.5" customHeight="1" hidden="1">
      <c r="A39" s="6" t="s">
        <v>41</v>
      </c>
    </row>
    <row r="40" ht="24.75" customHeight="1" hidden="1">
      <c r="A40" s="6" t="s">
        <v>40</v>
      </c>
    </row>
    <row r="41" ht="30" customHeight="1" hidden="1">
      <c r="A41" s="6" t="s">
        <v>18</v>
      </c>
    </row>
    <row r="42" ht="40.5" customHeight="1" hidden="1">
      <c r="A42" s="6" t="s">
        <v>19</v>
      </c>
    </row>
    <row r="43" ht="32.25" customHeight="1" hidden="1">
      <c r="A43" s="6" t="s">
        <v>39</v>
      </c>
    </row>
    <row r="44" ht="33" customHeight="1" hidden="1">
      <c r="A44" s="6" t="s">
        <v>20</v>
      </c>
    </row>
    <row r="45" ht="37.5" hidden="1">
      <c r="A45" s="6" t="s">
        <v>21</v>
      </c>
    </row>
    <row r="46" ht="66" customHeight="1" hidden="1">
      <c r="A46" s="6" t="s">
        <v>42</v>
      </c>
    </row>
    <row r="47" ht="21.75" customHeight="1" hidden="1">
      <c r="A47" s="6" t="s">
        <v>22</v>
      </c>
    </row>
    <row r="48" ht="38.25" customHeight="1" hidden="1">
      <c r="A48" s="6" t="s">
        <v>23</v>
      </c>
    </row>
    <row r="49" ht="75" hidden="1">
      <c r="A49" s="6" t="s">
        <v>43</v>
      </c>
    </row>
    <row r="50" ht="75" hidden="1">
      <c r="A50" s="6" t="s">
        <v>44</v>
      </c>
    </row>
    <row r="51" ht="168.75" hidden="1">
      <c r="A51" s="6" t="s">
        <v>45</v>
      </c>
    </row>
    <row r="52" ht="56.25" hidden="1">
      <c r="A52" s="6" t="s">
        <v>46</v>
      </c>
    </row>
    <row r="53" ht="84.75" customHeight="1" hidden="1">
      <c r="A53" s="6" t="s">
        <v>47</v>
      </c>
    </row>
    <row r="54" ht="75" hidden="1">
      <c r="A54" s="6" t="s">
        <v>48</v>
      </c>
    </row>
    <row r="55" ht="18.75" hidden="1">
      <c r="A55" s="6" t="s">
        <v>49</v>
      </c>
    </row>
    <row r="56" ht="18.75" hidden="1">
      <c r="A56" s="6" t="s">
        <v>24</v>
      </c>
    </row>
    <row r="57" ht="22.5" customHeight="1" hidden="1">
      <c r="A57" s="6" t="s">
        <v>25</v>
      </c>
    </row>
    <row r="58" ht="18.75" customHeight="1" hidden="1">
      <c r="A58" s="6" t="s">
        <v>26</v>
      </c>
    </row>
    <row r="59" ht="72" customHeight="1" hidden="1">
      <c r="A59" s="6" t="s">
        <v>27</v>
      </c>
    </row>
    <row r="60" ht="56.25" hidden="1">
      <c r="A60" s="6" t="s">
        <v>50</v>
      </c>
    </row>
    <row r="61" ht="114.75" customHeight="1" hidden="1">
      <c r="A61" s="6" t="s">
        <v>51</v>
      </c>
    </row>
    <row r="62" ht="92.25" customHeight="1" hidden="1">
      <c r="A62" s="6" t="s">
        <v>28</v>
      </c>
    </row>
    <row r="63" ht="61.5" customHeight="1" hidden="1">
      <c r="A63" s="6" t="s">
        <v>29</v>
      </c>
    </row>
    <row r="64" ht="25.5" customHeight="1" hidden="1">
      <c r="A64" s="6" t="s">
        <v>30</v>
      </c>
    </row>
    <row r="65" ht="46.5" customHeight="1" hidden="1">
      <c r="A65" s="6" t="s">
        <v>31</v>
      </c>
    </row>
    <row r="66" ht="150" hidden="1">
      <c r="A66" s="6" t="s">
        <v>52</v>
      </c>
    </row>
    <row r="67" ht="131.25" hidden="1">
      <c r="A67" s="6" t="s">
        <v>53</v>
      </c>
    </row>
    <row r="68" ht="79.5" customHeight="1" hidden="1">
      <c r="A68" s="6" t="s">
        <v>54</v>
      </c>
    </row>
    <row r="69" ht="39.75" customHeight="1" hidden="1">
      <c r="A69" s="6" t="s">
        <v>55</v>
      </c>
    </row>
    <row r="70" ht="18.75" hidden="1">
      <c r="A70" s="6" t="s">
        <v>32</v>
      </c>
    </row>
    <row r="71" ht="37.5" hidden="1">
      <c r="A71" s="6" t="s">
        <v>33</v>
      </c>
    </row>
    <row r="72" ht="81" customHeight="1" hidden="1">
      <c r="A72" s="6" t="s">
        <v>56</v>
      </c>
    </row>
    <row r="73" ht="18.75" hidden="1">
      <c r="A73" s="6" t="s">
        <v>57</v>
      </c>
    </row>
    <row r="74" ht="112.5" hidden="1">
      <c r="A74" s="6" t="s">
        <v>34</v>
      </c>
    </row>
    <row r="75" ht="18.75" hidden="1">
      <c r="A75" s="6" t="s">
        <v>58</v>
      </c>
    </row>
    <row r="76" ht="18.75">
      <c r="A76" s="6"/>
    </row>
    <row r="77" ht="18.75">
      <c r="A77" s="6"/>
    </row>
    <row r="78" ht="18.75">
      <c r="A78" s="8"/>
    </row>
    <row r="79" ht="18.75">
      <c r="A79" s="8"/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showGridLines="0" showZeros="0" zoomScalePageLayoutView="0" workbookViewId="0" topLeftCell="G7">
      <selection activeCell="H7" sqref="H7:O7"/>
    </sheetView>
  </sheetViews>
  <sheetFormatPr defaultColWidth="9.140625" defaultRowHeight="15"/>
  <cols>
    <col min="1" max="6" width="0" style="9" hidden="1" customWidth="1"/>
    <col min="7" max="7" width="21.28125" style="9" customWidth="1"/>
    <col min="8" max="8" width="55.8515625" style="9" customWidth="1"/>
    <col min="9" max="9" width="14.140625" style="9" customWidth="1"/>
    <col min="10" max="10" width="0.71875" style="9" hidden="1" customWidth="1"/>
    <col min="11" max="12" width="9.28125" style="9" hidden="1" customWidth="1"/>
    <col min="13" max="13" width="2.57421875" style="9" hidden="1" customWidth="1"/>
    <col min="14" max="15" width="9.140625" style="9" hidden="1" customWidth="1"/>
    <col min="16" max="16384" width="9.140625" style="9" customWidth="1"/>
  </cols>
  <sheetData>
    <row r="1" spans="7:15" ht="36" customHeight="1">
      <c r="G1" s="316" t="s">
        <v>995</v>
      </c>
      <c r="H1" s="316"/>
      <c r="I1" s="316"/>
      <c r="J1" s="316"/>
      <c r="K1" s="316"/>
      <c r="L1" s="316"/>
      <c r="M1" s="316"/>
      <c r="N1" s="316"/>
      <c r="O1" s="316"/>
    </row>
    <row r="2" spans="7:15" ht="18.75" hidden="1">
      <c r="G2" s="169"/>
      <c r="H2" s="169"/>
      <c r="I2" s="169"/>
      <c r="J2" s="169"/>
      <c r="K2" s="169"/>
      <c r="L2" s="169"/>
      <c r="M2" s="169"/>
      <c r="N2" s="169"/>
      <c r="O2" s="169"/>
    </row>
    <row r="3" spans="8:13" ht="12.75">
      <c r="H3" s="317" t="s">
        <v>972</v>
      </c>
      <c r="I3" s="317"/>
      <c r="J3" s="317"/>
      <c r="K3" s="317"/>
      <c r="L3" s="317"/>
      <c r="M3" s="317"/>
    </row>
    <row r="4" spans="8:15" ht="12.75">
      <c r="H4" s="317" t="s">
        <v>961</v>
      </c>
      <c r="I4" s="317"/>
      <c r="J4" s="317"/>
      <c r="K4" s="317"/>
      <c r="L4" s="317"/>
      <c r="M4" s="317"/>
      <c r="N4" s="317"/>
      <c r="O4" s="317"/>
    </row>
    <row r="5" spans="8:15" ht="12.75">
      <c r="H5" s="317" t="s">
        <v>962</v>
      </c>
      <c r="I5" s="317"/>
      <c r="J5" s="317"/>
      <c r="K5" s="317"/>
      <c r="L5" s="317"/>
      <c r="M5" s="317"/>
      <c r="N5" s="317"/>
      <c r="O5" s="317"/>
    </row>
    <row r="6" spans="8:15" ht="12.75">
      <c r="H6" s="317" t="s">
        <v>1067</v>
      </c>
      <c r="I6" s="317"/>
      <c r="J6" s="317"/>
      <c r="K6" s="317"/>
      <c r="L6" s="317"/>
      <c r="M6" s="317"/>
      <c r="N6" s="317"/>
      <c r="O6" s="317"/>
    </row>
    <row r="7" spans="8:15" ht="12.75">
      <c r="H7" s="317" t="s">
        <v>963</v>
      </c>
      <c r="I7" s="317"/>
      <c r="J7" s="317"/>
      <c r="K7" s="317"/>
      <c r="L7" s="317"/>
      <c r="M7" s="317"/>
      <c r="N7" s="317"/>
      <c r="O7" s="317"/>
    </row>
    <row r="8" spans="8:15" ht="12.75">
      <c r="H8" s="317" t="s">
        <v>964</v>
      </c>
      <c r="I8" s="317"/>
      <c r="J8" s="317"/>
      <c r="K8" s="317"/>
      <c r="L8" s="317"/>
      <c r="M8" s="317"/>
      <c r="N8" s="317"/>
      <c r="O8" s="317"/>
    </row>
    <row r="9" spans="8:15" ht="12.75">
      <c r="H9" s="317" t="s">
        <v>962</v>
      </c>
      <c r="I9" s="317"/>
      <c r="J9" s="317"/>
      <c r="K9" s="317"/>
      <c r="L9" s="317"/>
      <c r="M9" s="317"/>
      <c r="N9" s="317"/>
      <c r="O9" s="317"/>
    </row>
    <row r="10" spans="8:15" ht="12.75">
      <c r="H10" s="317" t="s">
        <v>965</v>
      </c>
      <c r="I10" s="317"/>
      <c r="J10" s="317"/>
      <c r="K10" s="317"/>
      <c r="L10" s="317"/>
      <c r="M10" s="317"/>
      <c r="N10" s="317"/>
      <c r="O10" s="317"/>
    </row>
    <row r="11" spans="8:15" ht="12.75">
      <c r="H11" s="170" t="s">
        <v>966</v>
      </c>
      <c r="I11" s="170"/>
      <c r="J11" s="170"/>
      <c r="K11" s="170"/>
      <c r="L11" s="170"/>
      <c r="M11" s="170"/>
      <c r="N11" s="170"/>
      <c r="O11" s="170"/>
    </row>
    <row r="12" spans="8:15" ht="12.75">
      <c r="H12" s="170" t="s">
        <v>967</v>
      </c>
      <c r="I12" s="170"/>
      <c r="J12" s="170"/>
      <c r="K12" s="170"/>
      <c r="L12" s="170"/>
      <c r="M12" s="170"/>
      <c r="N12" s="170"/>
      <c r="O12" s="170"/>
    </row>
    <row r="13" spans="7:15" ht="3.75" customHeight="1">
      <c r="G13" s="172"/>
      <c r="H13" s="172"/>
      <c r="I13" s="172"/>
      <c r="J13" s="172"/>
      <c r="K13" s="172"/>
      <c r="L13" s="172"/>
      <c r="M13" s="172"/>
      <c r="N13" s="172"/>
      <c r="O13" s="172"/>
    </row>
    <row r="14" spans="7:15" ht="12.75">
      <c r="G14" s="317" t="s">
        <v>994</v>
      </c>
      <c r="H14" s="317"/>
      <c r="I14" s="317"/>
      <c r="J14" s="317"/>
      <c r="K14" s="317"/>
      <c r="L14" s="317"/>
      <c r="M14" s="317"/>
      <c r="N14" s="317"/>
      <c r="O14" s="317"/>
    </row>
    <row r="15" spans="7:15" ht="12.75">
      <c r="G15" s="317" t="s">
        <v>968</v>
      </c>
      <c r="H15" s="317"/>
      <c r="I15" s="317"/>
      <c r="J15" s="317"/>
      <c r="K15" s="317"/>
      <c r="L15" s="317"/>
      <c r="M15" s="317"/>
      <c r="N15" s="317"/>
      <c r="O15" s="317"/>
    </row>
    <row r="16" spans="7:15" ht="12.75">
      <c r="G16" s="317" t="s">
        <v>969</v>
      </c>
      <c r="H16" s="317"/>
      <c r="I16" s="317"/>
      <c r="J16" s="317"/>
      <c r="K16" s="317"/>
      <c r="L16" s="317"/>
      <c r="M16" s="317"/>
      <c r="N16" s="317"/>
      <c r="O16" s="317"/>
    </row>
    <row r="17" spans="7:15" ht="12.75">
      <c r="G17" s="318" t="s">
        <v>970</v>
      </c>
      <c r="H17" s="318"/>
      <c r="I17" s="318"/>
      <c r="J17" s="318"/>
      <c r="K17" s="318"/>
      <c r="L17" s="318"/>
      <c r="M17" s="318"/>
      <c r="N17" s="318"/>
      <c r="O17" s="318"/>
    </row>
    <row r="18" spans="1:15" ht="12.75" customHeight="1">
      <c r="A18" s="173"/>
      <c r="B18" s="173"/>
      <c r="C18" s="173"/>
      <c r="D18" s="173"/>
      <c r="E18" s="173"/>
      <c r="F18" s="173"/>
      <c r="G18" s="318" t="s">
        <v>740</v>
      </c>
      <c r="H18" s="318"/>
      <c r="I18" s="318"/>
      <c r="J18" s="318"/>
      <c r="K18" s="318"/>
      <c r="L18" s="318"/>
      <c r="M18" s="318"/>
      <c r="N18" s="318"/>
      <c r="O18" s="318"/>
    </row>
    <row r="19" spans="1:15" ht="12.75" customHeight="1">
      <c r="A19" s="173"/>
      <c r="B19" s="173"/>
      <c r="C19" s="173"/>
      <c r="D19" s="173"/>
      <c r="E19" s="173"/>
      <c r="F19" s="173"/>
      <c r="G19" s="318" t="s">
        <v>971</v>
      </c>
      <c r="H19" s="318"/>
      <c r="I19" s="318"/>
      <c r="J19" s="318"/>
      <c r="K19" s="318"/>
      <c r="L19" s="318"/>
      <c r="M19" s="318"/>
      <c r="N19" s="318"/>
      <c r="O19" s="318"/>
    </row>
    <row r="20" spans="1:13" ht="2.25" customHeight="1">
      <c r="A20" s="173"/>
      <c r="B20" s="173"/>
      <c r="C20" s="173"/>
      <c r="D20" s="173"/>
      <c r="E20" s="173"/>
      <c r="F20" s="173"/>
      <c r="G20" s="174"/>
      <c r="H20" s="315"/>
      <c r="I20" s="315"/>
      <c r="J20" s="176"/>
      <c r="K20" s="171"/>
      <c r="L20" s="171"/>
      <c r="M20" s="171"/>
    </row>
    <row r="21" spans="1:13" ht="12.75" hidden="1">
      <c r="A21" s="15"/>
      <c r="B21" s="15"/>
      <c r="C21" s="15"/>
      <c r="D21" s="15"/>
      <c r="E21" s="15"/>
      <c r="F21" s="15"/>
      <c r="G21" s="15"/>
      <c r="H21" s="319"/>
      <c r="I21" s="319"/>
      <c r="J21" s="15"/>
      <c r="K21" s="15"/>
      <c r="L21" s="15"/>
      <c r="M21" s="177"/>
    </row>
    <row r="22" spans="1:13" ht="45" customHeight="1">
      <c r="A22" s="320" t="s">
        <v>996</v>
      </c>
      <c r="B22" s="320"/>
      <c r="C22" s="320"/>
      <c r="D22" s="320"/>
      <c r="E22" s="320"/>
      <c r="F22" s="320"/>
      <c r="G22" s="320"/>
      <c r="H22" s="320"/>
      <c r="I22" s="320"/>
      <c r="J22" s="175"/>
      <c r="K22" s="171"/>
      <c r="L22" s="171"/>
      <c r="M22" s="171"/>
    </row>
    <row r="23" spans="1:13" ht="11.25" customHeight="1">
      <c r="A23" s="15"/>
      <c r="B23" s="15"/>
      <c r="C23" s="15"/>
      <c r="D23" s="15"/>
      <c r="E23" s="15"/>
      <c r="F23" s="15"/>
      <c r="G23" s="13"/>
      <c r="H23" s="13"/>
      <c r="I23" s="18" t="s">
        <v>753</v>
      </c>
      <c r="J23" s="15"/>
      <c r="K23" s="15"/>
      <c r="L23" s="15"/>
      <c r="M23" s="15"/>
    </row>
    <row r="24" spans="1:13" ht="24.75" customHeight="1">
      <c r="A24" s="15"/>
      <c r="B24" s="15"/>
      <c r="C24" s="15"/>
      <c r="D24" s="15"/>
      <c r="E24" s="15"/>
      <c r="F24" s="13"/>
      <c r="G24" s="321" t="s">
        <v>754</v>
      </c>
      <c r="H24" s="321" t="s">
        <v>66</v>
      </c>
      <c r="I24" s="322" t="s">
        <v>65</v>
      </c>
      <c r="J24" s="13"/>
      <c r="K24" s="175"/>
      <c r="L24" s="15"/>
      <c r="M24" s="15"/>
    </row>
    <row r="25" spans="1:13" ht="12.75">
      <c r="A25" s="15"/>
      <c r="B25" s="15"/>
      <c r="C25" s="15"/>
      <c r="D25" s="15"/>
      <c r="E25" s="15"/>
      <c r="F25" s="13"/>
      <c r="G25" s="321"/>
      <c r="H25" s="321"/>
      <c r="I25" s="323"/>
      <c r="J25" s="13"/>
      <c r="K25" s="175"/>
      <c r="L25" s="15"/>
      <c r="M25" s="15"/>
    </row>
    <row r="26" spans="1:13" ht="3" customHeight="1">
      <c r="A26" s="15"/>
      <c r="B26" s="15"/>
      <c r="C26" s="15"/>
      <c r="D26" s="15"/>
      <c r="E26" s="15"/>
      <c r="F26" s="13"/>
      <c r="G26" s="321"/>
      <c r="H26" s="321"/>
      <c r="I26" s="324"/>
      <c r="J26" s="13"/>
      <c r="K26" s="15"/>
      <c r="L26" s="15"/>
      <c r="M26" s="15"/>
    </row>
    <row r="27" spans="1:13" ht="12.75" hidden="1">
      <c r="A27" s="15"/>
      <c r="B27" s="15"/>
      <c r="C27" s="15"/>
      <c r="D27" s="15"/>
      <c r="E27" s="15"/>
      <c r="F27" s="13"/>
      <c r="G27" s="178" t="s">
        <v>755</v>
      </c>
      <c r="H27" s="178" t="s">
        <v>756</v>
      </c>
      <c r="I27" s="178" t="s">
        <v>757</v>
      </c>
      <c r="J27" s="13"/>
      <c r="K27" s="15"/>
      <c r="L27" s="15"/>
      <c r="M27" s="15"/>
    </row>
    <row r="28" spans="1:13" ht="17.25" customHeight="1">
      <c r="A28" s="179"/>
      <c r="B28" s="179"/>
      <c r="C28" s="179"/>
      <c r="D28" s="179"/>
      <c r="E28" s="179"/>
      <c r="F28" s="180"/>
      <c r="G28" s="181" t="s">
        <v>758</v>
      </c>
      <c r="H28" s="182" t="s">
        <v>759</v>
      </c>
      <c r="I28" s="277">
        <f>I29+I39+I45+I51+I61+I57+I35+I37</f>
        <v>2200</v>
      </c>
      <c r="J28" s="183"/>
      <c r="K28" s="184"/>
      <c r="L28" s="185"/>
      <c r="M28" s="175"/>
    </row>
    <row r="29" spans="1:13" ht="17.25" customHeight="1">
      <c r="A29" s="179"/>
      <c r="B29" s="179"/>
      <c r="C29" s="179"/>
      <c r="D29" s="179"/>
      <c r="E29" s="179"/>
      <c r="F29" s="180"/>
      <c r="G29" s="181" t="s">
        <v>760</v>
      </c>
      <c r="H29" s="186" t="s">
        <v>761</v>
      </c>
      <c r="I29" s="277">
        <f>I30</f>
        <v>2200</v>
      </c>
      <c r="J29" s="183"/>
      <c r="K29" s="184"/>
      <c r="L29" s="185"/>
      <c r="M29" s="175"/>
    </row>
    <row r="30" spans="1:13" ht="16.5" customHeight="1">
      <c r="A30" s="179"/>
      <c r="B30" s="179"/>
      <c r="C30" s="179"/>
      <c r="D30" s="179"/>
      <c r="E30" s="179"/>
      <c r="F30" s="180"/>
      <c r="G30" s="181" t="s">
        <v>762</v>
      </c>
      <c r="H30" s="187" t="s">
        <v>763</v>
      </c>
      <c r="I30" s="277">
        <f>I31+I32+I33+I34</f>
        <v>2200</v>
      </c>
      <c r="J30" s="183"/>
      <c r="K30" s="184"/>
      <c r="L30" s="185"/>
      <c r="M30" s="175"/>
    </row>
    <row r="31" spans="1:13" ht="64.5" customHeight="1">
      <c r="A31" s="179"/>
      <c r="B31" s="179"/>
      <c r="C31" s="179"/>
      <c r="D31" s="179"/>
      <c r="E31" s="179"/>
      <c r="F31" s="180"/>
      <c r="G31" s="188" t="s">
        <v>764</v>
      </c>
      <c r="H31" s="189" t="s">
        <v>765</v>
      </c>
      <c r="I31" s="278">
        <v>2200</v>
      </c>
      <c r="J31" s="183"/>
      <c r="K31" s="184"/>
      <c r="L31" s="185"/>
      <c r="M31" s="175"/>
    </row>
    <row r="32" spans="1:13" ht="98.25" customHeight="1" hidden="1">
      <c r="A32" s="179" t="s">
        <v>755</v>
      </c>
      <c r="B32" s="179" t="s">
        <v>758</v>
      </c>
      <c r="C32" s="179" t="s">
        <v>760</v>
      </c>
      <c r="D32" s="179" t="s">
        <v>766</v>
      </c>
      <c r="E32" s="179" t="s">
        <v>767</v>
      </c>
      <c r="F32" s="180" t="s">
        <v>768</v>
      </c>
      <c r="G32" s="188" t="s">
        <v>769</v>
      </c>
      <c r="H32" s="189" t="s">
        <v>770</v>
      </c>
      <c r="I32" s="232"/>
      <c r="J32" s="183"/>
      <c r="K32" s="184"/>
      <c r="L32" s="185"/>
      <c r="M32" s="175"/>
    </row>
    <row r="33" spans="1:13" ht="45" customHeight="1" hidden="1">
      <c r="A33" s="179"/>
      <c r="B33" s="179"/>
      <c r="C33" s="179"/>
      <c r="D33" s="179"/>
      <c r="E33" s="179"/>
      <c r="F33" s="180"/>
      <c r="G33" s="188" t="s">
        <v>771</v>
      </c>
      <c r="H33" s="189" t="s">
        <v>772</v>
      </c>
      <c r="I33" s="232"/>
      <c r="J33" s="183"/>
      <c r="K33" s="184"/>
      <c r="L33" s="185"/>
      <c r="M33" s="175"/>
    </row>
    <row r="34" spans="1:13" ht="80.25" customHeight="1" hidden="1">
      <c r="A34" s="179" t="s">
        <v>755</v>
      </c>
      <c r="B34" s="179" t="s">
        <v>758</v>
      </c>
      <c r="C34" s="179" t="s">
        <v>760</v>
      </c>
      <c r="D34" s="179" t="s">
        <v>762</v>
      </c>
      <c r="E34" s="179" t="s">
        <v>769</v>
      </c>
      <c r="F34" s="180" t="s">
        <v>769</v>
      </c>
      <c r="G34" s="190" t="s">
        <v>773</v>
      </c>
      <c r="H34" s="189" t="s">
        <v>774</v>
      </c>
      <c r="I34" s="232"/>
      <c r="J34" s="183"/>
      <c r="K34" s="184"/>
      <c r="L34" s="185"/>
      <c r="M34" s="175"/>
    </row>
    <row r="35" spans="1:13" ht="25.5" hidden="1">
      <c r="A35" s="179"/>
      <c r="B35" s="179"/>
      <c r="C35" s="179"/>
      <c r="D35" s="179"/>
      <c r="E35" s="179"/>
      <c r="F35" s="180"/>
      <c r="G35" s="191" t="s">
        <v>775</v>
      </c>
      <c r="H35" s="192" t="s">
        <v>776</v>
      </c>
      <c r="I35" s="233">
        <f>I36</f>
        <v>0</v>
      </c>
      <c r="J35" s="183"/>
      <c r="K35" s="184"/>
      <c r="L35" s="185"/>
      <c r="M35" s="175"/>
    </row>
    <row r="36" spans="1:13" ht="25.5" hidden="1">
      <c r="A36" s="179"/>
      <c r="B36" s="179"/>
      <c r="C36" s="179"/>
      <c r="D36" s="179"/>
      <c r="E36" s="179"/>
      <c r="F36" s="180"/>
      <c r="G36" s="193" t="s">
        <v>777</v>
      </c>
      <c r="H36" s="194" t="s">
        <v>776</v>
      </c>
      <c r="I36" s="232"/>
      <c r="J36" s="183"/>
      <c r="K36" s="184"/>
      <c r="L36" s="185"/>
      <c r="M36" s="175"/>
    </row>
    <row r="37" spans="1:13" ht="12.75" hidden="1">
      <c r="A37" s="179"/>
      <c r="B37" s="179"/>
      <c r="C37" s="179"/>
      <c r="D37" s="179"/>
      <c r="E37" s="179"/>
      <c r="F37" s="180"/>
      <c r="G37" s="191" t="s">
        <v>778</v>
      </c>
      <c r="H37" s="192" t="s">
        <v>779</v>
      </c>
      <c r="I37" s="233">
        <f>I38</f>
        <v>0</v>
      </c>
      <c r="J37" s="183"/>
      <c r="K37" s="184"/>
      <c r="L37" s="185"/>
      <c r="M37" s="175"/>
    </row>
    <row r="38" spans="1:13" ht="12.75" hidden="1">
      <c r="A38" s="179"/>
      <c r="B38" s="179"/>
      <c r="C38" s="179"/>
      <c r="D38" s="179"/>
      <c r="E38" s="179"/>
      <c r="F38" s="180"/>
      <c r="G38" s="193" t="s">
        <v>780</v>
      </c>
      <c r="H38" s="194" t="s">
        <v>779</v>
      </c>
      <c r="I38" s="232"/>
      <c r="J38" s="183"/>
      <c r="K38" s="184"/>
      <c r="L38" s="185"/>
      <c r="M38" s="175"/>
    </row>
    <row r="39" spans="1:13" ht="12.75" hidden="1">
      <c r="A39" s="179" t="s">
        <v>755</v>
      </c>
      <c r="B39" s="179" t="s">
        <v>758</v>
      </c>
      <c r="C39" s="179" t="s">
        <v>781</v>
      </c>
      <c r="D39" s="179" t="s">
        <v>782</v>
      </c>
      <c r="E39" s="179" t="s">
        <v>783</v>
      </c>
      <c r="F39" s="180" t="s">
        <v>783</v>
      </c>
      <c r="G39" s="195" t="s">
        <v>784</v>
      </c>
      <c r="H39" s="196" t="s">
        <v>785</v>
      </c>
      <c r="I39" s="231">
        <f>I40+I43</f>
        <v>0</v>
      </c>
      <c r="J39" s="183"/>
      <c r="K39" s="184"/>
      <c r="L39" s="185"/>
      <c r="M39" s="175"/>
    </row>
    <row r="40" spans="1:13" ht="26.25" customHeight="1" hidden="1">
      <c r="A40" s="179" t="s">
        <v>755</v>
      </c>
      <c r="B40" s="179" t="s">
        <v>758</v>
      </c>
      <c r="C40" s="179" t="s">
        <v>781</v>
      </c>
      <c r="D40" s="179" t="s">
        <v>782</v>
      </c>
      <c r="E40" s="179" t="s">
        <v>786</v>
      </c>
      <c r="F40" s="180" t="s">
        <v>786</v>
      </c>
      <c r="G40" s="193" t="s">
        <v>787</v>
      </c>
      <c r="H40" s="194" t="s">
        <v>788</v>
      </c>
      <c r="I40" s="232">
        <f>I41</f>
        <v>0</v>
      </c>
      <c r="J40" s="183"/>
      <c r="K40" s="184"/>
      <c r="L40" s="185"/>
      <c r="M40" s="175"/>
    </row>
    <row r="41" spans="1:13" ht="41.25" customHeight="1" hidden="1">
      <c r="A41" s="179" t="s">
        <v>755</v>
      </c>
      <c r="B41" s="179" t="s">
        <v>758</v>
      </c>
      <c r="C41" s="179" t="s">
        <v>781</v>
      </c>
      <c r="D41" s="179" t="s">
        <v>782</v>
      </c>
      <c r="E41" s="179" t="s">
        <v>789</v>
      </c>
      <c r="F41" s="180" t="s">
        <v>789</v>
      </c>
      <c r="G41" s="197" t="s">
        <v>790</v>
      </c>
      <c r="H41" s="198" t="s">
        <v>791</v>
      </c>
      <c r="I41" s="234"/>
      <c r="J41" s="183"/>
      <c r="K41" s="184"/>
      <c r="L41" s="185"/>
      <c r="M41" s="175"/>
    </row>
    <row r="42" spans="1:13" ht="8.25" customHeight="1" hidden="1">
      <c r="A42" s="179" t="s">
        <v>755</v>
      </c>
      <c r="B42" s="179" t="s">
        <v>758</v>
      </c>
      <c r="C42" s="179" t="s">
        <v>792</v>
      </c>
      <c r="D42" s="179" t="s">
        <v>793</v>
      </c>
      <c r="E42" s="179" t="s">
        <v>794</v>
      </c>
      <c r="F42" s="180" t="s">
        <v>794</v>
      </c>
      <c r="G42" s="193"/>
      <c r="H42" s="194"/>
      <c r="I42" s="232"/>
      <c r="J42" s="183"/>
      <c r="K42" s="184"/>
      <c r="L42" s="185"/>
      <c r="M42" s="175"/>
    </row>
    <row r="43" spans="1:13" ht="30.75" customHeight="1" hidden="1">
      <c r="A43" s="179"/>
      <c r="B43" s="179"/>
      <c r="C43" s="179"/>
      <c r="D43" s="179"/>
      <c r="E43" s="179"/>
      <c r="F43" s="180"/>
      <c r="G43" s="191" t="s">
        <v>795</v>
      </c>
      <c r="H43" s="194" t="s">
        <v>796</v>
      </c>
      <c r="I43" s="232">
        <f>I44</f>
        <v>0</v>
      </c>
      <c r="J43" s="183"/>
      <c r="K43" s="184"/>
      <c r="L43" s="185"/>
      <c r="M43" s="175"/>
    </row>
    <row r="44" spans="1:13" ht="31.5" customHeight="1" hidden="1">
      <c r="A44" s="179"/>
      <c r="B44" s="179"/>
      <c r="C44" s="179"/>
      <c r="D44" s="179"/>
      <c r="E44" s="179"/>
      <c r="F44" s="180"/>
      <c r="G44" s="197" t="s">
        <v>797</v>
      </c>
      <c r="H44" s="198" t="s">
        <v>798</v>
      </c>
      <c r="I44" s="232"/>
      <c r="J44" s="183"/>
      <c r="K44" s="184"/>
      <c r="L44" s="185"/>
      <c r="M44" s="175"/>
    </row>
    <row r="45" spans="1:13" ht="44.25" customHeight="1" hidden="1">
      <c r="A45" s="179" t="s">
        <v>755</v>
      </c>
      <c r="B45" s="179" t="s">
        <v>758</v>
      </c>
      <c r="C45" s="179" t="s">
        <v>792</v>
      </c>
      <c r="D45" s="179" t="s">
        <v>799</v>
      </c>
      <c r="E45" s="179" t="s">
        <v>800</v>
      </c>
      <c r="F45" s="180" t="s">
        <v>800</v>
      </c>
      <c r="G45" s="191" t="s">
        <v>801</v>
      </c>
      <c r="H45" s="192" t="s">
        <v>802</v>
      </c>
      <c r="I45" s="233">
        <f>I46</f>
        <v>0</v>
      </c>
      <c r="J45" s="183"/>
      <c r="K45" s="184"/>
      <c r="L45" s="185"/>
      <c r="M45" s="175"/>
    </row>
    <row r="46" spans="1:13" ht="77.25" customHeight="1" hidden="1">
      <c r="A46" s="179"/>
      <c r="B46" s="179"/>
      <c r="C46" s="179"/>
      <c r="D46" s="179"/>
      <c r="E46" s="179"/>
      <c r="F46" s="180"/>
      <c r="G46" s="191" t="s">
        <v>803</v>
      </c>
      <c r="H46" s="192" t="s">
        <v>804</v>
      </c>
      <c r="I46" s="233">
        <f>I50+I47</f>
        <v>0</v>
      </c>
      <c r="J46" s="183"/>
      <c r="K46" s="184"/>
      <c r="L46" s="185"/>
      <c r="M46" s="175"/>
    </row>
    <row r="47" spans="1:13" ht="54" customHeight="1" hidden="1">
      <c r="A47" s="179" t="s">
        <v>755</v>
      </c>
      <c r="B47" s="179" t="s">
        <v>758</v>
      </c>
      <c r="C47" s="179" t="s">
        <v>805</v>
      </c>
      <c r="D47" s="179" t="s">
        <v>806</v>
      </c>
      <c r="E47" s="179" t="s">
        <v>807</v>
      </c>
      <c r="F47" s="180" t="s">
        <v>807</v>
      </c>
      <c r="G47" s="193" t="s">
        <v>808</v>
      </c>
      <c r="H47" s="194" t="s">
        <v>809</v>
      </c>
      <c r="I47" s="232">
        <f>I48</f>
        <v>0</v>
      </c>
      <c r="J47" s="183"/>
      <c r="K47" s="184"/>
      <c r="L47" s="185"/>
      <c r="M47" s="175"/>
    </row>
    <row r="48" spans="1:13" ht="65.25" customHeight="1" hidden="1">
      <c r="A48" s="179" t="s">
        <v>755</v>
      </c>
      <c r="B48" s="179" t="s">
        <v>758</v>
      </c>
      <c r="C48" s="179" t="s">
        <v>805</v>
      </c>
      <c r="D48" s="179" t="s">
        <v>806</v>
      </c>
      <c r="E48" s="179" t="s">
        <v>810</v>
      </c>
      <c r="F48" s="180" t="s">
        <v>810</v>
      </c>
      <c r="G48" s="197" t="s">
        <v>811</v>
      </c>
      <c r="H48" s="198" t="s">
        <v>812</v>
      </c>
      <c r="I48" s="234"/>
      <c r="J48" s="183"/>
      <c r="K48" s="184"/>
      <c r="L48" s="185"/>
      <c r="M48" s="175"/>
    </row>
    <row r="49" spans="1:13" ht="65.25" customHeight="1" hidden="1">
      <c r="A49" s="179"/>
      <c r="B49" s="179"/>
      <c r="C49" s="179"/>
      <c r="D49" s="179"/>
      <c r="E49" s="179"/>
      <c r="F49" s="180"/>
      <c r="G49" s="199" t="s">
        <v>813</v>
      </c>
      <c r="H49" s="194" t="s">
        <v>814</v>
      </c>
      <c r="I49" s="232">
        <f>I50</f>
        <v>0</v>
      </c>
      <c r="J49" s="183"/>
      <c r="K49" s="184"/>
      <c r="L49" s="185"/>
      <c r="M49" s="175"/>
    </row>
    <row r="50" spans="1:13" ht="54" customHeight="1" hidden="1">
      <c r="A50" s="179"/>
      <c r="B50" s="179"/>
      <c r="C50" s="179"/>
      <c r="D50" s="179"/>
      <c r="E50" s="179"/>
      <c r="F50" s="180"/>
      <c r="G50" s="197" t="s">
        <v>815</v>
      </c>
      <c r="H50" s="198" t="s">
        <v>816</v>
      </c>
      <c r="I50" s="234"/>
      <c r="J50" s="183"/>
      <c r="K50" s="184"/>
      <c r="L50" s="185"/>
      <c r="M50" s="175"/>
    </row>
    <row r="51" spans="1:13" ht="28.5" customHeight="1" hidden="1">
      <c r="A51" s="179" t="s">
        <v>755</v>
      </c>
      <c r="B51" s="179" t="s">
        <v>758</v>
      </c>
      <c r="C51" s="179" t="s">
        <v>784</v>
      </c>
      <c r="D51" s="179" t="s">
        <v>795</v>
      </c>
      <c r="E51" s="179" t="s">
        <v>817</v>
      </c>
      <c r="F51" s="180" t="s">
        <v>818</v>
      </c>
      <c r="G51" s="191" t="s">
        <v>819</v>
      </c>
      <c r="H51" s="200" t="s">
        <v>820</v>
      </c>
      <c r="I51" s="233">
        <f>I52</f>
        <v>0</v>
      </c>
      <c r="J51" s="183"/>
      <c r="K51" s="184"/>
      <c r="L51" s="185"/>
      <c r="M51" s="175"/>
    </row>
    <row r="52" spans="1:13" ht="20.25" customHeight="1" hidden="1">
      <c r="A52" s="179" t="s">
        <v>755</v>
      </c>
      <c r="B52" s="179" t="s">
        <v>758</v>
      </c>
      <c r="C52" s="179" t="s">
        <v>784</v>
      </c>
      <c r="D52" s="179" t="s">
        <v>795</v>
      </c>
      <c r="E52" s="179" t="s">
        <v>821</v>
      </c>
      <c r="F52" s="180" t="s">
        <v>821</v>
      </c>
      <c r="G52" s="199" t="s">
        <v>822</v>
      </c>
      <c r="H52" s="194" t="s">
        <v>823</v>
      </c>
      <c r="I52" s="232">
        <f>I53+I54+I55+I56</f>
        <v>0</v>
      </c>
      <c r="J52" s="183"/>
      <c r="K52" s="184"/>
      <c r="L52" s="185"/>
      <c r="M52" s="175"/>
    </row>
    <row r="53" spans="1:13" ht="30" customHeight="1" hidden="1">
      <c r="A53" s="179"/>
      <c r="B53" s="179"/>
      <c r="C53" s="179"/>
      <c r="D53" s="179"/>
      <c r="E53" s="179"/>
      <c r="F53" s="180"/>
      <c r="G53" s="201" t="s">
        <v>824</v>
      </c>
      <c r="H53" s="198" t="s">
        <v>825</v>
      </c>
      <c r="I53" s="234"/>
      <c r="J53" s="183"/>
      <c r="K53" s="184"/>
      <c r="L53" s="185"/>
      <c r="M53" s="175"/>
    </row>
    <row r="54" spans="1:13" ht="33" customHeight="1" hidden="1">
      <c r="A54" s="179"/>
      <c r="B54" s="179"/>
      <c r="C54" s="179"/>
      <c r="D54" s="179"/>
      <c r="E54" s="179"/>
      <c r="F54" s="180"/>
      <c r="G54" s="201" t="s">
        <v>826</v>
      </c>
      <c r="H54" s="198" t="s">
        <v>827</v>
      </c>
      <c r="I54" s="234"/>
      <c r="J54" s="183"/>
      <c r="K54" s="184"/>
      <c r="L54" s="185"/>
      <c r="M54" s="175"/>
    </row>
    <row r="55" spans="1:13" ht="18.75" customHeight="1" hidden="1">
      <c r="A55" s="179"/>
      <c r="B55" s="179"/>
      <c r="C55" s="179"/>
      <c r="D55" s="179"/>
      <c r="E55" s="179"/>
      <c r="F55" s="180"/>
      <c r="G55" s="201" t="s">
        <v>828</v>
      </c>
      <c r="H55" s="198" t="s">
        <v>829</v>
      </c>
      <c r="I55" s="234"/>
      <c r="J55" s="183"/>
      <c r="K55" s="184"/>
      <c r="L55" s="185"/>
      <c r="M55" s="175"/>
    </row>
    <row r="56" spans="1:13" ht="17.25" customHeight="1" hidden="1">
      <c r="A56" s="179"/>
      <c r="B56" s="179"/>
      <c r="C56" s="179"/>
      <c r="D56" s="179"/>
      <c r="E56" s="179"/>
      <c r="F56" s="180"/>
      <c r="G56" s="201" t="s">
        <v>830</v>
      </c>
      <c r="H56" s="198" t="s">
        <v>831</v>
      </c>
      <c r="I56" s="234"/>
      <c r="J56" s="183"/>
      <c r="K56" s="184"/>
      <c r="L56" s="185"/>
      <c r="M56" s="175"/>
    </row>
    <row r="57" spans="1:13" ht="31.5" customHeight="1" hidden="1">
      <c r="A57" s="179"/>
      <c r="B57" s="179"/>
      <c r="C57" s="179"/>
      <c r="D57" s="179"/>
      <c r="E57" s="179"/>
      <c r="F57" s="180"/>
      <c r="G57" s="202" t="s">
        <v>832</v>
      </c>
      <c r="H57" s="203" t="s">
        <v>833</v>
      </c>
      <c r="I57" s="233">
        <f>I58</f>
        <v>0</v>
      </c>
      <c r="J57" s="183"/>
      <c r="K57" s="184"/>
      <c r="L57" s="185"/>
      <c r="M57" s="175"/>
    </row>
    <row r="58" spans="1:13" ht="38.25" customHeight="1" hidden="1">
      <c r="A58" s="179"/>
      <c r="B58" s="179"/>
      <c r="C58" s="179"/>
      <c r="D58" s="179"/>
      <c r="E58" s="179"/>
      <c r="F58" s="180"/>
      <c r="G58" s="204" t="s">
        <v>834</v>
      </c>
      <c r="H58" s="205" t="s">
        <v>835</v>
      </c>
      <c r="I58" s="232">
        <f>I59</f>
        <v>0</v>
      </c>
      <c r="J58" s="183"/>
      <c r="K58" s="184"/>
      <c r="L58" s="185"/>
      <c r="M58" s="175"/>
    </row>
    <row r="59" spans="1:13" ht="27.75" customHeight="1" hidden="1">
      <c r="A59" s="179"/>
      <c r="B59" s="179"/>
      <c r="C59" s="179"/>
      <c r="D59" s="179"/>
      <c r="E59" s="179"/>
      <c r="F59" s="180"/>
      <c r="G59" s="204" t="s">
        <v>836</v>
      </c>
      <c r="H59" s="205" t="s">
        <v>837</v>
      </c>
      <c r="I59" s="232">
        <f>I60</f>
        <v>0</v>
      </c>
      <c r="J59" s="183"/>
      <c r="K59" s="184"/>
      <c r="L59" s="185"/>
      <c r="M59" s="175"/>
    </row>
    <row r="60" spans="1:13" ht="41.25" customHeight="1" hidden="1">
      <c r="A60" s="179"/>
      <c r="B60" s="179"/>
      <c r="C60" s="179"/>
      <c r="D60" s="179"/>
      <c r="E60" s="179"/>
      <c r="F60" s="180"/>
      <c r="G60" s="206" t="s">
        <v>838</v>
      </c>
      <c r="H60" s="207" t="s">
        <v>839</v>
      </c>
      <c r="I60" s="234"/>
      <c r="J60" s="183"/>
      <c r="K60" s="184"/>
      <c r="L60" s="185"/>
      <c r="M60" s="175"/>
    </row>
    <row r="61" spans="1:13" ht="20.25" customHeight="1" hidden="1">
      <c r="A61" s="179" t="s">
        <v>755</v>
      </c>
      <c r="B61" s="179" t="s">
        <v>758</v>
      </c>
      <c r="C61" s="179" t="s">
        <v>840</v>
      </c>
      <c r="D61" s="179" t="s">
        <v>841</v>
      </c>
      <c r="E61" s="179" t="s">
        <v>842</v>
      </c>
      <c r="F61" s="180" t="s">
        <v>843</v>
      </c>
      <c r="G61" s="195" t="s">
        <v>844</v>
      </c>
      <c r="H61" s="196" t="s">
        <v>845</v>
      </c>
      <c r="I61" s="235">
        <f>I62+I65+I70+I68+I66+I69</f>
        <v>0</v>
      </c>
      <c r="J61" s="183"/>
      <c r="K61" s="184"/>
      <c r="L61" s="185"/>
      <c r="M61" s="175"/>
    </row>
    <row r="62" spans="1:13" ht="33" customHeight="1" hidden="1">
      <c r="A62" s="179" t="s">
        <v>755</v>
      </c>
      <c r="B62" s="179" t="s">
        <v>758</v>
      </c>
      <c r="C62" s="179" t="s">
        <v>840</v>
      </c>
      <c r="D62" s="179" t="s">
        <v>841</v>
      </c>
      <c r="E62" s="179" t="s">
        <v>842</v>
      </c>
      <c r="F62" s="180" t="s">
        <v>846</v>
      </c>
      <c r="G62" s="195" t="s">
        <v>847</v>
      </c>
      <c r="H62" s="196" t="s">
        <v>848</v>
      </c>
      <c r="I62" s="235">
        <f>I63+I64</f>
        <v>0</v>
      </c>
      <c r="J62" s="183"/>
      <c r="K62" s="184"/>
      <c r="L62" s="185"/>
      <c r="M62" s="175"/>
    </row>
    <row r="63" spans="1:13" ht="92.25" customHeight="1" hidden="1">
      <c r="A63" s="179"/>
      <c r="B63" s="179"/>
      <c r="C63" s="179"/>
      <c r="D63" s="179"/>
      <c r="E63" s="179"/>
      <c r="F63" s="180"/>
      <c r="G63" s="197" t="s">
        <v>849</v>
      </c>
      <c r="H63" s="198" t="s">
        <v>850</v>
      </c>
      <c r="I63" s="234"/>
      <c r="J63" s="183"/>
      <c r="K63" s="184"/>
      <c r="L63" s="185"/>
      <c r="M63" s="175"/>
    </row>
    <row r="64" spans="1:13" ht="53.25" customHeight="1" hidden="1">
      <c r="A64" s="179"/>
      <c r="B64" s="179"/>
      <c r="C64" s="179"/>
      <c r="D64" s="179"/>
      <c r="E64" s="179"/>
      <c r="F64" s="180"/>
      <c r="G64" s="197" t="s">
        <v>851</v>
      </c>
      <c r="H64" s="198" t="s">
        <v>852</v>
      </c>
      <c r="I64" s="234"/>
      <c r="J64" s="183"/>
      <c r="K64" s="184"/>
      <c r="L64" s="185"/>
      <c r="M64" s="175"/>
    </row>
    <row r="65" spans="1:13" ht="56.25" customHeight="1" hidden="1">
      <c r="A65" s="179" t="s">
        <v>755</v>
      </c>
      <c r="B65" s="179" t="s">
        <v>758</v>
      </c>
      <c r="C65" s="179" t="s">
        <v>840</v>
      </c>
      <c r="D65" s="179" t="s">
        <v>841</v>
      </c>
      <c r="E65" s="179" t="s">
        <v>853</v>
      </c>
      <c r="F65" s="180" t="s">
        <v>854</v>
      </c>
      <c r="G65" s="191" t="s">
        <v>855</v>
      </c>
      <c r="H65" s="192" t="s">
        <v>856</v>
      </c>
      <c r="I65" s="236"/>
      <c r="J65" s="183"/>
      <c r="K65" s="184"/>
      <c r="L65" s="185"/>
      <c r="M65" s="175"/>
    </row>
    <row r="66" spans="1:13" ht="78" customHeight="1" hidden="1">
      <c r="A66" s="179"/>
      <c r="B66" s="179"/>
      <c r="C66" s="179"/>
      <c r="D66" s="179"/>
      <c r="E66" s="179"/>
      <c r="F66" s="180"/>
      <c r="G66" s="191" t="s">
        <v>857</v>
      </c>
      <c r="H66" s="192" t="s">
        <v>858</v>
      </c>
      <c r="I66" s="233">
        <f>I67</f>
        <v>0</v>
      </c>
      <c r="J66" s="183"/>
      <c r="K66" s="184"/>
      <c r="L66" s="185"/>
      <c r="M66" s="175"/>
    </row>
    <row r="67" spans="1:13" ht="25.5" customHeight="1" hidden="1">
      <c r="A67" s="179"/>
      <c r="B67" s="179"/>
      <c r="C67" s="179"/>
      <c r="D67" s="179"/>
      <c r="E67" s="179"/>
      <c r="F67" s="180"/>
      <c r="G67" s="197" t="s">
        <v>859</v>
      </c>
      <c r="H67" s="198" t="s">
        <v>860</v>
      </c>
      <c r="I67" s="234"/>
      <c r="J67" s="183"/>
      <c r="K67" s="184"/>
      <c r="L67" s="185"/>
      <c r="M67" s="175"/>
    </row>
    <row r="68" spans="1:13" ht="61.5" customHeight="1" hidden="1">
      <c r="A68" s="179"/>
      <c r="B68" s="179"/>
      <c r="C68" s="179"/>
      <c r="D68" s="179"/>
      <c r="E68" s="179"/>
      <c r="F68" s="180"/>
      <c r="G68" s="191" t="s">
        <v>861</v>
      </c>
      <c r="H68" s="192" t="s">
        <v>862</v>
      </c>
      <c r="I68" s="233"/>
      <c r="J68" s="183"/>
      <c r="K68" s="184"/>
      <c r="L68" s="185"/>
      <c r="M68" s="175"/>
    </row>
    <row r="69" spans="1:13" ht="59.25" customHeight="1" hidden="1">
      <c r="A69" s="179"/>
      <c r="B69" s="179"/>
      <c r="C69" s="179"/>
      <c r="D69" s="179"/>
      <c r="E69" s="179"/>
      <c r="F69" s="180"/>
      <c r="G69" s="202" t="s">
        <v>863</v>
      </c>
      <c r="H69" s="203" t="s">
        <v>864</v>
      </c>
      <c r="I69" s="233"/>
      <c r="J69" s="183"/>
      <c r="K69" s="184"/>
      <c r="L69" s="185"/>
      <c r="M69" s="175"/>
    </row>
    <row r="70" spans="1:13" ht="34.5" customHeight="1" hidden="1">
      <c r="A70" s="179" t="s">
        <v>755</v>
      </c>
      <c r="B70" s="179" t="s">
        <v>758</v>
      </c>
      <c r="C70" s="179" t="s">
        <v>840</v>
      </c>
      <c r="D70" s="179" t="s">
        <v>865</v>
      </c>
      <c r="E70" s="179" t="s">
        <v>866</v>
      </c>
      <c r="F70" s="180" t="s">
        <v>866</v>
      </c>
      <c r="G70" s="191" t="s">
        <v>867</v>
      </c>
      <c r="H70" s="192" t="s">
        <v>868</v>
      </c>
      <c r="I70" s="233">
        <f>I71</f>
        <v>0</v>
      </c>
      <c r="J70" s="183"/>
      <c r="K70" s="184"/>
      <c r="L70" s="185"/>
      <c r="M70" s="175"/>
    </row>
    <row r="71" spans="1:13" ht="38.25" hidden="1">
      <c r="A71" s="179" t="s">
        <v>755</v>
      </c>
      <c r="B71" s="179" t="s">
        <v>758</v>
      </c>
      <c r="C71" s="179" t="s">
        <v>840</v>
      </c>
      <c r="D71" s="179" t="s">
        <v>865</v>
      </c>
      <c r="E71" s="179" t="s">
        <v>869</v>
      </c>
      <c r="F71" s="180" t="s">
        <v>869</v>
      </c>
      <c r="G71" s="197" t="s">
        <v>870</v>
      </c>
      <c r="H71" s="198" t="s">
        <v>871</v>
      </c>
      <c r="I71" s="234"/>
      <c r="J71" s="183"/>
      <c r="K71" s="184"/>
      <c r="L71" s="185"/>
      <c r="M71" s="175"/>
    </row>
    <row r="72" spans="1:13" ht="15" customHeight="1">
      <c r="A72" s="179"/>
      <c r="B72" s="179"/>
      <c r="C72" s="179"/>
      <c r="D72" s="179"/>
      <c r="E72" s="179"/>
      <c r="F72" s="180"/>
      <c r="G72" s="208" t="s">
        <v>872</v>
      </c>
      <c r="H72" s="14" t="s">
        <v>873</v>
      </c>
      <c r="I72" s="59">
        <f>I73</f>
        <v>-199.994</v>
      </c>
      <c r="J72" s="183"/>
      <c r="K72" s="184"/>
      <c r="L72" s="185"/>
      <c r="M72" s="175"/>
    </row>
    <row r="73" spans="1:13" ht="27" customHeight="1">
      <c r="A73" s="179"/>
      <c r="B73" s="179"/>
      <c r="C73" s="179"/>
      <c r="D73" s="179"/>
      <c r="E73" s="179"/>
      <c r="F73" s="180"/>
      <c r="G73" s="208" t="s">
        <v>874</v>
      </c>
      <c r="H73" s="14" t="s">
        <v>875</v>
      </c>
      <c r="I73" s="237">
        <f>I74+I96</f>
        <v>-199.994</v>
      </c>
      <c r="J73" s="183"/>
      <c r="K73" s="184"/>
      <c r="L73" s="185"/>
      <c r="M73" s="175"/>
    </row>
    <row r="74" spans="1:13" ht="25.5" hidden="1">
      <c r="A74" s="179"/>
      <c r="B74" s="179"/>
      <c r="C74" s="179"/>
      <c r="D74" s="179"/>
      <c r="E74" s="179"/>
      <c r="F74" s="180"/>
      <c r="G74" s="208" t="s">
        <v>876</v>
      </c>
      <c r="H74" s="14" t="s">
        <v>877</v>
      </c>
      <c r="I74" s="237">
        <f>I75+I77</f>
        <v>0</v>
      </c>
      <c r="J74" s="183"/>
      <c r="K74" s="184"/>
      <c r="L74" s="185"/>
      <c r="M74" s="175"/>
    </row>
    <row r="75" spans="1:13" ht="21.75" customHeight="1" hidden="1">
      <c r="A75" s="179"/>
      <c r="B75" s="179"/>
      <c r="C75" s="179"/>
      <c r="D75" s="179"/>
      <c r="E75" s="179"/>
      <c r="F75" s="180"/>
      <c r="G75" s="209" t="s">
        <v>878</v>
      </c>
      <c r="H75" s="16" t="s">
        <v>879</v>
      </c>
      <c r="I75" s="238">
        <f>I76</f>
        <v>0</v>
      </c>
      <c r="J75" s="183"/>
      <c r="K75" s="184"/>
      <c r="L75" s="185"/>
      <c r="M75" s="175"/>
    </row>
    <row r="76" spans="1:13" ht="25.5" hidden="1">
      <c r="A76" s="179" t="s">
        <v>755</v>
      </c>
      <c r="B76" s="179" t="s">
        <v>872</v>
      </c>
      <c r="C76" s="179" t="s">
        <v>874</v>
      </c>
      <c r="D76" s="179" t="s">
        <v>876</v>
      </c>
      <c r="E76" s="179" t="s">
        <v>876</v>
      </c>
      <c r="F76" s="180" t="s">
        <v>878</v>
      </c>
      <c r="G76" s="209" t="s">
        <v>880</v>
      </c>
      <c r="H76" s="16" t="s">
        <v>881</v>
      </c>
      <c r="I76" s="239"/>
      <c r="J76" s="183"/>
      <c r="K76" s="184"/>
      <c r="L76" s="185"/>
      <c r="M76" s="175"/>
    </row>
    <row r="77" spans="1:13" ht="25.5" hidden="1">
      <c r="A77" s="179"/>
      <c r="B77" s="179"/>
      <c r="C77" s="179"/>
      <c r="D77" s="179"/>
      <c r="E77" s="179"/>
      <c r="F77" s="180"/>
      <c r="G77" s="209" t="s">
        <v>882</v>
      </c>
      <c r="H77" s="16" t="s">
        <v>883</v>
      </c>
      <c r="I77" s="238">
        <f>I78</f>
        <v>0</v>
      </c>
      <c r="J77" s="183"/>
      <c r="K77" s="184"/>
      <c r="L77" s="185"/>
      <c r="M77" s="175"/>
    </row>
    <row r="78" spans="1:13" ht="30" customHeight="1" hidden="1">
      <c r="A78" s="179" t="s">
        <v>755</v>
      </c>
      <c r="B78" s="179" t="s">
        <v>872</v>
      </c>
      <c r="C78" s="179" t="s">
        <v>874</v>
      </c>
      <c r="D78" s="179" t="s">
        <v>876</v>
      </c>
      <c r="E78" s="179" t="s">
        <v>876</v>
      </c>
      <c r="F78" s="180" t="s">
        <v>882</v>
      </c>
      <c r="G78" s="209" t="s">
        <v>884</v>
      </c>
      <c r="H78" s="16" t="s">
        <v>885</v>
      </c>
      <c r="I78" s="239"/>
      <c r="J78" s="183"/>
      <c r="K78" s="184"/>
      <c r="L78" s="185"/>
      <c r="M78" s="175"/>
    </row>
    <row r="79" spans="1:13" ht="28.5" customHeight="1" hidden="1">
      <c r="A79" s="179"/>
      <c r="B79" s="179"/>
      <c r="C79" s="179"/>
      <c r="D79" s="179"/>
      <c r="E79" s="179"/>
      <c r="F79" s="180"/>
      <c r="G79" s="210" t="s">
        <v>886</v>
      </c>
      <c r="H79" s="211" t="s">
        <v>887</v>
      </c>
      <c r="I79" s="240">
        <f>I80</f>
        <v>0</v>
      </c>
      <c r="J79" s="183"/>
      <c r="K79" s="184"/>
      <c r="L79" s="185"/>
      <c r="M79" s="175"/>
    </row>
    <row r="80" spans="1:13" ht="12.75" hidden="1">
      <c r="A80" s="179"/>
      <c r="B80" s="179"/>
      <c r="C80" s="179"/>
      <c r="D80" s="179"/>
      <c r="E80" s="179"/>
      <c r="F80" s="180"/>
      <c r="G80" s="212" t="s">
        <v>888</v>
      </c>
      <c r="H80" s="17" t="s">
        <v>889</v>
      </c>
      <c r="I80" s="241">
        <f>I81+I82+I83+I84+I85+I86+I87+I88+I89+I90+I91+I92+I93+I94+I95</f>
        <v>0</v>
      </c>
      <c r="J80" s="183"/>
      <c r="K80" s="184"/>
      <c r="L80" s="185"/>
      <c r="M80" s="175"/>
    </row>
    <row r="81" spans="1:13" ht="12.75" hidden="1">
      <c r="A81" s="179"/>
      <c r="B81" s="179"/>
      <c r="C81" s="179"/>
      <c r="D81" s="179"/>
      <c r="E81" s="179"/>
      <c r="F81" s="180"/>
      <c r="G81" s="213"/>
      <c r="H81" s="214"/>
      <c r="I81" s="242"/>
      <c r="J81" s="183"/>
      <c r="K81" s="184"/>
      <c r="L81" s="185"/>
      <c r="M81" s="175"/>
    </row>
    <row r="82" spans="1:13" ht="1.5" customHeight="1" hidden="1">
      <c r="A82" s="179"/>
      <c r="B82" s="179"/>
      <c r="C82" s="179"/>
      <c r="D82" s="179"/>
      <c r="E82" s="179"/>
      <c r="F82" s="180"/>
      <c r="G82" s="212" t="s">
        <v>890</v>
      </c>
      <c r="H82" s="17" t="s">
        <v>891</v>
      </c>
      <c r="I82" s="241"/>
      <c r="J82" s="183"/>
      <c r="K82" s="184"/>
      <c r="L82" s="185"/>
      <c r="M82" s="175"/>
    </row>
    <row r="83" spans="1:13" ht="25.5" hidden="1">
      <c r="A83" s="179"/>
      <c r="B83" s="179"/>
      <c r="C83" s="179"/>
      <c r="D83" s="179"/>
      <c r="E83" s="179"/>
      <c r="F83" s="180"/>
      <c r="G83" s="212" t="s">
        <v>890</v>
      </c>
      <c r="H83" s="17" t="s">
        <v>892</v>
      </c>
      <c r="I83" s="243"/>
      <c r="J83" s="183"/>
      <c r="K83" s="184"/>
      <c r="L83" s="185"/>
      <c r="M83" s="175"/>
    </row>
    <row r="84" spans="1:13" ht="53.25" customHeight="1" hidden="1">
      <c r="A84" s="179"/>
      <c r="B84" s="179"/>
      <c r="C84" s="179"/>
      <c r="D84" s="179"/>
      <c r="E84" s="179"/>
      <c r="F84" s="180"/>
      <c r="G84" s="212"/>
      <c r="H84" s="17"/>
      <c r="I84" s="241"/>
      <c r="J84" s="183"/>
      <c r="K84" s="184"/>
      <c r="L84" s="185"/>
      <c r="M84" s="175"/>
    </row>
    <row r="85" spans="1:13" ht="0.75" customHeight="1" hidden="1">
      <c r="A85" s="179"/>
      <c r="B85" s="179"/>
      <c r="C85" s="179"/>
      <c r="D85" s="179"/>
      <c r="E85" s="179"/>
      <c r="F85" s="180"/>
      <c r="G85" s="212"/>
      <c r="H85" s="17"/>
      <c r="I85" s="241"/>
      <c r="J85" s="183"/>
      <c r="K85" s="184"/>
      <c r="L85" s="185"/>
      <c r="M85" s="175"/>
    </row>
    <row r="86" spans="1:13" ht="0.75" customHeight="1" hidden="1">
      <c r="A86" s="179"/>
      <c r="B86" s="179"/>
      <c r="C86" s="179"/>
      <c r="D86" s="179"/>
      <c r="E86" s="179"/>
      <c r="F86" s="180"/>
      <c r="G86" s="212"/>
      <c r="H86" s="215"/>
      <c r="I86" s="244"/>
      <c r="J86" s="183"/>
      <c r="K86" s="184"/>
      <c r="L86" s="185"/>
      <c r="M86" s="175"/>
    </row>
    <row r="87" spans="1:13" ht="27.75" customHeight="1" hidden="1">
      <c r="A87" s="179"/>
      <c r="B87" s="179"/>
      <c r="C87" s="179"/>
      <c r="D87" s="179"/>
      <c r="E87" s="179"/>
      <c r="F87" s="180"/>
      <c r="G87" s="212"/>
      <c r="H87" s="215"/>
      <c r="I87" s="244"/>
      <c r="J87" s="183"/>
      <c r="K87" s="184"/>
      <c r="L87" s="185"/>
      <c r="M87" s="175"/>
    </row>
    <row r="88" spans="1:13" ht="12.75" hidden="1">
      <c r="A88" s="179"/>
      <c r="B88" s="179"/>
      <c r="C88" s="179"/>
      <c r="D88" s="179"/>
      <c r="E88" s="179"/>
      <c r="F88" s="180"/>
      <c r="G88" s="212"/>
      <c r="H88" s="215"/>
      <c r="I88" s="244"/>
      <c r="J88" s="183"/>
      <c r="K88" s="184"/>
      <c r="L88" s="185"/>
      <c r="M88" s="175"/>
    </row>
    <row r="89" spans="1:13" ht="12.75" hidden="1">
      <c r="A89" s="179"/>
      <c r="B89" s="179"/>
      <c r="C89" s="179"/>
      <c r="D89" s="179"/>
      <c r="E89" s="179"/>
      <c r="F89" s="180"/>
      <c r="G89" s="212"/>
      <c r="H89" s="215"/>
      <c r="I89" s="244"/>
      <c r="J89" s="183"/>
      <c r="K89" s="184"/>
      <c r="L89" s="185"/>
      <c r="M89" s="175"/>
    </row>
    <row r="90" spans="1:13" ht="28.5" customHeight="1" hidden="1">
      <c r="A90" s="179"/>
      <c r="B90" s="179"/>
      <c r="C90" s="179"/>
      <c r="D90" s="179"/>
      <c r="E90" s="179"/>
      <c r="F90" s="180"/>
      <c r="G90" s="212"/>
      <c r="H90" s="215"/>
      <c r="I90" s="244"/>
      <c r="J90" s="183"/>
      <c r="K90" s="184"/>
      <c r="L90" s="185"/>
      <c r="M90" s="175"/>
    </row>
    <row r="91" spans="1:13" ht="12.75" hidden="1">
      <c r="A91" s="179"/>
      <c r="B91" s="179"/>
      <c r="C91" s="179"/>
      <c r="D91" s="179"/>
      <c r="E91" s="179"/>
      <c r="F91" s="180"/>
      <c r="G91" s="212"/>
      <c r="H91" s="215"/>
      <c r="I91" s="244"/>
      <c r="J91" s="183"/>
      <c r="K91" s="184"/>
      <c r="L91" s="185"/>
      <c r="M91" s="175"/>
    </row>
    <row r="92" spans="1:13" ht="27.75" customHeight="1" hidden="1">
      <c r="A92" s="179"/>
      <c r="B92" s="179"/>
      <c r="C92" s="179"/>
      <c r="D92" s="179"/>
      <c r="E92" s="179"/>
      <c r="F92" s="180"/>
      <c r="G92" s="212"/>
      <c r="H92" s="215"/>
      <c r="I92" s="244"/>
      <c r="J92" s="183"/>
      <c r="K92" s="184"/>
      <c r="L92" s="185"/>
      <c r="M92" s="175"/>
    </row>
    <row r="93" spans="1:13" ht="12.75" hidden="1">
      <c r="A93" s="179"/>
      <c r="B93" s="179"/>
      <c r="C93" s="179"/>
      <c r="D93" s="179"/>
      <c r="E93" s="179"/>
      <c r="F93" s="180"/>
      <c r="G93" s="212"/>
      <c r="H93" s="215"/>
      <c r="I93" s="244"/>
      <c r="J93" s="183"/>
      <c r="K93" s="184"/>
      <c r="L93" s="185"/>
      <c r="M93" s="175"/>
    </row>
    <row r="94" spans="1:13" ht="12.75" hidden="1">
      <c r="A94" s="179"/>
      <c r="B94" s="179"/>
      <c r="C94" s="179"/>
      <c r="D94" s="179"/>
      <c r="E94" s="179"/>
      <c r="F94" s="180"/>
      <c r="G94" s="212"/>
      <c r="H94" s="215"/>
      <c r="I94" s="244"/>
      <c r="J94" s="183"/>
      <c r="K94" s="184"/>
      <c r="L94" s="185"/>
      <c r="M94" s="175"/>
    </row>
    <row r="95" spans="1:13" ht="12.75" hidden="1">
      <c r="A95" s="179"/>
      <c r="B95" s="179"/>
      <c r="C95" s="179"/>
      <c r="D95" s="179"/>
      <c r="E95" s="179"/>
      <c r="F95" s="180"/>
      <c r="G95" s="213"/>
      <c r="H95" s="216"/>
      <c r="I95" s="245"/>
      <c r="J95" s="183"/>
      <c r="K95" s="184"/>
      <c r="L95" s="185"/>
      <c r="M95" s="175"/>
    </row>
    <row r="96" spans="1:13" ht="25.5" customHeight="1">
      <c r="A96" s="179"/>
      <c r="B96" s="179"/>
      <c r="C96" s="179"/>
      <c r="D96" s="179"/>
      <c r="E96" s="179"/>
      <c r="F96" s="180"/>
      <c r="G96" s="217" t="s">
        <v>893</v>
      </c>
      <c r="H96" s="218" t="s">
        <v>894</v>
      </c>
      <c r="I96" s="246">
        <f>+I101+I103+I107+I106+I119+I123+I98+I105+I100+I121+I127</f>
        <v>-199.994</v>
      </c>
      <c r="J96" s="183"/>
      <c r="K96" s="184"/>
      <c r="L96" s="185"/>
      <c r="M96" s="175"/>
    </row>
    <row r="97" spans="1:13" ht="12.75" hidden="1">
      <c r="A97" s="179"/>
      <c r="B97" s="179"/>
      <c r="C97" s="179"/>
      <c r="D97" s="179"/>
      <c r="E97" s="179"/>
      <c r="F97" s="180"/>
      <c r="G97" s="212"/>
      <c r="H97" s="17"/>
      <c r="I97" s="241"/>
      <c r="J97" s="183"/>
      <c r="K97" s="184"/>
      <c r="L97" s="185"/>
      <c r="M97" s="175"/>
    </row>
    <row r="98" spans="1:13" ht="12.75" hidden="1">
      <c r="A98" s="179"/>
      <c r="B98" s="179"/>
      <c r="C98" s="179"/>
      <c r="D98" s="179"/>
      <c r="E98" s="179"/>
      <c r="F98" s="180"/>
      <c r="G98" s="209"/>
      <c r="H98" s="17"/>
      <c r="I98" s="241">
        <f>I99</f>
        <v>0</v>
      </c>
      <c r="J98" s="183"/>
      <c r="K98" s="184"/>
      <c r="L98" s="185"/>
      <c r="M98" s="175"/>
    </row>
    <row r="99" spans="1:13" ht="12.75" hidden="1">
      <c r="A99" s="179"/>
      <c r="B99" s="179"/>
      <c r="C99" s="179"/>
      <c r="D99" s="179"/>
      <c r="E99" s="179"/>
      <c r="F99" s="180"/>
      <c r="G99" s="209"/>
      <c r="H99" s="17"/>
      <c r="I99" s="241"/>
      <c r="J99" s="183"/>
      <c r="K99" s="184"/>
      <c r="L99" s="185"/>
      <c r="M99" s="175"/>
    </row>
    <row r="100" spans="1:13" ht="39" customHeight="1" hidden="1">
      <c r="A100" s="179" t="s">
        <v>755</v>
      </c>
      <c r="B100" s="179" t="s">
        <v>872</v>
      </c>
      <c r="C100" s="179" t="s">
        <v>874</v>
      </c>
      <c r="D100" s="179" t="s">
        <v>886</v>
      </c>
      <c r="E100" s="179" t="s">
        <v>886</v>
      </c>
      <c r="F100" s="180" t="s">
        <v>895</v>
      </c>
      <c r="G100" s="219" t="s">
        <v>896</v>
      </c>
      <c r="H100" s="17" t="s">
        <v>897</v>
      </c>
      <c r="I100" s="243">
        <v>0</v>
      </c>
      <c r="J100" s="183"/>
      <c r="K100" s="184"/>
      <c r="L100" s="185"/>
      <c r="M100" s="175"/>
    </row>
    <row r="101" spans="1:13" ht="82.5" customHeight="1" hidden="1">
      <c r="A101" s="179"/>
      <c r="B101" s="179"/>
      <c r="C101" s="179"/>
      <c r="D101" s="179"/>
      <c r="E101" s="179"/>
      <c r="F101" s="180"/>
      <c r="G101" s="212" t="s">
        <v>898</v>
      </c>
      <c r="H101" s="17" t="s">
        <v>899</v>
      </c>
      <c r="I101" s="243">
        <f>I102</f>
        <v>0</v>
      </c>
      <c r="J101" s="183">
        <f>J100-J97</f>
        <v>0</v>
      </c>
      <c r="K101" s="184"/>
      <c r="L101" s="185"/>
      <c r="M101" s="175"/>
    </row>
    <row r="102" spans="1:13" ht="83.25" customHeight="1" hidden="1">
      <c r="A102" s="179" t="s">
        <v>755</v>
      </c>
      <c r="B102" s="179" t="s">
        <v>872</v>
      </c>
      <c r="C102" s="179" t="s">
        <v>874</v>
      </c>
      <c r="D102" s="179" t="s">
        <v>886</v>
      </c>
      <c r="E102" s="179" t="s">
        <v>886</v>
      </c>
      <c r="F102" s="180" t="s">
        <v>900</v>
      </c>
      <c r="G102" s="212" t="s">
        <v>901</v>
      </c>
      <c r="H102" s="17" t="s">
        <v>902</v>
      </c>
      <c r="I102" s="243"/>
      <c r="J102" s="183"/>
      <c r="K102" s="184"/>
      <c r="L102" s="185"/>
      <c r="M102" s="175"/>
    </row>
    <row r="103" spans="1:13" ht="55.5" customHeight="1" hidden="1">
      <c r="A103" s="179"/>
      <c r="B103" s="179"/>
      <c r="C103" s="179"/>
      <c r="D103" s="179"/>
      <c r="E103" s="179"/>
      <c r="F103" s="180"/>
      <c r="G103" s="212" t="s">
        <v>903</v>
      </c>
      <c r="H103" s="17" t="s">
        <v>904</v>
      </c>
      <c r="I103" s="241">
        <f>I104</f>
        <v>0</v>
      </c>
      <c r="J103" s="183"/>
      <c r="K103" s="184"/>
      <c r="L103" s="185"/>
      <c r="M103" s="175"/>
    </row>
    <row r="104" spans="1:13" ht="75.75" customHeight="1" hidden="1">
      <c r="A104" s="179" t="s">
        <v>755</v>
      </c>
      <c r="B104" s="179" t="s">
        <v>872</v>
      </c>
      <c r="C104" s="179" t="s">
        <v>874</v>
      </c>
      <c r="D104" s="179" t="s">
        <v>886</v>
      </c>
      <c r="E104" s="179" t="s">
        <v>886</v>
      </c>
      <c r="F104" s="180" t="s">
        <v>905</v>
      </c>
      <c r="G104" s="212" t="s">
        <v>906</v>
      </c>
      <c r="H104" s="17" t="s">
        <v>907</v>
      </c>
      <c r="I104" s="243"/>
      <c r="J104" s="183"/>
      <c r="K104" s="184"/>
      <c r="L104" s="185"/>
      <c r="M104" s="175"/>
    </row>
    <row r="105" spans="1:13" ht="75.75" customHeight="1" hidden="1">
      <c r="A105" s="179"/>
      <c r="B105" s="179"/>
      <c r="C105" s="179"/>
      <c r="D105" s="179"/>
      <c r="E105" s="179"/>
      <c r="F105" s="180"/>
      <c r="G105" s="209"/>
      <c r="H105" s="17"/>
      <c r="I105" s="241"/>
      <c r="J105" s="183"/>
      <c r="K105" s="184"/>
      <c r="L105" s="185"/>
      <c r="M105" s="175"/>
    </row>
    <row r="106" spans="1:13" ht="69" customHeight="1" hidden="1">
      <c r="A106" s="179"/>
      <c r="B106" s="179"/>
      <c r="C106" s="179"/>
      <c r="D106" s="179"/>
      <c r="E106" s="179"/>
      <c r="F106" s="180"/>
      <c r="G106" s="219"/>
      <c r="H106" s="220"/>
      <c r="I106" s="247"/>
      <c r="J106" s="183"/>
      <c r="K106" s="184"/>
      <c r="L106" s="185"/>
      <c r="M106" s="175"/>
    </row>
    <row r="107" spans="1:13" ht="32.25" customHeight="1" hidden="1">
      <c r="A107" s="179"/>
      <c r="B107" s="179"/>
      <c r="C107" s="179"/>
      <c r="D107" s="179"/>
      <c r="E107" s="179"/>
      <c r="F107" s="180"/>
      <c r="G107" s="221" t="s">
        <v>896</v>
      </c>
      <c r="H107" s="222" t="s">
        <v>908</v>
      </c>
      <c r="I107" s="248">
        <f>I108+I109+I110+I111+I112+I113+I114+I115+I117+I118</f>
        <v>0</v>
      </c>
      <c r="J107" s="183"/>
      <c r="K107" s="184"/>
      <c r="L107" s="185"/>
      <c r="M107" s="175"/>
    </row>
    <row r="108" spans="1:13" ht="52.5" customHeight="1" hidden="1">
      <c r="A108" s="179" t="s">
        <v>755</v>
      </c>
      <c r="B108" s="179" t="s">
        <v>872</v>
      </c>
      <c r="C108" s="179" t="s">
        <v>874</v>
      </c>
      <c r="D108" s="179" t="s">
        <v>886</v>
      </c>
      <c r="E108" s="179" t="s">
        <v>886</v>
      </c>
      <c r="F108" s="180" t="s">
        <v>909</v>
      </c>
      <c r="G108" s="212" t="s">
        <v>910</v>
      </c>
      <c r="H108" s="17" t="s">
        <v>911</v>
      </c>
      <c r="I108" s="243"/>
      <c r="J108" s="183"/>
      <c r="K108" s="184"/>
      <c r="L108" s="185"/>
      <c r="M108" s="175"/>
    </row>
    <row r="109" spans="1:13" ht="78.75" customHeight="1" hidden="1">
      <c r="A109" s="179"/>
      <c r="B109" s="179"/>
      <c r="C109" s="179"/>
      <c r="D109" s="179"/>
      <c r="E109" s="179"/>
      <c r="F109" s="180"/>
      <c r="G109" s="212" t="s">
        <v>910</v>
      </c>
      <c r="H109" s="17" t="s">
        <v>912</v>
      </c>
      <c r="I109" s="243"/>
      <c r="J109" s="183"/>
      <c r="K109" s="184"/>
      <c r="L109" s="185"/>
      <c r="M109" s="175"/>
    </row>
    <row r="110" spans="1:13" ht="61.5" customHeight="1" hidden="1">
      <c r="A110" s="179" t="s">
        <v>755</v>
      </c>
      <c r="B110" s="179" t="s">
        <v>872</v>
      </c>
      <c r="C110" s="179" t="s">
        <v>874</v>
      </c>
      <c r="D110" s="179" t="s">
        <v>886</v>
      </c>
      <c r="E110" s="179" t="s">
        <v>886</v>
      </c>
      <c r="F110" s="180" t="s">
        <v>913</v>
      </c>
      <c r="G110" s="212" t="s">
        <v>910</v>
      </c>
      <c r="H110" s="17" t="s">
        <v>914</v>
      </c>
      <c r="I110" s="243"/>
      <c r="J110" s="183"/>
      <c r="K110" s="184"/>
      <c r="L110" s="185"/>
      <c r="M110" s="175"/>
    </row>
    <row r="111" spans="1:13" ht="79.5" customHeight="1" hidden="1">
      <c r="A111" s="179"/>
      <c r="B111" s="179"/>
      <c r="C111" s="179"/>
      <c r="D111" s="179"/>
      <c r="E111" s="179"/>
      <c r="F111" s="180"/>
      <c r="G111" s="212" t="s">
        <v>910</v>
      </c>
      <c r="H111" s="17" t="s">
        <v>915</v>
      </c>
      <c r="I111" s="243"/>
      <c r="J111" s="183"/>
      <c r="K111" s="184"/>
      <c r="L111" s="185"/>
      <c r="M111" s="175"/>
    </row>
    <row r="112" spans="1:13" ht="60" customHeight="1" hidden="1">
      <c r="A112" s="179" t="s">
        <v>755</v>
      </c>
      <c r="B112" s="179" t="s">
        <v>872</v>
      </c>
      <c r="C112" s="179" t="s">
        <v>874</v>
      </c>
      <c r="D112" s="179" t="s">
        <v>886</v>
      </c>
      <c r="E112" s="179" t="s">
        <v>916</v>
      </c>
      <c r="F112" s="180" t="s">
        <v>917</v>
      </c>
      <c r="G112" s="212" t="s">
        <v>910</v>
      </c>
      <c r="H112" s="16" t="s">
        <v>918</v>
      </c>
      <c r="I112" s="239"/>
      <c r="J112" s="183"/>
      <c r="K112" s="184"/>
      <c r="L112" s="185"/>
      <c r="M112" s="175"/>
    </row>
    <row r="113" spans="1:13" ht="60" customHeight="1" hidden="1">
      <c r="A113" s="179"/>
      <c r="B113" s="179"/>
      <c r="C113" s="179"/>
      <c r="D113" s="179"/>
      <c r="E113" s="179"/>
      <c r="F113" s="180"/>
      <c r="G113" s="212" t="s">
        <v>910</v>
      </c>
      <c r="H113" s="17" t="s">
        <v>919</v>
      </c>
      <c r="I113" s="239"/>
      <c r="J113" s="183"/>
      <c r="K113" s="184"/>
      <c r="L113" s="185"/>
      <c r="M113" s="175"/>
    </row>
    <row r="114" spans="1:13" ht="45.75" customHeight="1" hidden="1">
      <c r="A114" s="179"/>
      <c r="B114" s="179"/>
      <c r="C114" s="179"/>
      <c r="D114" s="179"/>
      <c r="E114" s="179"/>
      <c r="F114" s="180"/>
      <c r="G114" s="212" t="s">
        <v>910</v>
      </c>
      <c r="H114" s="17" t="s">
        <v>897</v>
      </c>
      <c r="I114" s="243"/>
      <c r="J114" s="183"/>
      <c r="K114" s="184"/>
      <c r="L114" s="185"/>
      <c r="M114" s="175"/>
    </row>
    <row r="115" spans="1:13" ht="81" customHeight="1" hidden="1">
      <c r="A115" s="179"/>
      <c r="B115" s="179"/>
      <c r="C115" s="179"/>
      <c r="D115" s="179"/>
      <c r="E115" s="179"/>
      <c r="F115" s="180"/>
      <c r="G115" s="212" t="s">
        <v>910</v>
      </c>
      <c r="H115" s="16" t="s">
        <v>920</v>
      </c>
      <c r="I115" s="241"/>
      <c r="J115" s="183"/>
      <c r="K115" s="184"/>
      <c r="L115" s="185"/>
      <c r="M115" s="175"/>
    </row>
    <row r="116" spans="1:13" ht="39.75" customHeight="1" hidden="1">
      <c r="A116" s="179"/>
      <c r="B116" s="179"/>
      <c r="C116" s="179"/>
      <c r="D116" s="179"/>
      <c r="E116" s="179"/>
      <c r="F116" s="180"/>
      <c r="G116" s="212" t="s">
        <v>921</v>
      </c>
      <c r="H116" s="16" t="s">
        <v>922</v>
      </c>
      <c r="I116" s="243"/>
      <c r="J116" s="183"/>
      <c r="K116" s="184"/>
      <c r="L116" s="185"/>
      <c r="M116" s="175"/>
    </row>
    <row r="117" spans="1:13" ht="43.5" customHeight="1" hidden="1">
      <c r="A117" s="179"/>
      <c r="B117" s="179"/>
      <c r="C117" s="179"/>
      <c r="D117" s="179"/>
      <c r="E117" s="179"/>
      <c r="F117" s="180"/>
      <c r="G117" s="212" t="s">
        <v>910</v>
      </c>
      <c r="H117" s="17" t="s">
        <v>923</v>
      </c>
      <c r="I117" s="55"/>
      <c r="J117" s="183"/>
      <c r="K117" s="184"/>
      <c r="L117" s="185"/>
      <c r="M117" s="175"/>
    </row>
    <row r="118" spans="1:13" ht="69.75" customHeight="1" hidden="1">
      <c r="A118" s="179"/>
      <c r="B118" s="179"/>
      <c r="C118" s="179"/>
      <c r="D118" s="179"/>
      <c r="E118" s="179"/>
      <c r="F118" s="180"/>
      <c r="G118" s="212" t="s">
        <v>910</v>
      </c>
      <c r="H118" s="17" t="s">
        <v>924</v>
      </c>
      <c r="I118" s="243"/>
      <c r="J118" s="183"/>
      <c r="K118" s="184"/>
      <c r="L118" s="185"/>
      <c r="M118" s="175"/>
    </row>
    <row r="119" spans="1:13" ht="57.75" customHeight="1">
      <c r="A119" s="179"/>
      <c r="B119" s="179"/>
      <c r="C119" s="179"/>
      <c r="D119" s="179"/>
      <c r="E119" s="179"/>
      <c r="F119" s="180"/>
      <c r="G119" s="212" t="s">
        <v>925</v>
      </c>
      <c r="H119" s="16" t="s">
        <v>926</v>
      </c>
      <c r="I119" s="239">
        <f>I120</f>
        <v>0.006</v>
      </c>
      <c r="J119" s="183"/>
      <c r="K119" s="184"/>
      <c r="L119" s="185"/>
      <c r="M119" s="175"/>
    </row>
    <row r="120" spans="1:13" ht="54" customHeight="1">
      <c r="A120" s="179"/>
      <c r="B120" s="179"/>
      <c r="C120" s="179"/>
      <c r="D120" s="179"/>
      <c r="E120" s="179"/>
      <c r="F120" s="180"/>
      <c r="G120" s="212" t="s">
        <v>927</v>
      </c>
      <c r="H120" s="16" t="s">
        <v>928</v>
      </c>
      <c r="I120" s="239">
        <v>0.006</v>
      </c>
      <c r="J120" s="183"/>
      <c r="K120" s="184"/>
      <c r="L120" s="185"/>
      <c r="M120" s="175"/>
    </row>
    <row r="121" spans="1:13" ht="58.5" customHeight="1" hidden="1">
      <c r="A121" s="179"/>
      <c r="B121" s="179"/>
      <c r="C121" s="179"/>
      <c r="D121" s="179"/>
      <c r="E121" s="179"/>
      <c r="F121" s="180"/>
      <c r="G121" s="209" t="s">
        <v>929</v>
      </c>
      <c r="H121" s="17" t="s">
        <v>930</v>
      </c>
      <c r="I121" s="241">
        <f>I122</f>
        <v>0</v>
      </c>
      <c r="J121" s="183"/>
      <c r="K121" s="184"/>
      <c r="L121" s="185"/>
      <c r="M121" s="175"/>
    </row>
    <row r="122" spans="1:13" ht="58.5" customHeight="1" hidden="1">
      <c r="A122" s="179"/>
      <c r="B122" s="179"/>
      <c r="C122" s="179"/>
      <c r="D122" s="179"/>
      <c r="E122" s="179"/>
      <c r="F122" s="180"/>
      <c r="G122" s="209" t="s">
        <v>931</v>
      </c>
      <c r="H122" s="17" t="s">
        <v>932</v>
      </c>
      <c r="I122" s="241"/>
      <c r="J122" s="183"/>
      <c r="K122" s="184"/>
      <c r="L122" s="185"/>
      <c r="M122" s="175"/>
    </row>
    <row r="123" spans="1:13" ht="15.75" customHeight="1" hidden="1">
      <c r="A123" s="179"/>
      <c r="B123" s="179"/>
      <c r="C123" s="179"/>
      <c r="D123" s="179"/>
      <c r="E123" s="179"/>
      <c r="F123" s="180"/>
      <c r="G123" s="209" t="s">
        <v>933</v>
      </c>
      <c r="H123" s="211" t="s">
        <v>934</v>
      </c>
      <c r="I123" s="241">
        <f>I124</f>
        <v>0</v>
      </c>
      <c r="J123" s="183"/>
      <c r="K123" s="184"/>
      <c r="L123" s="185"/>
      <c r="M123" s="175"/>
    </row>
    <row r="124" spans="1:13" ht="22.5" customHeight="1" hidden="1">
      <c r="A124" s="179"/>
      <c r="B124" s="179"/>
      <c r="C124" s="179"/>
      <c r="D124" s="179"/>
      <c r="E124" s="179"/>
      <c r="F124" s="180"/>
      <c r="G124" s="209" t="s">
        <v>935</v>
      </c>
      <c r="H124" s="17" t="s">
        <v>936</v>
      </c>
      <c r="I124" s="241">
        <f>I125+I126</f>
        <v>0</v>
      </c>
      <c r="J124" s="183"/>
      <c r="K124" s="184"/>
      <c r="L124" s="185"/>
      <c r="M124" s="175"/>
    </row>
    <row r="125" spans="1:13" ht="42" customHeight="1" hidden="1">
      <c r="A125" s="179"/>
      <c r="B125" s="179"/>
      <c r="C125" s="179"/>
      <c r="D125" s="179"/>
      <c r="E125" s="179"/>
      <c r="F125" s="180"/>
      <c r="G125" s="209" t="s">
        <v>935</v>
      </c>
      <c r="H125" s="17" t="s">
        <v>923</v>
      </c>
      <c r="I125" s="55">
        <v>0</v>
      </c>
      <c r="J125" s="183"/>
      <c r="K125" s="184"/>
      <c r="L125" s="185"/>
      <c r="M125" s="175"/>
    </row>
    <row r="126" spans="1:13" ht="71.25" customHeight="1" hidden="1">
      <c r="A126" s="179"/>
      <c r="B126" s="179"/>
      <c r="C126" s="179"/>
      <c r="D126" s="179"/>
      <c r="E126" s="179"/>
      <c r="F126" s="180"/>
      <c r="G126" s="212" t="s">
        <v>937</v>
      </c>
      <c r="H126" s="17" t="s">
        <v>924</v>
      </c>
      <c r="I126" s="243">
        <v>0</v>
      </c>
      <c r="J126" s="183"/>
      <c r="K126" s="184"/>
      <c r="L126" s="185"/>
      <c r="M126" s="175"/>
    </row>
    <row r="127" spans="1:13" ht="23.25" customHeight="1">
      <c r="A127" s="179"/>
      <c r="B127" s="179"/>
      <c r="C127" s="179"/>
      <c r="D127" s="179"/>
      <c r="E127" s="179"/>
      <c r="F127" s="180"/>
      <c r="G127" s="223" t="s">
        <v>872</v>
      </c>
      <c r="H127" s="224" t="s">
        <v>938</v>
      </c>
      <c r="I127" s="246">
        <f>I128</f>
        <v>-200</v>
      </c>
      <c r="J127" s="183"/>
      <c r="K127" s="184"/>
      <c r="L127" s="185"/>
      <c r="M127" s="175"/>
    </row>
    <row r="128" spans="1:13" ht="28.5" customHeight="1">
      <c r="A128" s="179"/>
      <c r="B128" s="179"/>
      <c r="C128" s="179"/>
      <c r="D128" s="179"/>
      <c r="E128" s="179"/>
      <c r="F128" s="180"/>
      <c r="G128" s="210" t="s">
        <v>893</v>
      </c>
      <c r="H128" s="225" t="s">
        <v>939</v>
      </c>
      <c r="I128" s="246">
        <f>I129+I131+I132+I133+I135+I138+I139</f>
        <v>-200</v>
      </c>
      <c r="J128" s="183"/>
      <c r="K128" s="184"/>
      <c r="L128" s="185"/>
      <c r="M128" s="175"/>
    </row>
    <row r="129" spans="1:13" ht="34.5" customHeight="1" hidden="1">
      <c r="A129" s="179" t="s">
        <v>755</v>
      </c>
      <c r="B129" s="179" t="s">
        <v>872</v>
      </c>
      <c r="C129" s="179" t="s">
        <v>874</v>
      </c>
      <c r="D129" s="179" t="s">
        <v>886</v>
      </c>
      <c r="E129" s="179" t="s">
        <v>940</v>
      </c>
      <c r="F129" s="180" t="s">
        <v>941</v>
      </c>
      <c r="G129" s="209" t="s">
        <v>942</v>
      </c>
      <c r="H129" s="16" t="s">
        <v>943</v>
      </c>
      <c r="I129" s="238">
        <f>I130</f>
        <v>0</v>
      </c>
      <c r="J129" s="183"/>
      <c r="K129" s="184"/>
      <c r="L129" s="185"/>
      <c r="M129" s="175"/>
    </row>
    <row r="130" spans="1:13" ht="54" customHeight="1" hidden="1">
      <c r="A130" s="179"/>
      <c r="B130" s="179"/>
      <c r="C130" s="179"/>
      <c r="D130" s="179"/>
      <c r="E130" s="179"/>
      <c r="F130" s="180"/>
      <c r="G130" s="212" t="s">
        <v>944</v>
      </c>
      <c r="H130" s="16" t="s">
        <v>945</v>
      </c>
      <c r="I130" s="241"/>
      <c r="J130" s="183"/>
      <c r="K130" s="184"/>
      <c r="L130" s="185"/>
      <c r="M130" s="175"/>
    </row>
    <row r="131" spans="1:13" ht="0.75" customHeight="1" hidden="1">
      <c r="A131" s="179"/>
      <c r="B131" s="179"/>
      <c r="C131" s="179"/>
      <c r="D131" s="179"/>
      <c r="E131" s="179"/>
      <c r="F131" s="180"/>
      <c r="G131" s="212" t="s">
        <v>896</v>
      </c>
      <c r="H131" s="16" t="s">
        <v>908</v>
      </c>
      <c r="I131" s="241"/>
      <c r="J131" s="183"/>
      <c r="K131" s="184"/>
      <c r="L131" s="185"/>
      <c r="M131" s="175"/>
    </row>
    <row r="132" spans="1:13" ht="66" customHeight="1" hidden="1">
      <c r="A132" s="179" t="s">
        <v>755</v>
      </c>
      <c r="B132" s="179" t="s">
        <v>872</v>
      </c>
      <c r="C132" s="179" t="s">
        <v>874</v>
      </c>
      <c r="D132" s="179" t="s">
        <v>886</v>
      </c>
      <c r="E132" s="179" t="s">
        <v>946</v>
      </c>
      <c r="F132" s="180" t="s">
        <v>947</v>
      </c>
      <c r="G132" s="212" t="s">
        <v>910</v>
      </c>
      <c r="H132" s="17" t="s">
        <v>948</v>
      </c>
      <c r="I132" s="243"/>
      <c r="J132" s="183"/>
      <c r="K132" s="184"/>
      <c r="L132" s="185"/>
      <c r="M132" s="175"/>
    </row>
    <row r="133" spans="1:13" ht="30" customHeight="1" hidden="1">
      <c r="A133" s="179"/>
      <c r="B133" s="179"/>
      <c r="C133" s="179"/>
      <c r="D133" s="179"/>
      <c r="E133" s="179"/>
      <c r="F133" s="180"/>
      <c r="G133" s="212" t="s">
        <v>910</v>
      </c>
      <c r="H133" s="16" t="s">
        <v>949</v>
      </c>
      <c r="I133" s="241"/>
      <c r="J133" s="183"/>
      <c r="K133" s="184"/>
      <c r="L133" s="185"/>
      <c r="M133" s="175"/>
    </row>
    <row r="134" spans="1:13" ht="53.25" customHeight="1" hidden="1">
      <c r="A134" s="179"/>
      <c r="B134" s="179"/>
      <c r="C134" s="179"/>
      <c r="D134" s="179"/>
      <c r="E134" s="179"/>
      <c r="F134" s="180"/>
      <c r="G134" s="212" t="s">
        <v>910</v>
      </c>
      <c r="H134" s="17" t="s">
        <v>950</v>
      </c>
      <c r="I134" s="241"/>
      <c r="J134" s="183"/>
      <c r="K134" s="184"/>
      <c r="L134" s="185"/>
      <c r="M134" s="175"/>
    </row>
    <row r="135" spans="1:13" ht="65.25" customHeight="1" hidden="1">
      <c r="A135" s="179" t="s">
        <v>755</v>
      </c>
      <c r="B135" s="179" t="s">
        <v>872</v>
      </c>
      <c r="C135" s="179" t="s">
        <v>874</v>
      </c>
      <c r="D135" s="179" t="s">
        <v>951</v>
      </c>
      <c r="E135" s="179" t="s">
        <v>951</v>
      </c>
      <c r="F135" s="180" t="s">
        <v>952</v>
      </c>
      <c r="G135" s="212" t="s">
        <v>910</v>
      </c>
      <c r="H135" s="17" t="s">
        <v>953</v>
      </c>
      <c r="I135" s="241"/>
      <c r="J135" s="183"/>
      <c r="K135" s="184"/>
      <c r="L135" s="185"/>
      <c r="M135" s="175"/>
    </row>
    <row r="136" spans="1:13" ht="49.5" customHeight="1" hidden="1">
      <c r="A136" s="179" t="s">
        <v>755</v>
      </c>
      <c r="B136" s="179" t="s">
        <v>872</v>
      </c>
      <c r="C136" s="179" t="s">
        <v>874</v>
      </c>
      <c r="D136" s="179" t="s">
        <v>951</v>
      </c>
      <c r="E136" s="179" t="s">
        <v>951</v>
      </c>
      <c r="F136" s="180" t="s">
        <v>954</v>
      </c>
      <c r="G136" s="212" t="s">
        <v>910</v>
      </c>
      <c r="H136" s="17" t="s">
        <v>955</v>
      </c>
      <c r="I136" s="241"/>
      <c r="J136" s="183"/>
      <c r="K136" s="184"/>
      <c r="L136" s="185"/>
      <c r="M136" s="175"/>
    </row>
    <row r="137" spans="1:13" ht="78" customHeight="1" hidden="1">
      <c r="A137" s="179"/>
      <c r="B137" s="179"/>
      <c r="C137" s="179"/>
      <c r="D137" s="179"/>
      <c r="E137" s="179"/>
      <c r="F137" s="180"/>
      <c r="G137" s="212"/>
      <c r="H137" s="17"/>
      <c r="I137" s="241"/>
      <c r="J137" s="183"/>
      <c r="K137" s="184"/>
      <c r="L137" s="185"/>
      <c r="M137" s="175"/>
    </row>
    <row r="138" spans="1:13" ht="70.5" customHeight="1" hidden="1">
      <c r="A138" s="179"/>
      <c r="B138" s="179"/>
      <c r="C138" s="179"/>
      <c r="D138" s="179"/>
      <c r="E138" s="179"/>
      <c r="F138" s="180"/>
      <c r="G138" s="212" t="s">
        <v>910</v>
      </c>
      <c r="H138" s="16" t="s">
        <v>956</v>
      </c>
      <c r="I138" s="243"/>
      <c r="J138" s="183"/>
      <c r="K138" s="184"/>
      <c r="L138" s="185"/>
      <c r="M138" s="175"/>
    </row>
    <row r="139" spans="1:13" ht="19.5" customHeight="1">
      <c r="A139" s="179"/>
      <c r="B139" s="179"/>
      <c r="C139" s="179"/>
      <c r="D139" s="179"/>
      <c r="E139" s="179"/>
      <c r="F139" s="180"/>
      <c r="G139" s="212" t="s">
        <v>951</v>
      </c>
      <c r="H139" s="209" t="s">
        <v>64</v>
      </c>
      <c r="I139" s="243">
        <f>I140</f>
        <v>-200</v>
      </c>
      <c r="J139" s="183"/>
      <c r="K139" s="184"/>
      <c r="L139" s="185"/>
      <c r="M139" s="175"/>
    </row>
    <row r="140" spans="1:13" ht="53.25" customHeight="1">
      <c r="A140" s="179"/>
      <c r="B140" s="179"/>
      <c r="C140" s="179"/>
      <c r="D140" s="179"/>
      <c r="E140" s="179"/>
      <c r="F140" s="180"/>
      <c r="G140" s="212" t="s">
        <v>957</v>
      </c>
      <c r="H140" s="16" t="s">
        <v>958</v>
      </c>
      <c r="I140" s="243">
        <f>I141</f>
        <v>-200</v>
      </c>
      <c r="J140" s="183"/>
      <c r="K140" s="184"/>
      <c r="L140" s="185"/>
      <c r="M140" s="175"/>
    </row>
    <row r="141" spans="1:13" ht="56.25" customHeight="1">
      <c r="A141" s="179"/>
      <c r="B141" s="179"/>
      <c r="C141" s="179"/>
      <c r="D141" s="179"/>
      <c r="E141" s="179"/>
      <c r="F141" s="180"/>
      <c r="G141" s="212" t="s">
        <v>959</v>
      </c>
      <c r="H141" s="16" t="s">
        <v>960</v>
      </c>
      <c r="I141" s="243">
        <v>-200</v>
      </c>
      <c r="J141" s="183"/>
      <c r="K141" s="184"/>
      <c r="L141" s="185"/>
      <c r="M141" s="175"/>
    </row>
    <row r="142" spans="1:13" ht="15" customHeight="1">
      <c r="A142" s="15"/>
      <c r="B142" s="15"/>
      <c r="C142" s="15"/>
      <c r="D142" s="15"/>
      <c r="E142" s="15"/>
      <c r="F142" s="13"/>
      <c r="G142" s="208"/>
      <c r="H142" s="14"/>
      <c r="I142" s="237">
        <f>I28+I72</f>
        <v>2000.006</v>
      </c>
      <c r="J142" s="226"/>
      <c r="K142" s="227"/>
      <c r="L142" s="227"/>
      <c r="M142" s="227"/>
    </row>
    <row r="143" spans="1:13" ht="12.75">
      <c r="A143" s="228"/>
      <c r="B143" s="228"/>
      <c r="C143" s="228"/>
      <c r="D143" s="228"/>
      <c r="E143" s="228"/>
      <c r="F143" s="228"/>
      <c r="G143" s="13"/>
      <c r="H143" s="229"/>
      <c r="I143" s="229"/>
      <c r="J143" s="228"/>
      <c r="K143" s="228"/>
      <c r="L143" s="228"/>
      <c r="M143" s="228"/>
    </row>
    <row r="144" spans="1:13" ht="12.75">
      <c r="A144" s="228"/>
      <c r="B144" s="228"/>
      <c r="C144" s="228"/>
      <c r="D144" s="228"/>
      <c r="E144" s="228"/>
      <c r="F144" s="228"/>
      <c r="G144" s="228"/>
      <c r="H144" s="228"/>
      <c r="I144" s="230"/>
      <c r="J144" s="228"/>
      <c r="K144" s="228"/>
      <c r="L144" s="228"/>
      <c r="M144" s="228"/>
    </row>
    <row r="145" ht="12.75">
      <c r="I145" s="12"/>
    </row>
  </sheetData>
  <sheetProtection/>
  <mergeCells count="21">
    <mergeCell ref="H21:I21"/>
    <mergeCell ref="A22:I22"/>
    <mergeCell ref="G24:G26"/>
    <mergeCell ref="H24:H26"/>
    <mergeCell ref="I24:I26"/>
    <mergeCell ref="H20:I20"/>
    <mergeCell ref="G1:O1"/>
    <mergeCell ref="H3:M3"/>
    <mergeCell ref="H4:O4"/>
    <mergeCell ref="H5:O5"/>
    <mergeCell ref="H6:O6"/>
    <mergeCell ref="G16:O16"/>
    <mergeCell ref="G17:O17"/>
    <mergeCell ref="G18:O18"/>
    <mergeCell ref="G19:O19"/>
    <mergeCell ref="H7:O7"/>
    <mergeCell ref="H8:O8"/>
    <mergeCell ref="H9:O9"/>
    <mergeCell ref="H10:O10"/>
    <mergeCell ref="G14:O14"/>
    <mergeCell ref="G15:O15"/>
  </mergeCells>
  <printOptions/>
  <pageMargins left="0.7874015748031497" right="0.1968503937007874" top="0.1968503937007874" bottom="0.2755905511811024" header="0.1574803149606299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showGridLines="0" showZeros="0" zoomScalePageLayoutView="0" workbookViewId="0" topLeftCell="G1">
      <selection activeCell="H7" sqref="H7:O7"/>
    </sheetView>
  </sheetViews>
  <sheetFormatPr defaultColWidth="9.140625" defaultRowHeight="15"/>
  <cols>
    <col min="1" max="6" width="0" style="9" hidden="1" customWidth="1"/>
    <col min="7" max="7" width="21.8515625" style="9" customWidth="1"/>
    <col min="8" max="8" width="42.00390625" style="9" customWidth="1"/>
    <col min="9" max="9" width="14.8515625" style="9" customWidth="1"/>
    <col min="10" max="10" width="12.28125" style="9" customWidth="1"/>
    <col min="11" max="11" width="10.8515625" style="9" hidden="1" customWidth="1"/>
    <col min="12" max="12" width="9.140625" style="9" hidden="1" customWidth="1"/>
    <col min="13" max="13" width="10.7109375" style="9" hidden="1" customWidth="1"/>
    <col min="14" max="15" width="9.140625" style="9" hidden="1" customWidth="1"/>
    <col min="16" max="16384" width="9.140625" style="9" customWidth="1"/>
  </cols>
  <sheetData>
    <row r="1" spans="7:15" ht="48" customHeight="1">
      <c r="G1" s="316" t="s">
        <v>998</v>
      </c>
      <c r="H1" s="316"/>
      <c r="I1" s="316"/>
      <c r="J1" s="316"/>
      <c r="K1" s="316"/>
      <c r="L1" s="316"/>
      <c r="M1" s="316"/>
      <c r="N1" s="316"/>
      <c r="O1" s="316"/>
    </row>
    <row r="2" spans="7:15" ht="0.75" customHeight="1">
      <c r="G2" s="250"/>
      <c r="H2" s="250"/>
      <c r="I2" s="250"/>
      <c r="J2" s="250"/>
      <c r="K2" s="250"/>
      <c r="L2" s="250"/>
      <c r="M2" s="250"/>
      <c r="N2" s="250"/>
      <c r="O2" s="250"/>
    </row>
    <row r="3" spans="8:13" ht="12.75">
      <c r="H3" s="317" t="s">
        <v>999</v>
      </c>
      <c r="I3" s="317"/>
      <c r="J3" s="317"/>
      <c r="K3" s="317"/>
      <c r="L3" s="317"/>
      <c r="M3" s="317"/>
    </row>
    <row r="4" spans="8:15" ht="12.75">
      <c r="H4" s="317" t="s">
        <v>961</v>
      </c>
      <c r="I4" s="317"/>
      <c r="J4" s="317"/>
      <c r="K4" s="317"/>
      <c r="L4" s="317"/>
      <c r="M4" s="317"/>
      <c r="N4" s="317"/>
      <c r="O4" s="317"/>
    </row>
    <row r="5" spans="8:15" ht="12.75">
      <c r="H5" s="317" t="s">
        <v>962</v>
      </c>
      <c r="I5" s="317"/>
      <c r="J5" s="317"/>
      <c r="K5" s="317"/>
      <c r="L5" s="317"/>
      <c r="M5" s="317"/>
      <c r="N5" s="317"/>
      <c r="O5" s="317"/>
    </row>
    <row r="6" spans="8:15" ht="12.75">
      <c r="H6" s="317" t="s">
        <v>1067</v>
      </c>
      <c r="I6" s="317"/>
      <c r="J6" s="317"/>
      <c r="K6" s="317"/>
      <c r="L6" s="317"/>
      <c r="M6" s="317"/>
      <c r="N6" s="317"/>
      <c r="O6" s="317"/>
    </row>
    <row r="7" spans="8:15" ht="12.75">
      <c r="H7" s="317" t="s">
        <v>963</v>
      </c>
      <c r="I7" s="317"/>
      <c r="J7" s="317"/>
      <c r="K7" s="317"/>
      <c r="L7" s="317"/>
      <c r="M7" s="317"/>
      <c r="N7" s="317"/>
      <c r="O7" s="317"/>
    </row>
    <row r="8" spans="8:15" ht="12.75">
      <c r="H8" s="317" t="s">
        <v>964</v>
      </c>
      <c r="I8" s="317"/>
      <c r="J8" s="317"/>
      <c r="K8" s="317"/>
      <c r="L8" s="317"/>
      <c r="M8" s="317"/>
      <c r="N8" s="317"/>
      <c r="O8" s="317"/>
    </row>
    <row r="9" spans="8:15" ht="12.75">
      <c r="H9" s="317" t="s">
        <v>962</v>
      </c>
      <c r="I9" s="317"/>
      <c r="J9" s="317"/>
      <c r="K9" s="317"/>
      <c r="L9" s="317"/>
      <c r="M9" s="317"/>
      <c r="N9" s="317"/>
      <c r="O9" s="317"/>
    </row>
    <row r="10" spans="8:15" ht="12.75">
      <c r="H10" s="317" t="s">
        <v>965</v>
      </c>
      <c r="I10" s="317"/>
      <c r="J10" s="317"/>
      <c r="K10" s="317"/>
      <c r="L10" s="317"/>
      <c r="M10" s="317"/>
      <c r="N10" s="317"/>
      <c r="O10" s="317"/>
    </row>
    <row r="11" spans="8:15" ht="12.75">
      <c r="H11" s="249" t="s">
        <v>966</v>
      </c>
      <c r="I11" s="249"/>
      <c r="J11" s="249"/>
      <c r="K11" s="249"/>
      <c r="L11" s="249"/>
      <c r="M11" s="249"/>
      <c r="N11" s="249"/>
      <c r="O11" s="249"/>
    </row>
    <row r="12" spans="8:15" ht="12.75">
      <c r="H12" s="249" t="s">
        <v>967</v>
      </c>
      <c r="I12" s="249"/>
      <c r="J12" s="249"/>
      <c r="K12" s="249"/>
      <c r="L12" s="249"/>
      <c r="M12" s="249"/>
      <c r="N12" s="249"/>
      <c r="O12" s="249"/>
    </row>
    <row r="13" spans="7:15" ht="12.75">
      <c r="G13" s="251"/>
      <c r="H13" s="251"/>
      <c r="I13" s="251"/>
      <c r="J13" s="251"/>
      <c r="K13" s="251"/>
      <c r="L13" s="251"/>
      <c r="M13" s="251"/>
      <c r="N13" s="251"/>
      <c r="O13" s="251"/>
    </row>
    <row r="14" spans="7:15" ht="12.75">
      <c r="G14" s="317" t="s">
        <v>1000</v>
      </c>
      <c r="H14" s="317"/>
      <c r="I14" s="317"/>
      <c r="J14" s="317"/>
      <c r="K14" s="317"/>
      <c r="L14" s="317"/>
      <c r="M14" s="317"/>
      <c r="N14" s="317"/>
      <c r="O14" s="317"/>
    </row>
    <row r="15" spans="7:15" ht="12.75">
      <c r="G15" s="317" t="s">
        <v>968</v>
      </c>
      <c r="H15" s="317"/>
      <c r="I15" s="317"/>
      <c r="J15" s="317"/>
      <c r="K15" s="317"/>
      <c r="L15" s="317"/>
      <c r="M15" s="317"/>
      <c r="N15" s="317"/>
      <c r="O15" s="317"/>
    </row>
    <row r="16" spans="7:15" ht="12.75">
      <c r="G16" s="317" t="s">
        <v>969</v>
      </c>
      <c r="H16" s="317"/>
      <c r="I16" s="317"/>
      <c r="J16" s="317"/>
      <c r="K16" s="317"/>
      <c r="L16" s="317"/>
      <c r="M16" s="317"/>
      <c r="N16" s="317"/>
      <c r="O16" s="317"/>
    </row>
    <row r="17" spans="1:15" ht="12.75" customHeight="1">
      <c r="A17" s="173"/>
      <c r="B17" s="173"/>
      <c r="C17" s="173"/>
      <c r="D17" s="173"/>
      <c r="E17" s="173"/>
      <c r="F17" s="173"/>
      <c r="G17" s="318" t="s">
        <v>970</v>
      </c>
      <c r="H17" s="318"/>
      <c r="I17" s="318"/>
      <c r="J17" s="318"/>
      <c r="K17" s="318"/>
      <c r="L17" s="318"/>
      <c r="M17" s="318"/>
      <c r="N17" s="318"/>
      <c r="O17" s="318"/>
    </row>
    <row r="18" spans="1:15" ht="12.75" customHeight="1">
      <c r="A18" s="173"/>
      <c r="B18" s="173"/>
      <c r="C18" s="173"/>
      <c r="D18" s="173"/>
      <c r="E18" s="173"/>
      <c r="F18" s="173"/>
      <c r="G18" s="318" t="s">
        <v>740</v>
      </c>
      <c r="H18" s="318"/>
      <c r="I18" s="318"/>
      <c r="J18" s="318"/>
      <c r="K18" s="318"/>
      <c r="L18" s="318"/>
      <c r="M18" s="318"/>
      <c r="N18" s="318"/>
      <c r="O18" s="318"/>
    </row>
    <row r="19" spans="1:15" ht="12.75" customHeight="1">
      <c r="A19" s="173"/>
      <c r="B19" s="173"/>
      <c r="C19" s="173"/>
      <c r="D19" s="173"/>
      <c r="E19" s="173"/>
      <c r="F19" s="173"/>
      <c r="G19" s="318" t="s">
        <v>971</v>
      </c>
      <c r="H19" s="318"/>
      <c r="I19" s="318"/>
      <c r="J19" s="318"/>
      <c r="K19" s="318"/>
      <c r="L19" s="318"/>
      <c r="M19" s="318"/>
      <c r="N19" s="318"/>
      <c r="O19" s="318"/>
    </row>
    <row r="20" spans="1:10" ht="12.75" customHeight="1">
      <c r="A20" s="173"/>
      <c r="B20" s="173"/>
      <c r="C20" s="173"/>
      <c r="D20" s="173"/>
      <c r="E20" s="173"/>
      <c r="F20" s="173"/>
      <c r="G20" s="174"/>
      <c r="H20" s="315"/>
      <c r="I20" s="315"/>
      <c r="J20" s="315"/>
    </row>
    <row r="21" spans="1:10" ht="12.75">
      <c r="A21" s="15"/>
      <c r="B21" s="15"/>
      <c r="C21" s="15"/>
      <c r="D21" s="15"/>
      <c r="E21" s="15"/>
      <c r="F21" s="15"/>
      <c r="G21" s="15"/>
      <c r="H21" s="319"/>
      <c r="I21" s="319"/>
      <c r="J21" s="15"/>
    </row>
    <row r="22" spans="1:10" ht="46.5" customHeight="1">
      <c r="A22" s="320" t="s">
        <v>1001</v>
      </c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21" customHeight="1">
      <c r="A23" s="15"/>
      <c r="B23" s="15"/>
      <c r="C23" s="15"/>
      <c r="D23" s="15"/>
      <c r="E23" s="15"/>
      <c r="F23" s="15"/>
      <c r="G23" s="13"/>
      <c r="H23" s="13"/>
      <c r="I23" s="325" t="s">
        <v>753</v>
      </c>
      <c r="J23" s="325"/>
    </row>
    <row r="24" spans="1:10" ht="24.75" customHeight="1">
      <c r="A24" s="15"/>
      <c r="B24" s="15"/>
      <c r="C24" s="15"/>
      <c r="D24" s="15"/>
      <c r="E24" s="15"/>
      <c r="F24" s="13"/>
      <c r="G24" s="321" t="s">
        <v>754</v>
      </c>
      <c r="H24" s="321" t="s">
        <v>66</v>
      </c>
      <c r="I24" s="322" t="s">
        <v>976</v>
      </c>
      <c r="J24" s="322" t="s">
        <v>977</v>
      </c>
    </row>
    <row r="25" spans="1:10" ht="12.75">
      <c r="A25" s="15"/>
      <c r="B25" s="15"/>
      <c r="C25" s="15"/>
      <c r="D25" s="15"/>
      <c r="E25" s="15"/>
      <c r="F25" s="13"/>
      <c r="G25" s="321"/>
      <c r="H25" s="321"/>
      <c r="I25" s="323"/>
      <c r="J25" s="323"/>
    </row>
    <row r="26" spans="1:10" ht="12.75">
      <c r="A26" s="15"/>
      <c r="B26" s="15"/>
      <c r="C26" s="15"/>
      <c r="D26" s="15"/>
      <c r="E26" s="15"/>
      <c r="F26" s="13"/>
      <c r="G26" s="321"/>
      <c r="H26" s="321"/>
      <c r="I26" s="324"/>
      <c r="J26" s="324"/>
    </row>
    <row r="27" spans="1:10" ht="12.75" hidden="1">
      <c r="A27" s="15"/>
      <c r="B27" s="15"/>
      <c r="C27" s="15"/>
      <c r="D27" s="15"/>
      <c r="E27" s="15"/>
      <c r="F27" s="13"/>
      <c r="G27" s="178" t="s">
        <v>755</v>
      </c>
      <c r="H27" s="178" t="s">
        <v>756</v>
      </c>
      <c r="I27" s="178" t="s">
        <v>757</v>
      </c>
      <c r="J27" s="254"/>
    </row>
    <row r="28" spans="1:10" ht="17.25" customHeight="1">
      <c r="A28" s="179"/>
      <c r="B28" s="179"/>
      <c r="C28" s="179"/>
      <c r="D28" s="179"/>
      <c r="E28" s="179"/>
      <c r="F28" s="180"/>
      <c r="G28" s="181" t="s">
        <v>758</v>
      </c>
      <c r="H28" s="182" t="s">
        <v>759</v>
      </c>
      <c r="I28" s="233">
        <f>I29+I39+I45+I51+I61+I35+I37+I57</f>
        <v>2000</v>
      </c>
      <c r="J28" s="233">
        <f>J29+J39+J45+J51+J61+J35+J37+J57</f>
        <v>2000</v>
      </c>
    </row>
    <row r="29" spans="1:10" ht="17.25" customHeight="1">
      <c r="A29" s="179"/>
      <c r="B29" s="179"/>
      <c r="C29" s="179"/>
      <c r="D29" s="179"/>
      <c r="E29" s="179"/>
      <c r="F29" s="180"/>
      <c r="G29" s="181" t="s">
        <v>760</v>
      </c>
      <c r="H29" s="186" t="s">
        <v>761</v>
      </c>
      <c r="I29" s="233">
        <f>I30</f>
        <v>2000</v>
      </c>
      <c r="J29" s="233">
        <f>J30</f>
        <v>2000</v>
      </c>
    </row>
    <row r="30" spans="1:10" ht="16.5" customHeight="1">
      <c r="A30" s="179"/>
      <c r="B30" s="179"/>
      <c r="C30" s="179"/>
      <c r="D30" s="179"/>
      <c r="E30" s="179"/>
      <c r="F30" s="180"/>
      <c r="G30" s="181" t="s">
        <v>762</v>
      </c>
      <c r="H30" s="187" t="s">
        <v>763</v>
      </c>
      <c r="I30" s="233">
        <f>I31+I32+I33+I34</f>
        <v>2000</v>
      </c>
      <c r="J30" s="233">
        <f>J31+J32+J33+J34</f>
        <v>2000</v>
      </c>
    </row>
    <row r="31" spans="1:10" ht="84" customHeight="1">
      <c r="A31" s="179"/>
      <c r="B31" s="179"/>
      <c r="C31" s="179"/>
      <c r="D31" s="179"/>
      <c r="E31" s="179"/>
      <c r="F31" s="180"/>
      <c r="G31" s="188" t="s">
        <v>764</v>
      </c>
      <c r="H31" s="189" t="s">
        <v>765</v>
      </c>
      <c r="I31" s="232">
        <v>2000</v>
      </c>
      <c r="J31" s="279">
        <v>2000</v>
      </c>
    </row>
    <row r="32" spans="1:10" ht="117.75" customHeight="1" hidden="1">
      <c r="A32" s="179" t="s">
        <v>755</v>
      </c>
      <c r="B32" s="179" t="s">
        <v>758</v>
      </c>
      <c r="C32" s="179" t="s">
        <v>760</v>
      </c>
      <c r="D32" s="179" t="s">
        <v>766</v>
      </c>
      <c r="E32" s="179" t="s">
        <v>767</v>
      </c>
      <c r="F32" s="180" t="s">
        <v>768</v>
      </c>
      <c r="G32" s="188" t="s">
        <v>769</v>
      </c>
      <c r="H32" s="189" t="s">
        <v>770</v>
      </c>
      <c r="I32" s="232"/>
      <c r="J32" s="232"/>
    </row>
    <row r="33" spans="1:10" ht="52.5" customHeight="1" hidden="1">
      <c r="A33" s="179"/>
      <c r="B33" s="179"/>
      <c r="C33" s="179"/>
      <c r="D33" s="179"/>
      <c r="E33" s="179"/>
      <c r="F33" s="180"/>
      <c r="G33" s="188" t="s">
        <v>771</v>
      </c>
      <c r="H33" s="189" t="s">
        <v>772</v>
      </c>
      <c r="I33" s="232"/>
      <c r="J33" s="279"/>
    </row>
    <row r="34" spans="1:10" ht="93.75" customHeight="1" hidden="1">
      <c r="A34" s="179" t="s">
        <v>755</v>
      </c>
      <c r="B34" s="179" t="s">
        <v>758</v>
      </c>
      <c r="C34" s="179" t="s">
        <v>760</v>
      </c>
      <c r="D34" s="179" t="s">
        <v>762</v>
      </c>
      <c r="E34" s="179" t="s">
        <v>769</v>
      </c>
      <c r="F34" s="180" t="s">
        <v>769</v>
      </c>
      <c r="G34" s="190" t="s">
        <v>773</v>
      </c>
      <c r="H34" s="189" t="s">
        <v>774</v>
      </c>
      <c r="I34" s="232"/>
      <c r="J34" s="279"/>
    </row>
    <row r="35" spans="1:10" ht="25.5" hidden="1">
      <c r="A35" s="179"/>
      <c r="B35" s="179"/>
      <c r="C35" s="179"/>
      <c r="D35" s="179"/>
      <c r="E35" s="179"/>
      <c r="F35" s="180"/>
      <c r="G35" s="191" t="s">
        <v>775</v>
      </c>
      <c r="H35" s="192" t="s">
        <v>776</v>
      </c>
      <c r="I35" s="233">
        <f>I36</f>
        <v>0</v>
      </c>
      <c r="J35" s="233">
        <f>J36</f>
        <v>0</v>
      </c>
    </row>
    <row r="36" spans="1:10" ht="25.5" hidden="1">
      <c r="A36" s="179"/>
      <c r="B36" s="179"/>
      <c r="C36" s="179"/>
      <c r="D36" s="179"/>
      <c r="E36" s="179"/>
      <c r="F36" s="180"/>
      <c r="G36" s="193" t="s">
        <v>777</v>
      </c>
      <c r="H36" s="194" t="s">
        <v>776</v>
      </c>
      <c r="I36" s="232"/>
      <c r="J36" s="279"/>
    </row>
    <row r="37" spans="1:10" ht="12.75" hidden="1">
      <c r="A37" s="179"/>
      <c r="B37" s="179"/>
      <c r="C37" s="179"/>
      <c r="D37" s="179"/>
      <c r="E37" s="179"/>
      <c r="F37" s="180"/>
      <c r="G37" s="191" t="s">
        <v>778</v>
      </c>
      <c r="H37" s="192" t="s">
        <v>779</v>
      </c>
      <c r="I37" s="233">
        <f>I38</f>
        <v>0</v>
      </c>
      <c r="J37" s="233">
        <f>J38</f>
        <v>0</v>
      </c>
    </row>
    <row r="38" spans="1:10" ht="12.75" hidden="1">
      <c r="A38" s="179"/>
      <c r="B38" s="179"/>
      <c r="C38" s="179"/>
      <c r="D38" s="179"/>
      <c r="E38" s="179"/>
      <c r="F38" s="180"/>
      <c r="G38" s="193" t="s">
        <v>780</v>
      </c>
      <c r="H38" s="194" t="s">
        <v>779</v>
      </c>
      <c r="I38" s="232"/>
      <c r="J38" s="279"/>
    </row>
    <row r="39" spans="1:10" ht="12.75" hidden="1">
      <c r="A39" s="179" t="s">
        <v>755</v>
      </c>
      <c r="B39" s="179" t="s">
        <v>758</v>
      </c>
      <c r="C39" s="179" t="s">
        <v>781</v>
      </c>
      <c r="D39" s="179" t="s">
        <v>782</v>
      </c>
      <c r="E39" s="179" t="s">
        <v>783</v>
      </c>
      <c r="F39" s="180" t="s">
        <v>783</v>
      </c>
      <c r="G39" s="195" t="s">
        <v>784</v>
      </c>
      <c r="H39" s="196" t="s">
        <v>785</v>
      </c>
      <c r="I39" s="231">
        <f>I40+I43</f>
        <v>0</v>
      </c>
      <c r="J39" s="231">
        <f>J40+J43</f>
        <v>0</v>
      </c>
    </row>
    <row r="40" spans="1:10" ht="40.5" customHeight="1" hidden="1">
      <c r="A40" s="179" t="s">
        <v>755</v>
      </c>
      <c r="B40" s="179" t="s">
        <v>758</v>
      </c>
      <c r="C40" s="179" t="s">
        <v>781</v>
      </c>
      <c r="D40" s="179" t="s">
        <v>782</v>
      </c>
      <c r="E40" s="179" t="s">
        <v>786</v>
      </c>
      <c r="F40" s="180" t="s">
        <v>786</v>
      </c>
      <c r="G40" s="191" t="s">
        <v>787</v>
      </c>
      <c r="H40" s="192" t="s">
        <v>788</v>
      </c>
      <c r="I40" s="233">
        <f>I41</f>
        <v>0</v>
      </c>
      <c r="J40" s="233">
        <f>J41</f>
        <v>0</v>
      </c>
    </row>
    <row r="41" spans="1:10" ht="50.25" customHeight="1" hidden="1">
      <c r="A41" s="179" t="s">
        <v>755</v>
      </c>
      <c r="B41" s="179" t="s">
        <v>758</v>
      </c>
      <c r="C41" s="179" t="s">
        <v>781</v>
      </c>
      <c r="D41" s="179" t="s">
        <v>782</v>
      </c>
      <c r="E41" s="179" t="s">
        <v>789</v>
      </c>
      <c r="F41" s="180" t="s">
        <v>789</v>
      </c>
      <c r="G41" s="197" t="s">
        <v>790</v>
      </c>
      <c r="H41" s="198" t="s">
        <v>791</v>
      </c>
      <c r="I41" s="234"/>
      <c r="J41" s="280"/>
    </row>
    <row r="42" spans="1:10" ht="8.25" customHeight="1" hidden="1">
      <c r="A42" s="179" t="s">
        <v>755</v>
      </c>
      <c r="B42" s="179" t="s">
        <v>758</v>
      </c>
      <c r="C42" s="179" t="s">
        <v>792</v>
      </c>
      <c r="D42" s="179" t="s">
        <v>793</v>
      </c>
      <c r="E42" s="179" t="s">
        <v>794</v>
      </c>
      <c r="F42" s="180" t="s">
        <v>794</v>
      </c>
      <c r="G42" s="193"/>
      <c r="H42" s="194"/>
      <c r="I42" s="232"/>
      <c r="J42" s="279"/>
    </row>
    <row r="43" spans="1:10" ht="45" customHeight="1" hidden="1">
      <c r="A43" s="179"/>
      <c r="B43" s="179"/>
      <c r="C43" s="179"/>
      <c r="D43" s="179"/>
      <c r="E43" s="179"/>
      <c r="F43" s="180"/>
      <c r="G43" s="191" t="s">
        <v>795</v>
      </c>
      <c r="H43" s="194" t="s">
        <v>796</v>
      </c>
      <c r="I43" s="232">
        <f>I44</f>
        <v>0</v>
      </c>
      <c r="J43" s="279">
        <f>J44</f>
        <v>0</v>
      </c>
    </row>
    <row r="44" spans="1:10" ht="29.25" customHeight="1" hidden="1">
      <c r="A44" s="179"/>
      <c r="B44" s="179"/>
      <c r="C44" s="179"/>
      <c r="D44" s="179"/>
      <c r="E44" s="179"/>
      <c r="F44" s="180"/>
      <c r="G44" s="197" t="s">
        <v>797</v>
      </c>
      <c r="H44" s="198" t="s">
        <v>798</v>
      </c>
      <c r="I44" s="232"/>
      <c r="J44" s="279"/>
    </row>
    <row r="45" spans="1:10" ht="52.5" customHeight="1" hidden="1">
      <c r="A45" s="179" t="s">
        <v>755</v>
      </c>
      <c r="B45" s="179" t="s">
        <v>758</v>
      </c>
      <c r="C45" s="179" t="s">
        <v>792</v>
      </c>
      <c r="D45" s="179" t="s">
        <v>799</v>
      </c>
      <c r="E45" s="179" t="s">
        <v>800</v>
      </c>
      <c r="F45" s="180" t="s">
        <v>800</v>
      </c>
      <c r="G45" s="191" t="s">
        <v>801</v>
      </c>
      <c r="H45" s="192" t="s">
        <v>802</v>
      </c>
      <c r="I45" s="233">
        <f>I46</f>
        <v>0</v>
      </c>
      <c r="J45" s="233">
        <f>J46</f>
        <v>0</v>
      </c>
    </row>
    <row r="46" spans="1:10" ht="91.5" customHeight="1" hidden="1">
      <c r="A46" s="179"/>
      <c r="B46" s="179"/>
      <c r="C46" s="179"/>
      <c r="D46" s="179"/>
      <c r="E46" s="179"/>
      <c r="F46" s="180"/>
      <c r="G46" s="191" t="s">
        <v>803</v>
      </c>
      <c r="H46" s="192" t="s">
        <v>804</v>
      </c>
      <c r="I46" s="233">
        <f>I50+I47</f>
        <v>0</v>
      </c>
      <c r="J46" s="233">
        <f>J50+J47</f>
        <v>0</v>
      </c>
    </row>
    <row r="47" spans="1:10" ht="66.75" customHeight="1" hidden="1">
      <c r="A47" s="179" t="s">
        <v>755</v>
      </c>
      <c r="B47" s="179" t="s">
        <v>758</v>
      </c>
      <c r="C47" s="179" t="s">
        <v>805</v>
      </c>
      <c r="D47" s="179" t="s">
        <v>806</v>
      </c>
      <c r="E47" s="179" t="s">
        <v>807</v>
      </c>
      <c r="F47" s="180" t="s">
        <v>807</v>
      </c>
      <c r="G47" s="193" t="s">
        <v>808</v>
      </c>
      <c r="H47" s="194" t="s">
        <v>809</v>
      </c>
      <c r="I47" s="232">
        <f>I48</f>
        <v>0</v>
      </c>
      <c r="J47" s="232">
        <f>J48</f>
        <v>0</v>
      </c>
    </row>
    <row r="48" spans="1:10" ht="92.25" customHeight="1" hidden="1">
      <c r="A48" s="179" t="s">
        <v>755</v>
      </c>
      <c r="B48" s="179" t="s">
        <v>758</v>
      </c>
      <c r="C48" s="179" t="s">
        <v>805</v>
      </c>
      <c r="D48" s="179" t="s">
        <v>806</v>
      </c>
      <c r="E48" s="179" t="s">
        <v>810</v>
      </c>
      <c r="F48" s="180" t="s">
        <v>810</v>
      </c>
      <c r="G48" s="197" t="s">
        <v>811</v>
      </c>
      <c r="H48" s="198" t="s">
        <v>812</v>
      </c>
      <c r="I48" s="234"/>
      <c r="J48" s="280"/>
    </row>
    <row r="49" spans="1:10" ht="93" customHeight="1" hidden="1">
      <c r="A49" s="179"/>
      <c r="B49" s="179"/>
      <c r="C49" s="179"/>
      <c r="D49" s="179"/>
      <c r="E49" s="179"/>
      <c r="F49" s="180"/>
      <c r="G49" s="199" t="s">
        <v>813</v>
      </c>
      <c r="H49" s="194" t="s">
        <v>814</v>
      </c>
      <c r="I49" s="232">
        <f>I50</f>
        <v>0</v>
      </c>
      <c r="J49" s="232">
        <f>J50</f>
        <v>0</v>
      </c>
    </row>
    <row r="50" spans="1:10" ht="78.75" customHeight="1" hidden="1">
      <c r="A50" s="179"/>
      <c r="B50" s="179"/>
      <c r="C50" s="179"/>
      <c r="D50" s="179"/>
      <c r="E50" s="179"/>
      <c r="F50" s="180"/>
      <c r="G50" s="197" t="s">
        <v>815</v>
      </c>
      <c r="H50" s="198" t="s">
        <v>816</v>
      </c>
      <c r="I50" s="234"/>
      <c r="J50" s="280"/>
    </row>
    <row r="51" spans="1:10" ht="29.25" customHeight="1" hidden="1">
      <c r="A51" s="179" t="s">
        <v>755</v>
      </c>
      <c r="B51" s="179" t="s">
        <v>758</v>
      </c>
      <c r="C51" s="179" t="s">
        <v>784</v>
      </c>
      <c r="D51" s="179" t="s">
        <v>795</v>
      </c>
      <c r="E51" s="179" t="s">
        <v>817</v>
      </c>
      <c r="F51" s="180" t="s">
        <v>818</v>
      </c>
      <c r="G51" s="191" t="s">
        <v>819</v>
      </c>
      <c r="H51" s="192" t="s">
        <v>820</v>
      </c>
      <c r="I51" s="233">
        <f>I52</f>
        <v>0</v>
      </c>
      <c r="J51" s="233">
        <f>J52</f>
        <v>0</v>
      </c>
    </row>
    <row r="52" spans="1:10" ht="29.25" customHeight="1" hidden="1">
      <c r="A52" s="179" t="s">
        <v>755</v>
      </c>
      <c r="B52" s="179" t="s">
        <v>758</v>
      </c>
      <c r="C52" s="179" t="s">
        <v>784</v>
      </c>
      <c r="D52" s="179" t="s">
        <v>795</v>
      </c>
      <c r="E52" s="179" t="s">
        <v>821</v>
      </c>
      <c r="F52" s="180" t="s">
        <v>821</v>
      </c>
      <c r="G52" s="199" t="s">
        <v>822</v>
      </c>
      <c r="H52" s="194" t="s">
        <v>823</v>
      </c>
      <c r="I52" s="232">
        <f>I53+I54+I55+I56</f>
        <v>0</v>
      </c>
      <c r="J52" s="232">
        <f>J53+J54+J55+J56</f>
        <v>0</v>
      </c>
    </row>
    <row r="53" spans="1:10" ht="29.25" customHeight="1" hidden="1">
      <c r="A53" s="179"/>
      <c r="B53" s="179"/>
      <c r="C53" s="179"/>
      <c r="D53" s="179"/>
      <c r="E53" s="179"/>
      <c r="F53" s="180"/>
      <c r="G53" s="201" t="s">
        <v>824</v>
      </c>
      <c r="H53" s="198" t="s">
        <v>825</v>
      </c>
      <c r="I53" s="232"/>
      <c r="J53" s="279"/>
    </row>
    <row r="54" spans="1:10" ht="29.25" customHeight="1" hidden="1">
      <c r="A54" s="179"/>
      <c r="B54" s="179"/>
      <c r="C54" s="179"/>
      <c r="D54" s="179"/>
      <c r="E54" s="179"/>
      <c r="F54" s="180"/>
      <c r="G54" s="201" t="s">
        <v>826</v>
      </c>
      <c r="H54" s="198" t="s">
        <v>827</v>
      </c>
      <c r="I54" s="232"/>
      <c r="J54" s="279"/>
    </row>
    <row r="55" spans="1:10" ht="29.25" customHeight="1" hidden="1">
      <c r="A55" s="179"/>
      <c r="B55" s="179"/>
      <c r="C55" s="179"/>
      <c r="D55" s="179"/>
      <c r="E55" s="179"/>
      <c r="F55" s="180"/>
      <c r="G55" s="201" t="s">
        <v>828</v>
      </c>
      <c r="H55" s="198" t="s">
        <v>829</v>
      </c>
      <c r="I55" s="232"/>
      <c r="J55" s="279"/>
    </row>
    <row r="56" spans="1:10" ht="29.25" customHeight="1" hidden="1">
      <c r="A56" s="179"/>
      <c r="B56" s="179"/>
      <c r="C56" s="179"/>
      <c r="D56" s="179"/>
      <c r="E56" s="179"/>
      <c r="F56" s="180"/>
      <c r="G56" s="201" t="s">
        <v>830</v>
      </c>
      <c r="H56" s="198" t="s">
        <v>831</v>
      </c>
      <c r="I56" s="232"/>
      <c r="J56" s="279"/>
    </row>
    <row r="57" spans="1:10" ht="29.25" customHeight="1" hidden="1">
      <c r="A57" s="179"/>
      <c r="B57" s="179"/>
      <c r="C57" s="179"/>
      <c r="D57" s="179"/>
      <c r="E57" s="179"/>
      <c r="F57" s="180"/>
      <c r="G57" s="202" t="s">
        <v>832</v>
      </c>
      <c r="H57" s="203" t="s">
        <v>833</v>
      </c>
      <c r="I57" s="233">
        <f aca="true" t="shared" si="0" ref="I57:J59">I58</f>
        <v>0</v>
      </c>
      <c r="J57" s="233">
        <f t="shared" si="0"/>
        <v>0</v>
      </c>
    </row>
    <row r="58" spans="1:10" ht="41.25" customHeight="1" hidden="1">
      <c r="A58" s="179"/>
      <c r="B58" s="179"/>
      <c r="C58" s="179"/>
      <c r="D58" s="179"/>
      <c r="E58" s="179"/>
      <c r="F58" s="180"/>
      <c r="G58" s="204" t="s">
        <v>834</v>
      </c>
      <c r="H58" s="205" t="s">
        <v>835</v>
      </c>
      <c r="I58" s="232">
        <f t="shared" si="0"/>
        <v>0</v>
      </c>
      <c r="J58" s="232">
        <f t="shared" si="0"/>
        <v>0</v>
      </c>
    </row>
    <row r="59" spans="1:10" ht="39" customHeight="1" hidden="1">
      <c r="A59" s="179"/>
      <c r="B59" s="179"/>
      <c r="C59" s="179"/>
      <c r="D59" s="179"/>
      <c r="E59" s="179"/>
      <c r="F59" s="180"/>
      <c r="G59" s="204" t="s">
        <v>836</v>
      </c>
      <c r="H59" s="205" t="s">
        <v>837</v>
      </c>
      <c r="I59" s="232">
        <f t="shared" si="0"/>
        <v>0</v>
      </c>
      <c r="J59" s="232">
        <f t="shared" si="0"/>
        <v>0</v>
      </c>
    </row>
    <row r="60" spans="1:10" ht="53.25" customHeight="1" hidden="1">
      <c r="A60" s="179"/>
      <c r="B60" s="179"/>
      <c r="C60" s="179"/>
      <c r="D60" s="179"/>
      <c r="E60" s="179"/>
      <c r="F60" s="180"/>
      <c r="G60" s="206" t="s">
        <v>838</v>
      </c>
      <c r="H60" s="207" t="s">
        <v>839</v>
      </c>
      <c r="I60" s="234"/>
      <c r="J60" s="280"/>
    </row>
    <row r="61" spans="1:10" ht="28.5" customHeight="1" hidden="1">
      <c r="A61" s="179" t="s">
        <v>755</v>
      </c>
      <c r="B61" s="179" t="s">
        <v>758</v>
      </c>
      <c r="C61" s="179" t="s">
        <v>840</v>
      </c>
      <c r="D61" s="179" t="s">
        <v>841</v>
      </c>
      <c r="E61" s="179" t="s">
        <v>842</v>
      </c>
      <c r="F61" s="180" t="s">
        <v>843</v>
      </c>
      <c r="G61" s="195" t="s">
        <v>844</v>
      </c>
      <c r="H61" s="196" t="s">
        <v>845</v>
      </c>
      <c r="I61" s="233">
        <f>I62+I65+I70+I68+I66</f>
        <v>0</v>
      </c>
      <c r="J61" s="233">
        <f>J62+J65+J70+J68+J66</f>
        <v>0</v>
      </c>
    </row>
    <row r="62" spans="1:10" ht="30" customHeight="1" hidden="1">
      <c r="A62" s="179" t="s">
        <v>755</v>
      </c>
      <c r="B62" s="179" t="s">
        <v>758</v>
      </c>
      <c r="C62" s="179" t="s">
        <v>840</v>
      </c>
      <c r="D62" s="179" t="s">
        <v>841</v>
      </c>
      <c r="E62" s="179" t="s">
        <v>842</v>
      </c>
      <c r="F62" s="180" t="s">
        <v>846</v>
      </c>
      <c r="G62" s="195" t="s">
        <v>847</v>
      </c>
      <c r="H62" s="196" t="s">
        <v>848</v>
      </c>
      <c r="I62" s="233">
        <f>I63+I64</f>
        <v>0</v>
      </c>
      <c r="J62" s="233">
        <f>J63+J64</f>
        <v>0</v>
      </c>
    </row>
    <row r="63" spans="1:10" ht="134.25" customHeight="1" hidden="1">
      <c r="A63" s="179"/>
      <c r="B63" s="179"/>
      <c r="C63" s="179"/>
      <c r="D63" s="179"/>
      <c r="E63" s="179"/>
      <c r="F63" s="180"/>
      <c r="G63" s="197" t="s">
        <v>849</v>
      </c>
      <c r="H63" s="198" t="s">
        <v>850</v>
      </c>
      <c r="I63" s="234"/>
      <c r="J63" s="280"/>
    </row>
    <row r="64" spans="1:10" ht="67.5" customHeight="1" hidden="1">
      <c r="A64" s="179"/>
      <c r="B64" s="179"/>
      <c r="C64" s="179"/>
      <c r="D64" s="179"/>
      <c r="E64" s="179"/>
      <c r="F64" s="180"/>
      <c r="G64" s="197" t="s">
        <v>851</v>
      </c>
      <c r="H64" s="198" t="s">
        <v>852</v>
      </c>
      <c r="I64" s="234"/>
      <c r="J64" s="280"/>
    </row>
    <row r="65" spans="1:10" ht="65.25" customHeight="1" hidden="1">
      <c r="A65" s="179" t="s">
        <v>755</v>
      </c>
      <c r="B65" s="179" t="s">
        <v>758</v>
      </c>
      <c r="C65" s="179" t="s">
        <v>840</v>
      </c>
      <c r="D65" s="179" t="s">
        <v>841</v>
      </c>
      <c r="E65" s="179" t="s">
        <v>853</v>
      </c>
      <c r="F65" s="180" t="s">
        <v>854</v>
      </c>
      <c r="G65" s="191" t="s">
        <v>855</v>
      </c>
      <c r="H65" s="192" t="s">
        <v>856</v>
      </c>
      <c r="I65" s="233"/>
      <c r="J65" s="237"/>
    </row>
    <row r="66" spans="1:10" ht="107.25" customHeight="1" hidden="1">
      <c r="A66" s="179"/>
      <c r="B66" s="179"/>
      <c r="C66" s="179"/>
      <c r="D66" s="179"/>
      <c r="E66" s="179"/>
      <c r="F66" s="180"/>
      <c r="G66" s="191" t="s">
        <v>857</v>
      </c>
      <c r="H66" s="192" t="s">
        <v>858</v>
      </c>
      <c r="I66" s="233">
        <f>I67</f>
        <v>0</v>
      </c>
      <c r="J66" s="233">
        <f>J67</f>
        <v>0</v>
      </c>
    </row>
    <row r="67" spans="1:10" ht="25.5" customHeight="1" hidden="1">
      <c r="A67" s="179"/>
      <c r="B67" s="179"/>
      <c r="C67" s="179"/>
      <c r="D67" s="179"/>
      <c r="E67" s="179"/>
      <c r="F67" s="180"/>
      <c r="G67" s="197" t="s">
        <v>859</v>
      </c>
      <c r="H67" s="198" t="s">
        <v>860</v>
      </c>
      <c r="I67" s="234"/>
      <c r="J67" s="280"/>
    </row>
    <row r="68" spans="1:10" ht="63.75" customHeight="1" hidden="1">
      <c r="A68" s="179"/>
      <c r="B68" s="179"/>
      <c r="C68" s="179"/>
      <c r="D68" s="179"/>
      <c r="E68" s="179"/>
      <c r="F68" s="180"/>
      <c r="G68" s="191" t="s">
        <v>861</v>
      </c>
      <c r="H68" s="192" t="s">
        <v>862</v>
      </c>
      <c r="I68" s="233"/>
      <c r="J68" s="237"/>
    </row>
    <row r="69" spans="1:10" ht="69.75" customHeight="1" hidden="1">
      <c r="A69" s="179"/>
      <c r="B69" s="179"/>
      <c r="C69" s="179"/>
      <c r="D69" s="179"/>
      <c r="E69" s="179"/>
      <c r="F69" s="180"/>
      <c r="G69" s="202" t="s">
        <v>863</v>
      </c>
      <c r="H69" s="203" t="s">
        <v>864</v>
      </c>
      <c r="I69" s="233"/>
      <c r="J69" s="237"/>
    </row>
    <row r="70" spans="1:10" ht="31.5" customHeight="1" hidden="1">
      <c r="A70" s="179" t="s">
        <v>755</v>
      </c>
      <c r="B70" s="179" t="s">
        <v>758</v>
      </c>
      <c r="C70" s="179" t="s">
        <v>840</v>
      </c>
      <c r="D70" s="179" t="s">
        <v>865</v>
      </c>
      <c r="E70" s="179" t="s">
        <v>866</v>
      </c>
      <c r="F70" s="180" t="s">
        <v>866</v>
      </c>
      <c r="G70" s="191" t="s">
        <v>867</v>
      </c>
      <c r="H70" s="192" t="s">
        <v>868</v>
      </c>
      <c r="I70" s="233">
        <f>I71</f>
        <v>0</v>
      </c>
      <c r="J70" s="233">
        <f>J71</f>
        <v>0</v>
      </c>
    </row>
    <row r="71" spans="1:10" ht="40.5" customHeight="1" hidden="1">
      <c r="A71" s="179" t="s">
        <v>755</v>
      </c>
      <c r="B71" s="179" t="s">
        <v>758</v>
      </c>
      <c r="C71" s="179" t="s">
        <v>840</v>
      </c>
      <c r="D71" s="179" t="s">
        <v>865</v>
      </c>
      <c r="E71" s="179" t="s">
        <v>869</v>
      </c>
      <c r="F71" s="180" t="s">
        <v>869</v>
      </c>
      <c r="G71" s="197" t="s">
        <v>870</v>
      </c>
      <c r="H71" s="198" t="s">
        <v>871</v>
      </c>
      <c r="I71" s="234"/>
      <c r="J71" s="280"/>
    </row>
    <row r="72" spans="1:13" ht="12.75" hidden="1">
      <c r="A72" s="179"/>
      <c r="B72" s="179"/>
      <c r="C72" s="179"/>
      <c r="D72" s="179"/>
      <c r="E72" s="179"/>
      <c r="F72" s="180"/>
      <c r="G72" s="208" t="s">
        <v>872</v>
      </c>
      <c r="H72" s="14" t="s">
        <v>873</v>
      </c>
      <c r="I72" s="59">
        <f>I73</f>
        <v>0</v>
      </c>
      <c r="J72" s="59">
        <f>J73</f>
        <v>0</v>
      </c>
      <c r="K72" s="255"/>
      <c r="L72" s="255"/>
      <c r="M72" s="255"/>
    </row>
    <row r="73" spans="1:13" ht="25.5" hidden="1">
      <c r="A73" s="179"/>
      <c r="B73" s="179"/>
      <c r="C73" s="179"/>
      <c r="D73" s="179"/>
      <c r="E73" s="179"/>
      <c r="F73" s="180"/>
      <c r="G73" s="208" t="s">
        <v>874</v>
      </c>
      <c r="H73" s="14" t="s">
        <v>875</v>
      </c>
      <c r="I73" s="237">
        <f>I96+I74+I79</f>
        <v>0</v>
      </c>
      <c r="J73" s="237">
        <f>J96+J74+J79</f>
        <v>0</v>
      </c>
      <c r="K73" s="21"/>
      <c r="M73" s="21"/>
    </row>
    <row r="74" spans="1:10" ht="25.5" hidden="1">
      <c r="A74" s="179"/>
      <c r="B74" s="179"/>
      <c r="C74" s="179"/>
      <c r="D74" s="179"/>
      <c r="E74" s="179"/>
      <c r="F74" s="180"/>
      <c r="G74" s="208" t="s">
        <v>876</v>
      </c>
      <c r="H74" s="14" t="s">
        <v>877</v>
      </c>
      <c r="I74" s="237">
        <f>I75+I77</f>
        <v>0</v>
      </c>
      <c r="J74" s="237">
        <f>J75+J77</f>
        <v>0</v>
      </c>
    </row>
    <row r="75" spans="1:10" ht="25.5" customHeight="1" hidden="1">
      <c r="A75" s="179"/>
      <c r="B75" s="179"/>
      <c r="C75" s="179"/>
      <c r="D75" s="179"/>
      <c r="E75" s="179"/>
      <c r="F75" s="180"/>
      <c r="G75" s="209" t="s">
        <v>878</v>
      </c>
      <c r="H75" s="16" t="s">
        <v>879</v>
      </c>
      <c r="I75" s="238">
        <f>I76</f>
        <v>0</v>
      </c>
      <c r="J75" s="238">
        <f>J76</f>
        <v>0</v>
      </c>
    </row>
    <row r="76" spans="1:10" ht="30" customHeight="1" hidden="1">
      <c r="A76" s="179" t="s">
        <v>755</v>
      </c>
      <c r="B76" s="179" t="s">
        <v>872</v>
      </c>
      <c r="C76" s="179" t="s">
        <v>874</v>
      </c>
      <c r="D76" s="179" t="s">
        <v>876</v>
      </c>
      <c r="E76" s="179" t="s">
        <v>876</v>
      </c>
      <c r="F76" s="180" t="s">
        <v>878</v>
      </c>
      <c r="G76" s="209" t="s">
        <v>880</v>
      </c>
      <c r="H76" s="16" t="s">
        <v>881</v>
      </c>
      <c r="I76" s="239"/>
      <c r="J76" s="238"/>
    </row>
    <row r="77" spans="1:10" ht="30.75" customHeight="1" hidden="1">
      <c r="A77" s="179"/>
      <c r="B77" s="179"/>
      <c r="C77" s="179"/>
      <c r="D77" s="179"/>
      <c r="E77" s="179"/>
      <c r="F77" s="180"/>
      <c r="G77" s="209" t="s">
        <v>882</v>
      </c>
      <c r="H77" s="16" t="s">
        <v>883</v>
      </c>
      <c r="I77" s="238">
        <f>I78</f>
        <v>0</v>
      </c>
      <c r="J77" s="238">
        <f>J78</f>
        <v>0</v>
      </c>
    </row>
    <row r="78" spans="1:10" ht="42" customHeight="1" hidden="1">
      <c r="A78" s="179" t="s">
        <v>755</v>
      </c>
      <c r="B78" s="179" t="s">
        <v>872</v>
      </c>
      <c r="C78" s="179" t="s">
        <v>874</v>
      </c>
      <c r="D78" s="179" t="s">
        <v>876</v>
      </c>
      <c r="E78" s="179" t="s">
        <v>876</v>
      </c>
      <c r="F78" s="180" t="s">
        <v>882</v>
      </c>
      <c r="G78" s="209" t="s">
        <v>884</v>
      </c>
      <c r="H78" s="16" t="s">
        <v>885</v>
      </c>
      <c r="I78" s="239"/>
      <c r="J78" s="238"/>
    </row>
    <row r="79" spans="1:10" ht="27.75" customHeight="1" hidden="1">
      <c r="A79" s="179"/>
      <c r="B79" s="179"/>
      <c r="C79" s="179"/>
      <c r="D79" s="179"/>
      <c r="E79" s="179"/>
      <c r="F79" s="180"/>
      <c r="G79" s="210" t="s">
        <v>886</v>
      </c>
      <c r="H79" s="211" t="s">
        <v>887</v>
      </c>
      <c r="I79" s="240">
        <f>I80</f>
        <v>0</v>
      </c>
      <c r="J79" s="240">
        <f>J80</f>
        <v>0</v>
      </c>
    </row>
    <row r="80" spans="1:10" ht="12.75" hidden="1">
      <c r="A80" s="179"/>
      <c r="B80" s="179"/>
      <c r="C80" s="179"/>
      <c r="D80" s="179"/>
      <c r="E80" s="179"/>
      <c r="F80" s="180"/>
      <c r="G80" s="212" t="s">
        <v>888</v>
      </c>
      <c r="H80" s="17" t="s">
        <v>889</v>
      </c>
      <c r="I80" s="241">
        <f>I81+I82+I83+I84+I85+I86+I87+I88+I89+I90+I91+I92+I93+I94+I95</f>
        <v>0</v>
      </c>
      <c r="J80" s="241">
        <f>J81+J82+J83+J84+J85+J86+J87+J88+J89+J90+J91+J92+J93+J94+J95</f>
        <v>0</v>
      </c>
    </row>
    <row r="81" spans="1:10" ht="12.75" hidden="1">
      <c r="A81" s="179"/>
      <c r="B81" s="179"/>
      <c r="C81" s="179"/>
      <c r="D81" s="179"/>
      <c r="E81" s="179"/>
      <c r="F81" s="180"/>
      <c r="G81" s="213"/>
      <c r="H81" s="214"/>
      <c r="I81" s="242"/>
      <c r="J81" s="238"/>
    </row>
    <row r="82" spans="1:10" ht="42.75" customHeight="1" hidden="1">
      <c r="A82" s="179"/>
      <c r="B82" s="179"/>
      <c r="C82" s="179"/>
      <c r="D82" s="179"/>
      <c r="E82" s="179"/>
      <c r="F82" s="180"/>
      <c r="G82" s="212" t="s">
        <v>890</v>
      </c>
      <c r="H82" s="17" t="s">
        <v>891</v>
      </c>
      <c r="I82" s="241"/>
      <c r="J82" s="238"/>
    </row>
    <row r="83" spans="1:10" ht="25.5" hidden="1">
      <c r="A83" s="179"/>
      <c r="B83" s="179"/>
      <c r="C83" s="179"/>
      <c r="D83" s="179"/>
      <c r="E83" s="179"/>
      <c r="F83" s="180"/>
      <c r="G83" s="212" t="s">
        <v>890</v>
      </c>
      <c r="H83" s="17" t="s">
        <v>892</v>
      </c>
      <c r="I83" s="243"/>
      <c r="J83" s="238"/>
    </row>
    <row r="84" spans="1:10" ht="53.25" customHeight="1" hidden="1">
      <c r="A84" s="179"/>
      <c r="B84" s="179"/>
      <c r="C84" s="179"/>
      <c r="D84" s="179"/>
      <c r="E84" s="179"/>
      <c r="F84" s="180"/>
      <c r="G84" s="212"/>
      <c r="H84" s="17"/>
      <c r="I84" s="241"/>
      <c r="J84" s="238"/>
    </row>
    <row r="85" spans="1:10" ht="29.25" customHeight="1" hidden="1">
      <c r="A85" s="179"/>
      <c r="B85" s="179"/>
      <c r="C85" s="179"/>
      <c r="D85" s="179"/>
      <c r="E85" s="179"/>
      <c r="F85" s="180"/>
      <c r="G85" s="212"/>
      <c r="H85" s="17"/>
      <c r="I85" s="241"/>
      <c r="J85" s="238"/>
    </row>
    <row r="86" spans="1:10" ht="32.25" customHeight="1" hidden="1">
      <c r="A86" s="179"/>
      <c r="B86" s="179"/>
      <c r="C86" s="179"/>
      <c r="D86" s="179"/>
      <c r="E86" s="179"/>
      <c r="F86" s="180"/>
      <c r="G86" s="212"/>
      <c r="H86" s="215"/>
      <c r="I86" s="244"/>
      <c r="J86" s="238"/>
    </row>
    <row r="87" spans="1:10" ht="27.75" customHeight="1" hidden="1">
      <c r="A87" s="179"/>
      <c r="B87" s="179"/>
      <c r="C87" s="179"/>
      <c r="D87" s="179"/>
      <c r="E87" s="179"/>
      <c r="F87" s="180"/>
      <c r="G87" s="212"/>
      <c r="H87" s="215"/>
      <c r="I87" s="244"/>
      <c r="J87" s="238"/>
    </row>
    <row r="88" spans="1:10" ht="12.75" hidden="1">
      <c r="A88" s="179"/>
      <c r="B88" s="179"/>
      <c r="C88" s="179"/>
      <c r="D88" s="179"/>
      <c r="E88" s="179"/>
      <c r="F88" s="180"/>
      <c r="G88" s="212"/>
      <c r="H88" s="215"/>
      <c r="I88" s="244"/>
      <c r="J88" s="238"/>
    </row>
    <row r="89" spans="1:10" ht="12.75" hidden="1">
      <c r="A89" s="179"/>
      <c r="B89" s="179"/>
      <c r="C89" s="179"/>
      <c r="D89" s="179"/>
      <c r="E89" s="179"/>
      <c r="F89" s="180"/>
      <c r="G89" s="212"/>
      <c r="H89" s="215"/>
      <c r="I89" s="244"/>
      <c r="J89" s="238"/>
    </row>
    <row r="90" spans="1:10" ht="28.5" customHeight="1" hidden="1">
      <c r="A90" s="179"/>
      <c r="B90" s="179"/>
      <c r="C90" s="179"/>
      <c r="D90" s="179"/>
      <c r="E90" s="179"/>
      <c r="F90" s="180"/>
      <c r="G90" s="212"/>
      <c r="H90" s="215"/>
      <c r="I90" s="244"/>
      <c r="J90" s="238"/>
    </row>
    <row r="91" spans="1:10" ht="12.75" hidden="1">
      <c r="A91" s="179"/>
      <c r="B91" s="179"/>
      <c r="C91" s="179"/>
      <c r="D91" s="179"/>
      <c r="E91" s="179"/>
      <c r="F91" s="180"/>
      <c r="G91" s="212"/>
      <c r="H91" s="215"/>
      <c r="I91" s="244"/>
      <c r="J91" s="238"/>
    </row>
    <row r="92" spans="1:10" ht="27.75" customHeight="1" hidden="1">
      <c r="A92" s="179"/>
      <c r="B92" s="179"/>
      <c r="C92" s="179"/>
      <c r="D92" s="179"/>
      <c r="E92" s="179"/>
      <c r="F92" s="180"/>
      <c r="G92" s="212"/>
      <c r="H92" s="215"/>
      <c r="I92" s="244"/>
      <c r="J92" s="238"/>
    </row>
    <row r="93" spans="1:10" ht="12.75" hidden="1">
      <c r="A93" s="179"/>
      <c r="B93" s="179"/>
      <c r="C93" s="179"/>
      <c r="D93" s="179"/>
      <c r="E93" s="179"/>
      <c r="F93" s="180"/>
      <c r="G93" s="212"/>
      <c r="H93" s="215"/>
      <c r="I93" s="244"/>
      <c r="J93" s="238"/>
    </row>
    <row r="94" spans="1:10" ht="12.75" hidden="1">
      <c r="A94" s="179"/>
      <c r="B94" s="179"/>
      <c r="C94" s="179"/>
      <c r="D94" s="179"/>
      <c r="E94" s="179"/>
      <c r="F94" s="180"/>
      <c r="G94" s="212"/>
      <c r="H94" s="215"/>
      <c r="I94" s="244"/>
      <c r="J94" s="238"/>
    </row>
    <row r="95" spans="1:10" ht="12.75" hidden="1">
      <c r="A95" s="179"/>
      <c r="B95" s="179"/>
      <c r="C95" s="179"/>
      <c r="D95" s="179"/>
      <c r="E95" s="179"/>
      <c r="F95" s="180"/>
      <c r="G95" s="213"/>
      <c r="H95" s="216"/>
      <c r="I95" s="245"/>
      <c r="J95" s="238"/>
    </row>
    <row r="96" spans="1:10" ht="25.5" hidden="1">
      <c r="A96" s="179"/>
      <c r="B96" s="179"/>
      <c r="C96" s="179"/>
      <c r="D96" s="179"/>
      <c r="E96" s="179"/>
      <c r="F96" s="180"/>
      <c r="G96" s="217" t="s">
        <v>893</v>
      </c>
      <c r="H96" s="218" t="s">
        <v>894</v>
      </c>
      <c r="I96" s="246">
        <f>I98+I101+I105+I106+I107+I121+I126+I119+I99+I117+I118+I125</f>
        <v>0</v>
      </c>
      <c r="J96" s="246">
        <f>J98+J101+J105+J106+J107+J121+J126+J119+J117+J118+J125</f>
        <v>0</v>
      </c>
    </row>
    <row r="97" spans="1:10" ht="36.75" customHeight="1" hidden="1">
      <c r="A97" s="179"/>
      <c r="B97" s="179"/>
      <c r="C97" s="179"/>
      <c r="D97" s="179"/>
      <c r="E97" s="179"/>
      <c r="F97" s="180"/>
      <c r="G97" s="212"/>
      <c r="H97" s="17"/>
      <c r="I97" s="241"/>
      <c r="J97" s="241"/>
    </row>
    <row r="98" spans="1:10" ht="52.5" customHeight="1" hidden="1">
      <c r="A98" s="179" t="s">
        <v>755</v>
      </c>
      <c r="B98" s="179" t="s">
        <v>872</v>
      </c>
      <c r="C98" s="179" t="s">
        <v>874</v>
      </c>
      <c r="D98" s="179" t="s">
        <v>886</v>
      </c>
      <c r="E98" s="179" t="s">
        <v>886</v>
      </c>
      <c r="F98" s="180" t="s">
        <v>895</v>
      </c>
      <c r="G98" s="209" t="s">
        <v>978</v>
      </c>
      <c r="H98" s="17" t="s">
        <v>979</v>
      </c>
      <c r="I98" s="241">
        <f>I99</f>
        <v>0</v>
      </c>
      <c r="J98" s="238">
        <f>J99</f>
        <v>0</v>
      </c>
    </row>
    <row r="99" spans="1:10" ht="66.75" customHeight="1" hidden="1">
      <c r="A99" s="179"/>
      <c r="B99" s="179"/>
      <c r="C99" s="179"/>
      <c r="D99" s="179"/>
      <c r="E99" s="179"/>
      <c r="F99" s="180"/>
      <c r="G99" s="209" t="s">
        <v>980</v>
      </c>
      <c r="H99" s="17" t="s">
        <v>981</v>
      </c>
      <c r="I99" s="241"/>
      <c r="J99" s="243"/>
    </row>
    <row r="100" spans="1:10" ht="51.75" customHeight="1" hidden="1">
      <c r="A100" s="179" t="s">
        <v>755</v>
      </c>
      <c r="B100" s="179" t="s">
        <v>872</v>
      </c>
      <c r="C100" s="179" t="s">
        <v>874</v>
      </c>
      <c r="D100" s="179" t="s">
        <v>886</v>
      </c>
      <c r="E100" s="179" t="s">
        <v>886</v>
      </c>
      <c r="F100" s="180" t="s">
        <v>900</v>
      </c>
      <c r="G100" s="219"/>
      <c r="H100" s="17"/>
      <c r="I100" s="243"/>
      <c r="J100" s="238"/>
    </row>
    <row r="101" spans="1:10" ht="104.25" customHeight="1" hidden="1">
      <c r="A101" s="179"/>
      <c r="B101" s="179"/>
      <c r="C101" s="179"/>
      <c r="D101" s="179"/>
      <c r="E101" s="179"/>
      <c r="F101" s="180"/>
      <c r="G101" s="212" t="s">
        <v>898</v>
      </c>
      <c r="H101" s="17" t="s">
        <v>982</v>
      </c>
      <c r="I101" s="243">
        <f>I102</f>
        <v>0</v>
      </c>
      <c r="J101" s="241">
        <f>J102</f>
        <v>0</v>
      </c>
    </row>
    <row r="102" spans="1:10" ht="93.75" customHeight="1" hidden="1">
      <c r="A102" s="179" t="s">
        <v>755</v>
      </c>
      <c r="B102" s="179" t="s">
        <v>872</v>
      </c>
      <c r="C102" s="179" t="s">
        <v>874</v>
      </c>
      <c r="D102" s="179" t="s">
        <v>886</v>
      </c>
      <c r="E102" s="179" t="s">
        <v>886</v>
      </c>
      <c r="F102" s="180" t="s">
        <v>905</v>
      </c>
      <c r="G102" s="212" t="s">
        <v>901</v>
      </c>
      <c r="H102" s="17" t="s">
        <v>983</v>
      </c>
      <c r="I102" s="243"/>
      <c r="J102" s="238"/>
    </row>
    <row r="103" spans="1:10" ht="75.75" customHeight="1" hidden="1">
      <c r="A103" s="179"/>
      <c r="B103" s="179"/>
      <c r="C103" s="179"/>
      <c r="D103" s="179"/>
      <c r="E103" s="179"/>
      <c r="F103" s="180"/>
      <c r="G103" s="212" t="s">
        <v>903</v>
      </c>
      <c r="H103" s="17" t="s">
        <v>904</v>
      </c>
      <c r="I103" s="241">
        <f>I104</f>
        <v>0</v>
      </c>
      <c r="J103" s="238"/>
    </row>
    <row r="104" spans="1:10" ht="64.5" customHeight="1" hidden="1">
      <c r="A104" s="179"/>
      <c r="B104" s="179"/>
      <c r="C104" s="179"/>
      <c r="D104" s="179"/>
      <c r="E104" s="179"/>
      <c r="F104" s="180"/>
      <c r="G104" s="212" t="s">
        <v>906</v>
      </c>
      <c r="H104" s="17" t="s">
        <v>907</v>
      </c>
      <c r="I104" s="243"/>
      <c r="J104" s="238"/>
    </row>
    <row r="105" spans="1:10" ht="69.75" customHeight="1" hidden="1">
      <c r="A105" s="179"/>
      <c r="B105" s="179"/>
      <c r="C105" s="179"/>
      <c r="D105" s="179"/>
      <c r="E105" s="179"/>
      <c r="F105" s="180"/>
      <c r="G105" s="209" t="s">
        <v>984</v>
      </c>
      <c r="H105" s="17" t="s">
        <v>985</v>
      </c>
      <c r="I105" s="241"/>
      <c r="J105" s="238"/>
    </row>
    <row r="106" spans="1:10" ht="76.5" hidden="1">
      <c r="A106" s="179"/>
      <c r="B106" s="179"/>
      <c r="C106" s="179"/>
      <c r="D106" s="179"/>
      <c r="E106" s="179"/>
      <c r="F106" s="180"/>
      <c r="G106" s="212" t="s">
        <v>921</v>
      </c>
      <c r="H106" s="16" t="s">
        <v>922</v>
      </c>
      <c r="I106" s="243"/>
      <c r="J106" s="281"/>
    </row>
    <row r="107" spans="1:10" ht="33.75" customHeight="1" hidden="1">
      <c r="A107" s="179" t="s">
        <v>755</v>
      </c>
      <c r="B107" s="179" t="s">
        <v>872</v>
      </c>
      <c r="C107" s="179" t="s">
        <v>874</v>
      </c>
      <c r="D107" s="179" t="s">
        <v>886</v>
      </c>
      <c r="E107" s="179" t="s">
        <v>886</v>
      </c>
      <c r="F107" s="180" t="s">
        <v>909</v>
      </c>
      <c r="G107" s="221" t="s">
        <v>896</v>
      </c>
      <c r="H107" s="222" t="s">
        <v>908</v>
      </c>
      <c r="I107" s="248">
        <f>I108+I109+I110+I111+I112+I113+I114+I115+I116</f>
        <v>0</v>
      </c>
      <c r="J107" s="248">
        <f>J108+J109+J110+J111+J112+J113+J114+J115+J116</f>
        <v>0</v>
      </c>
    </row>
    <row r="108" spans="1:10" ht="78.75" customHeight="1" hidden="1">
      <c r="A108" s="179"/>
      <c r="B108" s="179"/>
      <c r="C108" s="179"/>
      <c r="D108" s="179"/>
      <c r="E108" s="179"/>
      <c r="F108" s="180"/>
      <c r="G108" s="212" t="s">
        <v>910</v>
      </c>
      <c r="H108" s="17" t="s">
        <v>911</v>
      </c>
      <c r="I108" s="243"/>
      <c r="J108" s="238"/>
    </row>
    <row r="109" spans="1:10" ht="43.5" customHeight="1" hidden="1">
      <c r="A109" s="179"/>
      <c r="B109" s="179"/>
      <c r="C109" s="179"/>
      <c r="D109" s="179"/>
      <c r="E109" s="179"/>
      <c r="F109" s="180"/>
      <c r="G109" s="212" t="s">
        <v>910</v>
      </c>
      <c r="H109" s="17" t="s">
        <v>912</v>
      </c>
      <c r="I109" s="243"/>
      <c r="J109" s="238"/>
    </row>
    <row r="110" spans="1:10" ht="64.5" customHeight="1" hidden="1">
      <c r="A110" s="179" t="s">
        <v>755</v>
      </c>
      <c r="B110" s="179" t="s">
        <v>872</v>
      </c>
      <c r="C110" s="179" t="s">
        <v>874</v>
      </c>
      <c r="D110" s="179" t="s">
        <v>886</v>
      </c>
      <c r="E110" s="179" t="s">
        <v>886</v>
      </c>
      <c r="F110" s="180" t="s">
        <v>913</v>
      </c>
      <c r="G110" s="212" t="s">
        <v>910</v>
      </c>
      <c r="H110" s="17" t="s">
        <v>914</v>
      </c>
      <c r="I110" s="243"/>
      <c r="J110" s="238"/>
    </row>
    <row r="111" spans="1:10" ht="106.5" customHeight="1" hidden="1">
      <c r="A111" s="179"/>
      <c r="B111" s="179"/>
      <c r="C111" s="179"/>
      <c r="D111" s="179"/>
      <c r="E111" s="179"/>
      <c r="F111" s="180"/>
      <c r="G111" s="212" t="s">
        <v>910</v>
      </c>
      <c r="H111" s="17" t="s">
        <v>915</v>
      </c>
      <c r="I111" s="243"/>
      <c r="J111" s="238"/>
    </row>
    <row r="112" spans="1:10" ht="66" customHeight="1" hidden="1">
      <c r="A112" s="179" t="s">
        <v>755</v>
      </c>
      <c r="B112" s="179" t="s">
        <v>872</v>
      </c>
      <c r="C112" s="179" t="s">
        <v>874</v>
      </c>
      <c r="D112" s="179" t="s">
        <v>886</v>
      </c>
      <c r="E112" s="179" t="s">
        <v>916</v>
      </c>
      <c r="F112" s="180" t="s">
        <v>917</v>
      </c>
      <c r="G112" s="212" t="s">
        <v>910</v>
      </c>
      <c r="H112" s="16" t="s">
        <v>918</v>
      </c>
      <c r="I112" s="239"/>
      <c r="J112" s="238"/>
    </row>
    <row r="113" spans="1:10" ht="78" customHeight="1" hidden="1">
      <c r="A113" s="179"/>
      <c r="B113" s="179"/>
      <c r="C113" s="179"/>
      <c r="D113" s="179"/>
      <c r="E113" s="179"/>
      <c r="F113" s="180"/>
      <c r="G113" s="212" t="s">
        <v>910</v>
      </c>
      <c r="H113" s="17" t="s">
        <v>919</v>
      </c>
      <c r="I113" s="239"/>
      <c r="J113" s="238"/>
    </row>
    <row r="114" spans="1:10" ht="46.5" customHeight="1" hidden="1">
      <c r="A114" s="179"/>
      <c r="B114" s="179"/>
      <c r="C114" s="179"/>
      <c r="D114" s="179"/>
      <c r="E114" s="179"/>
      <c r="F114" s="180"/>
      <c r="G114" s="212" t="s">
        <v>910</v>
      </c>
      <c r="H114" s="17" t="s">
        <v>897</v>
      </c>
      <c r="I114" s="243"/>
      <c r="J114" s="238"/>
    </row>
    <row r="115" spans="1:10" ht="55.5" customHeight="1" hidden="1">
      <c r="A115" s="179"/>
      <c r="B115" s="179"/>
      <c r="C115" s="179"/>
      <c r="D115" s="179"/>
      <c r="E115" s="179"/>
      <c r="F115" s="180"/>
      <c r="G115" s="212" t="s">
        <v>910</v>
      </c>
      <c r="H115" s="20" t="s">
        <v>923</v>
      </c>
      <c r="I115" s="282"/>
      <c r="J115" s="283"/>
    </row>
    <row r="116" spans="1:10" ht="105" customHeight="1" hidden="1">
      <c r="A116" s="179"/>
      <c r="B116" s="179"/>
      <c r="C116" s="179"/>
      <c r="D116" s="179"/>
      <c r="E116" s="179"/>
      <c r="F116" s="180"/>
      <c r="G116" s="212" t="s">
        <v>910</v>
      </c>
      <c r="H116" s="17" t="s">
        <v>924</v>
      </c>
      <c r="I116" s="243"/>
      <c r="J116" s="238"/>
    </row>
    <row r="117" spans="1:10" ht="80.25" customHeight="1" hidden="1">
      <c r="A117" s="179"/>
      <c r="B117" s="179"/>
      <c r="C117" s="179"/>
      <c r="D117" s="179"/>
      <c r="E117" s="179"/>
      <c r="F117" s="180"/>
      <c r="G117" s="209"/>
      <c r="H117" s="17"/>
      <c r="I117" s="241"/>
      <c r="J117" s="238"/>
    </row>
    <row r="118" spans="1:10" ht="51.75" customHeight="1" hidden="1">
      <c r="A118" s="179"/>
      <c r="B118" s="179"/>
      <c r="C118" s="179"/>
      <c r="D118" s="179"/>
      <c r="E118" s="179"/>
      <c r="F118" s="180"/>
      <c r="G118" s="212" t="s">
        <v>910</v>
      </c>
      <c r="H118" s="16" t="s">
        <v>922</v>
      </c>
      <c r="I118" s="243"/>
      <c r="J118" s="281"/>
    </row>
    <row r="119" spans="1:10" ht="81.75" customHeight="1" hidden="1">
      <c r="A119" s="179"/>
      <c r="B119" s="179"/>
      <c r="C119" s="179"/>
      <c r="D119" s="179"/>
      <c r="E119" s="179"/>
      <c r="F119" s="180"/>
      <c r="G119" s="212" t="s">
        <v>925</v>
      </c>
      <c r="H119" s="16" t="s">
        <v>926</v>
      </c>
      <c r="I119" s="239">
        <f>I120</f>
        <v>0</v>
      </c>
      <c r="J119" s="239">
        <f>J120</f>
        <v>0</v>
      </c>
    </row>
    <row r="120" spans="1:10" ht="81.75" customHeight="1" hidden="1">
      <c r="A120" s="179"/>
      <c r="B120" s="179"/>
      <c r="C120" s="179"/>
      <c r="D120" s="179"/>
      <c r="E120" s="179"/>
      <c r="F120" s="180"/>
      <c r="G120" s="212" t="s">
        <v>927</v>
      </c>
      <c r="H120" s="16" t="s">
        <v>928</v>
      </c>
      <c r="I120" s="239"/>
      <c r="J120" s="238"/>
    </row>
    <row r="121" spans="1:10" ht="21.75" customHeight="1" hidden="1">
      <c r="A121" s="179"/>
      <c r="B121" s="179"/>
      <c r="C121" s="179"/>
      <c r="D121" s="179"/>
      <c r="E121" s="179"/>
      <c r="F121" s="180"/>
      <c r="G121" s="217" t="s">
        <v>933</v>
      </c>
      <c r="H121" s="211" t="s">
        <v>934</v>
      </c>
      <c r="I121" s="284">
        <f>I122</f>
        <v>0</v>
      </c>
      <c r="J121" s="246">
        <f>J122</f>
        <v>0</v>
      </c>
    </row>
    <row r="122" spans="1:10" ht="28.5" customHeight="1" hidden="1">
      <c r="A122" s="179"/>
      <c r="B122" s="179"/>
      <c r="C122" s="179"/>
      <c r="D122" s="179"/>
      <c r="E122" s="179"/>
      <c r="F122" s="180"/>
      <c r="G122" s="209" t="s">
        <v>935</v>
      </c>
      <c r="H122" s="17" t="s">
        <v>936</v>
      </c>
      <c r="I122" s="241"/>
      <c r="J122" s="238"/>
    </row>
    <row r="123" spans="1:10" ht="55.5" customHeight="1" hidden="1">
      <c r="A123" s="179"/>
      <c r="B123" s="179"/>
      <c r="C123" s="179"/>
      <c r="D123" s="179"/>
      <c r="E123" s="179"/>
      <c r="F123" s="180"/>
      <c r="G123" s="256" t="s">
        <v>935</v>
      </c>
      <c r="H123" s="20" t="s">
        <v>923</v>
      </c>
      <c r="I123" s="282"/>
      <c r="J123" s="283"/>
    </row>
    <row r="124" spans="1:10" ht="67.5" customHeight="1" hidden="1">
      <c r="A124" s="179"/>
      <c r="B124" s="179"/>
      <c r="C124" s="179"/>
      <c r="D124" s="179"/>
      <c r="E124" s="179"/>
      <c r="F124" s="180"/>
      <c r="G124" s="212" t="s">
        <v>986</v>
      </c>
      <c r="H124" s="17" t="s">
        <v>924</v>
      </c>
      <c r="I124" s="243"/>
      <c r="J124" s="238"/>
    </row>
    <row r="125" spans="1:10" ht="78" customHeight="1" hidden="1">
      <c r="A125" s="179"/>
      <c r="B125" s="179"/>
      <c r="C125" s="179"/>
      <c r="D125" s="179"/>
      <c r="E125" s="179"/>
      <c r="F125" s="180"/>
      <c r="G125" s="209" t="s">
        <v>931</v>
      </c>
      <c r="H125" s="17" t="s">
        <v>932</v>
      </c>
      <c r="I125" s="241"/>
      <c r="J125" s="238"/>
    </row>
    <row r="126" spans="1:10" ht="30" customHeight="1" hidden="1">
      <c r="A126" s="179"/>
      <c r="B126" s="179"/>
      <c r="C126" s="179"/>
      <c r="D126" s="179"/>
      <c r="E126" s="179"/>
      <c r="F126" s="180"/>
      <c r="G126" s="217" t="s">
        <v>872</v>
      </c>
      <c r="H126" s="225" t="s">
        <v>938</v>
      </c>
      <c r="I126" s="246">
        <f>I127</f>
        <v>0</v>
      </c>
      <c r="J126" s="246">
        <f>J127</f>
        <v>0</v>
      </c>
    </row>
    <row r="127" spans="1:10" ht="30" customHeight="1" hidden="1">
      <c r="A127" s="179"/>
      <c r="B127" s="179"/>
      <c r="C127" s="179"/>
      <c r="D127" s="179"/>
      <c r="E127" s="179"/>
      <c r="F127" s="180"/>
      <c r="G127" s="210" t="s">
        <v>893</v>
      </c>
      <c r="H127" s="225" t="s">
        <v>939</v>
      </c>
      <c r="I127" s="246"/>
      <c r="J127" s="246"/>
    </row>
    <row r="128" spans="1:10" ht="73.5" customHeight="1" hidden="1">
      <c r="A128" s="179" t="s">
        <v>755</v>
      </c>
      <c r="B128" s="179" t="s">
        <v>872</v>
      </c>
      <c r="C128" s="179" t="s">
        <v>874</v>
      </c>
      <c r="D128" s="179" t="s">
        <v>886</v>
      </c>
      <c r="E128" s="179" t="s">
        <v>940</v>
      </c>
      <c r="F128" s="180" t="s">
        <v>941</v>
      </c>
      <c r="G128" s="209" t="s">
        <v>942</v>
      </c>
      <c r="H128" s="16" t="s">
        <v>987</v>
      </c>
      <c r="I128" s="238">
        <f>I129</f>
        <v>0</v>
      </c>
      <c r="J128" s="238">
        <f>J129</f>
        <v>0</v>
      </c>
    </row>
    <row r="129" spans="1:10" ht="78.75" customHeight="1" hidden="1">
      <c r="A129" s="179"/>
      <c r="B129" s="179"/>
      <c r="C129" s="179"/>
      <c r="D129" s="179"/>
      <c r="E129" s="179"/>
      <c r="F129" s="180"/>
      <c r="G129" s="212" t="s">
        <v>944</v>
      </c>
      <c r="H129" s="16" t="s">
        <v>988</v>
      </c>
      <c r="I129" s="241"/>
      <c r="J129" s="238"/>
    </row>
    <row r="130" spans="1:10" ht="33" customHeight="1" hidden="1">
      <c r="A130" s="179"/>
      <c r="B130" s="179"/>
      <c r="C130" s="179"/>
      <c r="D130" s="179"/>
      <c r="E130" s="179"/>
      <c r="F130" s="180"/>
      <c r="G130" s="212" t="s">
        <v>896</v>
      </c>
      <c r="H130" s="16" t="s">
        <v>908</v>
      </c>
      <c r="I130" s="241"/>
      <c r="J130" s="241"/>
    </row>
    <row r="131" spans="1:10" ht="79.5" customHeight="1" hidden="1">
      <c r="A131" s="179" t="s">
        <v>755</v>
      </c>
      <c r="B131" s="179" t="s">
        <v>872</v>
      </c>
      <c r="C131" s="179" t="s">
        <v>874</v>
      </c>
      <c r="D131" s="179" t="s">
        <v>886</v>
      </c>
      <c r="E131" s="179" t="s">
        <v>946</v>
      </c>
      <c r="F131" s="180" t="s">
        <v>947</v>
      </c>
      <c r="G131" s="212" t="s">
        <v>910</v>
      </c>
      <c r="H131" s="17" t="s">
        <v>948</v>
      </c>
      <c r="I131" s="243"/>
      <c r="J131" s="238"/>
    </row>
    <row r="132" spans="1:10" ht="39.75" customHeight="1" hidden="1">
      <c r="A132" s="179"/>
      <c r="B132" s="179"/>
      <c r="C132" s="179"/>
      <c r="D132" s="179"/>
      <c r="E132" s="179"/>
      <c r="F132" s="180"/>
      <c r="G132" s="212" t="s">
        <v>910</v>
      </c>
      <c r="H132" s="16" t="s">
        <v>949</v>
      </c>
      <c r="I132" s="241"/>
      <c r="J132" s="238"/>
    </row>
    <row r="133" spans="1:10" ht="56.25" customHeight="1" hidden="1">
      <c r="A133" s="179"/>
      <c r="B133" s="179"/>
      <c r="C133" s="179"/>
      <c r="D133" s="179"/>
      <c r="E133" s="179"/>
      <c r="F133" s="180"/>
      <c r="G133" s="212" t="s">
        <v>910</v>
      </c>
      <c r="H133" s="17" t="s">
        <v>950</v>
      </c>
      <c r="I133" s="241"/>
      <c r="J133" s="238"/>
    </row>
    <row r="134" spans="1:10" ht="92.25" customHeight="1" hidden="1">
      <c r="A134" s="179" t="s">
        <v>755</v>
      </c>
      <c r="B134" s="179" t="s">
        <v>872</v>
      </c>
      <c r="C134" s="179" t="s">
        <v>874</v>
      </c>
      <c r="D134" s="179" t="s">
        <v>951</v>
      </c>
      <c r="E134" s="179" t="s">
        <v>951</v>
      </c>
      <c r="F134" s="180" t="s">
        <v>952</v>
      </c>
      <c r="G134" s="212" t="s">
        <v>910</v>
      </c>
      <c r="H134" s="17" t="s">
        <v>953</v>
      </c>
      <c r="I134" s="241"/>
      <c r="J134" s="238"/>
    </row>
    <row r="135" spans="1:10" ht="49.5" customHeight="1" hidden="1">
      <c r="A135" s="179" t="s">
        <v>755</v>
      </c>
      <c r="B135" s="179" t="s">
        <v>872</v>
      </c>
      <c r="C135" s="179" t="s">
        <v>874</v>
      </c>
      <c r="D135" s="179" t="s">
        <v>951</v>
      </c>
      <c r="E135" s="179" t="s">
        <v>951</v>
      </c>
      <c r="F135" s="180" t="s">
        <v>954</v>
      </c>
      <c r="G135" s="212" t="s">
        <v>910</v>
      </c>
      <c r="H135" s="17" t="s">
        <v>955</v>
      </c>
      <c r="I135" s="241"/>
      <c r="J135" s="238"/>
    </row>
    <row r="136" spans="1:10" ht="78" customHeight="1" hidden="1">
      <c r="A136" s="179"/>
      <c r="B136" s="179"/>
      <c r="C136" s="179"/>
      <c r="D136" s="179"/>
      <c r="E136" s="179"/>
      <c r="F136" s="180"/>
      <c r="G136" s="212"/>
      <c r="H136" s="17"/>
      <c r="I136" s="241"/>
      <c r="J136" s="238"/>
    </row>
    <row r="137" spans="1:10" ht="42" customHeight="1" hidden="1">
      <c r="A137" s="179"/>
      <c r="B137" s="179"/>
      <c r="C137" s="179"/>
      <c r="D137" s="179"/>
      <c r="E137" s="179"/>
      <c r="F137" s="180"/>
      <c r="G137" s="212" t="s">
        <v>910</v>
      </c>
      <c r="H137" s="16" t="s">
        <v>956</v>
      </c>
      <c r="I137" s="243"/>
      <c r="J137" s="238"/>
    </row>
    <row r="138" spans="1:10" ht="48.75" customHeight="1" hidden="1">
      <c r="A138" s="179"/>
      <c r="B138" s="179"/>
      <c r="C138" s="179"/>
      <c r="D138" s="179"/>
      <c r="E138" s="179"/>
      <c r="F138" s="180"/>
      <c r="G138" s="212" t="s">
        <v>937</v>
      </c>
      <c r="H138" s="16" t="s">
        <v>989</v>
      </c>
      <c r="I138" s="243"/>
      <c r="J138" s="238"/>
    </row>
    <row r="139" spans="1:10" ht="78.75" customHeight="1" hidden="1">
      <c r="A139" s="179"/>
      <c r="B139" s="179"/>
      <c r="C139" s="179"/>
      <c r="D139" s="179"/>
      <c r="E139" s="179"/>
      <c r="F139" s="180"/>
      <c r="G139" s="212" t="s">
        <v>910</v>
      </c>
      <c r="H139" s="17" t="s">
        <v>990</v>
      </c>
      <c r="I139" s="241"/>
      <c r="J139" s="238"/>
    </row>
    <row r="140" spans="1:10" ht="29.25" customHeight="1" hidden="1">
      <c r="A140" s="179"/>
      <c r="B140" s="179"/>
      <c r="C140" s="179"/>
      <c r="D140" s="179"/>
      <c r="E140" s="179"/>
      <c r="F140" s="180"/>
      <c r="G140" s="213"/>
      <c r="H140" s="257"/>
      <c r="I140" s="243"/>
      <c r="J140" s="238"/>
    </row>
    <row r="141" spans="1:10" ht="57.75" customHeight="1" hidden="1">
      <c r="A141" s="179"/>
      <c r="B141" s="179"/>
      <c r="C141" s="179"/>
      <c r="D141" s="179"/>
      <c r="E141" s="179"/>
      <c r="F141" s="180"/>
      <c r="G141" s="212" t="s">
        <v>937</v>
      </c>
      <c r="H141" s="16" t="s">
        <v>991</v>
      </c>
      <c r="I141" s="243"/>
      <c r="J141" s="238"/>
    </row>
    <row r="142" spans="1:10" ht="44.25" customHeight="1" hidden="1">
      <c r="A142" s="179"/>
      <c r="B142" s="179"/>
      <c r="C142" s="179"/>
      <c r="D142" s="179"/>
      <c r="E142" s="179"/>
      <c r="F142" s="180"/>
      <c r="G142" s="212" t="s">
        <v>937</v>
      </c>
      <c r="H142" s="16" t="s">
        <v>992</v>
      </c>
      <c r="I142" s="243"/>
      <c r="J142" s="238"/>
    </row>
    <row r="143" spans="1:10" ht="12.75">
      <c r="A143" s="15"/>
      <c r="B143" s="15"/>
      <c r="C143" s="15"/>
      <c r="D143" s="15"/>
      <c r="E143" s="15"/>
      <c r="F143" s="13"/>
      <c r="G143" s="208" t="s">
        <v>993</v>
      </c>
      <c r="H143" s="14"/>
      <c r="I143" s="246">
        <f>I28+I72</f>
        <v>2000</v>
      </c>
      <c r="J143" s="246">
        <f>J28+J72</f>
        <v>2000</v>
      </c>
    </row>
    <row r="144" spans="9:10" ht="12.75">
      <c r="I144" s="19"/>
      <c r="J144" s="19"/>
    </row>
    <row r="145" ht="12.75">
      <c r="J145" s="12"/>
    </row>
    <row r="146" spans="9:10" ht="12.75">
      <c r="I146" s="19"/>
      <c r="J146" s="19"/>
    </row>
  </sheetData>
  <sheetProtection/>
  <mergeCells count="23">
    <mergeCell ref="H7:O7"/>
    <mergeCell ref="G1:O1"/>
    <mergeCell ref="H3:M3"/>
    <mergeCell ref="H4:O4"/>
    <mergeCell ref="H5:O5"/>
    <mergeCell ref="H6:O6"/>
    <mergeCell ref="H21:I21"/>
    <mergeCell ref="A22:J22"/>
    <mergeCell ref="I23:J23"/>
    <mergeCell ref="G24:G26"/>
    <mergeCell ref="H24:H26"/>
    <mergeCell ref="I24:I26"/>
    <mergeCell ref="J24:J26"/>
    <mergeCell ref="H20:J20"/>
    <mergeCell ref="G17:O17"/>
    <mergeCell ref="G18:O18"/>
    <mergeCell ref="G19:O19"/>
    <mergeCell ref="H8:O8"/>
    <mergeCell ref="H9:O9"/>
    <mergeCell ref="H10:O10"/>
    <mergeCell ref="G14:O14"/>
    <mergeCell ref="G15:O15"/>
    <mergeCell ref="G16:O16"/>
  </mergeCells>
  <printOptions/>
  <pageMargins left="0.7874015748031497" right="0.1968503937007874" top="0.1968503937007874" bottom="0.2755905511811024" header="0.15748031496062992" footer="0.2362204724409449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9"/>
  <sheetViews>
    <sheetView showGridLines="0" showZeros="0" view="pageBreakPreview" zoomScaleSheetLayoutView="100" zoomScalePageLayoutView="0" workbookViewId="0" topLeftCell="B244">
      <selection activeCell="K237" sqref="K237"/>
    </sheetView>
  </sheetViews>
  <sheetFormatPr defaultColWidth="9.140625" defaultRowHeight="15"/>
  <cols>
    <col min="1" max="1" width="0" style="9" hidden="1" customWidth="1"/>
    <col min="2" max="2" width="46.57421875" style="9" customWidth="1"/>
    <col min="3" max="3" width="6.421875" style="9" customWidth="1"/>
    <col min="4" max="5" width="5.7109375" style="9" customWidth="1"/>
    <col min="6" max="6" width="9.140625" style="9" customWidth="1"/>
    <col min="7" max="7" width="7.00390625" style="9" customWidth="1"/>
    <col min="8" max="8" width="14.140625" style="9" customWidth="1"/>
    <col min="9" max="9" width="11.28125" style="9" bestFit="1" customWidth="1"/>
    <col min="10" max="16384" width="9.140625" style="9" customWidth="1"/>
  </cols>
  <sheetData>
    <row r="1" spans="2:8" ht="36.75" customHeight="1">
      <c r="B1" s="316" t="s">
        <v>1017</v>
      </c>
      <c r="C1" s="316"/>
      <c r="D1" s="316"/>
      <c r="E1" s="316"/>
      <c r="F1" s="316"/>
      <c r="G1" s="316"/>
      <c r="H1" s="316"/>
    </row>
    <row r="2" spans="3:8" ht="15" customHeight="1">
      <c r="C2" s="317" t="s">
        <v>1016</v>
      </c>
      <c r="D2" s="317"/>
      <c r="E2" s="317"/>
      <c r="F2" s="317"/>
      <c r="G2" s="317"/>
      <c r="H2" s="317"/>
    </row>
    <row r="3" spans="3:8" ht="15" customHeight="1">
      <c r="C3" s="317" t="s">
        <v>534</v>
      </c>
      <c r="D3" s="317"/>
      <c r="E3" s="317"/>
      <c r="F3" s="317"/>
      <c r="G3" s="317"/>
      <c r="H3" s="317"/>
    </row>
    <row r="4" spans="3:8" ht="15" customHeight="1">
      <c r="C4" s="317" t="s">
        <v>724</v>
      </c>
      <c r="D4" s="317"/>
      <c r="E4" s="317"/>
      <c r="F4" s="317"/>
      <c r="G4" s="317"/>
      <c r="H4" s="317"/>
    </row>
    <row r="5" spans="3:8" ht="15" customHeight="1">
      <c r="C5" s="317" t="s">
        <v>1068</v>
      </c>
      <c r="D5" s="317"/>
      <c r="E5" s="317"/>
      <c r="F5" s="317"/>
      <c r="G5" s="317"/>
      <c r="H5" s="317"/>
    </row>
    <row r="6" spans="3:8" ht="15" customHeight="1">
      <c r="C6" s="317" t="s">
        <v>725</v>
      </c>
      <c r="D6" s="317"/>
      <c r="E6" s="317"/>
      <c r="F6" s="317"/>
      <c r="G6" s="317"/>
      <c r="H6" s="317"/>
    </row>
    <row r="7" spans="3:8" ht="15" customHeight="1">
      <c r="C7" s="317" t="s">
        <v>726</v>
      </c>
      <c r="D7" s="317"/>
      <c r="E7" s="317"/>
      <c r="F7" s="317"/>
      <c r="G7" s="317"/>
      <c r="H7" s="317"/>
    </row>
    <row r="8" spans="3:8" ht="15" customHeight="1">
      <c r="C8" s="317" t="s">
        <v>724</v>
      </c>
      <c r="D8" s="317"/>
      <c r="E8" s="317"/>
      <c r="F8" s="317"/>
      <c r="G8" s="317"/>
      <c r="H8" s="317"/>
    </row>
    <row r="9" spans="3:8" ht="15" customHeight="1">
      <c r="C9" s="317" t="s">
        <v>727</v>
      </c>
      <c r="D9" s="317"/>
      <c r="E9" s="317"/>
      <c r="F9" s="317"/>
      <c r="G9" s="317"/>
      <c r="H9" s="317"/>
    </row>
    <row r="10" spans="3:8" ht="15" customHeight="1">
      <c r="C10" s="317" t="s">
        <v>537</v>
      </c>
      <c r="D10" s="317"/>
      <c r="E10" s="317"/>
      <c r="F10" s="317"/>
      <c r="G10" s="317"/>
      <c r="H10" s="317"/>
    </row>
    <row r="11" spans="3:8" ht="15" customHeight="1">
      <c r="C11" s="317" t="s">
        <v>531</v>
      </c>
      <c r="D11" s="317"/>
      <c r="E11" s="317"/>
      <c r="F11" s="317"/>
      <c r="G11" s="317"/>
      <c r="H11" s="317"/>
    </row>
    <row r="12" spans="3:8" ht="6" customHeight="1">
      <c r="C12" s="53"/>
      <c r="D12" s="53"/>
      <c r="E12" s="53"/>
      <c r="F12" s="53"/>
      <c r="G12" s="53"/>
      <c r="H12" s="53"/>
    </row>
    <row r="13" spans="3:8" ht="12.75" customHeight="1">
      <c r="C13" s="149" t="s">
        <v>734</v>
      </c>
      <c r="D13" s="149"/>
      <c r="E13" s="149"/>
      <c r="F13" s="149"/>
      <c r="G13" s="149"/>
      <c r="H13" s="149"/>
    </row>
    <row r="14" spans="3:8" ht="15.75" customHeight="1">
      <c r="C14" s="334" t="s">
        <v>534</v>
      </c>
      <c r="D14" s="334"/>
      <c r="E14" s="334"/>
      <c r="F14" s="334"/>
      <c r="G14" s="334"/>
      <c r="H14" s="334"/>
    </row>
    <row r="15" spans="3:8" ht="12.75" customHeight="1">
      <c r="C15" s="334" t="s">
        <v>59</v>
      </c>
      <c r="D15" s="334"/>
      <c r="E15" s="334"/>
      <c r="F15" s="334"/>
      <c r="G15" s="334"/>
      <c r="H15" s="334"/>
    </row>
    <row r="16" spans="1:8" ht="12.75" customHeight="1">
      <c r="A16" s="15"/>
      <c r="B16" s="52"/>
      <c r="C16" s="334" t="s">
        <v>533</v>
      </c>
      <c r="D16" s="334"/>
      <c r="E16" s="334"/>
      <c r="F16" s="334"/>
      <c r="G16" s="334"/>
      <c r="H16" s="334"/>
    </row>
    <row r="17" spans="1:8" ht="13.5" customHeight="1">
      <c r="A17" s="15"/>
      <c r="B17" s="52"/>
      <c r="C17" s="334" t="s">
        <v>532</v>
      </c>
      <c r="D17" s="334"/>
      <c r="E17" s="334"/>
      <c r="F17" s="334"/>
      <c r="G17" s="334"/>
      <c r="H17" s="334"/>
    </row>
    <row r="18" spans="1:8" ht="12.75" customHeight="1">
      <c r="A18" s="15"/>
      <c r="B18" s="52"/>
      <c r="C18" s="334" t="s">
        <v>531</v>
      </c>
      <c r="D18" s="334"/>
      <c r="E18" s="334"/>
      <c r="F18" s="334"/>
      <c r="G18" s="334"/>
      <c r="H18" s="334"/>
    </row>
    <row r="19" spans="1:8" ht="4.5" customHeight="1" hidden="1">
      <c r="A19" s="15"/>
      <c r="B19" s="15"/>
      <c r="C19" s="15"/>
      <c r="D19" s="15"/>
      <c r="E19" s="15"/>
      <c r="F19" s="15"/>
      <c r="G19" s="15"/>
      <c r="H19" s="15"/>
    </row>
    <row r="20" spans="1:8" ht="48" customHeight="1">
      <c r="A20" s="15"/>
      <c r="B20" s="320" t="s">
        <v>746</v>
      </c>
      <c r="C20" s="320"/>
      <c r="D20" s="320"/>
      <c r="E20" s="320"/>
      <c r="F20" s="320"/>
      <c r="G20" s="320"/>
      <c r="H20" s="320"/>
    </row>
    <row r="21" spans="1:8" ht="0.75" customHeight="1">
      <c r="A21" s="15"/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3"/>
      <c r="C22" s="13"/>
      <c r="D22" s="13"/>
      <c r="E22" s="13"/>
      <c r="F22" s="13"/>
      <c r="G22" s="13"/>
      <c r="H22" s="18" t="s">
        <v>530</v>
      </c>
    </row>
    <row r="23" spans="1:8" ht="10.5" customHeight="1">
      <c r="A23" s="13"/>
      <c r="B23" s="326" t="s">
        <v>66</v>
      </c>
      <c r="C23" s="329" t="s">
        <v>529</v>
      </c>
      <c r="D23" s="329" t="s">
        <v>528</v>
      </c>
      <c r="E23" s="329" t="s">
        <v>527</v>
      </c>
      <c r="F23" s="329" t="s">
        <v>526</v>
      </c>
      <c r="G23" s="329" t="s">
        <v>525</v>
      </c>
      <c r="H23" s="322" t="s">
        <v>65</v>
      </c>
    </row>
    <row r="24" spans="1:8" ht="9" customHeight="1">
      <c r="A24" s="13"/>
      <c r="B24" s="327"/>
      <c r="C24" s="330"/>
      <c r="D24" s="330"/>
      <c r="E24" s="330"/>
      <c r="F24" s="330"/>
      <c r="G24" s="330"/>
      <c r="H24" s="332"/>
    </row>
    <row r="25" spans="1:8" ht="4.5" customHeight="1">
      <c r="A25" s="13"/>
      <c r="B25" s="327"/>
      <c r="C25" s="330"/>
      <c r="D25" s="330"/>
      <c r="E25" s="330"/>
      <c r="F25" s="330"/>
      <c r="G25" s="330"/>
      <c r="H25" s="332"/>
    </row>
    <row r="26" spans="1:8" ht="12.75" customHeight="1" hidden="1">
      <c r="A26" s="13"/>
      <c r="B26" s="327"/>
      <c r="C26" s="330"/>
      <c r="D26" s="330"/>
      <c r="E26" s="330"/>
      <c r="F26" s="330"/>
      <c r="G26" s="330"/>
      <c r="H26" s="332"/>
    </row>
    <row r="27" spans="1:8" ht="34.5" customHeight="1">
      <c r="A27" s="13"/>
      <c r="B27" s="328"/>
      <c r="C27" s="331"/>
      <c r="D27" s="331"/>
      <c r="E27" s="331"/>
      <c r="F27" s="331"/>
      <c r="G27" s="331"/>
      <c r="H27" s="333"/>
    </row>
    <row r="28" spans="1:8" ht="12.75" hidden="1">
      <c r="A28" s="13"/>
      <c r="B28" s="26"/>
      <c r="C28" s="23"/>
      <c r="D28" s="23"/>
      <c r="E28" s="23"/>
      <c r="F28" s="23"/>
      <c r="G28" s="23"/>
      <c r="H28" s="25"/>
    </row>
    <row r="29" spans="1:8" ht="12.75" hidden="1">
      <c r="A29" s="13"/>
      <c r="B29" s="26"/>
      <c r="C29" s="23"/>
      <c r="D29" s="23"/>
      <c r="E29" s="23"/>
      <c r="F29" s="23"/>
      <c r="G29" s="23"/>
      <c r="H29" s="25"/>
    </row>
    <row r="30" spans="1:8" ht="25.5" hidden="1">
      <c r="A30" s="13"/>
      <c r="B30" s="14" t="s">
        <v>524</v>
      </c>
      <c r="C30" s="27" t="s">
        <v>516</v>
      </c>
      <c r="D30" s="27"/>
      <c r="E30" s="27"/>
      <c r="F30" s="27"/>
      <c r="G30" s="27"/>
      <c r="H30" s="57">
        <f>H31</f>
        <v>0</v>
      </c>
    </row>
    <row r="31" spans="1:9" ht="12.75" hidden="1">
      <c r="A31" s="13"/>
      <c r="B31" s="14" t="s">
        <v>94</v>
      </c>
      <c r="C31" s="27" t="s">
        <v>516</v>
      </c>
      <c r="D31" s="27" t="s">
        <v>86</v>
      </c>
      <c r="E31" s="27"/>
      <c r="F31" s="27"/>
      <c r="G31" s="27"/>
      <c r="H31" s="57">
        <f>H32+H40</f>
        <v>0</v>
      </c>
      <c r="I31" s="12"/>
    </row>
    <row r="32" spans="1:8" ht="38.25" hidden="1">
      <c r="A32" s="13"/>
      <c r="B32" s="14" t="s">
        <v>523</v>
      </c>
      <c r="C32" s="23" t="s">
        <v>516</v>
      </c>
      <c r="D32" s="23" t="s">
        <v>86</v>
      </c>
      <c r="E32" s="23" t="s">
        <v>97</v>
      </c>
      <c r="F32" s="23" t="s">
        <v>467</v>
      </c>
      <c r="G32" s="23"/>
      <c r="H32" s="57">
        <f>H33</f>
        <v>0</v>
      </c>
    </row>
    <row r="33" spans="1:8" ht="51" hidden="1">
      <c r="A33" s="13"/>
      <c r="B33" s="26" t="s">
        <v>334</v>
      </c>
      <c r="C33" s="23" t="s">
        <v>516</v>
      </c>
      <c r="D33" s="23" t="s">
        <v>86</v>
      </c>
      <c r="E33" s="23" t="s">
        <v>97</v>
      </c>
      <c r="F33" s="23" t="s">
        <v>467</v>
      </c>
      <c r="G33" s="23"/>
      <c r="H33" s="57">
        <f>H34</f>
        <v>0</v>
      </c>
    </row>
    <row r="34" spans="1:8" ht="12.75" hidden="1">
      <c r="A34" s="13"/>
      <c r="B34" s="26" t="s">
        <v>522</v>
      </c>
      <c r="C34" s="23" t="s">
        <v>516</v>
      </c>
      <c r="D34" s="23" t="s">
        <v>86</v>
      </c>
      <c r="E34" s="23" t="s">
        <v>97</v>
      </c>
      <c r="F34" s="23" t="s">
        <v>521</v>
      </c>
      <c r="G34" s="23"/>
      <c r="H34" s="57">
        <f>H35</f>
        <v>0</v>
      </c>
    </row>
    <row r="35" spans="1:8" ht="63.75" hidden="1">
      <c r="A35" s="13"/>
      <c r="B35" s="24" t="s">
        <v>90</v>
      </c>
      <c r="C35" s="23" t="s">
        <v>516</v>
      </c>
      <c r="D35" s="23" t="s">
        <v>86</v>
      </c>
      <c r="E35" s="23" t="s">
        <v>97</v>
      </c>
      <c r="F35" s="23" t="s">
        <v>521</v>
      </c>
      <c r="G35" s="23" t="s">
        <v>78</v>
      </c>
      <c r="H35" s="57">
        <f>H36</f>
        <v>0</v>
      </c>
    </row>
    <row r="36" spans="1:8" ht="25.5" hidden="1">
      <c r="A36" s="13"/>
      <c r="B36" s="24" t="s">
        <v>278</v>
      </c>
      <c r="C36" s="23" t="s">
        <v>516</v>
      </c>
      <c r="D36" s="23" t="s">
        <v>86</v>
      </c>
      <c r="E36" s="23" t="s">
        <v>97</v>
      </c>
      <c r="F36" s="23" t="s">
        <v>521</v>
      </c>
      <c r="G36" s="23" t="s">
        <v>88</v>
      </c>
      <c r="H36" s="57"/>
    </row>
    <row r="37" spans="1:8" ht="12.75" hidden="1">
      <c r="A37" s="13"/>
      <c r="B37" s="14"/>
      <c r="C37" s="23"/>
      <c r="D37" s="27"/>
      <c r="E37" s="27"/>
      <c r="F37" s="27"/>
      <c r="G37" s="27"/>
      <c r="H37" s="57"/>
    </row>
    <row r="38" spans="1:8" ht="12.75" hidden="1">
      <c r="A38" s="13"/>
      <c r="B38" s="14"/>
      <c r="C38" s="23"/>
      <c r="D38" s="27"/>
      <c r="E38" s="27"/>
      <c r="F38" s="27"/>
      <c r="G38" s="27"/>
      <c r="H38" s="57"/>
    </row>
    <row r="39" spans="1:8" ht="12.75" hidden="1">
      <c r="A39" s="13"/>
      <c r="B39" s="14"/>
      <c r="C39" s="23"/>
      <c r="D39" s="27"/>
      <c r="E39" s="27"/>
      <c r="F39" s="27"/>
      <c r="G39" s="27"/>
      <c r="H39" s="57"/>
    </row>
    <row r="40" spans="1:8" ht="63" customHeight="1" hidden="1">
      <c r="A40" s="13"/>
      <c r="B40" s="14" t="s">
        <v>520</v>
      </c>
      <c r="C40" s="27" t="s">
        <v>516</v>
      </c>
      <c r="D40" s="27" t="s">
        <v>86</v>
      </c>
      <c r="E40" s="27" t="s">
        <v>71</v>
      </c>
      <c r="F40" s="27"/>
      <c r="G40" s="27"/>
      <c r="H40" s="57">
        <f>H41</f>
        <v>0</v>
      </c>
    </row>
    <row r="41" spans="1:8" ht="32.25" customHeight="1" hidden="1">
      <c r="A41" s="13"/>
      <c r="B41" s="26" t="s">
        <v>519</v>
      </c>
      <c r="C41" s="23" t="s">
        <v>516</v>
      </c>
      <c r="D41" s="23" t="s">
        <v>86</v>
      </c>
      <c r="E41" s="23" t="s">
        <v>71</v>
      </c>
      <c r="F41" s="23" t="s">
        <v>515</v>
      </c>
      <c r="G41" s="23"/>
      <c r="H41" s="56">
        <f>H42+H50</f>
        <v>0</v>
      </c>
    </row>
    <row r="42" spans="1:8" ht="12.75" hidden="1">
      <c r="A42" s="13"/>
      <c r="B42" s="26" t="s">
        <v>333</v>
      </c>
      <c r="C42" s="23" t="s">
        <v>516</v>
      </c>
      <c r="D42" s="23" t="s">
        <v>86</v>
      </c>
      <c r="E42" s="23" t="s">
        <v>71</v>
      </c>
      <c r="F42" s="23" t="s">
        <v>515</v>
      </c>
      <c r="G42" s="23"/>
      <c r="H42" s="56">
        <f>H43+H45+H47</f>
        <v>0</v>
      </c>
    </row>
    <row r="43" spans="1:8" ht="63.75" hidden="1">
      <c r="A43" s="13"/>
      <c r="B43" s="24" t="s">
        <v>90</v>
      </c>
      <c r="C43" s="23" t="s">
        <v>516</v>
      </c>
      <c r="D43" s="23" t="s">
        <v>86</v>
      </c>
      <c r="E43" s="23" t="s">
        <v>71</v>
      </c>
      <c r="F43" s="23" t="s">
        <v>515</v>
      </c>
      <c r="G43" s="23" t="s">
        <v>78</v>
      </c>
      <c r="H43" s="56">
        <f>H44</f>
        <v>0</v>
      </c>
    </row>
    <row r="44" spans="1:8" ht="25.5" hidden="1">
      <c r="A44" s="13"/>
      <c r="B44" s="24" t="s">
        <v>278</v>
      </c>
      <c r="C44" s="23" t="s">
        <v>516</v>
      </c>
      <c r="D44" s="23" t="s">
        <v>86</v>
      </c>
      <c r="E44" s="23" t="s">
        <v>71</v>
      </c>
      <c r="F44" s="23" t="s">
        <v>515</v>
      </c>
      <c r="G44" s="23" t="s">
        <v>88</v>
      </c>
      <c r="H44" s="56"/>
    </row>
    <row r="45" spans="1:8" ht="25.5" hidden="1">
      <c r="A45" s="13"/>
      <c r="B45" s="24" t="s">
        <v>75</v>
      </c>
      <c r="C45" s="23" t="s">
        <v>516</v>
      </c>
      <c r="D45" s="23" t="s">
        <v>86</v>
      </c>
      <c r="E45" s="23" t="s">
        <v>71</v>
      </c>
      <c r="F45" s="23" t="s">
        <v>515</v>
      </c>
      <c r="G45" s="23" t="s">
        <v>74</v>
      </c>
      <c r="H45" s="56">
        <f>H46</f>
        <v>0</v>
      </c>
    </row>
    <row r="46" spans="1:8" ht="25.5" hidden="1">
      <c r="A46" s="13"/>
      <c r="B46" s="24" t="s">
        <v>73</v>
      </c>
      <c r="C46" s="23" t="s">
        <v>516</v>
      </c>
      <c r="D46" s="23" t="s">
        <v>86</v>
      </c>
      <c r="E46" s="23" t="s">
        <v>71</v>
      </c>
      <c r="F46" s="23" t="s">
        <v>515</v>
      </c>
      <c r="G46" s="23" t="s">
        <v>68</v>
      </c>
      <c r="H46" s="56"/>
    </row>
    <row r="47" spans="1:8" ht="12.75" hidden="1">
      <c r="A47" s="13"/>
      <c r="B47" s="24" t="s">
        <v>287</v>
      </c>
      <c r="C47" s="23" t="s">
        <v>516</v>
      </c>
      <c r="D47" s="23" t="s">
        <v>86</v>
      </c>
      <c r="E47" s="23" t="s">
        <v>71</v>
      </c>
      <c r="F47" s="23" t="s">
        <v>515</v>
      </c>
      <c r="G47" s="23" t="s">
        <v>265</v>
      </c>
      <c r="H47" s="56">
        <f>H48+H49</f>
        <v>0</v>
      </c>
    </row>
    <row r="48" spans="1:8" ht="24.75" customHeight="1" hidden="1">
      <c r="A48" s="13"/>
      <c r="B48" s="24" t="s">
        <v>318</v>
      </c>
      <c r="C48" s="23" t="s">
        <v>516</v>
      </c>
      <c r="D48" s="23" t="s">
        <v>86</v>
      </c>
      <c r="E48" s="23" t="s">
        <v>71</v>
      </c>
      <c r="F48" s="23" t="s">
        <v>515</v>
      </c>
      <c r="G48" s="23" t="s">
        <v>317</v>
      </c>
      <c r="H48" s="56"/>
    </row>
    <row r="49" spans="1:8" ht="12.75" hidden="1">
      <c r="A49" s="13"/>
      <c r="B49" s="24" t="s">
        <v>331</v>
      </c>
      <c r="C49" s="23" t="s">
        <v>516</v>
      </c>
      <c r="D49" s="23" t="s">
        <v>86</v>
      </c>
      <c r="E49" s="23" t="s">
        <v>518</v>
      </c>
      <c r="F49" s="23" t="s">
        <v>515</v>
      </c>
      <c r="G49" s="23" t="s">
        <v>314</v>
      </c>
      <c r="H49" s="56"/>
    </row>
    <row r="50" spans="1:8" ht="25.5" hidden="1">
      <c r="A50" s="13"/>
      <c r="B50" s="28" t="s">
        <v>517</v>
      </c>
      <c r="C50" s="27" t="s">
        <v>516</v>
      </c>
      <c r="D50" s="27" t="s">
        <v>86</v>
      </c>
      <c r="E50" s="27" t="s">
        <v>71</v>
      </c>
      <c r="F50" s="23" t="s">
        <v>515</v>
      </c>
      <c r="G50" s="27"/>
      <c r="H50" s="56">
        <f>H51</f>
        <v>0</v>
      </c>
    </row>
    <row r="51" spans="1:8" ht="25.5" hidden="1">
      <c r="A51" s="13"/>
      <c r="B51" s="24" t="s">
        <v>75</v>
      </c>
      <c r="C51" s="23" t="s">
        <v>516</v>
      </c>
      <c r="D51" s="23" t="s">
        <v>86</v>
      </c>
      <c r="E51" s="23" t="s">
        <v>71</v>
      </c>
      <c r="F51" s="23" t="s">
        <v>515</v>
      </c>
      <c r="G51" s="23" t="s">
        <v>74</v>
      </c>
      <c r="H51" s="56">
        <f>H52</f>
        <v>0</v>
      </c>
    </row>
    <row r="52" spans="1:8" ht="24.75" customHeight="1" hidden="1">
      <c r="A52" s="13"/>
      <c r="B52" s="24" t="s">
        <v>73</v>
      </c>
      <c r="C52" s="23" t="s">
        <v>516</v>
      </c>
      <c r="D52" s="23" t="s">
        <v>86</v>
      </c>
      <c r="E52" s="23" t="s">
        <v>71</v>
      </c>
      <c r="F52" s="23" t="s">
        <v>515</v>
      </c>
      <c r="G52" s="23" t="s">
        <v>68</v>
      </c>
      <c r="H52" s="56">
        <v>0</v>
      </c>
    </row>
    <row r="53" spans="1:8" ht="15" customHeight="1" hidden="1">
      <c r="A53" s="13"/>
      <c r="B53" s="26"/>
      <c r="C53" s="23"/>
      <c r="D53" s="23"/>
      <c r="E53" s="23"/>
      <c r="F53" s="23"/>
      <c r="G53" s="23"/>
      <c r="H53" s="56"/>
    </row>
    <row r="54" spans="1:8" ht="27" customHeight="1">
      <c r="A54" s="13"/>
      <c r="B54" s="14" t="s">
        <v>514</v>
      </c>
      <c r="C54" s="27" t="s">
        <v>404</v>
      </c>
      <c r="D54" s="27"/>
      <c r="E54" s="27"/>
      <c r="F54" s="27"/>
      <c r="G54" s="27"/>
      <c r="H54" s="57">
        <f>H60+H69+H76+H291+H55</f>
        <v>5985.5776000000005</v>
      </c>
    </row>
    <row r="55" spans="1:8" ht="21.75" customHeight="1" hidden="1">
      <c r="A55" s="13"/>
      <c r="B55" s="14"/>
      <c r="C55" s="27"/>
      <c r="D55" s="27"/>
      <c r="E55" s="27"/>
      <c r="F55" s="27"/>
      <c r="G55" s="27"/>
      <c r="H55" s="57"/>
    </row>
    <row r="56" spans="1:8" ht="12.75" hidden="1">
      <c r="A56" s="13"/>
      <c r="B56" s="26"/>
      <c r="C56" s="23"/>
      <c r="D56" s="23"/>
      <c r="E56" s="23"/>
      <c r="F56" s="23"/>
      <c r="G56" s="23"/>
      <c r="H56" s="57"/>
    </row>
    <row r="57" spans="1:8" ht="12.75" hidden="1">
      <c r="A57" s="13"/>
      <c r="B57" s="26"/>
      <c r="C57" s="23"/>
      <c r="D57" s="23"/>
      <c r="E57" s="23"/>
      <c r="F57" s="23"/>
      <c r="G57" s="23"/>
      <c r="H57" s="57"/>
    </row>
    <row r="58" spans="1:8" ht="12.75" hidden="1">
      <c r="A58" s="13"/>
      <c r="B58" s="26"/>
      <c r="C58" s="23"/>
      <c r="D58" s="23"/>
      <c r="E58" s="23"/>
      <c r="F58" s="23"/>
      <c r="G58" s="23"/>
      <c r="H58" s="57"/>
    </row>
    <row r="59" spans="1:8" ht="12.75" hidden="1">
      <c r="A59" s="13"/>
      <c r="B59" s="14"/>
      <c r="C59" s="27"/>
      <c r="D59" s="27"/>
      <c r="E59" s="27"/>
      <c r="F59" s="27"/>
      <c r="G59" s="27"/>
      <c r="H59" s="57"/>
    </row>
    <row r="60" spans="1:8" ht="25.5" hidden="1">
      <c r="A60" s="13"/>
      <c r="B60" s="14" t="s">
        <v>82</v>
      </c>
      <c r="C60" s="27" t="s">
        <v>404</v>
      </c>
      <c r="D60" s="27" t="s">
        <v>71</v>
      </c>
      <c r="E60" s="27"/>
      <c r="F60" s="27"/>
      <c r="G60" s="27"/>
      <c r="H60" s="57">
        <f>H61+H65</f>
        <v>0</v>
      </c>
    </row>
    <row r="61" spans="1:8" ht="19.5" customHeight="1" hidden="1">
      <c r="A61" s="13"/>
      <c r="B61" s="14" t="s">
        <v>513</v>
      </c>
      <c r="C61" s="27" t="s">
        <v>404</v>
      </c>
      <c r="D61" s="27" t="s">
        <v>71</v>
      </c>
      <c r="E61" s="27" t="s">
        <v>97</v>
      </c>
      <c r="F61" s="27"/>
      <c r="G61" s="27"/>
      <c r="H61" s="57">
        <f>H63</f>
        <v>0</v>
      </c>
    </row>
    <row r="62" spans="1:8" ht="12.75" hidden="1">
      <c r="A62" s="13"/>
      <c r="B62" s="26" t="s">
        <v>127</v>
      </c>
      <c r="C62" s="23" t="s">
        <v>404</v>
      </c>
      <c r="D62" s="23" t="s">
        <v>71</v>
      </c>
      <c r="E62" s="23" t="s">
        <v>97</v>
      </c>
      <c r="F62" s="23" t="s">
        <v>210</v>
      </c>
      <c r="G62" s="23"/>
      <c r="H62" s="56">
        <f>H63</f>
        <v>0</v>
      </c>
    </row>
    <row r="63" spans="1:8" ht="38.25" hidden="1">
      <c r="A63" s="13"/>
      <c r="B63" s="26" t="s">
        <v>512</v>
      </c>
      <c r="C63" s="23" t="s">
        <v>404</v>
      </c>
      <c r="D63" s="23" t="s">
        <v>71</v>
      </c>
      <c r="E63" s="23" t="s">
        <v>97</v>
      </c>
      <c r="F63" s="23" t="s">
        <v>510</v>
      </c>
      <c r="G63" s="23"/>
      <c r="H63" s="56">
        <f>H64</f>
        <v>0</v>
      </c>
    </row>
    <row r="64" spans="1:8" ht="24.75" customHeight="1" hidden="1">
      <c r="A64" s="13"/>
      <c r="B64" s="26" t="s">
        <v>511</v>
      </c>
      <c r="C64" s="23" t="s">
        <v>404</v>
      </c>
      <c r="D64" s="23" t="s">
        <v>71</v>
      </c>
      <c r="E64" s="23" t="s">
        <v>97</v>
      </c>
      <c r="F64" s="23" t="s">
        <v>510</v>
      </c>
      <c r="G64" s="23" t="s">
        <v>340</v>
      </c>
      <c r="H64" s="56"/>
    </row>
    <row r="65" spans="1:8" ht="12.75" hidden="1">
      <c r="A65" s="13"/>
      <c r="B65" s="14"/>
      <c r="C65" s="27"/>
      <c r="D65" s="27"/>
      <c r="E65" s="27"/>
      <c r="F65" s="27"/>
      <c r="G65" s="27"/>
      <c r="H65" s="57"/>
    </row>
    <row r="66" spans="1:8" ht="12.75" hidden="1">
      <c r="A66" s="13"/>
      <c r="B66" s="26"/>
      <c r="C66" s="23"/>
      <c r="D66" s="23"/>
      <c r="E66" s="23"/>
      <c r="F66" s="23"/>
      <c r="G66" s="23"/>
      <c r="H66" s="56"/>
    </row>
    <row r="67" spans="1:8" ht="51.75" customHeight="1" hidden="1">
      <c r="A67" s="13"/>
      <c r="B67" s="26"/>
      <c r="C67" s="23"/>
      <c r="D67" s="23"/>
      <c r="E67" s="23"/>
      <c r="F67" s="23"/>
      <c r="G67" s="23"/>
      <c r="H67" s="56"/>
    </row>
    <row r="68" spans="1:8" ht="12.75" hidden="1">
      <c r="A68" s="13"/>
      <c r="B68" s="26"/>
      <c r="C68" s="23"/>
      <c r="D68" s="23"/>
      <c r="E68" s="23"/>
      <c r="F68" s="23"/>
      <c r="G68" s="23"/>
      <c r="H68" s="56"/>
    </row>
    <row r="69" spans="1:8" ht="13.5" customHeight="1" hidden="1">
      <c r="A69" s="13"/>
      <c r="B69" s="14" t="s">
        <v>306</v>
      </c>
      <c r="C69" s="27" t="s">
        <v>404</v>
      </c>
      <c r="D69" s="27" t="s">
        <v>128</v>
      </c>
      <c r="E69" s="27"/>
      <c r="F69" s="27"/>
      <c r="G69" s="27"/>
      <c r="H69" s="57">
        <f>H70</f>
        <v>0</v>
      </c>
    </row>
    <row r="70" spans="1:8" ht="12.75" hidden="1">
      <c r="A70" s="13"/>
      <c r="B70" s="14" t="s">
        <v>509</v>
      </c>
      <c r="C70" s="27" t="s">
        <v>404</v>
      </c>
      <c r="D70" s="27" t="s">
        <v>128</v>
      </c>
      <c r="E70" s="27" t="s">
        <v>86</v>
      </c>
      <c r="F70" s="27"/>
      <c r="G70" s="27"/>
      <c r="H70" s="57">
        <f>H73</f>
        <v>0</v>
      </c>
    </row>
    <row r="71" spans="1:8" ht="12.75" hidden="1">
      <c r="A71" s="13"/>
      <c r="B71" s="26" t="s">
        <v>127</v>
      </c>
      <c r="C71" s="23" t="s">
        <v>404</v>
      </c>
      <c r="D71" s="23" t="s">
        <v>128</v>
      </c>
      <c r="E71" s="23" t="s">
        <v>86</v>
      </c>
      <c r="F71" s="23" t="s">
        <v>210</v>
      </c>
      <c r="G71" s="23"/>
      <c r="H71" s="56">
        <f>H73</f>
        <v>0</v>
      </c>
    </row>
    <row r="72" spans="1:8" ht="38.25" customHeight="1" hidden="1">
      <c r="A72" s="13"/>
      <c r="B72" s="26" t="s">
        <v>470</v>
      </c>
      <c r="C72" s="23" t="s">
        <v>466</v>
      </c>
      <c r="D72" s="23" t="s">
        <v>508</v>
      </c>
      <c r="E72" s="23" t="s">
        <v>86</v>
      </c>
      <c r="F72" s="23" t="s">
        <v>210</v>
      </c>
      <c r="G72" s="23"/>
      <c r="H72" s="56">
        <f>H73</f>
        <v>0</v>
      </c>
    </row>
    <row r="73" spans="1:8" ht="39.75" customHeight="1" hidden="1">
      <c r="A73" s="13"/>
      <c r="B73" s="26" t="s">
        <v>431</v>
      </c>
      <c r="C73" s="23" t="s">
        <v>404</v>
      </c>
      <c r="D73" s="23" t="s">
        <v>128</v>
      </c>
      <c r="E73" s="23" t="s">
        <v>86</v>
      </c>
      <c r="F73" s="23" t="s">
        <v>468</v>
      </c>
      <c r="G73" s="23"/>
      <c r="H73" s="56">
        <f>H74</f>
        <v>0</v>
      </c>
    </row>
    <row r="74" spans="1:8" ht="24.75" customHeight="1" hidden="1">
      <c r="A74" s="13"/>
      <c r="B74" s="24" t="s">
        <v>75</v>
      </c>
      <c r="C74" s="23" t="s">
        <v>404</v>
      </c>
      <c r="D74" s="23" t="s">
        <v>128</v>
      </c>
      <c r="E74" s="23" t="s">
        <v>86</v>
      </c>
      <c r="F74" s="23" t="s">
        <v>468</v>
      </c>
      <c r="G74" s="23" t="s">
        <v>74</v>
      </c>
      <c r="H74" s="56">
        <f>H75</f>
        <v>0</v>
      </c>
    </row>
    <row r="75" spans="1:8" ht="28.5" customHeight="1" hidden="1">
      <c r="A75" s="13"/>
      <c r="B75" s="24" t="s">
        <v>73</v>
      </c>
      <c r="C75" s="23" t="s">
        <v>404</v>
      </c>
      <c r="D75" s="23" t="s">
        <v>128</v>
      </c>
      <c r="E75" s="23" t="s">
        <v>86</v>
      </c>
      <c r="F75" s="23" t="s">
        <v>468</v>
      </c>
      <c r="G75" s="23" t="s">
        <v>68</v>
      </c>
      <c r="H75" s="56"/>
    </row>
    <row r="76" spans="1:9" ht="12.75">
      <c r="A76" s="13"/>
      <c r="B76" s="14" t="s">
        <v>245</v>
      </c>
      <c r="C76" s="27" t="s">
        <v>404</v>
      </c>
      <c r="D76" s="27" t="s">
        <v>242</v>
      </c>
      <c r="E76" s="27"/>
      <c r="F76" s="27"/>
      <c r="G76" s="27"/>
      <c r="H76" s="57">
        <f>H77+H96+H168+H177</f>
        <v>5985.5716</v>
      </c>
      <c r="I76" s="19"/>
    </row>
    <row r="77" spans="1:8" ht="12" customHeight="1">
      <c r="A77" s="13"/>
      <c r="B77" s="14" t="s">
        <v>507</v>
      </c>
      <c r="C77" s="27" t="s">
        <v>404</v>
      </c>
      <c r="D77" s="27" t="s">
        <v>242</v>
      </c>
      <c r="E77" s="27" t="s">
        <v>86</v>
      </c>
      <c r="F77" s="27"/>
      <c r="G77" s="27"/>
      <c r="H77" s="57">
        <f>H78+H82</f>
        <v>-120</v>
      </c>
    </row>
    <row r="78" spans="1:8" ht="12.75" hidden="1">
      <c r="A78" s="13"/>
      <c r="B78" s="26" t="s">
        <v>506</v>
      </c>
      <c r="C78" s="23" t="s">
        <v>404</v>
      </c>
      <c r="D78" s="23" t="s">
        <v>242</v>
      </c>
      <c r="E78" s="23" t="s">
        <v>86</v>
      </c>
      <c r="F78" s="23"/>
      <c r="G78" s="23"/>
      <c r="H78" s="56">
        <f>H79</f>
        <v>0</v>
      </c>
    </row>
    <row r="79" spans="1:8" ht="12.75" hidden="1">
      <c r="A79" s="13"/>
      <c r="B79" s="26" t="s">
        <v>505</v>
      </c>
      <c r="C79" s="23" t="s">
        <v>404</v>
      </c>
      <c r="D79" s="23" t="s">
        <v>504</v>
      </c>
      <c r="E79" s="23" t="s">
        <v>86</v>
      </c>
      <c r="F79" s="41" t="s">
        <v>503</v>
      </c>
      <c r="G79" s="23"/>
      <c r="H79" s="56">
        <f>H80</f>
        <v>0</v>
      </c>
    </row>
    <row r="80" spans="1:8" ht="38.25" hidden="1">
      <c r="A80" s="13"/>
      <c r="B80" s="16" t="s">
        <v>237</v>
      </c>
      <c r="C80" s="41" t="s">
        <v>404</v>
      </c>
      <c r="D80" s="41" t="s">
        <v>242</v>
      </c>
      <c r="E80" s="41" t="s">
        <v>86</v>
      </c>
      <c r="F80" s="41" t="s">
        <v>503</v>
      </c>
      <c r="G80" s="41" t="s">
        <v>107</v>
      </c>
      <c r="H80" s="56">
        <f>H81</f>
        <v>0</v>
      </c>
    </row>
    <row r="81" spans="1:8" ht="41.25" customHeight="1" hidden="1">
      <c r="A81" s="13"/>
      <c r="B81" s="16" t="s">
        <v>236</v>
      </c>
      <c r="C81" s="41" t="s">
        <v>404</v>
      </c>
      <c r="D81" s="41" t="s">
        <v>242</v>
      </c>
      <c r="E81" s="41" t="s">
        <v>86</v>
      </c>
      <c r="F81" s="41" t="s">
        <v>503</v>
      </c>
      <c r="G81" s="41" t="s">
        <v>234</v>
      </c>
      <c r="H81" s="56"/>
    </row>
    <row r="82" spans="1:8" ht="41.25" customHeight="1">
      <c r="A82" s="13"/>
      <c r="B82" s="16" t="s">
        <v>502</v>
      </c>
      <c r="C82" s="41" t="s">
        <v>404</v>
      </c>
      <c r="D82" s="41" t="s">
        <v>242</v>
      </c>
      <c r="E82" s="41" t="s">
        <v>86</v>
      </c>
      <c r="F82" s="41" t="s">
        <v>501</v>
      </c>
      <c r="G82" s="41"/>
      <c r="H82" s="56">
        <f>H83</f>
        <v>-120</v>
      </c>
    </row>
    <row r="83" spans="1:8" ht="13.5" customHeight="1">
      <c r="A83" s="13"/>
      <c r="B83" s="26" t="s">
        <v>124</v>
      </c>
      <c r="C83" s="23" t="s">
        <v>404</v>
      </c>
      <c r="D83" s="23" t="s">
        <v>242</v>
      </c>
      <c r="E83" s="23" t="s">
        <v>86</v>
      </c>
      <c r="F83" s="23" t="s">
        <v>501</v>
      </c>
      <c r="G83" s="23"/>
      <c r="H83" s="56">
        <f>H84</f>
        <v>-120</v>
      </c>
    </row>
    <row r="84" spans="1:8" ht="40.5" customHeight="1">
      <c r="A84" s="13"/>
      <c r="B84" s="16" t="s">
        <v>237</v>
      </c>
      <c r="C84" s="23" t="s">
        <v>404</v>
      </c>
      <c r="D84" s="23" t="s">
        <v>242</v>
      </c>
      <c r="E84" s="23" t="s">
        <v>86</v>
      </c>
      <c r="F84" s="23" t="s">
        <v>501</v>
      </c>
      <c r="G84" s="23" t="s">
        <v>107</v>
      </c>
      <c r="H84" s="56">
        <f>H85</f>
        <v>-120</v>
      </c>
    </row>
    <row r="85" spans="1:8" ht="42.75" customHeight="1">
      <c r="A85" s="13"/>
      <c r="B85" s="16" t="s">
        <v>236</v>
      </c>
      <c r="C85" s="23" t="s">
        <v>404</v>
      </c>
      <c r="D85" s="23" t="s">
        <v>242</v>
      </c>
      <c r="E85" s="23" t="s">
        <v>86</v>
      </c>
      <c r="F85" s="23" t="s">
        <v>501</v>
      </c>
      <c r="G85" s="23" t="s">
        <v>234</v>
      </c>
      <c r="H85" s="56">
        <v>-120</v>
      </c>
    </row>
    <row r="86" spans="1:8" ht="78" customHeight="1" hidden="1">
      <c r="A86" s="13"/>
      <c r="B86" s="26" t="s">
        <v>123</v>
      </c>
      <c r="C86" s="23" t="s">
        <v>404</v>
      </c>
      <c r="D86" s="23" t="s">
        <v>242</v>
      </c>
      <c r="E86" s="23" t="s">
        <v>86</v>
      </c>
      <c r="F86" s="23" t="s">
        <v>231</v>
      </c>
      <c r="G86" s="23"/>
      <c r="H86" s="56">
        <f>H87+H89+H92</f>
        <v>0</v>
      </c>
    </row>
    <row r="87" spans="1:8" ht="18" customHeight="1" hidden="1">
      <c r="A87" s="13"/>
      <c r="B87" s="26"/>
      <c r="C87" s="23" t="s">
        <v>466</v>
      </c>
      <c r="D87" s="23"/>
      <c r="E87" s="23"/>
      <c r="F87" s="23"/>
      <c r="G87" s="23"/>
      <c r="H87" s="56"/>
    </row>
    <row r="88" spans="1:8" ht="23.25" customHeight="1" hidden="1">
      <c r="A88" s="13"/>
      <c r="B88" s="26"/>
      <c r="C88" s="23" t="s">
        <v>404</v>
      </c>
      <c r="D88" s="23"/>
      <c r="E88" s="23"/>
      <c r="F88" s="23"/>
      <c r="G88" s="23"/>
      <c r="H88" s="56"/>
    </row>
    <row r="89" spans="1:8" ht="66" customHeight="1" hidden="1">
      <c r="A89" s="13"/>
      <c r="B89" s="26" t="s">
        <v>458</v>
      </c>
      <c r="C89" s="23" t="s">
        <v>466</v>
      </c>
      <c r="D89" s="23" t="s">
        <v>242</v>
      </c>
      <c r="E89" s="23" t="s">
        <v>86</v>
      </c>
      <c r="F89" s="23" t="s">
        <v>457</v>
      </c>
      <c r="G89" s="23"/>
      <c r="H89" s="56">
        <f>H90</f>
        <v>0</v>
      </c>
    </row>
    <row r="90" spans="1:8" ht="19.5" customHeight="1" hidden="1">
      <c r="A90" s="13"/>
      <c r="B90" s="16" t="s">
        <v>229</v>
      </c>
      <c r="C90" s="23" t="s">
        <v>404</v>
      </c>
      <c r="D90" s="41" t="s">
        <v>242</v>
      </c>
      <c r="E90" s="41" t="s">
        <v>86</v>
      </c>
      <c r="F90" s="41" t="s">
        <v>457</v>
      </c>
      <c r="G90" s="41" t="s">
        <v>132</v>
      </c>
      <c r="H90" s="56">
        <f>H91</f>
        <v>0</v>
      </c>
    </row>
    <row r="91" spans="1:8" ht="42" customHeight="1" hidden="1">
      <c r="A91" s="13"/>
      <c r="B91" s="16" t="s">
        <v>228</v>
      </c>
      <c r="C91" s="23" t="s">
        <v>404</v>
      </c>
      <c r="D91" s="41" t="s">
        <v>242</v>
      </c>
      <c r="E91" s="41" t="s">
        <v>86</v>
      </c>
      <c r="F91" s="41" t="s">
        <v>457</v>
      </c>
      <c r="G91" s="41" t="s">
        <v>62</v>
      </c>
      <c r="H91" s="56"/>
    </row>
    <row r="92" spans="1:8" ht="42.75" customHeight="1" hidden="1">
      <c r="A92" s="13"/>
      <c r="B92" s="26" t="s">
        <v>230</v>
      </c>
      <c r="C92" s="23" t="s">
        <v>404</v>
      </c>
      <c r="D92" s="23" t="s">
        <v>242</v>
      </c>
      <c r="E92" s="23" t="s">
        <v>86</v>
      </c>
      <c r="F92" s="23" t="s">
        <v>476</v>
      </c>
      <c r="G92" s="23"/>
      <c r="H92" s="56">
        <f>H94</f>
        <v>0</v>
      </c>
    </row>
    <row r="93" spans="1:8" ht="14.25" customHeight="1" hidden="1">
      <c r="A93" s="13"/>
      <c r="B93" s="16" t="s">
        <v>229</v>
      </c>
      <c r="C93" s="23" t="s">
        <v>404</v>
      </c>
      <c r="D93" s="41" t="s">
        <v>242</v>
      </c>
      <c r="E93" s="41" t="s">
        <v>86</v>
      </c>
      <c r="F93" s="41" t="s">
        <v>476</v>
      </c>
      <c r="G93" s="41" t="s">
        <v>132</v>
      </c>
      <c r="H93" s="56">
        <f>H94</f>
        <v>0</v>
      </c>
    </row>
    <row r="94" spans="1:8" ht="30.75" customHeight="1" hidden="1">
      <c r="A94" s="13"/>
      <c r="B94" s="16" t="s">
        <v>500</v>
      </c>
      <c r="C94" s="23" t="s">
        <v>404</v>
      </c>
      <c r="D94" s="41" t="s">
        <v>242</v>
      </c>
      <c r="E94" s="41" t="s">
        <v>86</v>
      </c>
      <c r="F94" s="41" t="s">
        <v>476</v>
      </c>
      <c r="G94" s="41" t="s">
        <v>418</v>
      </c>
      <c r="H94" s="56"/>
    </row>
    <row r="95" spans="1:8" ht="12.75" hidden="1">
      <c r="A95" s="13"/>
      <c r="B95" s="26"/>
      <c r="C95" s="23"/>
      <c r="D95" s="23"/>
      <c r="E95" s="23"/>
      <c r="F95" s="29"/>
      <c r="G95" s="29"/>
      <c r="H95" s="56"/>
    </row>
    <row r="96" spans="1:8" ht="12.75">
      <c r="A96" s="13"/>
      <c r="B96" s="14" t="s">
        <v>499</v>
      </c>
      <c r="C96" s="27" t="s">
        <v>466</v>
      </c>
      <c r="D96" s="27" t="s">
        <v>242</v>
      </c>
      <c r="E96" s="27" t="s">
        <v>97</v>
      </c>
      <c r="F96" s="27"/>
      <c r="G96" s="27"/>
      <c r="H96" s="57">
        <f>H97+H107+H151+H155+H172+H103+H127</f>
        <v>6105.5716</v>
      </c>
    </row>
    <row r="97" spans="1:8" ht="17.25" customHeight="1">
      <c r="A97" s="13"/>
      <c r="B97" s="26" t="s">
        <v>498</v>
      </c>
      <c r="C97" s="23" t="s">
        <v>404</v>
      </c>
      <c r="D97" s="23" t="s">
        <v>242</v>
      </c>
      <c r="E97" s="23" t="s">
        <v>97</v>
      </c>
      <c r="F97" s="23" t="s">
        <v>497</v>
      </c>
      <c r="G97" s="23"/>
      <c r="H97" s="56">
        <f>H98+H100</f>
        <v>5985.5716</v>
      </c>
    </row>
    <row r="98" spans="1:8" ht="43.5" customHeight="1">
      <c r="A98" s="13"/>
      <c r="B98" s="16" t="s">
        <v>237</v>
      </c>
      <c r="C98" s="23" t="s">
        <v>404</v>
      </c>
      <c r="D98" s="23" t="s">
        <v>242</v>
      </c>
      <c r="E98" s="23" t="s">
        <v>97</v>
      </c>
      <c r="F98" s="23" t="s">
        <v>497</v>
      </c>
      <c r="G98" s="23" t="s">
        <v>107</v>
      </c>
      <c r="H98" s="56">
        <f>H99</f>
        <v>5963.73686</v>
      </c>
    </row>
    <row r="99" spans="1:8" ht="41.25" customHeight="1">
      <c r="A99" s="13"/>
      <c r="B99" s="16" t="s">
        <v>236</v>
      </c>
      <c r="C99" s="23" t="s">
        <v>404</v>
      </c>
      <c r="D99" s="41" t="s">
        <v>242</v>
      </c>
      <c r="E99" s="51" t="s">
        <v>97</v>
      </c>
      <c r="F99" s="23" t="s">
        <v>497</v>
      </c>
      <c r="G99" s="41" t="s">
        <v>234</v>
      </c>
      <c r="H99" s="56">
        <f>5985.5716-21.83474</f>
        <v>5963.73686</v>
      </c>
    </row>
    <row r="100" spans="1:8" ht="18" customHeight="1">
      <c r="A100" s="13"/>
      <c r="B100" s="24" t="s">
        <v>287</v>
      </c>
      <c r="C100" s="23" t="s">
        <v>404</v>
      </c>
      <c r="D100" s="23" t="s">
        <v>242</v>
      </c>
      <c r="E100" s="23" t="s">
        <v>97</v>
      </c>
      <c r="F100" s="23" t="s">
        <v>497</v>
      </c>
      <c r="G100" s="23" t="s">
        <v>265</v>
      </c>
      <c r="H100" s="56">
        <f>H101+H102</f>
        <v>21.83474</v>
      </c>
    </row>
    <row r="101" spans="1:8" ht="27.75" customHeight="1">
      <c r="A101" s="13"/>
      <c r="B101" s="24" t="s">
        <v>318</v>
      </c>
      <c r="C101" s="23" t="s">
        <v>404</v>
      </c>
      <c r="D101" s="23" t="s">
        <v>242</v>
      </c>
      <c r="E101" s="23" t="s">
        <v>97</v>
      </c>
      <c r="F101" s="23" t="s">
        <v>497</v>
      </c>
      <c r="G101" s="23" t="s">
        <v>317</v>
      </c>
      <c r="H101" s="56">
        <v>21.389</v>
      </c>
    </row>
    <row r="102" spans="1:8" ht="19.5" customHeight="1">
      <c r="A102" s="13"/>
      <c r="B102" s="24" t="s">
        <v>463</v>
      </c>
      <c r="C102" s="23" t="s">
        <v>404</v>
      </c>
      <c r="D102" s="23" t="s">
        <v>242</v>
      </c>
      <c r="E102" s="23" t="s">
        <v>97</v>
      </c>
      <c r="F102" s="23" t="s">
        <v>497</v>
      </c>
      <c r="G102" s="23" t="s">
        <v>314</v>
      </c>
      <c r="H102" s="56">
        <v>0.44574</v>
      </c>
    </row>
    <row r="103" spans="1:8" ht="41.25" customHeight="1">
      <c r="A103" s="13"/>
      <c r="B103" s="16" t="s">
        <v>502</v>
      </c>
      <c r="C103" s="41" t="s">
        <v>404</v>
      </c>
      <c r="D103" s="41" t="s">
        <v>242</v>
      </c>
      <c r="E103" s="41" t="s">
        <v>97</v>
      </c>
      <c r="F103" s="41" t="s">
        <v>501</v>
      </c>
      <c r="G103" s="41"/>
      <c r="H103" s="56">
        <f>H104</f>
        <v>120</v>
      </c>
    </row>
    <row r="104" spans="1:8" ht="13.5" customHeight="1">
      <c r="A104" s="13"/>
      <c r="B104" s="26" t="s">
        <v>124</v>
      </c>
      <c r="C104" s="23" t="s">
        <v>404</v>
      </c>
      <c r="D104" s="23" t="s">
        <v>242</v>
      </c>
      <c r="E104" s="23" t="s">
        <v>97</v>
      </c>
      <c r="F104" s="23" t="s">
        <v>501</v>
      </c>
      <c r="G104" s="23"/>
      <c r="H104" s="56">
        <f>H105</f>
        <v>120</v>
      </c>
    </row>
    <row r="105" spans="1:8" ht="45" customHeight="1">
      <c r="A105" s="13"/>
      <c r="B105" s="16" t="s">
        <v>237</v>
      </c>
      <c r="C105" s="23" t="s">
        <v>404</v>
      </c>
      <c r="D105" s="23" t="s">
        <v>242</v>
      </c>
      <c r="E105" s="23" t="s">
        <v>97</v>
      </c>
      <c r="F105" s="23" t="s">
        <v>501</v>
      </c>
      <c r="G105" s="23" t="s">
        <v>107</v>
      </c>
      <c r="H105" s="56">
        <f>H106</f>
        <v>120</v>
      </c>
    </row>
    <row r="106" spans="1:8" ht="43.5" customHeight="1">
      <c r="A106" s="13"/>
      <c r="B106" s="16" t="s">
        <v>236</v>
      </c>
      <c r="C106" s="23" t="s">
        <v>404</v>
      </c>
      <c r="D106" s="23" t="s">
        <v>242</v>
      </c>
      <c r="E106" s="23" t="s">
        <v>97</v>
      </c>
      <c r="F106" s="23" t="s">
        <v>501</v>
      </c>
      <c r="G106" s="23" t="s">
        <v>234</v>
      </c>
      <c r="H106" s="56">
        <v>120</v>
      </c>
    </row>
    <row r="107" spans="1:8" ht="18" customHeight="1">
      <c r="A107" s="13"/>
      <c r="B107" s="26" t="s">
        <v>496</v>
      </c>
      <c r="C107" s="23" t="s">
        <v>404</v>
      </c>
      <c r="D107" s="23" t="s">
        <v>242</v>
      </c>
      <c r="E107" s="23" t="s">
        <v>97</v>
      </c>
      <c r="F107" s="29" t="s">
        <v>488</v>
      </c>
      <c r="G107" s="23"/>
      <c r="H107" s="56">
        <f>H108+H115+H121</f>
        <v>-12550</v>
      </c>
    </row>
    <row r="108" spans="1:8" ht="42" customHeight="1">
      <c r="A108" s="13"/>
      <c r="B108" s="16" t="s">
        <v>493</v>
      </c>
      <c r="C108" s="23" t="s">
        <v>404</v>
      </c>
      <c r="D108" s="23" t="s">
        <v>242</v>
      </c>
      <c r="E108" s="23" t="s">
        <v>97</v>
      </c>
      <c r="F108" s="29" t="s">
        <v>488</v>
      </c>
      <c r="G108" s="23" t="s">
        <v>107</v>
      </c>
      <c r="H108" s="56">
        <f>H109</f>
        <v>-1350</v>
      </c>
    </row>
    <row r="109" spans="1:8" ht="43.5" customHeight="1">
      <c r="A109" s="13"/>
      <c r="B109" s="16" t="s">
        <v>236</v>
      </c>
      <c r="C109" s="23" t="s">
        <v>404</v>
      </c>
      <c r="D109" s="23" t="s">
        <v>242</v>
      </c>
      <c r="E109" s="23" t="s">
        <v>97</v>
      </c>
      <c r="F109" s="29" t="s">
        <v>488</v>
      </c>
      <c r="G109" s="41" t="s">
        <v>234</v>
      </c>
      <c r="H109" s="56">
        <v>-1350</v>
      </c>
    </row>
    <row r="110" spans="1:8" ht="12.75" hidden="1">
      <c r="A110" s="13"/>
      <c r="B110" s="16" t="s">
        <v>447</v>
      </c>
      <c r="C110" s="23" t="s">
        <v>404</v>
      </c>
      <c r="D110" s="23" t="s">
        <v>242</v>
      </c>
      <c r="E110" s="23" t="s">
        <v>97</v>
      </c>
      <c r="F110" s="29" t="s">
        <v>488</v>
      </c>
      <c r="G110" s="41" t="s">
        <v>265</v>
      </c>
      <c r="H110" s="56">
        <f>H111+H112</f>
        <v>0</v>
      </c>
    </row>
    <row r="111" spans="1:8" ht="25.5" hidden="1">
      <c r="A111" s="13"/>
      <c r="B111" s="16" t="s">
        <v>446</v>
      </c>
      <c r="C111" s="23" t="s">
        <v>404</v>
      </c>
      <c r="D111" s="23" t="s">
        <v>242</v>
      </c>
      <c r="E111" s="23" t="s">
        <v>97</v>
      </c>
      <c r="F111" s="29" t="s">
        <v>488</v>
      </c>
      <c r="G111" s="41" t="s">
        <v>317</v>
      </c>
      <c r="H111" s="56"/>
    </row>
    <row r="112" spans="1:8" ht="20.25" customHeight="1" hidden="1">
      <c r="A112" s="13"/>
      <c r="B112" s="16" t="s">
        <v>445</v>
      </c>
      <c r="C112" s="23" t="s">
        <v>404</v>
      </c>
      <c r="D112" s="23" t="s">
        <v>242</v>
      </c>
      <c r="E112" s="23" t="s">
        <v>97</v>
      </c>
      <c r="F112" s="29" t="s">
        <v>488</v>
      </c>
      <c r="G112" s="41" t="s">
        <v>314</v>
      </c>
      <c r="H112" s="56"/>
    </row>
    <row r="113" spans="1:8" ht="12.75" hidden="1">
      <c r="A113" s="13"/>
      <c r="B113" s="26"/>
      <c r="C113" s="23"/>
      <c r="D113" s="23"/>
      <c r="E113" s="23"/>
      <c r="F113" s="29"/>
      <c r="G113" s="23"/>
      <c r="H113" s="56"/>
    </row>
    <row r="114" spans="1:8" ht="27.75" customHeight="1" hidden="1">
      <c r="A114" s="13"/>
      <c r="B114" s="26" t="s">
        <v>492</v>
      </c>
      <c r="C114" s="23" t="s">
        <v>404</v>
      </c>
      <c r="D114" s="23" t="s">
        <v>242</v>
      </c>
      <c r="E114" s="23" t="s">
        <v>97</v>
      </c>
      <c r="F114" s="29" t="s">
        <v>488</v>
      </c>
      <c r="G114" s="23"/>
      <c r="H114" s="56">
        <f>H115+H117</f>
        <v>-4500</v>
      </c>
    </row>
    <row r="115" spans="1:8" ht="41.25" customHeight="1">
      <c r="A115" s="13"/>
      <c r="B115" s="16" t="s">
        <v>491</v>
      </c>
      <c r="C115" s="23" t="s">
        <v>404</v>
      </c>
      <c r="D115" s="23" t="s">
        <v>242</v>
      </c>
      <c r="E115" s="23" t="s">
        <v>97</v>
      </c>
      <c r="F115" s="29" t="s">
        <v>488</v>
      </c>
      <c r="G115" s="23" t="s">
        <v>107</v>
      </c>
      <c r="H115" s="56">
        <f>H116</f>
        <v>-4500</v>
      </c>
    </row>
    <row r="116" spans="1:8" ht="42" customHeight="1">
      <c r="A116" s="13"/>
      <c r="B116" s="16" t="s">
        <v>236</v>
      </c>
      <c r="C116" s="23" t="s">
        <v>404</v>
      </c>
      <c r="D116" s="23" t="s">
        <v>242</v>
      </c>
      <c r="E116" s="23" t="s">
        <v>97</v>
      </c>
      <c r="F116" s="29" t="s">
        <v>488</v>
      </c>
      <c r="G116" s="41" t="s">
        <v>234</v>
      </c>
      <c r="H116" s="56">
        <v>-4500</v>
      </c>
    </row>
    <row r="117" spans="1:8" ht="12.75" hidden="1">
      <c r="A117" s="13"/>
      <c r="B117" s="16" t="s">
        <v>447</v>
      </c>
      <c r="C117" s="23" t="s">
        <v>404</v>
      </c>
      <c r="D117" s="23" t="s">
        <v>242</v>
      </c>
      <c r="E117" s="23" t="s">
        <v>97</v>
      </c>
      <c r="F117" s="29" t="s">
        <v>488</v>
      </c>
      <c r="G117" s="41" t="s">
        <v>265</v>
      </c>
      <c r="H117" s="56">
        <f>H118+H119</f>
        <v>0</v>
      </c>
    </row>
    <row r="118" spans="1:8" ht="29.25" customHeight="1" hidden="1">
      <c r="A118" s="13"/>
      <c r="B118" s="16" t="s">
        <v>446</v>
      </c>
      <c r="C118" s="23" t="s">
        <v>404</v>
      </c>
      <c r="D118" s="23" t="s">
        <v>242</v>
      </c>
      <c r="E118" s="23" t="s">
        <v>97</v>
      </c>
      <c r="F118" s="29" t="s">
        <v>488</v>
      </c>
      <c r="G118" s="41" t="s">
        <v>317</v>
      </c>
      <c r="H118" s="56"/>
    </row>
    <row r="119" spans="1:8" ht="16.5" customHeight="1" hidden="1">
      <c r="A119" s="13"/>
      <c r="B119" s="16" t="s">
        <v>445</v>
      </c>
      <c r="C119" s="23" t="s">
        <v>404</v>
      </c>
      <c r="D119" s="23" t="s">
        <v>242</v>
      </c>
      <c r="E119" s="23" t="s">
        <v>97</v>
      </c>
      <c r="F119" s="29" t="s">
        <v>488</v>
      </c>
      <c r="G119" s="41" t="s">
        <v>314</v>
      </c>
      <c r="H119" s="56"/>
    </row>
    <row r="120" spans="1:8" ht="30" customHeight="1" hidden="1">
      <c r="A120" s="13"/>
      <c r="B120" s="26" t="s">
        <v>490</v>
      </c>
      <c r="C120" s="23" t="s">
        <v>404</v>
      </c>
      <c r="D120" s="23" t="s">
        <v>242</v>
      </c>
      <c r="E120" s="23" t="s">
        <v>97</v>
      </c>
      <c r="F120" s="29" t="s">
        <v>488</v>
      </c>
      <c r="G120" s="23"/>
      <c r="H120" s="56">
        <f>H121+H123</f>
        <v>-6700</v>
      </c>
    </row>
    <row r="121" spans="1:8" ht="42" customHeight="1">
      <c r="A121" s="13"/>
      <c r="B121" s="16" t="s">
        <v>489</v>
      </c>
      <c r="C121" s="23" t="s">
        <v>404</v>
      </c>
      <c r="D121" s="23" t="s">
        <v>242</v>
      </c>
      <c r="E121" s="23" t="s">
        <v>97</v>
      </c>
      <c r="F121" s="29" t="s">
        <v>488</v>
      </c>
      <c r="G121" s="23" t="s">
        <v>107</v>
      </c>
      <c r="H121" s="56">
        <f>H122</f>
        <v>-6700</v>
      </c>
    </row>
    <row r="122" spans="1:8" ht="47.25" customHeight="1">
      <c r="A122" s="13"/>
      <c r="B122" s="16" t="s">
        <v>236</v>
      </c>
      <c r="C122" s="23" t="s">
        <v>404</v>
      </c>
      <c r="D122" s="23" t="s">
        <v>242</v>
      </c>
      <c r="E122" s="23" t="s">
        <v>97</v>
      </c>
      <c r="F122" s="29" t="s">
        <v>488</v>
      </c>
      <c r="G122" s="41" t="s">
        <v>234</v>
      </c>
      <c r="H122" s="56">
        <v>-6700</v>
      </c>
    </row>
    <row r="123" spans="1:8" ht="22.5" customHeight="1" hidden="1">
      <c r="A123" s="13"/>
      <c r="B123" s="16" t="s">
        <v>447</v>
      </c>
      <c r="C123" s="23" t="s">
        <v>404</v>
      </c>
      <c r="D123" s="23" t="s">
        <v>242</v>
      </c>
      <c r="E123" s="23" t="s">
        <v>97</v>
      </c>
      <c r="F123" s="23" t="s">
        <v>487</v>
      </c>
      <c r="G123" s="41" t="s">
        <v>265</v>
      </c>
      <c r="H123" s="56">
        <f>H124+H125</f>
        <v>0</v>
      </c>
    </row>
    <row r="124" spans="1:8" ht="33" customHeight="1" hidden="1">
      <c r="A124" s="13"/>
      <c r="B124" s="16" t="s">
        <v>446</v>
      </c>
      <c r="C124" s="23" t="s">
        <v>404</v>
      </c>
      <c r="D124" s="23" t="s">
        <v>242</v>
      </c>
      <c r="E124" s="23" t="s">
        <v>97</v>
      </c>
      <c r="F124" s="23" t="s">
        <v>487</v>
      </c>
      <c r="G124" s="41" t="s">
        <v>317</v>
      </c>
      <c r="H124" s="56"/>
    </row>
    <row r="125" spans="1:8" ht="18" customHeight="1" hidden="1">
      <c r="A125" s="13"/>
      <c r="B125" s="16" t="s">
        <v>445</v>
      </c>
      <c r="C125" s="23" t="s">
        <v>404</v>
      </c>
      <c r="D125" s="23" t="s">
        <v>242</v>
      </c>
      <c r="E125" s="23" t="s">
        <v>97</v>
      </c>
      <c r="F125" s="23" t="s">
        <v>487</v>
      </c>
      <c r="G125" s="41" t="s">
        <v>314</v>
      </c>
      <c r="H125" s="56"/>
    </row>
    <row r="126" spans="1:8" ht="16.5" customHeight="1" hidden="1">
      <c r="A126" s="13"/>
      <c r="B126" s="16"/>
      <c r="C126" s="23"/>
      <c r="D126" s="23"/>
      <c r="E126" s="23"/>
      <c r="F126" s="23"/>
      <c r="G126" s="41"/>
      <c r="H126" s="56"/>
    </row>
    <row r="127" spans="1:8" ht="18" customHeight="1">
      <c r="A127" s="13"/>
      <c r="B127" s="26" t="s">
        <v>496</v>
      </c>
      <c r="C127" s="23" t="s">
        <v>404</v>
      </c>
      <c r="D127" s="23" t="s">
        <v>242</v>
      </c>
      <c r="E127" s="23" t="s">
        <v>97</v>
      </c>
      <c r="F127" s="29" t="s">
        <v>488</v>
      </c>
      <c r="G127" s="23"/>
      <c r="H127" s="56">
        <f>H130+H136+H142</f>
        <v>12550</v>
      </c>
    </row>
    <row r="128" spans="1:8" ht="27" customHeight="1" hidden="1">
      <c r="A128" s="13"/>
      <c r="B128" s="26" t="s">
        <v>212</v>
      </c>
      <c r="C128" s="23" t="s">
        <v>466</v>
      </c>
      <c r="D128" s="23" t="s">
        <v>242</v>
      </c>
      <c r="E128" s="23" t="s">
        <v>97</v>
      </c>
      <c r="F128" s="29" t="s">
        <v>495</v>
      </c>
      <c r="G128" s="23"/>
      <c r="H128" s="56"/>
    </row>
    <row r="129" spans="1:8" ht="27.75" customHeight="1">
      <c r="A129" s="13"/>
      <c r="B129" s="26" t="s">
        <v>494</v>
      </c>
      <c r="C129" s="23" t="s">
        <v>404</v>
      </c>
      <c r="D129" s="23" t="s">
        <v>242</v>
      </c>
      <c r="E129" s="23" t="s">
        <v>97</v>
      </c>
      <c r="F129" s="29" t="s">
        <v>488</v>
      </c>
      <c r="G129" s="23"/>
      <c r="H129" s="56">
        <f>H130+H132</f>
        <v>1350</v>
      </c>
    </row>
    <row r="130" spans="1:8" ht="39" customHeight="1">
      <c r="A130" s="13"/>
      <c r="B130" s="16" t="s">
        <v>493</v>
      </c>
      <c r="C130" s="23" t="s">
        <v>404</v>
      </c>
      <c r="D130" s="23" t="s">
        <v>242</v>
      </c>
      <c r="E130" s="23" t="s">
        <v>97</v>
      </c>
      <c r="F130" s="29" t="s">
        <v>488</v>
      </c>
      <c r="G130" s="23" t="s">
        <v>107</v>
      </c>
      <c r="H130" s="56">
        <f>H131</f>
        <v>1350</v>
      </c>
    </row>
    <row r="131" spans="1:8" ht="38.25" customHeight="1">
      <c r="A131" s="13"/>
      <c r="B131" s="16" t="s">
        <v>236</v>
      </c>
      <c r="C131" s="23" t="s">
        <v>404</v>
      </c>
      <c r="D131" s="23" t="s">
        <v>242</v>
      </c>
      <c r="E131" s="23" t="s">
        <v>97</v>
      </c>
      <c r="F131" s="29" t="s">
        <v>488</v>
      </c>
      <c r="G131" s="41" t="s">
        <v>234</v>
      </c>
      <c r="H131" s="56">
        <v>1350</v>
      </c>
    </row>
    <row r="132" spans="1:8" ht="18" customHeight="1" hidden="1">
      <c r="A132" s="13"/>
      <c r="B132" s="16" t="s">
        <v>447</v>
      </c>
      <c r="C132" s="23" t="s">
        <v>404</v>
      </c>
      <c r="D132" s="23" t="s">
        <v>242</v>
      </c>
      <c r="E132" s="23" t="s">
        <v>97</v>
      </c>
      <c r="F132" s="29" t="s">
        <v>488</v>
      </c>
      <c r="G132" s="41" t="s">
        <v>265</v>
      </c>
      <c r="H132" s="56">
        <f>H133+H134</f>
        <v>0</v>
      </c>
    </row>
    <row r="133" spans="1:8" ht="28.5" customHeight="1" hidden="1">
      <c r="A133" s="13"/>
      <c r="B133" s="16" t="s">
        <v>446</v>
      </c>
      <c r="C133" s="23" t="s">
        <v>404</v>
      </c>
      <c r="D133" s="23" t="s">
        <v>242</v>
      </c>
      <c r="E133" s="23" t="s">
        <v>97</v>
      </c>
      <c r="F133" s="29" t="s">
        <v>488</v>
      </c>
      <c r="G133" s="41" t="s">
        <v>317</v>
      </c>
      <c r="H133" s="56"/>
    </row>
    <row r="134" spans="1:8" ht="17.25" customHeight="1" hidden="1">
      <c r="A134" s="13"/>
      <c r="B134" s="16" t="s">
        <v>445</v>
      </c>
      <c r="C134" s="23" t="s">
        <v>404</v>
      </c>
      <c r="D134" s="23" t="s">
        <v>242</v>
      </c>
      <c r="E134" s="23" t="s">
        <v>97</v>
      </c>
      <c r="F134" s="29" t="s">
        <v>488</v>
      </c>
      <c r="G134" s="41" t="s">
        <v>314</v>
      </c>
      <c r="H134" s="56"/>
    </row>
    <row r="135" spans="1:8" ht="18" customHeight="1" hidden="1">
      <c r="A135" s="13"/>
      <c r="B135" s="26"/>
      <c r="C135" s="23"/>
      <c r="D135" s="23"/>
      <c r="E135" s="23"/>
      <c r="F135" s="29"/>
      <c r="G135" s="23"/>
      <c r="H135" s="56"/>
    </row>
    <row r="136" spans="1:8" ht="30" customHeight="1">
      <c r="A136" s="13"/>
      <c r="B136" s="26" t="s">
        <v>492</v>
      </c>
      <c r="C136" s="23" t="s">
        <v>404</v>
      </c>
      <c r="D136" s="23" t="s">
        <v>242</v>
      </c>
      <c r="E136" s="23" t="s">
        <v>97</v>
      </c>
      <c r="F136" s="29" t="s">
        <v>973</v>
      </c>
      <c r="G136" s="23"/>
      <c r="H136" s="56">
        <f>H137+H139</f>
        <v>4500</v>
      </c>
    </row>
    <row r="137" spans="1:8" ht="38.25" customHeight="1">
      <c r="A137" s="13"/>
      <c r="B137" s="16" t="s">
        <v>491</v>
      </c>
      <c r="C137" s="23" t="s">
        <v>404</v>
      </c>
      <c r="D137" s="23" t="s">
        <v>242</v>
      </c>
      <c r="E137" s="23" t="s">
        <v>97</v>
      </c>
      <c r="F137" s="29" t="s">
        <v>973</v>
      </c>
      <c r="G137" s="23" t="s">
        <v>107</v>
      </c>
      <c r="H137" s="56">
        <f>H138</f>
        <v>4500</v>
      </c>
    </row>
    <row r="138" spans="1:8" ht="38.25">
      <c r="A138" s="13"/>
      <c r="B138" s="16" t="s">
        <v>236</v>
      </c>
      <c r="C138" s="23" t="s">
        <v>404</v>
      </c>
      <c r="D138" s="23" t="s">
        <v>242</v>
      </c>
      <c r="E138" s="23" t="s">
        <v>97</v>
      </c>
      <c r="F138" s="29" t="s">
        <v>973</v>
      </c>
      <c r="G138" s="41" t="s">
        <v>234</v>
      </c>
      <c r="H138" s="56">
        <v>4500</v>
      </c>
    </row>
    <row r="139" spans="1:8" ht="18" customHeight="1" hidden="1">
      <c r="A139" s="13"/>
      <c r="B139" s="16" t="s">
        <v>447</v>
      </c>
      <c r="C139" s="23" t="s">
        <v>404</v>
      </c>
      <c r="D139" s="23" t="s">
        <v>242</v>
      </c>
      <c r="E139" s="23" t="s">
        <v>97</v>
      </c>
      <c r="F139" s="29" t="s">
        <v>973</v>
      </c>
      <c r="G139" s="41" t="s">
        <v>265</v>
      </c>
      <c r="H139" s="56">
        <f>H140+H141</f>
        <v>0</v>
      </c>
    </row>
    <row r="140" spans="1:8" ht="28.5" customHeight="1" hidden="1">
      <c r="A140" s="13"/>
      <c r="B140" s="16" t="s">
        <v>446</v>
      </c>
      <c r="C140" s="23" t="s">
        <v>404</v>
      </c>
      <c r="D140" s="23" t="s">
        <v>242</v>
      </c>
      <c r="E140" s="23" t="s">
        <v>97</v>
      </c>
      <c r="F140" s="29" t="s">
        <v>973</v>
      </c>
      <c r="G140" s="41" t="s">
        <v>317</v>
      </c>
      <c r="H140" s="56"/>
    </row>
    <row r="141" spans="1:8" ht="18" customHeight="1" hidden="1">
      <c r="A141" s="13"/>
      <c r="B141" s="16" t="s">
        <v>445</v>
      </c>
      <c r="C141" s="23" t="s">
        <v>404</v>
      </c>
      <c r="D141" s="23" t="s">
        <v>242</v>
      </c>
      <c r="E141" s="23" t="s">
        <v>97</v>
      </c>
      <c r="F141" s="29" t="s">
        <v>973</v>
      </c>
      <c r="G141" s="41" t="s">
        <v>314</v>
      </c>
      <c r="H141" s="56"/>
    </row>
    <row r="142" spans="1:8" ht="31.5" customHeight="1">
      <c r="A142" s="13"/>
      <c r="B142" s="26" t="s">
        <v>490</v>
      </c>
      <c r="C142" s="23" t="s">
        <v>404</v>
      </c>
      <c r="D142" s="23" t="s">
        <v>242</v>
      </c>
      <c r="E142" s="23" t="s">
        <v>97</v>
      </c>
      <c r="F142" s="29" t="s">
        <v>974</v>
      </c>
      <c r="G142" s="23"/>
      <c r="H142" s="56">
        <f>H143+H145</f>
        <v>6700</v>
      </c>
    </row>
    <row r="143" spans="1:8" ht="39" customHeight="1">
      <c r="A143" s="13"/>
      <c r="B143" s="16" t="s">
        <v>489</v>
      </c>
      <c r="C143" s="23" t="s">
        <v>404</v>
      </c>
      <c r="D143" s="23" t="s">
        <v>242</v>
      </c>
      <c r="E143" s="23" t="s">
        <v>97</v>
      </c>
      <c r="F143" s="29" t="s">
        <v>974</v>
      </c>
      <c r="G143" s="23" t="s">
        <v>107</v>
      </c>
      <c r="H143" s="56">
        <f>H144</f>
        <v>6700</v>
      </c>
    </row>
    <row r="144" spans="1:8" ht="39.75" customHeight="1">
      <c r="A144" s="13"/>
      <c r="B144" s="16" t="s">
        <v>236</v>
      </c>
      <c r="C144" s="23" t="s">
        <v>404</v>
      </c>
      <c r="D144" s="23" t="s">
        <v>242</v>
      </c>
      <c r="E144" s="23" t="s">
        <v>97</v>
      </c>
      <c r="F144" s="29" t="s">
        <v>974</v>
      </c>
      <c r="G144" s="41" t="s">
        <v>234</v>
      </c>
      <c r="H144" s="56">
        <v>6700</v>
      </c>
    </row>
    <row r="145" spans="1:8" ht="18" customHeight="1" hidden="1">
      <c r="A145" s="13"/>
      <c r="B145" s="16" t="s">
        <v>447</v>
      </c>
      <c r="C145" s="23" t="s">
        <v>404</v>
      </c>
      <c r="D145" s="23" t="s">
        <v>242</v>
      </c>
      <c r="E145" s="23" t="s">
        <v>97</v>
      </c>
      <c r="F145" s="23" t="s">
        <v>487</v>
      </c>
      <c r="G145" s="41" t="s">
        <v>265</v>
      </c>
      <c r="H145" s="56">
        <f>H146+H147</f>
        <v>0</v>
      </c>
    </row>
    <row r="146" spans="1:8" ht="24.75" customHeight="1" hidden="1">
      <c r="A146" s="13"/>
      <c r="B146" s="16" t="s">
        <v>446</v>
      </c>
      <c r="C146" s="23" t="s">
        <v>404</v>
      </c>
      <c r="D146" s="23" t="s">
        <v>242</v>
      </c>
      <c r="E146" s="23" t="s">
        <v>97</v>
      </c>
      <c r="F146" s="23" t="s">
        <v>487</v>
      </c>
      <c r="G146" s="41" t="s">
        <v>317</v>
      </c>
      <c r="H146" s="56"/>
    </row>
    <row r="147" spans="1:8" ht="18" customHeight="1" hidden="1">
      <c r="A147" s="13"/>
      <c r="B147" s="16" t="s">
        <v>445</v>
      </c>
      <c r="C147" s="23" t="s">
        <v>404</v>
      </c>
      <c r="D147" s="23" t="s">
        <v>242</v>
      </c>
      <c r="E147" s="23" t="s">
        <v>97</v>
      </c>
      <c r="F147" s="23" t="s">
        <v>487</v>
      </c>
      <c r="G147" s="41" t="s">
        <v>314</v>
      </c>
      <c r="H147" s="56"/>
    </row>
    <row r="148" spans="1:8" ht="18" customHeight="1" hidden="1">
      <c r="A148" s="13"/>
      <c r="B148" s="16"/>
      <c r="C148" s="23"/>
      <c r="D148" s="23"/>
      <c r="E148" s="23"/>
      <c r="F148" s="23"/>
      <c r="G148" s="41"/>
      <c r="H148" s="56"/>
    </row>
    <row r="149" spans="1:8" ht="18" customHeight="1" hidden="1">
      <c r="A149" s="13"/>
      <c r="B149" s="16"/>
      <c r="C149" s="23"/>
      <c r="D149" s="23"/>
      <c r="E149" s="23"/>
      <c r="F149" s="23"/>
      <c r="G149" s="41"/>
      <c r="H149" s="56"/>
    </row>
    <row r="150" spans="1:8" ht="15" customHeight="1" hidden="1">
      <c r="A150" s="13"/>
      <c r="B150" s="26"/>
      <c r="C150" s="23"/>
      <c r="D150" s="23"/>
      <c r="E150" s="23"/>
      <c r="F150" s="23"/>
      <c r="G150" s="23"/>
      <c r="H150" s="56"/>
    </row>
    <row r="151" spans="1:8" ht="18" customHeight="1" hidden="1">
      <c r="A151" s="13"/>
      <c r="B151" s="14" t="s">
        <v>486</v>
      </c>
      <c r="C151" s="23" t="s">
        <v>404</v>
      </c>
      <c r="D151" s="23" t="s">
        <v>242</v>
      </c>
      <c r="E151" s="23" t="s">
        <v>97</v>
      </c>
      <c r="F151" s="23" t="s">
        <v>485</v>
      </c>
      <c r="G151" s="23"/>
      <c r="H151" s="57">
        <f>H152</f>
        <v>0</v>
      </c>
    </row>
    <row r="152" spans="1:8" ht="25.5" hidden="1">
      <c r="A152" s="13"/>
      <c r="B152" s="26" t="s">
        <v>484</v>
      </c>
      <c r="C152" s="23" t="s">
        <v>404</v>
      </c>
      <c r="D152" s="23" t="s">
        <v>242</v>
      </c>
      <c r="E152" s="23" t="s">
        <v>97</v>
      </c>
      <c r="F152" s="23" t="s">
        <v>483</v>
      </c>
      <c r="G152" s="23"/>
      <c r="H152" s="56">
        <f>H153</f>
        <v>0</v>
      </c>
    </row>
    <row r="153" spans="1:8" ht="38.25" hidden="1">
      <c r="A153" s="13"/>
      <c r="B153" s="16" t="s">
        <v>237</v>
      </c>
      <c r="C153" s="23" t="s">
        <v>404</v>
      </c>
      <c r="D153" s="23" t="s">
        <v>242</v>
      </c>
      <c r="E153" s="23" t="s">
        <v>97</v>
      </c>
      <c r="F153" s="29" t="s">
        <v>483</v>
      </c>
      <c r="G153" s="29" t="s">
        <v>107</v>
      </c>
      <c r="H153" s="56">
        <f>H154</f>
        <v>0</v>
      </c>
    </row>
    <row r="154" spans="1:8" ht="19.5" customHeight="1" hidden="1">
      <c r="A154" s="13"/>
      <c r="B154" s="17" t="s">
        <v>424</v>
      </c>
      <c r="C154" s="23" t="s">
        <v>404</v>
      </c>
      <c r="D154" s="23" t="s">
        <v>242</v>
      </c>
      <c r="E154" s="23" t="s">
        <v>97</v>
      </c>
      <c r="F154" s="23" t="s">
        <v>483</v>
      </c>
      <c r="G154" s="23" t="s">
        <v>422</v>
      </c>
      <c r="H154" s="56"/>
    </row>
    <row r="155" spans="1:8" ht="77.25" customHeight="1" hidden="1">
      <c r="A155" s="13"/>
      <c r="B155" s="26" t="s">
        <v>482</v>
      </c>
      <c r="C155" s="23" t="s">
        <v>404</v>
      </c>
      <c r="D155" s="23" t="s">
        <v>242</v>
      </c>
      <c r="E155" s="23" t="s">
        <v>97</v>
      </c>
      <c r="F155" s="23" t="s">
        <v>479</v>
      </c>
      <c r="G155" s="23"/>
      <c r="H155" s="56">
        <f>H156</f>
        <v>0</v>
      </c>
    </row>
    <row r="156" spans="1:8" ht="15.75" customHeight="1" hidden="1">
      <c r="A156" s="13"/>
      <c r="B156" s="26" t="s">
        <v>233</v>
      </c>
      <c r="C156" s="23" t="s">
        <v>404</v>
      </c>
      <c r="D156" s="23" t="s">
        <v>242</v>
      </c>
      <c r="E156" s="23" t="s">
        <v>97</v>
      </c>
      <c r="F156" s="23" t="s">
        <v>479</v>
      </c>
      <c r="G156" s="23"/>
      <c r="H156" s="56">
        <f>H157+H160+H163</f>
        <v>0</v>
      </c>
    </row>
    <row r="157" spans="1:8" ht="40.5" customHeight="1" hidden="1">
      <c r="A157" s="13"/>
      <c r="B157" s="26" t="s">
        <v>481</v>
      </c>
      <c r="C157" s="23" t="s">
        <v>404</v>
      </c>
      <c r="D157" s="23" t="s">
        <v>242</v>
      </c>
      <c r="E157" s="23" t="s">
        <v>97</v>
      </c>
      <c r="F157" s="23" t="s">
        <v>480</v>
      </c>
      <c r="G157" s="23"/>
      <c r="H157" s="56">
        <f>H158</f>
        <v>0</v>
      </c>
    </row>
    <row r="158" spans="1:8" ht="36.75" customHeight="1" hidden="1">
      <c r="A158" s="13"/>
      <c r="B158" s="16" t="s">
        <v>237</v>
      </c>
      <c r="C158" s="23" t="s">
        <v>404</v>
      </c>
      <c r="D158" s="23" t="s">
        <v>242</v>
      </c>
      <c r="E158" s="23" t="s">
        <v>97</v>
      </c>
      <c r="F158" s="23" t="s">
        <v>479</v>
      </c>
      <c r="G158" s="23" t="s">
        <v>107</v>
      </c>
      <c r="H158" s="56">
        <f>H159</f>
        <v>0</v>
      </c>
    </row>
    <row r="159" spans="1:8" ht="37.5" customHeight="1" hidden="1">
      <c r="A159" s="13"/>
      <c r="B159" s="16" t="s">
        <v>236</v>
      </c>
      <c r="C159" s="23" t="s">
        <v>404</v>
      </c>
      <c r="D159" s="23" t="s">
        <v>242</v>
      </c>
      <c r="E159" s="23" t="s">
        <v>97</v>
      </c>
      <c r="F159" s="23" t="s">
        <v>479</v>
      </c>
      <c r="G159" s="29" t="s">
        <v>234</v>
      </c>
      <c r="H159" s="56"/>
    </row>
    <row r="160" spans="1:8" ht="69.75" customHeight="1" hidden="1">
      <c r="A160" s="13"/>
      <c r="B160" s="26" t="s">
        <v>478</v>
      </c>
      <c r="C160" s="23" t="s">
        <v>404</v>
      </c>
      <c r="D160" s="23" t="s">
        <v>242</v>
      </c>
      <c r="E160" s="23" t="s">
        <v>97</v>
      </c>
      <c r="F160" s="23" t="s">
        <v>457</v>
      </c>
      <c r="G160" s="29"/>
      <c r="H160" s="56">
        <f>H161</f>
        <v>0</v>
      </c>
    </row>
    <row r="161" spans="1:8" ht="15.75" customHeight="1" hidden="1">
      <c r="A161" s="13"/>
      <c r="B161" s="16" t="s">
        <v>229</v>
      </c>
      <c r="C161" s="23" t="s">
        <v>404</v>
      </c>
      <c r="D161" s="41" t="s">
        <v>242</v>
      </c>
      <c r="E161" s="41" t="s">
        <v>97</v>
      </c>
      <c r="F161" s="41" t="s">
        <v>457</v>
      </c>
      <c r="G161" s="41" t="s">
        <v>132</v>
      </c>
      <c r="H161" s="56">
        <f>H162</f>
        <v>0</v>
      </c>
    </row>
    <row r="162" spans="1:8" ht="41.25" customHeight="1" hidden="1">
      <c r="A162" s="13"/>
      <c r="B162" s="16" t="s">
        <v>228</v>
      </c>
      <c r="C162" s="23" t="s">
        <v>404</v>
      </c>
      <c r="D162" s="41" t="s">
        <v>242</v>
      </c>
      <c r="E162" s="41" t="s">
        <v>97</v>
      </c>
      <c r="F162" s="41" t="s">
        <v>457</v>
      </c>
      <c r="G162" s="41" t="s">
        <v>62</v>
      </c>
      <c r="H162" s="56"/>
    </row>
    <row r="163" spans="1:8" ht="46.5" customHeight="1" hidden="1">
      <c r="A163" s="13"/>
      <c r="B163" s="26" t="s">
        <v>230</v>
      </c>
      <c r="C163" s="23" t="s">
        <v>404</v>
      </c>
      <c r="D163" s="23" t="s">
        <v>242</v>
      </c>
      <c r="E163" s="23" t="s">
        <v>97</v>
      </c>
      <c r="F163" s="23" t="s">
        <v>476</v>
      </c>
      <c r="G163" s="29"/>
      <c r="H163" s="56">
        <f>H165</f>
        <v>0</v>
      </c>
    </row>
    <row r="164" spans="1:8" ht="15" customHeight="1" hidden="1">
      <c r="A164" s="13"/>
      <c r="B164" s="16" t="s">
        <v>229</v>
      </c>
      <c r="C164" s="23" t="s">
        <v>404</v>
      </c>
      <c r="D164" s="41" t="s">
        <v>242</v>
      </c>
      <c r="E164" s="41" t="s">
        <v>97</v>
      </c>
      <c r="F164" s="41" t="s">
        <v>476</v>
      </c>
      <c r="G164" s="41" t="s">
        <v>132</v>
      </c>
      <c r="H164" s="56">
        <f>H165</f>
        <v>0</v>
      </c>
    </row>
    <row r="165" spans="1:8" ht="31.5" customHeight="1" hidden="1">
      <c r="A165" s="13"/>
      <c r="B165" s="16" t="s">
        <v>477</v>
      </c>
      <c r="C165" s="23" t="s">
        <v>404</v>
      </c>
      <c r="D165" s="41" t="s">
        <v>242</v>
      </c>
      <c r="E165" s="41" t="s">
        <v>97</v>
      </c>
      <c r="F165" s="41" t="s">
        <v>476</v>
      </c>
      <c r="G165" s="41" t="s">
        <v>418</v>
      </c>
      <c r="H165" s="56"/>
    </row>
    <row r="166" spans="1:8" ht="12.75" hidden="1">
      <c r="A166" s="13"/>
      <c r="B166" s="26"/>
      <c r="C166" s="23"/>
      <c r="D166" s="23"/>
      <c r="E166" s="23"/>
      <c r="F166" s="23"/>
      <c r="G166" s="23"/>
      <c r="H166" s="56"/>
    </row>
    <row r="167" spans="1:8" ht="15.75" customHeight="1" hidden="1">
      <c r="A167" s="13"/>
      <c r="B167" s="26"/>
      <c r="C167" s="23"/>
      <c r="D167" s="23"/>
      <c r="E167" s="23"/>
      <c r="F167" s="23"/>
      <c r="G167" s="23"/>
      <c r="H167" s="56"/>
    </row>
    <row r="168" spans="1:8" ht="12.75" hidden="1">
      <c r="A168" s="13"/>
      <c r="B168" s="14" t="s">
        <v>475</v>
      </c>
      <c r="C168" s="27" t="s">
        <v>404</v>
      </c>
      <c r="D168" s="27" t="s">
        <v>242</v>
      </c>
      <c r="E168" s="27" t="s">
        <v>242</v>
      </c>
      <c r="F168" s="27"/>
      <c r="G168" s="27"/>
      <c r="H168" s="57">
        <f>H169</f>
        <v>0</v>
      </c>
    </row>
    <row r="169" spans="1:8" ht="25.5" hidden="1">
      <c r="A169" s="13"/>
      <c r="B169" s="26" t="s">
        <v>474</v>
      </c>
      <c r="C169" s="23" t="s">
        <v>404</v>
      </c>
      <c r="D169" s="23" t="s">
        <v>242</v>
      </c>
      <c r="E169" s="23" t="s">
        <v>242</v>
      </c>
      <c r="F169" s="23" t="s">
        <v>473</v>
      </c>
      <c r="G169" s="23"/>
      <c r="H169" s="56">
        <f>H171</f>
        <v>0</v>
      </c>
    </row>
    <row r="170" spans="1:8" ht="12.75" hidden="1">
      <c r="A170" s="13"/>
      <c r="B170" s="26" t="s">
        <v>472</v>
      </c>
      <c r="C170" s="23" t="s">
        <v>404</v>
      </c>
      <c r="D170" s="23" t="s">
        <v>242</v>
      </c>
      <c r="E170" s="23" t="s">
        <v>242</v>
      </c>
      <c r="F170" s="23" t="s">
        <v>471</v>
      </c>
      <c r="G170" s="23"/>
      <c r="H170" s="56">
        <f>H171</f>
        <v>0</v>
      </c>
    </row>
    <row r="171" spans="1:8" ht="16.5" customHeight="1" hidden="1">
      <c r="A171" s="13"/>
      <c r="B171" s="26" t="s">
        <v>180</v>
      </c>
      <c r="C171" s="23" t="s">
        <v>404</v>
      </c>
      <c r="D171" s="23" t="s">
        <v>242</v>
      </c>
      <c r="E171" s="23" t="s">
        <v>242</v>
      </c>
      <c r="F171" s="23" t="s">
        <v>471</v>
      </c>
      <c r="G171" s="23" t="s">
        <v>172</v>
      </c>
      <c r="H171" s="56"/>
    </row>
    <row r="172" spans="1:8" ht="16.5" customHeight="1" hidden="1">
      <c r="A172" s="13"/>
      <c r="B172" s="26" t="s">
        <v>127</v>
      </c>
      <c r="C172" s="23" t="s">
        <v>404</v>
      </c>
      <c r="D172" s="23" t="s">
        <v>242</v>
      </c>
      <c r="E172" s="23" t="s">
        <v>97</v>
      </c>
      <c r="F172" s="23" t="s">
        <v>210</v>
      </c>
      <c r="G172" s="23"/>
      <c r="H172" s="56">
        <f>H173</f>
        <v>0</v>
      </c>
    </row>
    <row r="173" spans="1:8" ht="42" customHeight="1" hidden="1">
      <c r="A173" s="13"/>
      <c r="B173" s="26" t="s">
        <v>470</v>
      </c>
      <c r="C173" s="23" t="s">
        <v>404</v>
      </c>
      <c r="D173" s="23" t="s">
        <v>242</v>
      </c>
      <c r="E173" s="23" t="s">
        <v>97</v>
      </c>
      <c r="F173" s="23" t="s">
        <v>210</v>
      </c>
      <c r="G173" s="23"/>
      <c r="H173" s="56">
        <f>H174</f>
        <v>0</v>
      </c>
    </row>
    <row r="174" spans="1:8" ht="41.25" customHeight="1" hidden="1">
      <c r="A174" s="13"/>
      <c r="B174" s="26" t="s">
        <v>431</v>
      </c>
      <c r="C174" s="23" t="s">
        <v>404</v>
      </c>
      <c r="D174" s="23" t="s">
        <v>242</v>
      </c>
      <c r="E174" s="23" t="s">
        <v>97</v>
      </c>
      <c r="F174" s="23" t="s">
        <v>469</v>
      </c>
      <c r="G174" s="23"/>
      <c r="H174" s="56">
        <f>H175</f>
        <v>0</v>
      </c>
    </row>
    <row r="175" spans="1:8" ht="39" customHeight="1" hidden="1">
      <c r="A175" s="13"/>
      <c r="B175" s="16" t="s">
        <v>237</v>
      </c>
      <c r="C175" s="23" t="s">
        <v>404</v>
      </c>
      <c r="D175" s="23" t="s">
        <v>242</v>
      </c>
      <c r="E175" s="23" t="s">
        <v>97</v>
      </c>
      <c r="F175" s="23" t="s">
        <v>468</v>
      </c>
      <c r="G175" s="23" t="s">
        <v>107</v>
      </c>
      <c r="H175" s="56">
        <f>H176</f>
        <v>0</v>
      </c>
    </row>
    <row r="176" spans="1:8" ht="42" customHeight="1" hidden="1">
      <c r="A176" s="13"/>
      <c r="B176" s="16" t="s">
        <v>236</v>
      </c>
      <c r="C176" s="23" t="s">
        <v>404</v>
      </c>
      <c r="D176" s="23" t="s">
        <v>242</v>
      </c>
      <c r="E176" s="23" t="s">
        <v>97</v>
      </c>
      <c r="F176" s="23" t="s">
        <v>468</v>
      </c>
      <c r="G176" s="23" t="s">
        <v>234</v>
      </c>
      <c r="H176" s="56"/>
    </row>
    <row r="177" spans="1:8" ht="12.75" hidden="1">
      <c r="A177" s="13"/>
      <c r="B177" s="14" t="s">
        <v>244</v>
      </c>
      <c r="C177" s="27" t="s">
        <v>404</v>
      </c>
      <c r="D177" s="27" t="s">
        <v>242</v>
      </c>
      <c r="E177" s="27" t="s">
        <v>70</v>
      </c>
      <c r="F177" s="27"/>
      <c r="G177" s="27"/>
      <c r="H177" s="57">
        <f>H178+H190+H202+H266+H256</f>
        <v>0</v>
      </c>
    </row>
    <row r="178" spans="1:8" ht="51" hidden="1">
      <c r="A178" s="13"/>
      <c r="B178" s="26" t="s">
        <v>335</v>
      </c>
      <c r="C178" s="23" t="s">
        <v>404</v>
      </c>
      <c r="D178" s="23" t="s">
        <v>242</v>
      </c>
      <c r="E178" s="23" t="s">
        <v>70</v>
      </c>
      <c r="F178" s="23" t="s">
        <v>467</v>
      </c>
      <c r="G178" s="23"/>
      <c r="H178" s="56">
        <f>H179</f>
        <v>0</v>
      </c>
    </row>
    <row r="179" spans="1:8" ht="58.5" customHeight="1" hidden="1">
      <c r="A179" s="13"/>
      <c r="B179" s="26" t="s">
        <v>334</v>
      </c>
      <c r="C179" s="23" t="s">
        <v>404</v>
      </c>
      <c r="D179" s="23" t="s">
        <v>242</v>
      </c>
      <c r="E179" s="23" t="s">
        <v>70</v>
      </c>
      <c r="F179" s="23" t="s">
        <v>462</v>
      </c>
      <c r="G179" s="23"/>
      <c r="H179" s="56">
        <f>H180</f>
        <v>0</v>
      </c>
    </row>
    <row r="180" spans="1:8" ht="12.75" hidden="1">
      <c r="A180" s="13"/>
      <c r="B180" s="26" t="s">
        <v>333</v>
      </c>
      <c r="C180" s="23" t="s">
        <v>466</v>
      </c>
      <c r="D180" s="23" t="s">
        <v>242</v>
      </c>
      <c r="E180" s="23" t="s">
        <v>70</v>
      </c>
      <c r="F180" s="23" t="s">
        <v>332</v>
      </c>
      <c r="G180" s="23"/>
      <c r="H180" s="56">
        <f>H181</f>
        <v>0</v>
      </c>
    </row>
    <row r="181" spans="1:8" ht="12.75" hidden="1">
      <c r="A181" s="13"/>
      <c r="B181" s="26" t="s">
        <v>465</v>
      </c>
      <c r="C181" s="23" t="s">
        <v>404</v>
      </c>
      <c r="D181" s="23" t="s">
        <v>242</v>
      </c>
      <c r="E181" s="23" t="s">
        <v>70</v>
      </c>
      <c r="F181" s="23" t="s">
        <v>464</v>
      </c>
      <c r="G181" s="23"/>
      <c r="H181" s="56">
        <f>H182+H184+H186</f>
        <v>0</v>
      </c>
    </row>
    <row r="182" spans="1:8" ht="64.5" customHeight="1" hidden="1">
      <c r="A182" s="13"/>
      <c r="B182" s="24" t="s">
        <v>90</v>
      </c>
      <c r="C182" s="23" t="s">
        <v>404</v>
      </c>
      <c r="D182" s="23" t="s">
        <v>242</v>
      </c>
      <c r="E182" s="23" t="s">
        <v>70</v>
      </c>
      <c r="F182" s="23" t="s">
        <v>462</v>
      </c>
      <c r="G182" s="23" t="s">
        <v>78</v>
      </c>
      <c r="H182" s="56">
        <f>H183</f>
        <v>0</v>
      </c>
    </row>
    <row r="183" spans="1:8" ht="27.75" customHeight="1" hidden="1">
      <c r="A183" s="13"/>
      <c r="B183" s="24" t="s">
        <v>278</v>
      </c>
      <c r="C183" s="23" t="s">
        <v>404</v>
      </c>
      <c r="D183" s="23" t="s">
        <v>242</v>
      </c>
      <c r="E183" s="23" t="s">
        <v>70</v>
      </c>
      <c r="F183" s="23" t="s">
        <v>462</v>
      </c>
      <c r="G183" s="23" t="s">
        <v>88</v>
      </c>
      <c r="H183" s="56"/>
    </row>
    <row r="184" spans="1:8" ht="25.5" hidden="1">
      <c r="A184" s="13"/>
      <c r="B184" s="24" t="s">
        <v>75</v>
      </c>
      <c r="C184" s="23" t="s">
        <v>404</v>
      </c>
      <c r="D184" s="23" t="s">
        <v>242</v>
      </c>
      <c r="E184" s="23" t="s">
        <v>70</v>
      </c>
      <c r="F184" s="23" t="s">
        <v>462</v>
      </c>
      <c r="G184" s="23" t="s">
        <v>74</v>
      </c>
      <c r="H184" s="56">
        <f>H185</f>
        <v>0</v>
      </c>
    </row>
    <row r="185" spans="1:8" ht="25.5" hidden="1">
      <c r="A185" s="13"/>
      <c r="B185" s="24" t="s">
        <v>73</v>
      </c>
      <c r="C185" s="23" t="s">
        <v>404</v>
      </c>
      <c r="D185" s="23" t="s">
        <v>242</v>
      </c>
      <c r="E185" s="23" t="s">
        <v>70</v>
      </c>
      <c r="F185" s="23" t="s">
        <v>462</v>
      </c>
      <c r="G185" s="23" t="s">
        <v>68</v>
      </c>
      <c r="H185" s="56"/>
    </row>
    <row r="186" spans="1:8" ht="12.75" hidden="1">
      <c r="A186" s="13"/>
      <c r="B186" s="24" t="s">
        <v>287</v>
      </c>
      <c r="C186" s="23" t="s">
        <v>404</v>
      </c>
      <c r="D186" s="23" t="s">
        <v>242</v>
      </c>
      <c r="E186" s="23" t="s">
        <v>70</v>
      </c>
      <c r="F186" s="23" t="s">
        <v>462</v>
      </c>
      <c r="G186" s="23" t="s">
        <v>265</v>
      </c>
      <c r="H186" s="56">
        <f>H187+H188</f>
        <v>0</v>
      </c>
    </row>
    <row r="187" spans="1:8" ht="24.75" customHeight="1" hidden="1">
      <c r="A187" s="13"/>
      <c r="B187" s="24" t="s">
        <v>318</v>
      </c>
      <c r="C187" s="23" t="s">
        <v>404</v>
      </c>
      <c r="D187" s="23" t="s">
        <v>242</v>
      </c>
      <c r="E187" s="23" t="s">
        <v>70</v>
      </c>
      <c r="F187" s="23" t="s">
        <v>462</v>
      </c>
      <c r="G187" s="23" t="s">
        <v>317</v>
      </c>
      <c r="H187" s="56"/>
    </row>
    <row r="188" spans="1:8" ht="18" customHeight="1" hidden="1">
      <c r="A188" s="13"/>
      <c r="B188" s="24" t="s">
        <v>463</v>
      </c>
      <c r="C188" s="23" t="s">
        <v>404</v>
      </c>
      <c r="D188" s="23" t="s">
        <v>242</v>
      </c>
      <c r="E188" s="23" t="s">
        <v>70</v>
      </c>
      <c r="F188" s="23" t="s">
        <v>462</v>
      </c>
      <c r="G188" s="23" t="s">
        <v>314</v>
      </c>
      <c r="H188" s="56"/>
    </row>
    <row r="189" spans="1:8" ht="12.75" hidden="1">
      <c r="A189" s="13"/>
      <c r="B189" s="14"/>
      <c r="C189" s="27"/>
      <c r="D189" s="27"/>
      <c r="E189" s="27"/>
      <c r="F189" s="27"/>
      <c r="G189" s="27"/>
      <c r="H189" s="57"/>
    </row>
    <row r="190" spans="1:8" ht="25.5" hidden="1">
      <c r="A190" s="13"/>
      <c r="B190" s="14" t="s">
        <v>461</v>
      </c>
      <c r="C190" s="27" t="s">
        <v>404</v>
      </c>
      <c r="D190" s="27" t="s">
        <v>242</v>
      </c>
      <c r="E190" s="27" t="s">
        <v>70</v>
      </c>
      <c r="F190" s="27" t="s">
        <v>459</v>
      </c>
      <c r="G190" s="27"/>
      <c r="H190" s="57">
        <f>H191</f>
        <v>0</v>
      </c>
    </row>
    <row r="191" spans="1:8" ht="27.75" customHeight="1" hidden="1">
      <c r="A191" s="13"/>
      <c r="B191" s="26" t="s">
        <v>212</v>
      </c>
      <c r="C191" s="23" t="s">
        <v>404</v>
      </c>
      <c r="D191" s="23" t="s">
        <v>242</v>
      </c>
      <c r="E191" s="23" t="s">
        <v>70</v>
      </c>
      <c r="F191" s="23" t="s">
        <v>460</v>
      </c>
      <c r="G191" s="23"/>
      <c r="H191" s="56">
        <f>H192</f>
        <v>0</v>
      </c>
    </row>
    <row r="192" spans="1:8" ht="38.25" hidden="1">
      <c r="A192" s="13"/>
      <c r="B192" s="16" t="s">
        <v>237</v>
      </c>
      <c r="C192" s="23" t="s">
        <v>404</v>
      </c>
      <c r="D192" s="23" t="s">
        <v>242</v>
      </c>
      <c r="E192" s="23" t="s">
        <v>70</v>
      </c>
      <c r="F192" s="23" t="s">
        <v>459</v>
      </c>
      <c r="G192" s="23" t="s">
        <v>107</v>
      </c>
      <c r="H192" s="56">
        <f>H193</f>
        <v>0</v>
      </c>
    </row>
    <row r="193" spans="1:8" ht="37.5" customHeight="1" hidden="1">
      <c r="A193" s="13"/>
      <c r="B193" s="16" t="s">
        <v>236</v>
      </c>
      <c r="C193" s="23" t="s">
        <v>404</v>
      </c>
      <c r="D193" s="23" t="s">
        <v>242</v>
      </c>
      <c r="E193" s="23" t="s">
        <v>70</v>
      </c>
      <c r="F193" s="23" t="s">
        <v>459</v>
      </c>
      <c r="G193" s="29" t="s">
        <v>234</v>
      </c>
      <c r="H193" s="56"/>
    </row>
    <row r="194" spans="1:8" ht="0.75" customHeight="1" hidden="1">
      <c r="A194" s="13"/>
      <c r="B194" s="26" t="s">
        <v>233</v>
      </c>
      <c r="C194" s="23" t="s">
        <v>404</v>
      </c>
      <c r="D194" s="23" t="s">
        <v>242</v>
      </c>
      <c r="E194" s="23" t="s">
        <v>70</v>
      </c>
      <c r="F194" s="23" t="s">
        <v>232</v>
      </c>
      <c r="G194" s="23"/>
      <c r="H194" s="56">
        <f>H195</f>
        <v>0</v>
      </c>
    </row>
    <row r="195" spans="1:8" ht="79.5" customHeight="1" hidden="1">
      <c r="A195" s="13"/>
      <c r="B195" s="26" t="s">
        <v>123</v>
      </c>
      <c r="C195" s="23" t="s">
        <v>404</v>
      </c>
      <c r="D195" s="23" t="s">
        <v>242</v>
      </c>
      <c r="E195" s="23" t="s">
        <v>70</v>
      </c>
      <c r="F195" s="23" t="s">
        <v>231</v>
      </c>
      <c r="G195" s="23"/>
      <c r="H195" s="56">
        <f>H198</f>
        <v>0</v>
      </c>
    </row>
    <row r="196" spans="1:8" ht="12.75" hidden="1">
      <c r="A196" s="13"/>
      <c r="B196" s="26"/>
      <c r="C196" s="23" t="s">
        <v>404</v>
      </c>
      <c r="D196" s="23"/>
      <c r="E196" s="23"/>
      <c r="F196" s="23"/>
      <c r="G196" s="23"/>
      <c r="H196" s="56">
        <f>H197</f>
        <v>0</v>
      </c>
    </row>
    <row r="197" spans="1:8" ht="12.75" hidden="1">
      <c r="A197" s="13"/>
      <c r="B197" s="26"/>
      <c r="C197" s="23" t="s">
        <v>404</v>
      </c>
      <c r="D197" s="23"/>
      <c r="E197" s="23"/>
      <c r="F197" s="23"/>
      <c r="G197" s="23"/>
      <c r="H197" s="56"/>
    </row>
    <row r="198" spans="1:8" ht="64.5" customHeight="1" hidden="1">
      <c r="A198" s="13"/>
      <c r="B198" s="26" t="s">
        <v>458</v>
      </c>
      <c r="C198" s="23" t="s">
        <v>404</v>
      </c>
      <c r="D198" s="23" t="s">
        <v>242</v>
      </c>
      <c r="E198" s="23" t="s">
        <v>70</v>
      </c>
      <c r="F198" s="23" t="s">
        <v>457</v>
      </c>
      <c r="G198" s="23"/>
      <c r="H198" s="56">
        <f>H199</f>
        <v>0</v>
      </c>
    </row>
    <row r="199" spans="1:8" ht="16.5" customHeight="1" hidden="1">
      <c r="A199" s="13"/>
      <c r="B199" s="17" t="s">
        <v>229</v>
      </c>
      <c r="C199" s="23" t="s">
        <v>404</v>
      </c>
      <c r="D199" s="41" t="s">
        <v>242</v>
      </c>
      <c r="E199" s="41" t="s">
        <v>70</v>
      </c>
      <c r="F199" s="41" t="s">
        <v>457</v>
      </c>
      <c r="G199" s="41" t="s">
        <v>132</v>
      </c>
      <c r="H199" s="56">
        <f>H200</f>
        <v>0</v>
      </c>
    </row>
    <row r="200" spans="1:8" ht="39.75" customHeight="1" hidden="1">
      <c r="A200" s="13"/>
      <c r="B200" s="17" t="s">
        <v>442</v>
      </c>
      <c r="C200" s="23" t="s">
        <v>404</v>
      </c>
      <c r="D200" s="41" t="s">
        <v>242</v>
      </c>
      <c r="E200" s="41" t="s">
        <v>70</v>
      </c>
      <c r="F200" s="41" t="s">
        <v>457</v>
      </c>
      <c r="G200" s="41" t="s">
        <v>62</v>
      </c>
      <c r="H200" s="56">
        <v>0</v>
      </c>
    </row>
    <row r="201" spans="1:8" ht="30" customHeight="1" hidden="1">
      <c r="A201" s="13"/>
      <c r="B201" s="26"/>
      <c r="C201" s="23"/>
      <c r="D201" s="23"/>
      <c r="E201" s="23"/>
      <c r="F201" s="23"/>
      <c r="G201" s="23"/>
      <c r="H201" s="56"/>
    </row>
    <row r="202" spans="1:8" ht="29.25" customHeight="1">
      <c r="A202" s="13"/>
      <c r="B202" s="40" t="s">
        <v>456</v>
      </c>
      <c r="C202" s="27" t="s">
        <v>404</v>
      </c>
      <c r="D202" s="27" t="s">
        <v>242</v>
      </c>
      <c r="E202" s="27" t="s">
        <v>70</v>
      </c>
      <c r="F202" s="27" t="s">
        <v>455</v>
      </c>
      <c r="G202" s="27"/>
      <c r="H202" s="57">
        <f>H203+H211+H219+H229+H236+H244</f>
        <v>0</v>
      </c>
    </row>
    <row r="203" spans="1:8" ht="25.5">
      <c r="A203" s="13"/>
      <c r="B203" s="26" t="s">
        <v>454</v>
      </c>
      <c r="C203" s="23" t="s">
        <v>404</v>
      </c>
      <c r="D203" s="23" t="s">
        <v>242</v>
      </c>
      <c r="E203" s="23" t="s">
        <v>70</v>
      </c>
      <c r="F203" s="23" t="s">
        <v>455</v>
      </c>
      <c r="G203" s="23"/>
      <c r="H203" s="56">
        <f>H204+H206</f>
        <v>-6600</v>
      </c>
    </row>
    <row r="204" spans="1:8" ht="63.75">
      <c r="A204" s="13"/>
      <c r="B204" s="24" t="s">
        <v>453</v>
      </c>
      <c r="C204" s="23" t="s">
        <v>404</v>
      </c>
      <c r="D204" s="23" t="s">
        <v>242</v>
      </c>
      <c r="E204" s="23" t="s">
        <v>70</v>
      </c>
      <c r="F204" s="23" t="s">
        <v>448</v>
      </c>
      <c r="G204" s="23" t="s">
        <v>78</v>
      </c>
      <c r="H204" s="56">
        <f>H205</f>
        <v>-5539</v>
      </c>
    </row>
    <row r="205" spans="1:8" ht="25.5">
      <c r="A205" s="13"/>
      <c r="B205" s="24" t="s">
        <v>278</v>
      </c>
      <c r="C205" s="23" t="s">
        <v>404</v>
      </c>
      <c r="D205" s="23" t="s">
        <v>242</v>
      </c>
      <c r="E205" s="23" t="s">
        <v>70</v>
      </c>
      <c r="F205" s="23" t="s">
        <v>448</v>
      </c>
      <c r="G205" s="23" t="s">
        <v>88</v>
      </c>
      <c r="H205" s="56">
        <v>-5539</v>
      </c>
    </row>
    <row r="206" spans="1:8" ht="25.5">
      <c r="A206" s="13"/>
      <c r="B206" s="24" t="s">
        <v>75</v>
      </c>
      <c r="C206" s="23" t="s">
        <v>404</v>
      </c>
      <c r="D206" s="23" t="s">
        <v>242</v>
      </c>
      <c r="E206" s="23" t="s">
        <v>70</v>
      </c>
      <c r="F206" s="23" t="s">
        <v>448</v>
      </c>
      <c r="G206" s="23" t="s">
        <v>74</v>
      </c>
      <c r="H206" s="56">
        <f>H207</f>
        <v>-1061</v>
      </c>
    </row>
    <row r="207" spans="1:8" ht="28.5" customHeight="1">
      <c r="A207" s="13"/>
      <c r="B207" s="24" t="s">
        <v>73</v>
      </c>
      <c r="C207" s="23" t="s">
        <v>404</v>
      </c>
      <c r="D207" s="23" t="s">
        <v>242</v>
      </c>
      <c r="E207" s="23" t="s">
        <v>70</v>
      </c>
      <c r="F207" s="23" t="s">
        <v>448</v>
      </c>
      <c r="G207" s="23" t="s">
        <v>68</v>
      </c>
      <c r="H207" s="56">
        <v>-1061</v>
      </c>
    </row>
    <row r="208" spans="1:8" ht="12.75" hidden="1">
      <c r="A208" s="13"/>
      <c r="B208" s="16" t="s">
        <v>447</v>
      </c>
      <c r="C208" s="23" t="s">
        <v>404</v>
      </c>
      <c r="D208" s="23" t="s">
        <v>242</v>
      </c>
      <c r="E208" s="23" t="s">
        <v>70</v>
      </c>
      <c r="F208" s="23" t="s">
        <v>448</v>
      </c>
      <c r="G208" s="41" t="s">
        <v>265</v>
      </c>
      <c r="H208" s="56">
        <f>H209+H210</f>
        <v>0</v>
      </c>
    </row>
    <row r="209" spans="1:8" ht="18" customHeight="1" hidden="1">
      <c r="A209" s="13"/>
      <c r="B209" s="16" t="s">
        <v>446</v>
      </c>
      <c r="C209" s="23" t="s">
        <v>404</v>
      </c>
      <c r="D209" s="23" t="s">
        <v>242</v>
      </c>
      <c r="E209" s="23" t="s">
        <v>70</v>
      </c>
      <c r="F209" s="23" t="s">
        <v>448</v>
      </c>
      <c r="G209" s="41" t="s">
        <v>317</v>
      </c>
      <c r="H209" s="56"/>
    </row>
    <row r="210" spans="1:8" ht="16.5" customHeight="1" hidden="1">
      <c r="A210" s="13"/>
      <c r="B210" s="16" t="s">
        <v>445</v>
      </c>
      <c r="C210" s="23" t="s">
        <v>404</v>
      </c>
      <c r="D210" s="23" t="s">
        <v>242</v>
      </c>
      <c r="E210" s="23" t="s">
        <v>70</v>
      </c>
      <c r="F210" s="23" t="s">
        <v>448</v>
      </c>
      <c r="G210" s="41" t="s">
        <v>314</v>
      </c>
      <c r="H210" s="56"/>
    </row>
    <row r="211" spans="1:8" ht="27" customHeight="1">
      <c r="A211" s="13"/>
      <c r="B211" s="26" t="s">
        <v>452</v>
      </c>
      <c r="C211" s="23" t="s">
        <v>404</v>
      </c>
      <c r="D211" s="23" t="s">
        <v>242</v>
      </c>
      <c r="E211" s="23" t="s">
        <v>70</v>
      </c>
      <c r="F211" s="23" t="s">
        <v>448</v>
      </c>
      <c r="G211" s="23"/>
      <c r="H211" s="56">
        <f>H212+H214</f>
        <v>-2300</v>
      </c>
    </row>
    <row r="212" spans="1:8" ht="78" customHeight="1">
      <c r="A212" s="13"/>
      <c r="B212" s="24" t="s">
        <v>451</v>
      </c>
      <c r="C212" s="23" t="s">
        <v>404</v>
      </c>
      <c r="D212" s="23" t="s">
        <v>242</v>
      </c>
      <c r="E212" s="23" t="s">
        <v>70</v>
      </c>
      <c r="F212" s="23" t="s">
        <v>448</v>
      </c>
      <c r="G212" s="23" t="s">
        <v>78</v>
      </c>
      <c r="H212" s="56">
        <f>H213</f>
        <v>-1881.4</v>
      </c>
    </row>
    <row r="213" spans="1:8" ht="27" customHeight="1">
      <c r="A213" s="13"/>
      <c r="B213" s="24" t="s">
        <v>278</v>
      </c>
      <c r="C213" s="23" t="s">
        <v>404</v>
      </c>
      <c r="D213" s="23" t="s">
        <v>242</v>
      </c>
      <c r="E213" s="23" t="s">
        <v>70</v>
      </c>
      <c r="F213" s="23" t="s">
        <v>448</v>
      </c>
      <c r="G213" s="23" t="s">
        <v>88</v>
      </c>
      <c r="H213" s="56">
        <v>-1881.4</v>
      </c>
    </row>
    <row r="214" spans="1:8" ht="28.5" customHeight="1">
      <c r="A214" s="13"/>
      <c r="B214" s="24" t="s">
        <v>75</v>
      </c>
      <c r="C214" s="23" t="s">
        <v>404</v>
      </c>
      <c r="D214" s="23" t="s">
        <v>242</v>
      </c>
      <c r="E214" s="23" t="s">
        <v>70</v>
      </c>
      <c r="F214" s="23" t="s">
        <v>448</v>
      </c>
      <c r="G214" s="23" t="s">
        <v>74</v>
      </c>
      <c r="H214" s="56">
        <f>H215</f>
        <v>-418.6</v>
      </c>
    </row>
    <row r="215" spans="1:8" ht="32.25" customHeight="1">
      <c r="A215" s="13"/>
      <c r="B215" s="24" t="s">
        <v>73</v>
      </c>
      <c r="C215" s="23" t="s">
        <v>404</v>
      </c>
      <c r="D215" s="23" t="s">
        <v>242</v>
      </c>
      <c r="E215" s="23" t="s">
        <v>70</v>
      </c>
      <c r="F215" s="23" t="s">
        <v>448</v>
      </c>
      <c r="G215" s="23" t="s">
        <v>68</v>
      </c>
      <c r="H215" s="56">
        <v>-418.6</v>
      </c>
    </row>
    <row r="216" spans="1:8" ht="0.75" customHeight="1" hidden="1">
      <c r="A216" s="13"/>
      <c r="B216" s="16" t="s">
        <v>447</v>
      </c>
      <c r="C216" s="23" t="s">
        <v>404</v>
      </c>
      <c r="D216" s="23" t="s">
        <v>242</v>
      </c>
      <c r="E216" s="23" t="s">
        <v>70</v>
      </c>
      <c r="F216" s="23" t="s">
        <v>448</v>
      </c>
      <c r="G216" s="41" t="s">
        <v>265</v>
      </c>
      <c r="H216" s="56"/>
    </row>
    <row r="217" spans="1:8" ht="28.5" customHeight="1" hidden="1">
      <c r="A217" s="13"/>
      <c r="B217" s="16" t="s">
        <v>446</v>
      </c>
      <c r="C217" s="23" t="s">
        <v>404</v>
      </c>
      <c r="D217" s="23" t="s">
        <v>242</v>
      </c>
      <c r="E217" s="23" t="s">
        <v>70</v>
      </c>
      <c r="F217" s="23" t="s">
        <v>448</v>
      </c>
      <c r="G217" s="41" t="s">
        <v>317</v>
      </c>
      <c r="H217" s="56"/>
    </row>
    <row r="218" spans="1:8" ht="17.25" customHeight="1" hidden="1">
      <c r="A218" s="13"/>
      <c r="B218" s="16" t="s">
        <v>445</v>
      </c>
      <c r="C218" s="23" t="s">
        <v>404</v>
      </c>
      <c r="D218" s="23" t="s">
        <v>242</v>
      </c>
      <c r="E218" s="23" t="s">
        <v>70</v>
      </c>
      <c r="F218" s="23" t="s">
        <v>448</v>
      </c>
      <c r="G218" s="41" t="s">
        <v>314</v>
      </c>
      <c r="H218" s="56"/>
    </row>
    <row r="219" spans="1:8" ht="25.5" hidden="1">
      <c r="A219" s="13"/>
      <c r="B219" s="26" t="s">
        <v>450</v>
      </c>
      <c r="C219" s="23" t="s">
        <v>404</v>
      </c>
      <c r="D219" s="23" t="s">
        <v>242</v>
      </c>
      <c r="E219" s="23" t="s">
        <v>70</v>
      </c>
      <c r="F219" s="23" t="s">
        <v>448</v>
      </c>
      <c r="G219" s="23"/>
      <c r="H219" s="56">
        <f>H220+H222</f>
        <v>-2200</v>
      </c>
    </row>
    <row r="220" spans="1:8" ht="76.5">
      <c r="A220" s="13"/>
      <c r="B220" s="24" t="s">
        <v>449</v>
      </c>
      <c r="C220" s="23" t="s">
        <v>404</v>
      </c>
      <c r="D220" s="23" t="s">
        <v>242</v>
      </c>
      <c r="E220" s="23" t="s">
        <v>70</v>
      </c>
      <c r="F220" s="23" t="s">
        <v>448</v>
      </c>
      <c r="G220" s="23" t="s">
        <v>78</v>
      </c>
      <c r="H220" s="56">
        <f>H221</f>
        <v>-1844.2</v>
      </c>
    </row>
    <row r="221" spans="1:8" ht="25.5">
      <c r="A221" s="13"/>
      <c r="B221" s="24" t="s">
        <v>278</v>
      </c>
      <c r="C221" s="23" t="s">
        <v>404</v>
      </c>
      <c r="D221" s="23" t="s">
        <v>242</v>
      </c>
      <c r="E221" s="23" t="s">
        <v>70</v>
      </c>
      <c r="F221" s="23" t="s">
        <v>448</v>
      </c>
      <c r="G221" s="23" t="s">
        <v>88</v>
      </c>
      <c r="H221" s="56">
        <v>-1844.2</v>
      </c>
    </row>
    <row r="222" spans="1:8" ht="25.5">
      <c r="A222" s="13"/>
      <c r="B222" s="24" t="s">
        <v>75</v>
      </c>
      <c r="C222" s="23" t="s">
        <v>404</v>
      </c>
      <c r="D222" s="23" t="s">
        <v>242</v>
      </c>
      <c r="E222" s="23" t="s">
        <v>70</v>
      </c>
      <c r="F222" s="23" t="s">
        <v>448</v>
      </c>
      <c r="G222" s="23" t="s">
        <v>74</v>
      </c>
      <c r="H222" s="56">
        <f>H223</f>
        <v>-355.8</v>
      </c>
    </row>
    <row r="223" spans="1:8" ht="28.5" customHeight="1">
      <c r="A223" s="13"/>
      <c r="B223" s="24" t="s">
        <v>73</v>
      </c>
      <c r="C223" s="23" t="s">
        <v>404</v>
      </c>
      <c r="D223" s="23" t="s">
        <v>242</v>
      </c>
      <c r="E223" s="23" t="s">
        <v>70</v>
      </c>
      <c r="F223" s="23" t="s">
        <v>448</v>
      </c>
      <c r="G223" s="23" t="s">
        <v>68</v>
      </c>
      <c r="H223" s="56">
        <v>-355.8</v>
      </c>
    </row>
    <row r="224" spans="1:8" ht="0.75" customHeight="1" hidden="1">
      <c r="A224" s="13"/>
      <c r="B224" s="16" t="s">
        <v>447</v>
      </c>
      <c r="C224" s="23" t="s">
        <v>404</v>
      </c>
      <c r="D224" s="23" t="s">
        <v>242</v>
      </c>
      <c r="E224" s="23" t="s">
        <v>70</v>
      </c>
      <c r="F224" s="23" t="s">
        <v>444</v>
      </c>
      <c r="G224" s="41" t="s">
        <v>265</v>
      </c>
      <c r="H224" s="56">
        <f>H225+H226</f>
        <v>0</v>
      </c>
    </row>
    <row r="225" spans="1:8" ht="25.5" hidden="1">
      <c r="A225" s="13"/>
      <c r="B225" s="16" t="s">
        <v>446</v>
      </c>
      <c r="C225" s="23" t="s">
        <v>404</v>
      </c>
      <c r="D225" s="23" t="s">
        <v>242</v>
      </c>
      <c r="E225" s="23" t="s">
        <v>70</v>
      </c>
      <c r="F225" s="23" t="s">
        <v>444</v>
      </c>
      <c r="G225" s="41" t="s">
        <v>317</v>
      </c>
      <c r="H225" s="56"/>
    </row>
    <row r="226" spans="1:8" ht="17.25" customHeight="1" hidden="1">
      <c r="A226" s="13"/>
      <c r="B226" s="16" t="s">
        <v>445</v>
      </c>
      <c r="C226" s="23" t="s">
        <v>404</v>
      </c>
      <c r="D226" s="23" t="s">
        <v>242</v>
      </c>
      <c r="E226" s="23" t="s">
        <v>70</v>
      </c>
      <c r="F226" s="23" t="s">
        <v>444</v>
      </c>
      <c r="G226" s="41" t="s">
        <v>314</v>
      </c>
      <c r="H226" s="56"/>
    </row>
    <row r="227" spans="1:8" ht="17.25" customHeight="1" hidden="1">
      <c r="A227" s="13"/>
      <c r="B227" s="16"/>
      <c r="C227" s="23"/>
      <c r="D227" s="23"/>
      <c r="E227" s="23"/>
      <c r="F227" s="23"/>
      <c r="G227" s="41"/>
      <c r="H227" s="56"/>
    </row>
    <row r="228" spans="1:8" ht="17.25" customHeight="1" hidden="1">
      <c r="A228" s="13"/>
      <c r="B228" s="16"/>
      <c r="C228" s="23"/>
      <c r="D228" s="23"/>
      <c r="E228" s="23"/>
      <c r="F228" s="23"/>
      <c r="G228" s="41"/>
      <c r="H228" s="56"/>
    </row>
    <row r="229" spans="1:8" ht="27.75" customHeight="1">
      <c r="A229" s="13"/>
      <c r="B229" s="16" t="s">
        <v>1018</v>
      </c>
      <c r="C229" s="23" t="s">
        <v>404</v>
      </c>
      <c r="D229" s="23" t="s">
        <v>242</v>
      </c>
      <c r="E229" s="23" t="s">
        <v>70</v>
      </c>
      <c r="F229" s="23" t="s">
        <v>975</v>
      </c>
      <c r="G229" s="23"/>
      <c r="H229" s="56">
        <f>H230+H232</f>
        <v>6600</v>
      </c>
    </row>
    <row r="230" spans="1:8" ht="70.5" customHeight="1">
      <c r="A230" s="13"/>
      <c r="B230" s="24" t="s">
        <v>90</v>
      </c>
      <c r="C230" s="23" t="s">
        <v>404</v>
      </c>
      <c r="D230" s="23" t="s">
        <v>242</v>
      </c>
      <c r="E230" s="23" t="s">
        <v>70</v>
      </c>
      <c r="F230" s="23" t="s">
        <v>448</v>
      </c>
      <c r="G230" s="23" t="s">
        <v>78</v>
      </c>
      <c r="H230" s="56">
        <f>H231</f>
        <v>5539</v>
      </c>
    </row>
    <row r="231" spans="1:8" ht="25.5" customHeight="1">
      <c r="A231" s="13"/>
      <c r="B231" s="24" t="s">
        <v>278</v>
      </c>
      <c r="C231" s="23" t="s">
        <v>404</v>
      </c>
      <c r="D231" s="23" t="s">
        <v>242</v>
      </c>
      <c r="E231" s="23" t="s">
        <v>70</v>
      </c>
      <c r="F231" s="23" t="s">
        <v>448</v>
      </c>
      <c r="G231" s="23" t="s">
        <v>88</v>
      </c>
      <c r="H231" s="56">
        <v>5539</v>
      </c>
    </row>
    <row r="232" spans="1:8" ht="29.25" customHeight="1">
      <c r="A232" s="13"/>
      <c r="B232" s="24" t="s">
        <v>75</v>
      </c>
      <c r="C232" s="23" t="s">
        <v>404</v>
      </c>
      <c r="D232" s="23" t="s">
        <v>242</v>
      </c>
      <c r="E232" s="23" t="s">
        <v>70</v>
      </c>
      <c r="F232" s="23" t="s">
        <v>448</v>
      </c>
      <c r="G232" s="23" t="s">
        <v>74</v>
      </c>
      <c r="H232" s="56">
        <f>H233</f>
        <v>1061</v>
      </c>
    </row>
    <row r="233" spans="1:8" ht="29.25" customHeight="1">
      <c r="A233" s="13"/>
      <c r="B233" s="24" t="s">
        <v>73</v>
      </c>
      <c r="C233" s="23" t="s">
        <v>404</v>
      </c>
      <c r="D233" s="23" t="s">
        <v>242</v>
      </c>
      <c r="E233" s="23" t="s">
        <v>70</v>
      </c>
      <c r="F233" s="23" t="s">
        <v>448</v>
      </c>
      <c r="G233" s="23" t="s">
        <v>68</v>
      </c>
      <c r="H233" s="56">
        <v>1061</v>
      </c>
    </row>
    <row r="234" spans="1:8" ht="17.25" customHeight="1" hidden="1">
      <c r="A234" s="13"/>
      <c r="B234" s="16"/>
      <c r="C234" s="23"/>
      <c r="D234" s="23"/>
      <c r="E234" s="23"/>
      <c r="F234" s="23"/>
      <c r="G234" s="41"/>
      <c r="H234" s="56"/>
    </row>
    <row r="235" spans="1:8" ht="17.25" customHeight="1" hidden="1">
      <c r="A235" s="13"/>
      <c r="B235" s="16"/>
      <c r="C235" s="23"/>
      <c r="D235" s="23"/>
      <c r="E235" s="23"/>
      <c r="F235" s="23"/>
      <c r="G235" s="41"/>
      <c r="H235" s="56"/>
    </row>
    <row r="236" spans="1:8" ht="27" customHeight="1">
      <c r="A236" s="13"/>
      <c r="B236" s="16" t="s">
        <v>1019</v>
      </c>
      <c r="C236" s="23" t="s">
        <v>404</v>
      </c>
      <c r="D236" s="23" t="s">
        <v>242</v>
      </c>
      <c r="E236" s="23" t="s">
        <v>70</v>
      </c>
      <c r="F236" s="23" t="s">
        <v>1021</v>
      </c>
      <c r="G236" s="23"/>
      <c r="H236" s="56">
        <f>H237+H239</f>
        <v>2300</v>
      </c>
    </row>
    <row r="237" spans="1:8" ht="67.5" customHeight="1">
      <c r="A237" s="13"/>
      <c r="B237" s="24" t="s">
        <v>90</v>
      </c>
      <c r="C237" s="23" t="s">
        <v>404</v>
      </c>
      <c r="D237" s="23" t="s">
        <v>242</v>
      </c>
      <c r="E237" s="23" t="s">
        <v>70</v>
      </c>
      <c r="F237" s="23" t="s">
        <v>1021</v>
      </c>
      <c r="G237" s="23" t="s">
        <v>78</v>
      </c>
      <c r="H237" s="56">
        <f>H238</f>
        <v>2186.4</v>
      </c>
    </row>
    <row r="238" spans="1:8" ht="21" customHeight="1">
      <c r="A238" s="13"/>
      <c r="B238" s="24" t="s">
        <v>278</v>
      </c>
      <c r="C238" s="23" t="s">
        <v>404</v>
      </c>
      <c r="D238" s="23" t="s">
        <v>242</v>
      </c>
      <c r="E238" s="23" t="s">
        <v>70</v>
      </c>
      <c r="F238" s="23" t="s">
        <v>1021</v>
      </c>
      <c r="G238" s="23" t="s">
        <v>88</v>
      </c>
      <c r="H238" s="56">
        <f>1881.4+305</f>
        <v>2186.4</v>
      </c>
    </row>
    <row r="239" spans="1:8" ht="31.5" customHeight="1">
      <c r="A239" s="13"/>
      <c r="B239" s="24" t="s">
        <v>75</v>
      </c>
      <c r="C239" s="23" t="s">
        <v>404</v>
      </c>
      <c r="D239" s="23" t="s">
        <v>242</v>
      </c>
      <c r="E239" s="23" t="s">
        <v>70</v>
      </c>
      <c r="F239" s="23" t="s">
        <v>1021</v>
      </c>
      <c r="G239" s="23" t="s">
        <v>74</v>
      </c>
      <c r="H239" s="56">
        <f>H240</f>
        <v>113.60000000000002</v>
      </c>
    </row>
    <row r="240" spans="1:8" ht="31.5" customHeight="1">
      <c r="A240" s="13"/>
      <c r="B240" s="24" t="s">
        <v>73</v>
      </c>
      <c r="C240" s="23" t="s">
        <v>404</v>
      </c>
      <c r="D240" s="23" t="s">
        <v>242</v>
      </c>
      <c r="E240" s="23" t="s">
        <v>70</v>
      </c>
      <c r="F240" s="23" t="s">
        <v>1021</v>
      </c>
      <c r="G240" s="23" t="s">
        <v>68</v>
      </c>
      <c r="H240" s="56">
        <f>418.6-305</f>
        <v>113.60000000000002</v>
      </c>
    </row>
    <row r="241" spans="1:8" ht="17.25" customHeight="1" hidden="1">
      <c r="A241" s="13"/>
      <c r="B241" s="16" t="s">
        <v>447</v>
      </c>
      <c r="C241" s="23" t="s">
        <v>404</v>
      </c>
      <c r="D241" s="23" t="s">
        <v>242</v>
      </c>
      <c r="E241" s="23" t="s">
        <v>70</v>
      </c>
      <c r="F241" s="23" t="s">
        <v>448</v>
      </c>
      <c r="G241" s="41" t="s">
        <v>265</v>
      </c>
      <c r="H241" s="56"/>
    </row>
    <row r="242" spans="1:8" ht="17.25" customHeight="1" hidden="1">
      <c r="A242" s="13"/>
      <c r="B242" s="16" t="s">
        <v>446</v>
      </c>
      <c r="C242" s="23" t="s">
        <v>404</v>
      </c>
      <c r="D242" s="23" t="s">
        <v>242</v>
      </c>
      <c r="E242" s="23" t="s">
        <v>70</v>
      </c>
      <c r="F242" s="23" t="s">
        <v>448</v>
      </c>
      <c r="G242" s="41" t="s">
        <v>317</v>
      </c>
      <c r="H242" s="56"/>
    </row>
    <row r="243" spans="1:8" ht="17.25" customHeight="1" hidden="1">
      <c r="A243" s="13"/>
      <c r="B243" s="16" t="s">
        <v>445</v>
      </c>
      <c r="C243" s="23" t="s">
        <v>404</v>
      </c>
      <c r="D243" s="23" t="s">
        <v>242</v>
      </c>
      <c r="E243" s="23" t="s">
        <v>70</v>
      </c>
      <c r="F243" s="23" t="s">
        <v>448</v>
      </c>
      <c r="G243" s="41" t="s">
        <v>314</v>
      </c>
      <c r="H243" s="56"/>
    </row>
    <row r="244" spans="1:8" ht="27" customHeight="1">
      <c r="A244" s="13"/>
      <c r="B244" s="16" t="s">
        <v>1020</v>
      </c>
      <c r="C244" s="23" t="s">
        <v>404</v>
      </c>
      <c r="D244" s="23" t="s">
        <v>242</v>
      </c>
      <c r="E244" s="23" t="s">
        <v>70</v>
      </c>
      <c r="F244" s="23" t="s">
        <v>1022</v>
      </c>
      <c r="G244" s="23"/>
      <c r="H244" s="56">
        <f>H245+H247</f>
        <v>2200</v>
      </c>
    </row>
    <row r="245" spans="1:8" ht="65.25" customHeight="1">
      <c r="A245" s="13"/>
      <c r="B245" s="24" t="s">
        <v>90</v>
      </c>
      <c r="C245" s="23" t="s">
        <v>404</v>
      </c>
      <c r="D245" s="23" t="s">
        <v>242</v>
      </c>
      <c r="E245" s="23" t="s">
        <v>70</v>
      </c>
      <c r="F245" s="23" t="s">
        <v>1022</v>
      </c>
      <c r="G245" s="23" t="s">
        <v>78</v>
      </c>
      <c r="H245" s="56">
        <f>H246</f>
        <v>1844.2</v>
      </c>
    </row>
    <row r="246" spans="1:8" ht="20.25" customHeight="1">
      <c r="A246" s="13"/>
      <c r="B246" s="24" t="s">
        <v>278</v>
      </c>
      <c r="C246" s="23" t="s">
        <v>404</v>
      </c>
      <c r="D246" s="23" t="s">
        <v>242</v>
      </c>
      <c r="E246" s="23" t="s">
        <v>70</v>
      </c>
      <c r="F246" s="23" t="s">
        <v>1022</v>
      </c>
      <c r="G246" s="23" t="s">
        <v>88</v>
      </c>
      <c r="H246" s="56">
        <v>1844.2</v>
      </c>
    </row>
    <row r="247" spans="1:8" ht="27" customHeight="1">
      <c r="A247" s="13"/>
      <c r="B247" s="24" t="s">
        <v>75</v>
      </c>
      <c r="C247" s="23" t="s">
        <v>404</v>
      </c>
      <c r="D247" s="23" t="s">
        <v>242</v>
      </c>
      <c r="E247" s="23" t="s">
        <v>70</v>
      </c>
      <c r="F247" s="23" t="s">
        <v>1022</v>
      </c>
      <c r="G247" s="23" t="s">
        <v>74</v>
      </c>
      <c r="H247" s="56">
        <f>H248</f>
        <v>355.8</v>
      </c>
    </row>
    <row r="248" spans="1:8" ht="30.75" customHeight="1">
      <c r="A248" s="13"/>
      <c r="B248" s="24" t="s">
        <v>73</v>
      </c>
      <c r="C248" s="23" t="s">
        <v>404</v>
      </c>
      <c r="D248" s="23" t="s">
        <v>242</v>
      </c>
      <c r="E248" s="23" t="s">
        <v>70</v>
      </c>
      <c r="F248" s="23" t="s">
        <v>1022</v>
      </c>
      <c r="G248" s="23" t="s">
        <v>68</v>
      </c>
      <c r="H248" s="56">
        <v>355.8</v>
      </c>
    </row>
    <row r="249" spans="1:8" ht="17.25" customHeight="1" hidden="1">
      <c r="A249" s="13"/>
      <c r="B249" s="16"/>
      <c r="C249" s="23"/>
      <c r="D249" s="23"/>
      <c r="E249" s="23"/>
      <c r="F249" s="23"/>
      <c r="G249" s="41"/>
      <c r="H249" s="56"/>
    </row>
    <row r="250" spans="1:8" ht="17.25" customHeight="1" hidden="1">
      <c r="A250" s="13"/>
      <c r="B250" s="16"/>
      <c r="C250" s="23"/>
      <c r="D250" s="23"/>
      <c r="E250" s="23"/>
      <c r="F250" s="23"/>
      <c r="G250" s="41"/>
      <c r="H250" s="56"/>
    </row>
    <row r="251" spans="1:8" ht="17.25" customHeight="1" hidden="1">
      <c r="A251" s="13"/>
      <c r="B251" s="16"/>
      <c r="C251" s="23"/>
      <c r="D251" s="23"/>
      <c r="E251" s="23"/>
      <c r="F251" s="23"/>
      <c r="G251" s="41"/>
      <c r="H251" s="56"/>
    </row>
    <row r="252" spans="1:8" ht="17.25" customHeight="1" hidden="1">
      <c r="A252" s="13"/>
      <c r="B252" s="16"/>
      <c r="C252" s="23"/>
      <c r="D252" s="23"/>
      <c r="E252" s="23"/>
      <c r="F252" s="23"/>
      <c r="G252" s="41"/>
      <c r="H252" s="56"/>
    </row>
    <row r="253" spans="1:8" ht="17.25" customHeight="1" hidden="1">
      <c r="A253" s="13"/>
      <c r="B253" s="16"/>
      <c r="C253" s="23"/>
      <c r="D253" s="23"/>
      <c r="E253" s="23"/>
      <c r="F253" s="23"/>
      <c r="G253" s="41"/>
      <c r="H253" s="56"/>
    </row>
    <row r="254" spans="1:8" ht="17.25" customHeight="1" hidden="1">
      <c r="A254" s="13"/>
      <c r="B254" s="16"/>
      <c r="C254" s="23"/>
      <c r="D254" s="23"/>
      <c r="E254" s="23"/>
      <c r="F254" s="23"/>
      <c r="G254" s="41"/>
      <c r="H254" s="56"/>
    </row>
    <row r="255" spans="1:8" ht="17.25" customHeight="1" hidden="1">
      <c r="A255" s="13"/>
      <c r="B255" s="16"/>
      <c r="C255" s="23"/>
      <c r="D255" s="23"/>
      <c r="E255" s="23"/>
      <c r="F255" s="23"/>
      <c r="G255" s="41"/>
      <c r="H255" s="56"/>
    </row>
    <row r="256" spans="1:8" ht="17.25" customHeight="1" hidden="1">
      <c r="A256" s="13"/>
      <c r="B256" s="26" t="s">
        <v>233</v>
      </c>
      <c r="C256" s="23" t="s">
        <v>404</v>
      </c>
      <c r="D256" s="23" t="s">
        <v>242</v>
      </c>
      <c r="E256" s="23" t="s">
        <v>70</v>
      </c>
      <c r="F256" s="23" t="s">
        <v>441</v>
      </c>
      <c r="G256" s="23"/>
      <c r="H256" s="56">
        <f>H257</f>
        <v>0</v>
      </c>
    </row>
    <row r="257" spans="1:8" ht="78.75" customHeight="1" hidden="1">
      <c r="A257" s="13"/>
      <c r="B257" s="26" t="s">
        <v>123</v>
      </c>
      <c r="C257" s="23" t="s">
        <v>404</v>
      </c>
      <c r="D257" s="23" t="s">
        <v>242</v>
      </c>
      <c r="E257" s="23" t="s">
        <v>70</v>
      </c>
      <c r="F257" s="23" t="s">
        <v>231</v>
      </c>
      <c r="G257" s="23"/>
      <c r="H257" s="56">
        <f>H260</f>
        <v>0</v>
      </c>
    </row>
    <row r="258" spans="1:8" ht="12.75" hidden="1">
      <c r="A258" s="13"/>
      <c r="B258" s="26"/>
      <c r="C258" s="23" t="s">
        <v>404</v>
      </c>
      <c r="D258" s="23"/>
      <c r="E258" s="23"/>
      <c r="F258" s="23"/>
      <c r="G258" s="23"/>
      <c r="H258" s="56">
        <f>H259</f>
        <v>0</v>
      </c>
    </row>
    <row r="259" spans="1:8" ht="12.75" hidden="1">
      <c r="A259" s="13"/>
      <c r="B259" s="26"/>
      <c r="C259" s="23" t="s">
        <v>404</v>
      </c>
      <c r="D259" s="23"/>
      <c r="E259" s="23"/>
      <c r="F259" s="23"/>
      <c r="G259" s="23"/>
      <c r="H259" s="56"/>
    </row>
    <row r="260" spans="1:8" ht="69.75" customHeight="1" hidden="1">
      <c r="A260" s="13"/>
      <c r="B260" s="26" t="s">
        <v>443</v>
      </c>
      <c r="C260" s="23" t="s">
        <v>404</v>
      </c>
      <c r="D260" s="23" t="s">
        <v>242</v>
      </c>
      <c r="E260" s="23" t="s">
        <v>70</v>
      </c>
      <c r="F260" s="23" t="s">
        <v>441</v>
      </c>
      <c r="G260" s="23"/>
      <c r="H260" s="56">
        <f>H261</f>
        <v>0</v>
      </c>
    </row>
    <row r="261" spans="1:8" ht="21" customHeight="1" hidden="1">
      <c r="A261" s="13"/>
      <c r="B261" s="17" t="s">
        <v>229</v>
      </c>
      <c r="C261" s="23" t="s">
        <v>404</v>
      </c>
      <c r="D261" s="41" t="s">
        <v>242</v>
      </c>
      <c r="E261" s="41" t="s">
        <v>70</v>
      </c>
      <c r="F261" s="41" t="s">
        <v>441</v>
      </c>
      <c r="G261" s="41" t="s">
        <v>132</v>
      </c>
      <c r="H261" s="56">
        <f>H262</f>
        <v>0</v>
      </c>
    </row>
    <row r="262" spans="1:8" ht="38.25" hidden="1">
      <c r="A262" s="13"/>
      <c r="B262" s="17" t="s">
        <v>442</v>
      </c>
      <c r="C262" s="23" t="s">
        <v>404</v>
      </c>
      <c r="D262" s="41" t="s">
        <v>242</v>
      </c>
      <c r="E262" s="41" t="s">
        <v>70</v>
      </c>
      <c r="F262" s="41" t="s">
        <v>441</v>
      </c>
      <c r="G262" s="41" t="s">
        <v>62</v>
      </c>
      <c r="H262" s="56"/>
    </row>
    <row r="263" spans="1:8" ht="12.75" hidden="1">
      <c r="A263" s="13"/>
      <c r="B263" s="26"/>
      <c r="C263" s="23"/>
      <c r="D263" s="23"/>
      <c r="E263" s="23"/>
      <c r="F263" s="23"/>
      <c r="G263" s="23"/>
      <c r="H263" s="56"/>
    </row>
    <row r="264" spans="1:8" ht="12.75" hidden="1">
      <c r="A264" s="13"/>
      <c r="B264" s="26"/>
      <c r="C264" s="23"/>
      <c r="D264" s="23"/>
      <c r="E264" s="23"/>
      <c r="F264" s="23"/>
      <c r="G264" s="23"/>
      <c r="H264" s="56"/>
    </row>
    <row r="265" spans="1:8" ht="18" customHeight="1" hidden="1">
      <c r="A265" s="13"/>
      <c r="B265" s="26"/>
      <c r="C265" s="23"/>
      <c r="D265" s="23"/>
      <c r="E265" s="23"/>
      <c r="F265" s="23"/>
      <c r="G265" s="23"/>
      <c r="H265" s="56"/>
    </row>
    <row r="266" spans="1:8" ht="42" customHeight="1" hidden="1">
      <c r="A266" s="13"/>
      <c r="B266" s="14" t="s">
        <v>102</v>
      </c>
      <c r="C266" s="27" t="s">
        <v>404</v>
      </c>
      <c r="D266" s="27" t="s">
        <v>242</v>
      </c>
      <c r="E266" s="27" t="s">
        <v>70</v>
      </c>
      <c r="F266" s="27" t="s">
        <v>440</v>
      </c>
      <c r="G266" s="27"/>
      <c r="H266" s="57">
        <f>H267+H270+H273+H276+H282+H285+H279+H288</f>
        <v>0</v>
      </c>
    </row>
    <row r="267" spans="1:8" ht="30" customHeight="1" hidden="1">
      <c r="A267" s="13"/>
      <c r="B267" s="26" t="s">
        <v>439</v>
      </c>
      <c r="C267" s="23" t="s">
        <v>404</v>
      </c>
      <c r="D267" s="23" t="s">
        <v>242</v>
      </c>
      <c r="E267" s="23" t="s">
        <v>70</v>
      </c>
      <c r="F267" s="23" t="s">
        <v>438</v>
      </c>
      <c r="G267" s="23"/>
      <c r="H267" s="56">
        <f>H269</f>
        <v>0</v>
      </c>
    </row>
    <row r="268" spans="1:8" ht="26.25" customHeight="1" hidden="1">
      <c r="A268" s="13"/>
      <c r="B268" s="16" t="s">
        <v>237</v>
      </c>
      <c r="C268" s="23" t="s">
        <v>404</v>
      </c>
      <c r="D268" s="23" t="s">
        <v>242</v>
      </c>
      <c r="E268" s="23" t="s">
        <v>70</v>
      </c>
      <c r="F268" s="23" t="s">
        <v>438</v>
      </c>
      <c r="G268" s="23" t="s">
        <v>107</v>
      </c>
      <c r="H268" s="56">
        <f>H269</f>
        <v>0</v>
      </c>
    </row>
    <row r="269" spans="1:8" ht="18" customHeight="1" hidden="1">
      <c r="A269" s="13"/>
      <c r="B269" s="17" t="s">
        <v>424</v>
      </c>
      <c r="C269" s="23" t="s">
        <v>404</v>
      </c>
      <c r="D269" s="23" t="s">
        <v>242</v>
      </c>
      <c r="E269" s="23" t="s">
        <v>70</v>
      </c>
      <c r="F269" s="23" t="s">
        <v>438</v>
      </c>
      <c r="G269" s="23" t="s">
        <v>422</v>
      </c>
      <c r="H269" s="56"/>
    </row>
    <row r="270" spans="1:8" ht="30.75" customHeight="1" hidden="1">
      <c r="A270" s="13"/>
      <c r="B270" s="26" t="s">
        <v>437</v>
      </c>
      <c r="C270" s="23" t="s">
        <v>404</v>
      </c>
      <c r="D270" s="23" t="s">
        <v>242</v>
      </c>
      <c r="E270" s="23" t="s">
        <v>70</v>
      </c>
      <c r="F270" s="23" t="s">
        <v>436</v>
      </c>
      <c r="G270" s="23"/>
      <c r="H270" s="56">
        <f>H272</f>
        <v>0</v>
      </c>
    </row>
    <row r="271" spans="1:8" ht="30" customHeight="1" hidden="1">
      <c r="A271" s="13"/>
      <c r="B271" s="16" t="s">
        <v>237</v>
      </c>
      <c r="C271" s="23" t="s">
        <v>404</v>
      </c>
      <c r="D271" s="23" t="s">
        <v>242</v>
      </c>
      <c r="E271" s="23" t="s">
        <v>70</v>
      </c>
      <c r="F271" s="23" t="s">
        <v>436</v>
      </c>
      <c r="G271" s="23" t="s">
        <v>107</v>
      </c>
      <c r="H271" s="56">
        <f>H272</f>
        <v>0</v>
      </c>
    </row>
    <row r="272" spans="1:8" ht="19.5" customHeight="1" hidden="1">
      <c r="A272" s="13"/>
      <c r="B272" s="17" t="s">
        <v>424</v>
      </c>
      <c r="C272" s="23" t="s">
        <v>404</v>
      </c>
      <c r="D272" s="23" t="s">
        <v>242</v>
      </c>
      <c r="E272" s="23" t="s">
        <v>70</v>
      </c>
      <c r="F272" s="23" t="s">
        <v>436</v>
      </c>
      <c r="G272" s="23" t="s">
        <v>422</v>
      </c>
      <c r="H272" s="56"/>
    </row>
    <row r="273" spans="1:8" ht="18" customHeight="1" hidden="1">
      <c r="A273" s="13"/>
      <c r="B273" s="24" t="s">
        <v>435</v>
      </c>
      <c r="C273" s="23" t="s">
        <v>404</v>
      </c>
      <c r="D273" s="23" t="s">
        <v>242</v>
      </c>
      <c r="E273" s="23" t="s">
        <v>70</v>
      </c>
      <c r="F273" s="23" t="s">
        <v>434</v>
      </c>
      <c r="G273" s="23"/>
      <c r="H273" s="56">
        <f>H274</f>
        <v>0</v>
      </c>
    </row>
    <row r="274" spans="1:8" ht="41.25" customHeight="1" hidden="1">
      <c r="A274" s="13"/>
      <c r="B274" s="16" t="s">
        <v>237</v>
      </c>
      <c r="C274" s="23" t="s">
        <v>404</v>
      </c>
      <c r="D274" s="23" t="s">
        <v>242</v>
      </c>
      <c r="E274" s="23" t="s">
        <v>70</v>
      </c>
      <c r="F274" s="23" t="s">
        <v>434</v>
      </c>
      <c r="G274" s="23" t="s">
        <v>107</v>
      </c>
      <c r="H274" s="56">
        <f>H275</f>
        <v>0</v>
      </c>
    </row>
    <row r="275" spans="1:8" ht="16.5" customHeight="1" hidden="1">
      <c r="A275" s="13"/>
      <c r="B275" s="17" t="s">
        <v>424</v>
      </c>
      <c r="C275" s="23" t="s">
        <v>404</v>
      </c>
      <c r="D275" s="23" t="s">
        <v>242</v>
      </c>
      <c r="E275" s="23" t="s">
        <v>70</v>
      </c>
      <c r="F275" s="23" t="s">
        <v>434</v>
      </c>
      <c r="G275" s="23" t="s">
        <v>422</v>
      </c>
      <c r="H275" s="56"/>
    </row>
    <row r="276" spans="1:8" ht="23.25" customHeight="1" hidden="1">
      <c r="A276" s="13"/>
      <c r="B276" s="26" t="s">
        <v>117</v>
      </c>
      <c r="C276" s="23" t="s">
        <v>404</v>
      </c>
      <c r="D276" s="23" t="s">
        <v>242</v>
      </c>
      <c r="E276" s="23" t="s">
        <v>70</v>
      </c>
      <c r="F276" s="23" t="s">
        <v>294</v>
      </c>
      <c r="G276" s="23"/>
      <c r="H276" s="56">
        <f>H278</f>
        <v>0</v>
      </c>
    </row>
    <row r="277" spans="1:8" ht="29.25" customHeight="1" hidden="1">
      <c r="A277" s="13"/>
      <c r="B277" s="24" t="s">
        <v>229</v>
      </c>
      <c r="C277" s="23" t="s">
        <v>404</v>
      </c>
      <c r="D277" s="23" t="s">
        <v>242</v>
      </c>
      <c r="E277" s="23" t="s">
        <v>70</v>
      </c>
      <c r="F277" s="23" t="s">
        <v>294</v>
      </c>
      <c r="G277" s="23" t="s">
        <v>132</v>
      </c>
      <c r="H277" s="56">
        <f>H278</f>
        <v>0</v>
      </c>
    </row>
    <row r="278" spans="1:8" ht="22.5" customHeight="1" hidden="1">
      <c r="A278" s="13"/>
      <c r="B278" s="24" t="s">
        <v>433</v>
      </c>
      <c r="C278" s="23" t="s">
        <v>404</v>
      </c>
      <c r="D278" s="23" t="s">
        <v>242</v>
      </c>
      <c r="E278" s="23" t="s">
        <v>70</v>
      </c>
      <c r="F278" s="23" t="s">
        <v>294</v>
      </c>
      <c r="G278" s="23" t="s">
        <v>432</v>
      </c>
      <c r="H278" s="56"/>
    </row>
    <row r="279" spans="1:8" ht="38.25" hidden="1">
      <c r="A279" s="13"/>
      <c r="B279" s="24" t="s">
        <v>431</v>
      </c>
      <c r="C279" s="23" t="s">
        <v>404</v>
      </c>
      <c r="D279" s="23" t="s">
        <v>242</v>
      </c>
      <c r="E279" s="23" t="s">
        <v>70</v>
      </c>
      <c r="F279" s="23" t="s">
        <v>430</v>
      </c>
      <c r="G279" s="23"/>
      <c r="H279" s="56">
        <f>H280</f>
        <v>0</v>
      </c>
    </row>
    <row r="280" spans="1:8" ht="38.25" hidden="1">
      <c r="A280" s="13"/>
      <c r="B280" s="16" t="s">
        <v>237</v>
      </c>
      <c r="C280" s="23" t="s">
        <v>404</v>
      </c>
      <c r="D280" s="23" t="s">
        <v>242</v>
      </c>
      <c r="E280" s="23" t="s">
        <v>70</v>
      </c>
      <c r="F280" s="23" t="s">
        <v>430</v>
      </c>
      <c r="G280" s="23" t="s">
        <v>107</v>
      </c>
      <c r="H280" s="56">
        <f>H281</f>
        <v>0</v>
      </c>
    </row>
    <row r="281" spans="1:8" ht="12.75" hidden="1">
      <c r="A281" s="13"/>
      <c r="B281" s="17" t="s">
        <v>424</v>
      </c>
      <c r="C281" s="23" t="s">
        <v>404</v>
      </c>
      <c r="D281" s="23" t="s">
        <v>242</v>
      </c>
      <c r="E281" s="23" t="s">
        <v>70</v>
      </c>
      <c r="F281" s="23" t="s">
        <v>430</v>
      </c>
      <c r="G281" s="23" t="s">
        <v>422</v>
      </c>
      <c r="H281" s="56"/>
    </row>
    <row r="282" spans="1:8" ht="27.75" customHeight="1" hidden="1">
      <c r="A282" s="13"/>
      <c r="B282" s="26" t="s">
        <v>429</v>
      </c>
      <c r="C282" s="23" t="s">
        <v>404</v>
      </c>
      <c r="D282" s="23" t="s">
        <v>242</v>
      </c>
      <c r="E282" s="23" t="s">
        <v>70</v>
      </c>
      <c r="F282" s="23" t="s">
        <v>428</v>
      </c>
      <c r="G282" s="23"/>
      <c r="H282" s="56">
        <f>H283</f>
        <v>0</v>
      </c>
    </row>
    <row r="283" spans="1:8" ht="29.25" customHeight="1" hidden="1">
      <c r="A283" s="13"/>
      <c r="B283" s="16" t="s">
        <v>237</v>
      </c>
      <c r="C283" s="23" t="s">
        <v>404</v>
      </c>
      <c r="D283" s="23" t="s">
        <v>242</v>
      </c>
      <c r="E283" s="23" t="s">
        <v>70</v>
      </c>
      <c r="F283" s="23" t="s">
        <v>428</v>
      </c>
      <c r="G283" s="23" t="s">
        <v>107</v>
      </c>
      <c r="H283" s="56">
        <f>H284</f>
        <v>0</v>
      </c>
    </row>
    <row r="284" spans="1:8" ht="18" customHeight="1" hidden="1">
      <c r="A284" s="13"/>
      <c r="B284" s="17" t="s">
        <v>424</v>
      </c>
      <c r="C284" s="23" t="s">
        <v>404</v>
      </c>
      <c r="D284" s="23" t="s">
        <v>242</v>
      </c>
      <c r="E284" s="23" t="s">
        <v>70</v>
      </c>
      <c r="F284" s="23" t="s">
        <v>428</v>
      </c>
      <c r="G284" s="23" t="s">
        <v>422</v>
      </c>
      <c r="H284" s="56"/>
    </row>
    <row r="285" spans="1:8" ht="25.5" hidden="1">
      <c r="A285" s="13"/>
      <c r="B285" s="26" t="s">
        <v>427</v>
      </c>
      <c r="C285" s="23" t="s">
        <v>404</v>
      </c>
      <c r="D285" s="23" t="s">
        <v>242</v>
      </c>
      <c r="E285" s="23" t="s">
        <v>70</v>
      </c>
      <c r="F285" s="23" t="s">
        <v>426</v>
      </c>
      <c r="G285" s="23"/>
      <c r="H285" s="56">
        <f>H286</f>
        <v>0</v>
      </c>
    </row>
    <row r="286" spans="1:8" ht="38.25" hidden="1">
      <c r="A286" s="13"/>
      <c r="B286" s="16" t="s">
        <v>237</v>
      </c>
      <c r="C286" s="23" t="s">
        <v>404</v>
      </c>
      <c r="D286" s="23" t="s">
        <v>242</v>
      </c>
      <c r="E286" s="23" t="s">
        <v>70</v>
      </c>
      <c r="F286" s="23" t="s">
        <v>426</v>
      </c>
      <c r="G286" s="23" t="s">
        <v>107</v>
      </c>
      <c r="H286" s="56">
        <f>H287</f>
        <v>0</v>
      </c>
    </row>
    <row r="287" spans="1:8" ht="18" customHeight="1" hidden="1">
      <c r="A287" s="13"/>
      <c r="B287" s="17" t="s">
        <v>424</v>
      </c>
      <c r="C287" s="23" t="s">
        <v>404</v>
      </c>
      <c r="D287" s="23" t="s">
        <v>242</v>
      </c>
      <c r="E287" s="23" t="s">
        <v>70</v>
      </c>
      <c r="F287" s="23" t="s">
        <v>426</v>
      </c>
      <c r="G287" s="23" t="s">
        <v>422</v>
      </c>
      <c r="H287" s="56"/>
    </row>
    <row r="288" spans="1:8" ht="32.25" customHeight="1" hidden="1">
      <c r="A288" s="13"/>
      <c r="B288" s="17" t="s">
        <v>425</v>
      </c>
      <c r="C288" s="23" t="s">
        <v>404</v>
      </c>
      <c r="D288" s="23" t="s">
        <v>242</v>
      </c>
      <c r="E288" s="23" t="s">
        <v>70</v>
      </c>
      <c r="F288" s="23" t="s">
        <v>423</v>
      </c>
      <c r="G288" s="23"/>
      <c r="H288" s="56">
        <f>H289</f>
        <v>0</v>
      </c>
    </row>
    <row r="289" spans="1:8" ht="38.25" hidden="1">
      <c r="A289" s="13"/>
      <c r="B289" s="16" t="s">
        <v>237</v>
      </c>
      <c r="C289" s="23" t="s">
        <v>404</v>
      </c>
      <c r="D289" s="23" t="s">
        <v>242</v>
      </c>
      <c r="E289" s="23" t="s">
        <v>70</v>
      </c>
      <c r="F289" s="23" t="s">
        <v>423</v>
      </c>
      <c r="G289" s="23" t="s">
        <v>107</v>
      </c>
      <c r="H289" s="56">
        <f>H290</f>
        <v>0</v>
      </c>
    </row>
    <row r="290" spans="1:8" ht="12.75" hidden="1">
      <c r="A290" s="13"/>
      <c r="B290" s="17" t="s">
        <v>424</v>
      </c>
      <c r="C290" s="23" t="s">
        <v>404</v>
      </c>
      <c r="D290" s="23" t="s">
        <v>242</v>
      </c>
      <c r="E290" s="23" t="s">
        <v>70</v>
      </c>
      <c r="F290" s="23" t="s">
        <v>423</v>
      </c>
      <c r="G290" s="23" t="s">
        <v>422</v>
      </c>
      <c r="H290" s="56"/>
    </row>
    <row r="291" spans="1:8" ht="15" customHeight="1">
      <c r="A291" s="13"/>
      <c r="B291" s="14" t="s">
        <v>171</v>
      </c>
      <c r="C291" s="27" t="s">
        <v>404</v>
      </c>
      <c r="D291" s="27" t="s">
        <v>114</v>
      </c>
      <c r="E291" s="27"/>
      <c r="F291" s="27"/>
      <c r="G291" s="27"/>
      <c r="H291" s="57">
        <f>H292+H299+H319</f>
        <v>0.006</v>
      </c>
    </row>
    <row r="292" spans="1:8" ht="0.75" customHeight="1" hidden="1">
      <c r="A292" s="13"/>
      <c r="B292" s="14" t="s">
        <v>163</v>
      </c>
      <c r="C292" s="23" t="s">
        <v>404</v>
      </c>
      <c r="D292" s="27" t="s">
        <v>114</v>
      </c>
      <c r="E292" s="27" t="s">
        <v>71</v>
      </c>
      <c r="F292" s="27"/>
      <c r="G292" s="27"/>
      <c r="H292" s="57">
        <f>H293</f>
        <v>0</v>
      </c>
    </row>
    <row r="293" spans="1:8" ht="12.75" hidden="1">
      <c r="A293" s="13"/>
      <c r="B293" s="14" t="s">
        <v>162</v>
      </c>
      <c r="C293" s="23" t="s">
        <v>404</v>
      </c>
      <c r="D293" s="27" t="s">
        <v>114</v>
      </c>
      <c r="E293" s="27" t="s">
        <v>71</v>
      </c>
      <c r="F293" s="27" t="s">
        <v>416</v>
      </c>
      <c r="G293" s="27"/>
      <c r="H293" s="57">
        <f>H294</f>
        <v>0</v>
      </c>
    </row>
    <row r="294" spans="1:8" ht="63.75" hidden="1">
      <c r="A294" s="13"/>
      <c r="B294" s="26" t="s">
        <v>161</v>
      </c>
      <c r="C294" s="23" t="s">
        <v>404</v>
      </c>
      <c r="D294" s="23" t="s">
        <v>114</v>
      </c>
      <c r="E294" s="23" t="s">
        <v>71</v>
      </c>
      <c r="F294" s="23" t="s">
        <v>421</v>
      </c>
      <c r="G294" s="23"/>
      <c r="H294" s="56">
        <f>H295</f>
        <v>0</v>
      </c>
    </row>
    <row r="295" spans="1:8" ht="42" customHeight="1" hidden="1">
      <c r="A295" s="13"/>
      <c r="B295" s="26" t="s">
        <v>160</v>
      </c>
      <c r="C295" s="23" t="s">
        <v>404</v>
      </c>
      <c r="D295" s="23" t="s">
        <v>114</v>
      </c>
      <c r="E295" s="23" t="s">
        <v>71</v>
      </c>
      <c r="F295" s="23" t="s">
        <v>419</v>
      </c>
      <c r="G295" s="23"/>
      <c r="H295" s="56">
        <f>H296</f>
        <v>0</v>
      </c>
    </row>
    <row r="296" spans="1:8" ht="15.75" customHeight="1" hidden="1">
      <c r="A296" s="13"/>
      <c r="B296" s="26" t="s">
        <v>159</v>
      </c>
      <c r="C296" s="23" t="s">
        <v>404</v>
      </c>
      <c r="D296" s="23" t="s">
        <v>114</v>
      </c>
      <c r="E296" s="23" t="s">
        <v>71</v>
      </c>
      <c r="F296" s="23" t="s">
        <v>419</v>
      </c>
      <c r="G296" s="23" t="s">
        <v>132</v>
      </c>
      <c r="H296" s="56">
        <f>H297</f>
        <v>0</v>
      </c>
    </row>
    <row r="297" spans="1:8" ht="12" customHeight="1" hidden="1">
      <c r="A297" s="13"/>
      <c r="B297" s="26" t="s">
        <v>420</v>
      </c>
      <c r="C297" s="23" t="s">
        <v>404</v>
      </c>
      <c r="D297" s="23" t="s">
        <v>114</v>
      </c>
      <c r="E297" s="23" t="s">
        <v>71</v>
      </c>
      <c r="F297" s="23" t="s">
        <v>419</v>
      </c>
      <c r="G297" s="23" t="s">
        <v>418</v>
      </c>
      <c r="H297" s="56"/>
    </row>
    <row r="298" spans="1:8" ht="12.75" hidden="1">
      <c r="A298" s="13"/>
      <c r="B298" s="14"/>
      <c r="C298" s="27"/>
      <c r="D298" s="27"/>
      <c r="E298" s="27"/>
      <c r="F298" s="27"/>
      <c r="G298" s="27"/>
      <c r="H298" s="57"/>
    </row>
    <row r="299" spans="1:8" ht="17.25" customHeight="1">
      <c r="A299" s="13"/>
      <c r="B299" s="14" t="s">
        <v>417</v>
      </c>
      <c r="C299" s="27" t="s">
        <v>404</v>
      </c>
      <c r="D299" s="27" t="s">
        <v>114</v>
      </c>
      <c r="E299" s="27" t="s">
        <v>128</v>
      </c>
      <c r="F299" s="27"/>
      <c r="G299" s="27"/>
      <c r="H299" s="57">
        <f>H300+H304</f>
        <v>0.006</v>
      </c>
    </row>
    <row r="300" spans="1:8" ht="12.75" hidden="1">
      <c r="A300" s="13"/>
      <c r="B300" s="26" t="s">
        <v>145</v>
      </c>
      <c r="C300" s="23" t="s">
        <v>404</v>
      </c>
      <c r="D300" s="23" t="s">
        <v>114</v>
      </c>
      <c r="E300" s="23" t="s">
        <v>128</v>
      </c>
      <c r="F300" s="23" t="s">
        <v>416</v>
      </c>
      <c r="G300" s="23"/>
      <c r="H300" s="56">
        <f>H301</f>
        <v>0</v>
      </c>
    </row>
    <row r="301" spans="1:8" ht="38.25" hidden="1">
      <c r="A301" s="13"/>
      <c r="B301" s="26" t="s">
        <v>144</v>
      </c>
      <c r="C301" s="23" t="s">
        <v>404</v>
      </c>
      <c r="D301" s="23" t="s">
        <v>114</v>
      </c>
      <c r="E301" s="23" t="s">
        <v>128</v>
      </c>
      <c r="F301" s="23" t="s">
        <v>415</v>
      </c>
      <c r="G301" s="23"/>
      <c r="H301" s="56">
        <f>H302</f>
        <v>0</v>
      </c>
    </row>
    <row r="302" spans="1:8" ht="25.5" hidden="1">
      <c r="A302" s="13"/>
      <c r="B302" s="26" t="s">
        <v>133</v>
      </c>
      <c r="C302" s="23" t="s">
        <v>404</v>
      </c>
      <c r="D302" s="23" t="s">
        <v>114</v>
      </c>
      <c r="E302" s="23" t="s">
        <v>128</v>
      </c>
      <c r="F302" s="23" t="s">
        <v>415</v>
      </c>
      <c r="G302" s="23" t="s">
        <v>132</v>
      </c>
      <c r="H302" s="56">
        <f>H303</f>
        <v>0</v>
      </c>
    </row>
    <row r="303" spans="1:8" ht="28.5" customHeight="1" hidden="1">
      <c r="A303" s="13"/>
      <c r="B303" s="26" t="s">
        <v>131</v>
      </c>
      <c r="C303" s="23" t="s">
        <v>404</v>
      </c>
      <c r="D303" s="23" t="s">
        <v>114</v>
      </c>
      <c r="E303" s="23" t="s">
        <v>128</v>
      </c>
      <c r="F303" s="23" t="s">
        <v>415</v>
      </c>
      <c r="G303" s="23" t="s">
        <v>130</v>
      </c>
      <c r="H303" s="56"/>
    </row>
    <row r="304" spans="1:8" ht="15.75" customHeight="1">
      <c r="A304" s="13"/>
      <c r="B304" s="26" t="s">
        <v>414</v>
      </c>
      <c r="C304" s="23" t="s">
        <v>404</v>
      </c>
      <c r="D304" s="23" t="s">
        <v>114</v>
      </c>
      <c r="E304" s="23" t="s">
        <v>128</v>
      </c>
      <c r="F304" s="23"/>
      <c r="G304" s="23"/>
      <c r="H304" s="56">
        <f>H305+H308+H313</f>
        <v>0.006</v>
      </c>
    </row>
    <row r="305" spans="1:8" ht="54.75" customHeight="1">
      <c r="A305" s="13"/>
      <c r="B305" s="16" t="s">
        <v>137</v>
      </c>
      <c r="C305" s="23" t="s">
        <v>404</v>
      </c>
      <c r="D305" s="29" t="s">
        <v>114</v>
      </c>
      <c r="E305" s="29" t="s">
        <v>128</v>
      </c>
      <c r="F305" s="29" t="s">
        <v>411</v>
      </c>
      <c r="G305" s="29"/>
      <c r="H305" s="55">
        <f>H306</f>
        <v>0.006</v>
      </c>
    </row>
    <row r="306" spans="1:8" ht="15" customHeight="1">
      <c r="A306" s="13"/>
      <c r="B306" s="26" t="s">
        <v>133</v>
      </c>
      <c r="C306" s="23" t="s">
        <v>404</v>
      </c>
      <c r="D306" s="23" t="s">
        <v>114</v>
      </c>
      <c r="E306" s="23" t="s">
        <v>128</v>
      </c>
      <c r="F306" s="23" t="s">
        <v>413</v>
      </c>
      <c r="G306" s="23" t="s">
        <v>132</v>
      </c>
      <c r="H306" s="56">
        <f>H307</f>
        <v>0.006</v>
      </c>
    </row>
    <row r="307" spans="1:8" ht="29.25" customHeight="1">
      <c r="A307" s="13"/>
      <c r="B307" s="26" t="s">
        <v>412</v>
      </c>
      <c r="C307" s="23" t="s">
        <v>404</v>
      </c>
      <c r="D307" s="23" t="s">
        <v>114</v>
      </c>
      <c r="E307" s="23" t="s">
        <v>128</v>
      </c>
      <c r="F307" s="23" t="s">
        <v>411</v>
      </c>
      <c r="G307" s="23" t="s">
        <v>62</v>
      </c>
      <c r="H307" s="56">
        <v>0.006</v>
      </c>
    </row>
    <row r="308" spans="1:8" ht="40.5" customHeight="1" hidden="1">
      <c r="A308" s="13"/>
      <c r="B308" s="26" t="s">
        <v>410</v>
      </c>
      <c r="C308" s="23" t="s">
        <v>404</v>
      </c>
      <c r="D308" s="23" t="s">
        <v>114</v>
      </c>
      <c r="E308" s="23" t="s">
        <v>128</v>
      </c>
      <c r="F308" s="23" t="s">
        <v>409</v>
      </c>
      <c r="G308" s="23"/>
      <c r="H308" s="56">
        <f>H309</f>
        <v>0</v>
      </c>
    </row>
    <row r="309" spans="1:8" ht="51" hidden="1">
      <c r="A309" s="13"/>
      <c r="B309" s="26" t="s">
        <v>134</v>
      </c>
      <c r="C309" s="23" t="s">
        <v>404</v>
      </c>
      <c r="D309" s="23" t="s">
        <v>114</v>
      </c>
      <c r="E309" s="23" t="s">
        <v>128</v>
      </c>
      <c r="F309" s="23" t="s">
        <v>409</v>
      </c>
      <c r="G309" s="23"/>
      <c r="H309" s="56">
        <f>H310</f>
        <v>0</v>
      </c>
    </row>
    <row r="310" spans="1:8" ht="25.5" hidden="1">
      <c r="A310" s="13"/>
      <c r="B310" s="26" t="s">
        <v>133</v>
      </c>
      <c r="C310" s="23" t="s">
        <v>404</v>
      </c>
      <c r="D310" s="23" t="s">
        <v>114</v>
      </c>
      <c r="E310" s="23" t="s">
        <v>128</v>
      </c>
      <c r="F310" s="23" t="s">
        <v>409</v>
      </c>
      <c r="G310" s="23" t="s">
        <v>132</v>
      </c>
      <c r="H310" s="55">
        <f>H311+H312</f>
        <v>0</v>
      </c>
    </row>
    <row r="311" spans="1:8" ht="25.5" hidden="1">
      <c r="A311" s="13"/>
      <c r="B311" s="26" t="s">
        <v>131</v>
      </c>
      <c r="C311" s="23" t="s">
        <v>404</v>
      </c>
      <c r="D311" s="23" t="s">
        <v>114</v>
      </c>
      <c r="E311" s="23" t="s">
        <v>128</v>
      </c>
      <c r="F311" s="23" t="s">
        <v>409</v>
      </c>
      <c r="G311" s="23" t="s">
        <v>130</v>
      </c>
      <c r="H311" s="56"/>
    </row>
    <row r="312" spans="1:8" ht="38.25" hidden="1">
      <c r="A312" s="13"/>
      <c r="B312" s="26" t="s">
        <v>129</v>
      </c>
      <c r="C312" s="23" t="s">
        <v>404</v>
      </c>
      <c r="D312" s="23" t="s">
        <v>114</v>
      </c>
      <c r="E312" s="23" t="s">
        <v>128</v>
      </c>
      <c r="F312" s="23" t="s">
        <v>409</v>
      </c>
      <c r="G312" s="23" t="s">
        <v>62</v>
      </c>
      <c r="H312" s="56"/>
    </row>
    <row r="313" spans="1:8" ht="12.75" hidden="1">
      <c r="A313" s="13"/>
      <c r="B313" s="26" t="s">
        <v>408</v>
      </c>
      <c r="C313" s="23" t="s">
        <v>404</v>
      </c>
      <c r="D313" s="23" t="s">
        <v>114</v>
      </c>
      <c r="E313" s="23" t="s">
        <v>128</v>
      </c>
      <c r="F313" s="23" t="s">
        <v>407</v>
      </c>
      <c r="G313" s="23"/>
      <c r="H313" s="56">
        <f>H314</f>
        <v>0</v>
      </c>
    </row>
    <row r="314" spans="1:8" ht="19.5" customHeight="1" hidden="1">
      <c r="A314" s="13"/>
      <c r="B314" s="26" t="s">
        <v>133</v>
      </c>
      <c r="C314" s="23" t="s">
        <v>404</v>
      </c>
      <c r="D314" s="23" t="s">
        <v>114</v>
      </c>
      <c r="E314" s="23" t="s">
        <v>128</v>
      </c>
      <c r="F314" s="23" t="s">
        <v>407</v>
      </c>
      <c r="G314" s="23" t="s">
        <v>132</v>
      </c>
      <c r="H314" s="56">
        <f>H315</f>
        <v>0</v>
      </c>
    </row>
    <row r="315" spans="1:8" ht="24" customHeight="1" hidden="1">
      <c r="A315" s="13"/>
      <c r="B315" s="26" t="s">
        <v>131</v>
      </c>
      <c r="C315" s="23" t="s">
        <v>404</v>
      </c>
      <c r="D315" s="23" t="s">
        <v>114</v>
      </c>
      <c r="E315" s="23" t="s">
        <v>128</v>
      </c>
      <c r="F315" s="23" t="s">
        <v>407</v>
      </c>
      <c r="G315" s="23" t="s">
        <v>130</v>
      </c>
      <c r="H315" s="56"/>
    </row>
    <row r="316" spans="1:8" ht="12.75" hidden="1">
      <c r="A316" s="13"/>
      <c r="B316" s="26"/>
      <c r="C316" s="23"/>
      <c r="D316" s="23"/>
      <c r="E316" s="23"/>
      <c r="F316" s="23"/>
      <c r="G316" s="23"/>
      <c r="H316" s="56"/>
    </row>
    <row r="317" spans="1:8" ht="12.75" hidden="1">
      <c r="A317" s="13"/>
      <c r="B317" s="26"/>
      <c r="C317" s="23"/>
      <c r="D317" s="23"/>
      <c r="E317" s="23"/>
      <c r="F317" s="23"/>
      <c r="G317" s="23"/>
      <c r="H317" s="56"/>
    </row>
    <row r="318" spans="1:8" ht="12.75" hidden="1">
      <c r="A318" s="13"/>
      <c r="B318" s="26"/>
      <c r="C318" s="23"/>
      <c r="D318" s="23"/>
      <c r="E318" s="23"/>
      <c r="F318" s="23"/>
      <c r="G318" s="23"/>
      <c r="H318" s="56"/>
    </row>
    <row r="319" spans="1:8" ht="18.75" customHeight="1" hidden="1">
      <c r="A319" s="13"/>
      <c r="B319" s="14" t="s">
        <v>406</v>
      </c>
      <c r="C319" s="27" t="s">
        <v>404</v>
      </c>
      <c r="D319" s="27" t="s">
        <v>114</v>
      </c>
      <c r="E319" s="27" t="s">
        <v>85</v>
      </c>
      <c r="F319" s="27"/>
      <c r="G319" s="27"/>
      <c r="H319" s="57">
        <f>H320</f>
        <v>0</v>
      </c>
    </row>
    <row r="320" spans="1:8" ht="16.5" customHeight="1" hidden="1">
      <c r="A320" s="13"/>
      <c r="B320" s="26" t="s">
        <v>127</v>
      </c>
      <c r="C320" s="23" t="s">
        <v>404</v>
      </c>
      <c r="D320" s="23" t="s">
        <v>114</v>
      </c>
      <c r="E320" s="23" t="s">
        <v>85</v>
      </c>
      <c r="F320" s="23" t="s">
        <v>210</v>
      </c>
      <c r="G320" s="23"/>
      <c r="H320" s="56">
        <f>H321+H324</f>
        <v>0</v>
      </c>
    </row>
    <row r="321" spans="1:8" ht="27" customHeight="1" hidden="1">
      <c r="A321" s="13"/>
      <c r="B321" s="26" t="s">
        <v>405</v>
      </c>
      <c r="C321" s="23" t="s">
        <v>404</v>
      </c>
      <c r="D321" s="23" t="s">
        <v>114</v>
      </c>
      <c r="E321" s="23" t="s">
        <v>85</v>
      </c>
      <c r="F321" s="23" t="s">
        <v>403</v>
      </c>
      <c r="G321" s="23"/>
      <c r="H321" s="56">
        <f>H323</f>
        <v>0</v>
      </c>
    </row>
    <row r="322" spans="1:8" ht="26.25" customHeight="1" hidden="1">
      <c r="A322" s="13"/>
      <c r="B322" s="24" t="s">
        <v>75</v>
      </c>
      <c r="C322" s="23" t="s">
        <v>404</v>
      </c>
      <c r="D322" s="23" t="s">
        <v>114</v>
      </c>
      <c r="E322" s="23" t="s">
        <v>85</v>
      </c>
      <c r="F322" s="23" t="s">
        <v>403</v>
      </c>
      <c r="G322" s="23" t="s">
        <v>74</v>
      </c>
      <c r="H322" s="56">
        <f>H323</f>
        <v>0</v>
      </c>
    </row>
    <row r="323" spans="1:8" ht="24.75" customHeight="1" hidden="1">
      <c r="A323" s="13"/>
      <c r="B323" s="24" t="s">
        <v>73</v>
      </c>
      <c r="C323" s="23" t="s">
        <v>404</v>
      </c>
      <c r="D323" s="23" t="s">
        <v>114</v>
      </c>
      <c r="E323" s="23" t="s">
        <v>85</v>
      </c>
      <c r="F323" s="23" t="s">
        <v>403</v>
      </c>
      <c r="G323" s="23" t="s">
        <v>68</v>
      </c>
      <c r="H323" s="56"/>
    </row>
    <row r="324" spans="1:8" ht="0.75" customHeight="1" hidden="1">
      <c r="A324" s="13"/>
      <c r="B324" s="26"/>
      <c r="C324" s="23"/>
      <c r="D324" s="23"/>
      <c r="E324" s="23"/>
      <c r="F324" s="23"/>
      <c r="G324" s="23"/>
      <c r="H324" s="56"/>
    </row>
    <row r="325" spans="1:8" ht="17.25" customHeight="1" hidden="1">
      <c r="A325" s="13"/>
      <c r="B325" s="26"/>
      <c r="C325" s="23"/>
      <c r="D325" s="23"/>
      <c r="E325" s="23"/>
      <c r="F325" s="23"/>
      <c r="G325" s="23"/>
      <c r="H325" s="56"/>
    </row>
    <row r="326" spans="1:8" ht="25.5" hidden="1">
      <c r="A326" s="13"/>
      <c r="B326" s="14" t="s">
        <v>402</v>
      </c>
      <c r="C326" s="27" t="s">
        <v>60</v>
      </c>
      <c r="D326" s="27"/>
      <c r="E326" s="27"/>
      <c r="F326" s="27"/>
      <c r="G326" s="27"/>
      <c r="H326" s="57">
        <f>H327</f>
        <v>0</v>
      </c>
    </row>
    <row r="327" spans="1:8" ht="13.5" customHeight="1" hidden="1">
      <c r="A327" s="13"/>
      <c r="B327" s="14" t="s">
        <v>94</v>
      </c>
      <c r="C327" s="27" t="s">
        <v>60</v>
      </c>
      <c r="D327" s="27" t="s">
        <v>86</v>
      </c>
      <c r="E327" s="27"/>
      <c r="F327" s="27"/>
      <c r="G327" s="27"/>
      <c r="H327" s="57">
        <f>H328</f>
        <v>0</v>
      </c>
    </row>
    <row r="328" spans="1:8" ht="12.75" hidden="1">
      <c r="A328" s="13"/>
      <c r="B328" s="14" t="s">
        <v>401</v>
      </c>
      <c r="C328" s="27" t="s">
        <v>60</v>
      </c>
      <c r="D328" s="27" t="s">
        <v>86</v>
      </c>
      <c r="E328" s="27" t="s">
        <v>312</v>
      </c>
      <c r="F328" s="27"/>
      <c r="G328" s="27"/>
      <c r="H328" s="57">
        <f>H329+H338+H341</f>
        <v>0</v>
      </c>
    </row>
    <row r="329" spans="1:8" ht="29.25" customHeight="1" hidden="1">
      <c r="A329" s="13"/>
      <c r="B329" s="26" t="s">
        <v>394</v>
      </c>
      <c r="C329" s="23" t="s">
        <v>60</v>
      </c>
      <c r="D329" s="23" t="s">
        <v>86</v>
      </c>
      <c r="E329" s="23" t="s">
        <v>312</v>
      </c>
      <c r="F329" s="23" t="s">
        <v>330</v>
      </c>
      <c r="G329" s="23"/>
      <c r="H329" s="56">
        <f>H330</f>
        <v>0</v>
      </c>
    </row>
    <row r="330" spans="1:8" ht="15" customHeight="1" hidden="1">
      <c r="A330" s="15" t="s">
        <v>400</v>
      </c>
      <c r="B330" s="26" t="s">
        <v>333</v>
      </c>
      <c r="C330" s="23" t="s">
        <v>60</v>
      </c>
      <c r="D330" s="23" t="s">
        <v>86</v>
      </c>
      <c r="E330" s="23" t="s">
        <v>312</v>
      </c>
      <c r="F330" s="23" t="s">
        <v>330</v>
      </c>
      <c r="G330" s="23"/>
      <c r="H330" s="56">
        <f>H331+H333+H335</f>
        <v>0</v>
      </c>
    </row>
    <row r="331" spans="1:8" ht="67.5" customHeight="1" hidden="1">
      <c r="A331" s="15"/>
      <c r="B331" s="24" t="s">
        <v>90</v>
      </c>
      <c r="C331" s="23" t="s">
        <v>60</v>
      </c>
      <c r="D331" s="23" t="s">
        <v>86</v>
      </c>
      <c r="E331" s="23" t="s">
        <v>312</v>
      </c>
      <c r="F331" s="23" t="s">
        <v>330</v>
      </c>
      <c r="G331" s="23" t="s">
        <v>78</v>
      </c>
      <c r="H331" s="56">
        <f>H332</f>
        <v>0</v>
      </c>
    </row>
    <row r="332" spans="1:8" ht="27" customHeight="1" hidden="1">
      <c r="A332" s="15"/>
      <c r="B332" s="24" t="s">
        <v>278</v>
      </c>
      <c r="C332" s="23" t="s">
        <v>60</v>
      </c>
      <c r="D332" s="23" t="s">
        <v>86</v>
      </c>
      <c r="E332" s="23" t="s">
        <v>312</v>
      </c>
      <c r="F332" s="23" t="s">
        <v>330</v>
      </c>
      <c r="G332" s="23" t="s">
        <v>88</v>
      </c>
      <c r="H332" s="56"/>
    </row>
    <row r="333" spans="1:8" ht="25.5" customHeight="1" hidden="1">
      <c r="A333" s="15"/>
      <c r="B333" s="24" t="s">
        <v>75</v>
      </c>
      <c r="C333" s="23" t="s">
        <v>60</v>
      </c>
      <c r="D333" s="23" t="s">
        <v>86</v>
      </c>
      <c r="E333" s="23" t="s">
        <v>312</v>
      </c>
      <c r="F333" s="23" t="s">
        <v>330</v>
      </c>
      <c r="G333" s="23" t="s">
        <v>74</v>
      </c>
      <c r="H333" s="56">
        <f>H334</f>
        <v>0</v>
      </c>
    </row>
    <row r="334" spans="1:8" ht="27.75" customHeight="1" hidden="1">
      <c r="A334" s="15"/>
      <c r="B334" s="24" t="s">
        <v>73</v>
      </c>
      <c r="C334" s="23" t="s">
        <v>60</v>
      </c>
      <c r="D334" s="23" t="s">
        <v>86</v>
      </c>
      <c r="E334" s="23" t="s">
        <v>312</v>
      </c>
      <c r="F334" s="23" t="s">
        <v>330</v>
      </c>
      <c r="G334" s="23" t="s">
        <v>68</v>
      </c>
      <c r="H334" s="56"/>
    </row>
    <row r="335" spans="1:8" ht="14.25" customHeight="1" hidden="1">
      <c r="A335" s="15"/>
      <c r="B335" s="24" t="s">
        <v>287</v>
      </c>
      <c r="C335" s="23" t="s">
        <v>60</v>
      </c>
      <c r="D335" s="23" t="s">
        <v>86</v>
      </c>
      <c r="E335" s="23" t="s">
        <v>312</v>
      </c>
      <c r="F335" s="23" t="s">
        <v>330</v>
      </c>
      <c r="G335" s="23" t="s">
        <v>265</v>
      </c>
      <c r="H335" s="56">
        <f>H336+H337</f>
        <v>0</v>
      </c>
    </row>
    <row r="336" spans="2:8" ht="25.5" customHeight="1" hidden="1">
      <c r="B336" s="24" t="s">
        <v>318</v>
      </c>
      <c r="C336" s="23" t="s">
        <v>60</v>
      </c>
      <c r="D336" s="23" t="s">
        <v>86</v>
      </c>
      <c r="E336" s="23" t="s">
        <v>312</v>
      </c>
      <c r="F336" s="23" t="s">
        <v>330</v>
      </c>
      <c r="G336" s="23" t="s">
        <v>317</v>
      </c>
      <c r="H336" s="56"/>
    </row>
    <row r="337" spans="2:8" ht="18.75" customHeight="1" hidden="1">
      <c r="B337" s="24" t="s">
        <v>331</v>
      </c>
      <c r="C337" s="23" t="s">
        <v>60</v>
      </c>
      <c r="D337" s="23" t="s">
        <v>86</v>
      </c>
      <c r="E337" s="23" t="s">
        <v>312</v>
      </c>
      <c r="F337" s="23" t="s">
        <v>330</v>
      </c>
      <c r="G337" s="23" t="s">
        <v>314</v>
      </c>
      <c r="H337" s="56"/>
    </row>
    <row r="338" spans="2:8" ht="30.75" customHeight="1" hidden="1">
      <c r="B338" s="24" t="s">
        <v>399</v>
      </c>
      <c r="C338" s="23" t="s">
        <v>60</v>
      </c>
      <c r="D338" s="23" t="s">
        <v>86</v>
      </c>
      <c r="E338" s="23" t="s">
        <v>312</v>
      </c>
      <c r="F338" s="23" t="s">
        <v>398</v>
      </c>
      <c r="G338" s="23"/>
      <c r="H338" s="56">
        <f>H339</f>
        <v>0</v>
      </c>
    </row>
    <row r="339" spans="2:8" ht="26.25" customHeight="1" hidden="1">
      <c r="B339" s="24" t="s">
        <v>75</v>
      </c>
      <c r="C339" s="23" t="s">
        <v>60</v>
      </c>
      <c r="D339" s="23" t="s">
        <v>86</v>
      </c>
      <c r="E339" s="23" t="s">
        <v>312</v>
      </c>
      <c r="F339" s="23" t="s">
        <v>398</v>
      </c>
      <c r="G339" s="23" t="s">
        <v>74</v>
      </c>
      <c r="H339" s="56">
        <f>H340</f>
        <v>0</v>
      </c>
    </row>
    <row r="340" spans="2:8" ht="26.25" customHeight="1" hidden="1">
      <c r="B340" s="24" t="s">
        <v>73</v>
      </c>
      <c r="C340" s="23" t="s">
        <v>60</v>
      </c>
      <c r="D340" s="23" t="s">
        <v>86</v>
      </c>
      <c r="E340" s="23" t="s">
        <v>312</v>
      </c>
      <c r="F340" s="23" t="s">
        <v>398</v>
      </c>
      <c r="G340" s="23" t="s">
        <v>68</v>
      </c>
      <c r="H340" s="56"/>
    </row>
    <row r="341" spans="2:8" ht="41.25" customHeight="1" hidden="1">
      <c r="B341" s="24" t="s">
        <v>397</v>
      </c>
      <c r="C341" s="23" t="s">
        <v>60</v>
      </c>
      <c r="D341" s="23" t="s">
        <v>86</v>
      </c>
      <c r="E341" s="23" t="s">
        <v>312</v>
      </c>
      <c r="F341" s="23" t="s">
        <v>396</v>
      </c>
      <c r="G341" s="23"/>
      <c r="H341" s="56">
        <f>H342</f>
        <v>0</v>
      </c>
    </row>
    <row r="342" spans="2:8" ht="27.75" customHeight="1" hidden="1">
      <c r="B342" s="24" t="s">
        <v>75</v>
      </c>
      <c r="C342" s="23" t="s">
        <v>60</v>
      </c>
      <c r="D342" s="23" t="s">
        <v>86</v>
      </c>
      <c r="E342" s="23" t="s">
        <v>312</v>
      </c>
      <c r="F342" s="23" t="s">
        <v>396</v>
      </c>
      <c r="G342" s="23" t="s">
        <v>74</v>
      </c>
      <c r="H342" s="56">
        <f>H343</f>
        <v>0</v>
      </c>
    </row>
    <row r="343" spans="2:8" ht="27.75" customHeight="1" hidden="1">
      <c r="B343" s="24" t="s">
        <v>73</v>
      </c>
      <c r="C343" s="23" t="s">
        <v>60</v>
      </c>
      <c r="D343" s="23" t="s">
        <v>86</v>
      </c>
      <c r="E343" s="23" t="s">
        <v>312</v>
      </c>
      <c r="F343" s="23" t="s">
        <v>396</v>
      </c>
      <c r="G343" s="23" t="s">
        <v>68</v>
      </c>
      <c r="H343" s="56"/>
    </row>
    <row r="344" spans="2:8" ht="24.75" customHeight="1" hidden="1">
      <c r="B344" s="28" t="s">
        <v>395</v>
      </c>
      <c r="C344" s="27" t="s">
        <v>61</v>
      </c>
      <c r="D344" s="23"/>
      <c r="E344" s="23"/>
      <c r="F344" s="23"/>
      <c r="G344" s="23"/>
      <c r="H344" s="57">
        <f>H345+H366+H373+H383+H397+H402</f>
        <v>0</v>
      </c>
    </row>
    <row r="345" spans="2:8" ht="12.75" hidden="1">
      <c r="B345" s="14" t="s">
        <v>94</v>
      </c>
      <c r="C345" s="27" t="s">
        <v>61</v>
      </c>
      <c r="D345" s="27" t="s">
        <v>86</v>
      </c>
      <c r="E345" s="27"/>
      <c r="F345" s="27"/>
      <c r="G345" s="27"/>
      <c r="H345" s="57">
        <f>H346+H361+H356</f>
        <v>0</v>
      </c>
    </row>
    <row r="346" spans="2:8" ht="38.25" hidden="1">
      <c r="B346" s="14" t="s">
        <v>92</v>
      </c>
      <c r="C346" s="27" t="s">
        <v>61</v>
      </c>
      <c r="D346" s="27" t="s">
        <v>86</v>
      </c>
      <c r="E346" s="27" t="s">
        <v>85</v>
      </c>
      <c r="F346" s="27"/>
      <c r="G346" s="27"/>
      <c r="H346" s="57">
        <f>H347</f>
        <v>0</v>
      </c>
    </row>
    <row r="347" spans="2:8" ht="28.5" customHeight="1" hidden="1">
      <c r="B347" s="26" t="s">
        <v>394</v>
      </c>
      <c r="C347" s="23" t="s">
        <v>61</v>
      </c>
      <c r="D347" s="23" t="s">
        <v>86</v>
      </c>
      <c r="E347" s="23" t="s">
        <v>85</v>
      </c>
      <c r="F347" s="23" t="s">
        <v>393</v>
      </c>
      <c r="G347" s="23"/>
      <c r="H347" s="56">
        <f>H348</f>
        <v>0</v>
      </c>
    </row>
    <row r="348" spans="2:8" ht="12.75" hidden="1">
      <c r="B348" s="26" t="s">
        <v>333</v>
      </c>
      <c r="C348" s="23" t="s">
        <v>61</v>
      </c>
      <c r="D348" s="23" t="s">
        <v>86</v>
      </c>
      <c r="E348" s="23" t="s">
        <v>85</v>
      </c>
      <c r="F348" s="23" t="s">
        <v>332</v>
      </c>
      <c r="G348" s="23"/>
      <c r="H348" s="56">
        <f>H349+H351+H353</f>
        <v>0</v>
      </c>
    </row>
    <row r="349" spans="2:8" ht="63.75" hidden="1">
      <c r="B349" s="24" t="s">
        <v>90</v>
      </c>
      <c r="C349" s="23" t="s">
        <v>61</v>
      </c>
      <c r="D349" s="23" t="s">
        <v>86</v>
      </c>
      <c r="E349" s="23" t="s">
        <v>85</v>
      </c>
      <c r="F349" s="23" t="s">
        <v>393</v>
      </c>
      <c r="G349" s="23" t="s">
        <v>78</v>
      </c>
      <c r="H349" s="56">
        <f>H350</f>
        <v>0</v>
      </c>
    </row>
    <row r="350" spans="2:8" ht="38.25" hidden="1">
      <c r="B350" s="24" t="s">
        <v>89</v>
      </c>
      <c r="C350" s="23" t="s">
        <v>61</v>
      </c>
      <c r="D350" s="23" t="s">
        <v>86</v>
      </c>
      <c r="E350" s="23" t="s">
        <v>85</v>
      </c>
      <c r="F350" s="23" t="s">
        <v>393</v>
      </c>
      <c r="G350" s="23" t="s">
        <v>88</v>
      </c>
      <c r="H350" s="56"/>
    </row>
    <row r="351" spans="2:8" ht="25.5" hidden="1">
      <c r="B351" s="24" t="s">
        <v>75</v>
      </c>
      <c r="C351" s="23" t="s">
        <v>61</v>
      </c>
      <c r="D351" s="23" t="s">
        <v>86</v>
      </c>
      <c r="E351" s="23" t="s">
        <v>85</v>
      </c>
      <c r="F351" s="23" t="s">
        <v>393</v>
      </c>
      <c r="G351" s="23" t="s">
        <v>74</v>
      </c>
      <c r="H351" s="56">
        <f>H352</f>
        <v>0</v>
      </c>
    </row>
    <row r="352" spans="2:8" ht="25.5" hidden="1">
      <c r="B352" s="24" t="s">
        <v>73</v>
      </c>
      <c r="C352" s="23" t="s">
        <v>61</v>
      </c>
      <c r="D352" s="23" t="s">
        <v>86</v>
      </c>
      <c r="E352" s="23" t="s">
        <v>85</v>
      </c>
      <c r="F352" s="23" t="s">
        <v>393</v>
      </c>
      <c r="G352" s="23" t="s">
        <v>68</v>
      </c>
      <c r="H352" s="56"/>
    </row>
    <row r="353" spans="2:8" ht="12.75" hidden="1">
      <c r="B353" s="24" t="s">
        <v>287</v>
      </c>
      <c r="C353" s="23" t="s">
        <v>61</v>
      </c>
      <c r="D353" s="23" t="s">
        <v>86</v>
      </c>
      <c r="E353" s="23" t="s">
        <v>85</v>
      </c>
      <c r="F353" s="23" t="s">
        <v>393</v>
      </c>
      <c r="G353" s="23" t="s">
        <v>265</v>
      </c>
      <c r="H353" s="56">
        <f>H354+H355</f>
        <v>0</v>
      </c>
    </row>
    <row r="354" spans="2:8" ht="25.5" hidden="1">
      <c r="B354" s="24" t="s">
        <v>318</v>
      </c>
      <c r="C354" s="23" t="s">
        <v>61</v>
      </c>
      <c r="D354" s="23" t="s">
        <v>86</v>
      </c>
      <c r="E354" s="23" t="s">
        <v>85</v>
      </c>
      <c r="F354" s="23" t="s">
        <v>393</v>
      </c>
      <c r="G354" s="23" t="s">
        <v>317</v>
      </c>
      <c r="H354" s="56"/>
    </row>
    <row r="355" spans="2:8" ht="12.75" hidden="1">
      <c r="B355" s="24" t="s">
        <v>331</v>
      </c>
      <c r="C355" s="23" t="s">
        <v>61</v>
      </c>
      <c r="D355" s="23" t="s">
        <v>86</v>
      </c>
      <c r="E355" s="23" t="s">
        <v>85</v>
      </c>
      <c r="F355" s="23" t="s">
        <v>393</v>
      </c>
      <c r="G355" s="23" t="s">
        <v>314</v>
      </c>
      <c r="H355" s="56"/>
    </row>
    <row r="356" spans="2:8" ht="12.75" hidden="1">
      <c r="B356" s="14" t="s">
        <v>322</v>
      </c>
      <c r="C356" s="23" t="s">
        <v>61</v>
      </c>
      <c r="D356" s="27" t="s">
        <v>86</v>
      </c>
      <c r="E356" s="27" t="s">
        <v>312</v>
      </c>
      <c r="F356" s="23"/>
      <c r="G356" s="23"/>
      <c r="H356" s="57">
        <f>H357</f>
        <v>0</v>
      </c>
    </row>
    <row r="357" spans="2:8" ht="12.75" hidden="1">
      <c r="B357" s="26" t="s">
        <v>124</v>
      </c>
      <c r="C357" s="23" t="s">
        <v>61</v>
      </c>
      <c r="D357" s="23" t="s">
        <v>86</v>
      </c>
      <c r="E357" s="23" t="s">
        <v>312</v>
      </c>
      <c r="F357" s="23" t="s">
        <v>390</v>
      </c>
      <c r="G357" s="23"/>
      <c r="H357" s="56">
        <f>H358</f>
        <v>0</v>
      </c>
    </row>
    <row r="358" spans="2:8" ht="83.25" customHeight="1" hidden="1">
      <c r="B358" s="24" t="s">
        <v>392</v>
      </c>
      <c r="C358" s="23" t="s">
        <v>61</v>
      </c>
      <c r="D358" s="23" t="s">
        <v>86</v>
      </c>
      <c r="E358" s="23" t="s">
        <v>312</v>
      </c>
      <c r="F358" s="23" t="s">
        <v>390</v>
      </c>
      <c r="G358" s="23"/>
      <c r="H358" s="56">
        <f>H359</f>
        <v>0</v>
      </c>
    </row>
    <row r="359" spans="2:8" ht="12.75" hidden="1">
      <c r="B359" s="24" t="s">
        <v>391</v>
      </c>
      <c r="C359" s="23" t="s">
        <v>61</v>
      </c>
      <c r="D359" s="23" t="s">
        <v>86</v>
      </c>
      <c r="E359" s="23" t="s">
        <v>312</v>
      </c>
      <c r="F359" s="23" t="s">
        <v>390</v>
      </c>
      <c r="G359" s="23" t="s">
        <v>340</v>
      </c>
      <c r="H359" s="56">
        <f>H360</f>
        <v>0</v>
      </c>
    </row>
    <row r="360" spans="2:8" ht="16.5" customHeight="1" hidden="1">
      <c r="B360" s="20" t="s">
        <v>368</v>
      </c>
      <c r="C360" s="29" t="s">
        <v>61</v>
      </c>
      <c r="D360" s="29" t="s">
        <v>86</v>
      </c>
      <c r="E360" s="29" t="s">
        <v>312</v>
      </c>
      <c r="F360" s="29" t="s">
        <v>390</v>
      </c>
      <c r="G360" s="29" t="s">
        <v>366</v>
      </c>
      <c r="H360" s="56"/>
    </row>
    <row r="361" spans="2:8" ht="12.75" customHeight="1" hidden="1">
      <c r="B361" s="14" t="s">
        <v>389</v>
      </c>
      <c r="C361" s="27" t="s">
        <v>61</v>
      </c>
      <c r="D361" s="27" t="s">
        <v>86</v>
      </c>
      <c r="E361" s="27" t="s">
        <v>98</v>
      </c>
      <c r="F361" s="27"/>
      <c r="G361" s="27"/>
      <c r="H361" s="57">
        <f>H362</f>
        <v>0</v>
      </c>
    </row>
    <row r="362" spans="2:8" ht="12.75" hidden="1">
      <c r="B362" s="26" t="s">
        <v>389</v>
      </c>
      <c r="C362" s="23" t="s">
        <v>61</v>
      </c>
      <c r="D362" s="23" t="s">
        <v>86</v>
      </c>
      <c r="E362" s="23" t="s">
        <v>98</v>
      </c>
      <c r="F362" s="23" t="s">
        <v>385</v>
      </c>
      <c r="G362" s="23"/>
      <c r="H362" s="56">
        <f>H363</f>
        <v>0</v>
      </c>
    </row>
    <row r="363" spans="2:8" ht="12.75" hidden="1">
      <c r="B363" s="26" t="s">
        <v>388</v>
      </c>
      <c r="C363" s="23" t="s">
        <v>61</v>
      </c>
      <c r="D363" s="23" t="s">
        <v>86</v>
      </c>
      <c r="E363" s="23" t="s">
        <v>98</v>
      </c>
      <c r="F363" s="23" t="s">
        <v>385</v>
      </c>
      <c r="G363" s="23"/>
      <c r="H363" s="56">
        <f>H364</f>
        <v>0</v>
      </c>
    </row>
    <row r="364" spans="2:8" ht="12.75" hidden="1">
      <c r="B364" s="26" t="s">
        <v>387</v>
      </c>
      <c r="C364" s="23" t="s">
        <v>61</v>
      </c>
      <c r="D364" s="23" t="s">
        <v>86</v>
      </c>
      <c r="E364" s="23" t="s">
        <v>98</v>
      </c>
      <c r="F364" s="23" t="s">
        <v>385</v>
      </c>
      <c r="G364" s="23" t="s">
        <v>265</v>
      </c>
      <c r="H364" s="56">
        <f>H365</f>
        <v>0</v>
      </c>
    </row>
    <row r="365" spans="2:8" ht="12.75" hidden="1">
      <c r="B365" s="26" t="s">
        <v>386</v>
      </c>
      <c r="C365" s="23" t="s">
        <v>61</v>
      </c>
      <c r="D365" s="23" t="s">
        <v>86</v>
      </c>
      <c r="E365" s="23" t="s">
        <v>98</v>
      </c>
      <c r="F365" s="23" t="s">
        <v>385</v>
      </c>
      <c r="G365" s="23" t="s">
        <v>384</v>
      </c>
      <c r="H365" s="56"/>
    </row>
    <row r="366" spans="2:9" ht="13.5" customHeight="1" hidden="1">
      <c r="B366" s="14" t="s">
        <v>383</v>
      </c>
      <c r="C366" s="27" t="s">
        <v>382</v>
      </c>
      <c r="D366" s="27" t="s">
        <v>97</v>
      </c>
      <c r="E366" s="27"/>
      <c r="F366" s="27"/>
      <c r="G366" s="27"/>
      <c r="H366" s="58">
        <f aca="true" t="shared" si="0" ref="H366:H371">H367</f>
        <v>0</v>
      </c>
      <c r="I366" s="12"/>
    </row>
    <row r="367" spans="2:8" ht="12" customHeight="1" hidden="1">
      <c r="B367" s="14" t="s">
        <v>381</v>
      </c>
      <c r="C367" s="23" t="s">
        <v>61</v>
      </c>
      <c r="D367" s="27" t="s">
        <v>97</v>
      </c>
      <c r="E367" s="27" t="s">
        <v>71</v>
      </c>
      <c r="F367" s="27"/>
      <c r="G367" s="27"/>
      <c r="H367" s="58">
        <f t="shared" si="0"/>
        <v>0</v>
      </c>
    </row>
    <row r="368" spans="2:8" ht="25.5" hidden="1">
      <c r="B368" s="26" t="s">
        <v>327</v>
      </c>
      <c r="C368" s="23" t="s">
        <v>61</v>
      </c>
      <c r="D368" s="23" t="s">
        <v>97</v>
      </c>
      <c r="E368" s="23" t="s">
        <v>71</v>
      </c>
      <c r="F368" s="23" t="s">
        <v>378</v>
      </c>
      <c r="G368" s="23"/>
      <c r="H368" s="55">
        <f t="shared" si="0"/>
        <v>0</v>
      </c>
    </row>
    <row r="369" spans="2:8" ht="30.75" customHeight="1" hidden="1">
      <c r="B369" s="26" t="s">
        <v>380</v>
      </c>
      <c r="C369" s="23" t="s">
        <v>61</v>
      </c>
      <c r="D369" s="23" t="s">
        <v>97</v>
      </c>
      <c r="E369" s="23" t="s">
        <v>71</v>
      </c>
      <c r="F369" s="23" t="s">
        <v>378</v>
      </c>
      <c r="G369" s="23"/>
      <c r="H369" s="55">
        <f t="shared" si="0"/>
        <v>0</v>
      </c>
    </row>
    <row r="370" spans="2:8" ht="54.75" customHeight="1" hidden="1">
      <c r="B370" s="26" t="s">
        <v>379</v>
      </c>
      <c r="C370" s="23" t="s">
        <v>61</v>
      </c>
      <c r="D370" s="23" t="s">
        <v>97</v>
      </c>
      <c r="E370" s="23" t="s">
        <v>71</v>
      </c>
      <c r="F370" s="23" t="s">
        <v>378</v>
      </c>
      <c r="G370" s="23"/>
      <c r="H370" s="55">
        <f t="shared" si="0"/>
        <v>0</v>
      </c>
    </row>
    <row r="371" spans="2:8" ht="12.75" hidden="1">
      <c r="B371" s="16" t="s">
        <v>344</v>
      </c>
      <c r="C371" s="29" t="s">
        <v>61</v>
      </c>
      <c r="D371" s="29" t="s">
        <v>97</v>
      </c>
      <c r="E371" s="29" t="s">
        <v>71</v>
      </c>
      <c r="F371" s="23" t="s">
        <v>378</v>
      </c>
      <c r="G371" s="29" t="s">
        <v>340</v>
      </c>
      <c r="H371" s="55">
        <f t="shared" si="0"/>
        <v>0</v>
      </c>
    </row>
    <row r="372" spans="2:8" ht="12" customHeight="1" hidden="1">
      <c r="B372" s="26" t="s">
        <v>368</v>
      </c>
      <c r="C372" s="23" t="s">
        <v>61</v>
      </c>
      <c r="D372" s="23" t="s">
        <v>97</v>
      </c>
      <c r="E372" s="23" t="s">
        <v>71</v>
      </c>
      <c r="F372" s="23" t="s">
        <v>378</v>
      </c>
      <c r="G372" s="23" t="s">
        <v>366</v>
      </c>
      <c r="H372" s="55"/>
    </row>
    <row r="373" spans="2:9" ht="12.75" hidden="1">
      <c r="B373" s="14" t="s">
        <v>377</v>
      </c>
      <c r="C373" s="23" t="s">
        <v>61</v>
      </c>
      <c r="D373" s="27" t="s">
        <v>128</v>
      </c>
      <c r="E373" s="27" t="s">
        <v>70</v>
      </c>
      <c r="F373" s="27"/>
      <c r="G373" s="27"/>
      <c r="H373" s="57">
        <f>H374</f>
        <v>0</v>
      </c>
      <c r="I373" s="12"/>
    </row>
    <row r="374" spans="2:8" ht="12.75" hidden="1">
      <c r="B374" s="26" t="s">
        <v>233</v>
      </c>
      <c r="C374" s="23" t="s">
        <v>61</v>
      </c>
      <c r="D374" s="23" t="s">
        <v>128</v>
      </c>
      <c r="E374" s="23" t="s">
        <v>70</v>
      </c>
      <c r="F374" s="23" t="s">
        <v>231</v>
      </c>
      <c r="G374" s="23"/>
      <c r="H374" s="56">
        <f>H375</f>
        <v>0</v>
      </c>
    </row>
    <row r="375" spans="2:8" ht="84.75" customHeight="1" hidden="1">
      <c r="B375" s="26" t="s">
        <v>376</v>
      </c>
      <c r="C375" s="23" t="s">
        <v>61</v>
      </c>
      <c r="D375" s="23" t="s">
        <v>128</v>
      </c>
      <c r="E375" s="23" t="s">
        <v>70</v>
      </c>
      <c r="F375" s="23" t="s">
        <v>231</v>
      </c>
      <c r="G375" s="23"/>
      <c r="H375" s="56">
        <f>H376+H379</f>
        <v>0</v>
      </c>
    </row>
    <row r="376" spans="2:8" ht="25.5" hidden="1">
      <c r="B376" s="26" t="s">
        <v>375</v>
      </c>
      <c r="C376" s="23" t="s">
        <v>61</v>
      </c>
      <c r="D376" s="23" t="s">
        <v>128</v>
      </c>
      <c r="E376" s="23" t="s">
        <v>70</v>
      </c>
      <c r="F376" s="23" t="s">
        <v>374</v>
      </c>
      <c r="G376" s="23"/>
      <c r="H376" s="56">
        <f>H377</f>
        <v>0</v>
      </c>
    </row>
    <row r="377" spans="2:8" ht="18.75" customHeight="1" hidden="1">
      <c r="B377" s="26" t="s">
        <v>233</v>
      </c>
      <c r="C377" s="29" t="s">
        <v>61</v>
      </c>
      <c r="D377" s="41" t="s">
        <v>128</v>
      </c>
      <c r="E377" s="41" t="s">
        <v>70</v>
      </c>
      <c r="F377" s="41" t="s">
        <v>374</v>
      </c>
      <c r="G377" s="23" t="s">
        <v>340</v>
      </c>
      <c r="H377" s="56">
        <f>H378</f>
        <v>0</v>
      </c>
    </row>
    <row r="378" spans="2:8" ht="51" hidden="1">
      <c r="B378" s="16" t="s">
        <v>372</v>
      </c>
      <c r="C378" s="23" t="s">
        <v>61</v>
      </c>
      <c r="D378" s="41" t="s">
        <v>128</v>
      </c>
      <c r="E378" s="41" t="s">
        <v>70</v>
      </c>
      <c r="F378" s="41" t="s">
        <v>374</v>
      </c>
      <c r="G378" s="41" t="s">
        <v>370</v>
      </c>
      <c r="H378" s="56"/>
    </row>
    <row r="379" spans="2:8" ht="25.5" customHeight="1" hidden="1">
      <c r="B379" s="26" t="s">
        <v>373</v>
      </c>
      <c r="C379" s="23" t="s">
        <v>61</v>
      </c>
      <c r="D379" s="23" t="s">
        <v>128</v>
      </c>
      <c r="E379" s="23" t="s">
        <v>70</v>
      </c>
      <c r="F379" s="23" t="s">
        <v>371</v>
      </c>
      <c r="G379" s="23"/>
      <c r="H379" s="56">
        <f>H380</f>
        <v>0</v>
      </c>
    </row>
    <row r="380" spans="2:8" ht="12.75" hidden="1">
      <c r="B380" s="16" t="s">
        <v>124</v>
      </c>
      <c r="C380" s="29" t="s">
        <v>61</v>
      </c>
      <c r="D380" s="41" t="s">
        <v>128</v>
      </c>
      <c r="E380" s="41" t="s">
        <v>70</v>
      </c>
      <c r="F380" s="41" t="s">
        <v>371</v>
      </c>
      <c r="G380" s="41" t="s">
        <v>340</v>
      </c>
      <c r="H380" s="56">
        <f>H381</f>
        <v>0</v>
      </c>
    </row>
    <row r="381" spans="2:8" ht="50.25" customHeight="1" hidden="1">
      <c r="B381" s="16" t="s">
        <v>372</v>
      </c>
      <c r="C381" s="23" t="s">
        <v>61</v>
      </c>
      <c r="D381" s="41" t="s">
        <v>128</v>
      </c>
      <c r="E381" s="41" t="s">
        <v>70</v>
      </c>
      <c r="F381" s="41" t="s">
        <v>371</v>
      </c>
      <c r="G381" s="41" t="s">
        <v>370</v>
      </c>
      <c r="H381" s="56"/>
    </row>
    <row r="382" spans="2:8" ht="0.75" customHeight="1" hidden="1">
      <c r="B382" s="26"/>
      <c r="C382" s="23"/>
      <c r="D382" s="23"/>
      <c r="E382" s="23"/>
      <c r="F382" s="23"/>
      <c r="G382" s="23"/>
      <c r="H382" s="55"/>
    </row>
    <row r="383" spans="2:9" ht="12" customHeight="1" hidden="1">
      <c r="B383" s="14" t="s">
        <v>239</v>
      </c>
      <c r="C383" s="27" t="s">
        <v>61</v>
      </c>
      <c r="D383" s="27" t="s">
        <v>223</v>
      </c>
      <c r="E383" s="27"/>
      <c r="F383" s="27"/>
      <c r="G383" s="30"/>
      <c r="H383" s="58">
        <f>H385</f>
        <v>0</v>
      </c>
      <c r="I383" s="12"/>
    </row>
    <row r="384" spans="2:8" ht="12.75" hidden="1">
      <c r="B384" s="14"/>
      <c r="C384" s="23"/>
      <c r="D384" s="27"/>
      <c r="E384" s="27"/>
      <c r="F384" s="27"/>
      <c r="G384" s="27"/>
      <c r="H384" s="57"/>
    </row>
    <row r="385" spans="2:8" ht="12.75" hidden="1">
      <c r="B385" s="14" t="s">
        <v>124</v>
      </c>
      <c r="C385" s="27" t="s">
        <v>61</v>
      </c>
      <c r="D385" s="27" t="s">
        <v>223</v>
      </c>
      <c r="E385" s="27" t="s">
        <v>128</v>
      </c>
      <c r="F385" s="27" t="s">
        <v>232</v>
      </c>
      <c r="G385" s="27"/>
      <c r="H385" s="57">
        <f>H389+H386</f>
        <v>0</v>
      </c>
    </row>
    <row r="386" spans="2:8" ht="63.75" hidden="1">
      <c r="B386" s="36" t="s">
        <v>364</v>
      </c>
      <c r="C386" s="23" t="s">
        <v>61</v>
      </c>
      <c r="D386" s="23" t="s">
        <v>223</v>
      </c>
      <c r="E386" s="23" t="s">
        <v>128</v>
      </c>
      <c r="F386" s="29" t="s">
        <v>362</v>
      </c>
      <c r="G386" s="23"/>
      <c r="H386" s="56">
        <f>H387</f>
        <v>0</v>
      </c>
    </row>
    <row r="387" spans="2:8" ht="12.75" hidden="1">
      <c r="B387" s="36" t="s">
        <v>363</v>
      </c>
      <c r="C387" s="23" t="s">
        <v>61</v>
      </c>
      <c r="D387" s="23" t="s">
        <v>223</v>
      </c>
      <c r="E387" s="23" t="s">
        <v>128</v>
      </c>
      <c r="F387" s="29" t="s">
        <v>362</v>
      </c>
      <c r="G387" s="23" t="s">
        <v>340</v>
      </c>
      <c r="H387" s="56">
        <f>H388</f>
        <v>0</v>
      </c>
    </row>
    <row r="388" spans="2:8" ht="12.75" hidden="1">
      <c r="B388" s="36" t="s">
        <v>64</v>
      </c>
      <c r="C388" s="23" t="s">
        <v>61</v>
      </c>
      <c r="D388" s="23" t="s">
        <v>223</v>
      </c>
      <c r="E388" s="23" t="s">
        <v>128</v>
      </c>
      <c r="F388" s="29" t="s">
        <v>362</v>
      </c>
      <c r="G388" s="23" t="s">
        <v>337</v>
      </c>
      <c r="H388" s="56"/>
    </row>
    <row r="389" spans="2:8" ht="77.25" customHeight="1" hidden="1">
      <c r="B389" s="26" t="s">
        <v>123</v>
      </c>
      <c r="C389" s="23" t="s">
        <v>61</v>
      </c>
      <c r="D389" s="23" t="s">
        <v>223</v>
      </c>
      <c r="E389" s="23" t="s">
        <v>128</v>
      </c>
      <c r="F389" s="23" t="s">
        <v>367</v>
      </c>
      <c r="G389" s="23"/>
      <c r="H389" s="56">
        <f>H390</f>
        <v>0</v>
      </c>
    </row>
    <row r="390" spans="2:8" ht="51" customHeight="1" hidden="1">
      <c r="B390" s="26" t="s">
        <v>369</v>
      </c>
      <c r="C390" s="23" t="s">
        <v>61</v>
      </c>
      <c r="D390" s="23" t="s">
        <v>223</v>
      </c>
      <c r="E390" s="23" t="s">
        <v>128</v>
      </c>
      <c r="F390" s="23" t="s">
        <v>367</v>
      </c>
      <c r="G390" s="29"/>
      <c r="H390" s="56">
        <f>H391</f>
        <v>0</v>
      </c>
    </row>
    <row r="391" spans="2:8" ht="14.25" customHeight="1" hidden="1">
      <c r="B391" s="26" t="s">
        <v>233</v>
      </c>
      <c r="C391" s="23" t="s">
        <v>61</v>
      </c>
      <c r="D391" s="23" t="s">
        <v>223</v>
      </c>
      <c r="E391" s="23" t="s">
        <v>128</v>
      </c>
      <c r="F391" s="23" t="s">
        <v>367</v>
      </c>
      <c r="G391" s="23" t="s">
        <v>340</v>
      </c>
      <c r="H391" s="56">
        <f>H392</f>
        <v>0</v>
      </c>
    </row>
    <row r="392" spans="2:8" ht="12" customHeight="1" hidden="1">
      <c r="B392" s="26" t="s">
        <v>368</v>
      </c>
      <c r="C392" s="23" t="s">
        <v>61</v>
      </c>
      <c r="D392" s="23" t="s">
        <v>223</v>
      </c>
      <c r="E392" s="23" t="s">
        <v>128</v>
      </c>
      <c r="F392" s="23" t="s">
        <v>367</v>
      </c>
      <c r="G392" s="23" t="s">
        <v>366</v>
      </c>
      <c r="H392" s="56"/>
    </row>
    <row r="393" spans="2:8" ht="24.75" customHeight="1" hidden="1">
      <c r="B393" s="36" t="s">
        <v>365</v>
      </c>
      <c r="C393" s="23" t="s">
        <v>61</v>
      </c>
      <c r="D393" s="23" t="s">
        <v>223</v>
      </c>
      <c r="E393" s="23" t="s">
        <v>128</v>
      </c>
      <c r="F393" s="23"/>
      <c r="G393" s="23"/>
      <c r="H393" s="56">
        <f>H394</f>
        <v>0</v>
      </c>
    </row>
    <row r="394" spans="2:8" ht="0.75" customHeight="1" hidden="1">
      <c r="B394" s="36" t="s">
        <v>364</v>
      </c>
      <c r="C394" s="23" t="s">
        <v>61</v>
      </c>
      <c r="D394" s="23" t="s">
        <v>223</v>
      </c>
      <c r="E394" s="23" t="s">
        <v>128</v>
      </c>
      <c r="F394" s="29" t="s">
        <v>362</v>
      </c>
      <c r="G394" s="23"/>
      <c r="H394" s="56">
        <f>H395</f>
        <v>0</v>
      </c>
    </row>
    <row r="395" spans="2:8" ht="17.25" customHeight="1" hidden="1">
      <c r="B395" s="36" t="s">
        <v>363</v>
      </c>
      <c r="C395" s="23" t="s">
        <v>61</v>
      </c>
      <c r="D395" s="23" t="s">
        <v>223</v>
      </c>
      <c r="E395" s="23" t="s">
        <v>128</v>
      </c>
      <c r="F395" s="29" t="s">
        <v>362</v>
      </c>
      <c r="G395" s="23" t="s">
        <v>340</v>
      </c>
      <c r="H395" s="56">
        <f>H396</f>
        <v>0</v>
      </c>
    </row>
    <row r="396" spans="2:8" ht="17.25" customHeight="1" hidden="1">
      <c r="B396" s="36" t="s">
        <v>64</v>
      </c>
      <c r="C396" s="23" t="s">
        <v>61</v>
      </c>
      <c r="D396" s="23" t="s">
        <v>223</v>
      </c>
      <c r="E396" s="23" t="s">
        <v>128</v>
      </c>
      <c r="F396" s="29" t="s">
        <v>362</v>
      </c>
      <c r="G396" s="23" t="s">
        <v>337</v>
      </c>
      <c r="H396" s="56">
        <v>0</v>
      </c>
    </row>
    <row r="397" spans="2:8" ht="28.5" customHeight="1" hidden="1">
      <c r="B397" s="14" t="s">
        <v>361</v>
      </c>
      <c r="C397" s="27" t="s">
        <v>61</v>
      </c>
      <c r="D397" s="27" t="s">
        <v>312</v>
      </c>
      <c r="E397" s="27"/>
      <c r="F397" s="27"/>
      <c r="G397" s="27"/>
      <c r="H397" s="57">
        <f>H398</f>
        <v>0</v>
      </c>
    </row>
    <row r="398" spans="2:8" ht="20.25" customHeight="1" hidden="1">
      <c r="B398" s="26" t="s">
        <v>360</v>
      </c>
      <c r="C398" s="23" t="s">
        <v>61</v>
      </c>
      <c r="D398" s="23" t="s">
        <v>312</v>
      </c>
      <c r="E398" s="23" t="s">
        <v>86</v>
      </c>
      <c r="F398" s="23" t="s">
        <v>359</v>
      </c>
      <c r="G398" s="23"/>
      <c r="H398" s="56">
        <f>H399</f>
        <v>0</v>
      </c>
    </row>
    <row r="399" spans="2:8" ht="20.25" customHeight="1" hidden="1">
      <c r="B399" s="26" t="s">
        <v>358</v>
      </c>
      <c r="C399" s="23" t="s">
        <v>61</v>
      </c>
      <c r="D399" s="23" t="s">
        <v>312</v>
      </c>
      <c r="E399" s="23" t="s">
        <v>86</v>
      </c>
      <c r="F399" s="23" t="s">
        <v>354</v>
      </c>
      <c r="G399" s="23"/>
      <c r="H399" s="56">
        <f>H400</f>
        <v>0</v>
      </c>
    </row>
    <row r="400" spans="2:8" ht="17.25" customHeight="1" hidden="1">
      <c r="B400" s="26" t="s">
        <v>357</v>
      </c>
      <c r="C400" s="23" t="s">
        <v>61</v>
      </c>
      <c r="D400" s="23" t="s">
        <v>312</v>
      </c>
      <c r="E400" s="23" t="s">
        <v>86</v>
      </c>
      <c r="F400" s="23" t="s">
        <v>354</v>
      </c>
      <c r="G400" s="29" t="s">
        <v>356</v>
      </c>
      <c r="H400" s="56">
        <f>H401</f>
        <v>0</v>
      </c>
    </row>
    <row r="401" spans="2:8" ht="17.25" customHeight="1" hidden="1">
      <c r="B401" s="26" t="s">
        <v>355</v>
      </c>
      <c r="C401" s="23" t="s">
        <v>61</v>
      </c>
      <c r="D401" s="23" t="s">
        <v>312</v>
      </c>
      <c r="E401" s="23" t="s">
        <v>86</v>
      </c>
      <c r="F401" s="23" t="s">
        <v>354</v>
      </c>
      <c r="G401" s="29" t="s">
        <v>353</v>
      </c>
      <c r="H401" s="56"/>
    </row>
    <row r="402" spans="2:8" ht="38.25" hidden="1">
      <c r="B402" s="14" t="s">
        <v>352</v>
      </c>
      <c r="C402" s="27" t="s">
        <v>61</v>
      </c>
      <c r="D402" s="27" t="s">
        <v>339</v>
      </c>
      <c r="E402" s="27"/>
      <c r="F402" s="27"/>
      <c r="G402" s="30"/>
      <c r="H402" s="57">
        <f>H403+H409</f>
        <v>0</v>
      </c>
    </row>
    <row r="403" spans="2:8" ht="38.25" hidden="1">
      <c r="B403" s="14" t="s">
        <v>351</v>
      </c>
      <c r="C403" s="27" t="s">
        <v>61</v>
      </c>
      <c r="D403" s="27" t="s">
        <v>339</v>
      </c>
      <c r="E403" s="27" t="s">
        <v>86</v>
      </c>
      <c r="F403" s="27"/>
      <c r="G403" s="30"/>
      <c r="H403" s="57">
        <f>H404</f>
        <v>0</v>
      </c>
    </row>
    <row r="404" spans="2:8" ht="12.75" hidden="1">
      <c r="B404" s="26" t="s">
        <v>233</v>
      </c>
      <c r="C404" s="23" t="s">
        <v>61</v>
      </c>
      <c r="D404" s="23" t="s">
        <v>339</v>
      </c>
      <c r="E404" s="23" t="s">
        <v>86</v>
      </c>
      <c r="F404" s="23" t="s">
        <v>348</v>
      </c>
      <c r="G404" s="29"/>
      <c r="H404" s="56">
        <f>H405</f>
        <v>0</v>
      </c>
    </row>
    <row r="405" spans="2:8" ht="81.75" customHeight="1" hidden="1">
      <c r="B405" s="26" t="s">
        <v>123</v>
      </c>
      <c r="C405" s="23" t="s">
        <v>61</v>
      </c>
      <c r="D405" s="23" t="s">
        <v>339</v>
      </c>
      <c r="E405" s="23" t="s">
        <v>86</v>
      </c>
      <c r="F405" s="23" t="s">
        <v>348</v>
      </c>
      <c r="G405" s="29"/>
      <c r="H405" s="56">
        <f>H407</f>
        <v>0</v>
      </c>
    </row>
    <row r="406" spans="2:8" ht="55.5" customHeight="1" hidden="1">
      <c r="B406" s="26" t="s">
        <v>350</v>
      </c>
      <c r="C406" s="23" t="s">
        <v>61</v>
      </c>
      <c r="D406" s="23" t="s">
        <v>339</v>
      </c>
      <c r="E406" s="23" t="s">
        <v>86</v>
      </c>
      <c r="F406" s="23" t="s">
        <v>348</v>
      </c>
      <c r="G406" s="29"/>
      <c r="H406" s="56">
        <f>H407</f>
        <v>0</v>
      </c>
    </row>
    <row r="407" spans="2:8" ht="17.25" customHeight="1" hidden="1">
      <c r="B407" s="26" t="s">
        <v>124</v>
      </c>
      <c r="C407" s="23" t="s">
        <v>61</v>
      </c>
      <c r="D407" s="23" t="s">
        <v>339</v>
      </c>
      <c r="E407" s="23" t="s">
        <v>86</v>
      </c>
      <c r="F407" s="23" t="s">
        <v>348</v>
      </c>
      <c r="G407" s="29" t="s">
        <v>340</v>
      </c>
      <c r="H407" s="56">
        <f>H408</f>
        <v>0</v>
      </c>
    </row>
    <row r="408" spans="2:8" ht="27.75" customHeight="1" hidden="1">
      <c r="B408" s="26" t="s">
        <v>349</v>
      </c>
      <c r="C408" s="23" t="s">
        <v>61</v>
      </c>
      <c r="D408" s="23" t="s">
        <v>339</v>
      </c>
      <c r="E408" s="23" t="s">
        <v>86</v>
      </c>
      <c r="F408" s="23" t="s">
        <v>348</v>
      </c>
      <c r="G408" s="29" t="s">
        <v>347</v>
      </c>
      <c r="H408" s="56"/>
    </row>
    <row r="409" spans="2:8" ht="12" customHeight="1" hidden="1">
      <c r="B409" s="14" t="s">
        <v>346</v>
      </c>
      <c r="C409" s="27" t="s">
        <v>61</v>
      </c>
      <c r="D409" s="27" t="s">
        <v>339</v>
      </c>
      <c r="E409" s="27" t="s">
        <v>97</v>
      </c>
      <c r="F409" s="27"/>
      <c r="G409" s="30"/>
      <c r="H409" s="57">
        <f>H412</f>
        <v>0</v>
      </c>
    </row>
    <row r="410" spans="2:8" ht="12.75" hidden="1">
      <c r="B410" s="26" t="s">
        <v>233</v>
      </c>
      <c r="C410" s="23" t="s">
        <v>61</v>
      </c>
      <c r="D410" s="23" t="s">
        <v>339</v>
      </c>
      <c r="E410" s="23" t="s">
        <v>97</v>
      </c>
      <c r="F410" s="23" t="s">
        <v>342</v>
      </c>
      <c r="G410" s="29"/>
      <c r="H410" s="56">
        <f>H411</f>
        <v>0</v>
      </c>
    </row>
    <row r="411" spans="2:8" ht="78.75" customHeight="1" hidden="1">
      <c r="B411" s="26" t="s">
        <v>123</v>
      </c>
      <c r="C411" s="23" t="s">
        <v>61</v>
      </c>
      <c r="D411" s="23" t="s">
        <v>339</v>
      </c>
      <c r="E411" s="23" t="s">
        <v>97</v>
      </c>
      <c r="F411" s="23" t="s">
        <v>342</v>
      </c>
      <c r="G411" s="29"/>
      <c r="H411" s="56">
        <f>H412</f>
        <v>0</v>
      </c>
    </row>
    <row r="412" spans="2:8" ht="29.25" customHeight="1" hidden="1">
      <c r="B412" s="26" t="s">
        <v>345</v>
      </c>
      <c r="C412" s="23" t="s">
        <v>61</v>
      </c>
      <c r="D412" s="23" t="s">
        <v>339</v>
      </c>
      <c r="E412" s="23" t="s">
        <v>97</v>
      </c>
      <c r="F412" s="23" t="s">
        <v>342</v>
      </c>
      <c r="G412" s="29"/>
      <c r="H412" s="56">
        <f>H413</f>
        <v>0</v>
      </c>
    </row>
    <row r="413" spans="2:8" ht="14.25" customHeight="1" hidden="1">
      <c r="B413" s="26" t="s">
        <v>344</v>
      </c>
      <c r="C413" s="23" t="s">
        <v>61</v>
      </c>
      <c r="D413" s="23" t="s">
        <v>339</v>
      </c>
      <c r="E413" s="23" t="s">
        <v>97</v>
      </c>
      <c r="F413" s="23" t="s">
        <v>342</v>
      </c>
      <c r="G413" s="29" t="s">
        <v>340</v>
      </c>
      <c r="H413" s="56">
        <f>H414</f>
        <v>0</v>
      </c>
    </row>
    <row r="414" spans="2:8" ht="16.5" customHeight="1" hidden="1">
      <c r="B414" s="26" t="s">
        <v>343</v>
      </c>
      <c r="C414" s="23" t="s">
        <v>61</v>
      </c>
      <c r="D414" s="23" t="s">
        <v>339</v>
      </c>
      <c r="E414" s="23" t="s">
        <v>97</v>
      </c>
      <c r="F414" s="23" t="s">
        <v>342</v>
      </c>
      <c r="G414" s="29" t="s">
        <v>341</v>
      </c>
      <c r="H414" s="56"/>
    </row>
    <row r="415" spans="2:8" ht="0.75" customHeight="1" hidden="1">
      <c r="B415" s="26"/>
      <c r="C415" s="23"/>
      <c r="D415" s="23"/>
      <c r="E415" s="23"/>
      <c r="F415" s="23"/>
      <c r="G415" s="29"/>
      <c r="H415" s="56"/>
    </row>
    <row r="416" spans="2:8" ht="12.75" customHeight="1" hidden="1">
      <c r="B416" s="26"/>
      <c r="C416" s="23"/>
      <c r="D416" s="23"/>
      <c r="E416" s="23"/>
      <c r="F416" s="23"/>
      <c r="G416" s="29"/>
      <c r="H416" s="55"/>
    </row>
    <row r="417" spans="2:8" ht="12.75" customHeight="1" hidden="1">
      <c r="B417" s="26"/>
      <c r="C417" s="23"/>
      <c r="D417" s="23"/>
      <c r="E417" s="23"/>
      <c r="F417" s="23"/>
      <c r="G417" s="29"/>
      <c r="H417" s="62"/>
    </row>
    <row r="418" spans="2:8" ht="40.5" customHeight="1" hidden="1">
      <c r="B418" s="26"/>
      <c r="C418" s="23"/>
      <c r="D418" s="23"/>
      <c r="E418" s="23"/>
      <c r="F418" s="49"/>
      <c r="G418" s="29"/>
      <c r="H418" s="61"/>
    </row>
    <row r="419" spans="2:8" ht="12.75" customHeight="1" hidden="1">
      <c r="B419" s="26"/>
      <c r="C419" s="23"/>
      <c r="D419" s="23"/>
      <c r="E419" s="23"/>
      <c r="F419" s="49"/>
      <c r="G419" s="29"/>
      <c r="H419" s="61"/>
    </row>
    <row r="420" spans="2:8" ht="57" customHeight="1" hidden="1">
      <c r="B420" s="26"/>
      <c r="C420" s="23"/>
      <c r="D420" s="23"/>
      <c r="E420" s="23"/>
      <c r="F420" s="49"/>
      <c r="G420" s="29"/>
      <c r="H420" s="61"/>
    </row>
    <row r="421" spans="2:8" ht="12" customHeight="1" hidden="1">
      <c r="B421" s="50"/>
      <c r="C421" s="49"/>
      <c r="D421" s="49"/>
      <c r="E421" s="49"/>
      <c r="F421" s="49"/>
      <c r="G421" s="48"/>
      <c r="H421" s="147"/>
    </row>
    <row r="422" spans="2:8" ht="12.75" customHeight="1" hidden="1">
      <c r="B422" s="47"/>
      <c r="C422" s="46"/>
      <c r="D422" s="46"/>
      <c r="E422" s="46"/>
      <c r="F422" s="46"/>
      <c r="G422" s="45"/>
      <c r="H422" s="148">
        <f>H423</f>
        <v>0</v>
      </c>
    </row>
    <row r="423" spans="2:8" ht="2.25" customHeight="1" hidden="1">
      <c r="B423" s="47"/>
      <c r="C423" s="46"/>
      <c r="D423" s="46"/>
      <c r="E423" s="46"/>
      <c r="F423" s="46"/>
      <c r="G423" s="45"/>
      <c r="H423" s="148">
        <f>H424</f>
        <v>0</v>
      </c>
    </row>
    <row r="424" spans="2:8" ht="18" customHeight="1" hidden="1">
      <c r="B424" s="47"/>
      <c r="C424" s="46"/>
      <c r="D424" s="46"/>
      <c r="E424" s="46"/>
      <c r="F424" s="46"/>
      <c r="G424" s="45"/>
      <c r="H424" s="148">
        <f>H425</f>
        <v>0</v>
      </c>
    </row>
    <row r="425" spans="2:8" ht="13.5" customHeight="1" hidden="1">
      <c r="B425" s="47"/>
      <c r="C425" s="46"/>
      <c r="D425" s="46"/>
      <c r="E425" s="46"/>
      <c r="F425" s="46"/>
      <c r="G425" s="45"/>
      <c r="H425" s="148">
        <v>0</v>
      </c>
    </row>
    <row r="426" spans="2:8" ht="12.75" customHeight="1" hidden="1">
      <c r="B426" s="26"/>
      <c r="C426" s="23" t="s">
        <v>61</v>
      </c>
      <c r="D426" s="23" t="s">
        <v>339</v>
      </c>
      <c r="E426" s="23" t="s">
        <v>97</v>
      </c>
      <c r="F426" s="23" t="s">
        <v>338</v>
      </c>
      <c r="G426" s="23" t="s">
        <v>340</v>
      </c>
      <c r="H426" s="147">
        <f>H427</f>
        <v>0</v>
      </c>
    </row>
    <row r="427" spans="2:8" ht="12.75" customHeight="1" hidden="1">
      <c r="B427" s="26"/>
      <c r="C427" s="23" t="s">
        <v>61</v>
      </c>
      <c r="D427" s="23" t="s">
        <v>339</v>
      </c>
      <c r="E427" s="23" t="s">
        <v>97</v>
      </c>
      <c r="F427" s="23" t="s">
        <v>338</v>
      </c>
      <c r="G427" s="29" t="s">
        <v>337</v>
      </c>
      <c r="H427" s="61">
        <v>0</v>
      </c>
    </row>
    <row r="428" spans="2:8" ht="25.5">
      <c r="B428" s="14" t="s">
        <v>336</v>
      </c>
      <c r="C428" s="27" t="s">
        <v>99</v>
      </c>
      <c r="D428" s="27"/>
      <c r="E428" s="27"/>
      <c r="F428" s="27"/>
      <c r="G428" s="27"/>
      <c r="H428" s="57">
        <f>H429+H467+H474+H516+H549+H635+H537+H543+H703</f>
        <v>2000</v>
      </c>
    </row>
    <row r="429" spans="2:8" ht="12.75">
      <c r="B429" s="14" t="s">
        <v>94</v>
      </c>
      <c r="C429" s="27" t="s">
        <v>99</v>
      </c>
      <c r="D429" s="27" t="s">
        <v>86</v>
      </c>
      <c r="E429" s="27"/>
      <c r="F429" s="27"/>
      <c r="G429" s="27"/>
      <c r="H429" s="57">
        <f>H430+H443+H448</f>
        <v>2000</v>
      </c>
    </row>
    <row r="430" spans="2:8" ht="51">
      <c r="B430" s="14" t="s">
        <v>335</v>
      </c>
      <c r="C430" s="27" t="s">
        <v>99</v>
      </c>
      <c r="D430" s="27" t="s">
        <v>86</v>
      </c>
      <c r="E430" s="27" t="s">
        <v>128</v>
      </c>
      <c r="F430" s="27"/>
      <c r="G430" s="27"/>
      <c r="H430" s="57">
        <f>H431+H440</f>
        <v>0</v>
      </c>
    </row>
    <row r="431" spans="2:8" ht="54.75" customHeight="1">
      <c r="B431" s="26" t="s">
        <v>334</v>
      </c>
      <c r="C431" s="23" t="s">
        <v>99</v>
      </c>
      <c r="D431" s="23" t="s">
        <v>86</v>
      </c>
      <c r="E431" s="23" t="s">
        <v>128</v>
      </c>
      <c r="F431" s="23" t="s">
        <v>330</v>
      </c>
      <c r="G431" s="23"/>
      <c r="H431" s="56">
        <f>H432</f>
        <v>0</v>
      </c>
    </row>
    <row r="432" spans="2:8" ht="12.75" hidden="1">
      <c r="B432" s="26" t="s">
        <v>333</v>
      </c>
      <c r="C432" s="23" t="s">
        <v>99</v>
      </c>
      <c r="D432" s="23" t="s">
        <v>86</v>
      </c>
      <c r="E432" s="23" t="s">
        <v>128</v>
      </c>
      <c r="F432" s="23" t="s">
        <v>332</v>
      </c>
      <c r="G432" s="23"/>
      <c r="H432" s="56">
        <f>H433+H435+H437</f>
        <v>0</v>
      </c>
    </row>
    <row r="433" spans="2:8" ht="63.75">
      <c r="B433" s="24" t="s">
        <v>90</v>
      </c>
      <c r="C433" s="23" t="s">
        <v>99</v>
      </c>
      <c r="D433" s="23" t="s">
        <v>86</v>
      </c>
      <c r="E433" s="23" t="s">
        <v>128</v>
      </c>
      <c r="F433" s="23" t="s">
        <v>330</v>
      </c>
      <c r="G433" s="23" t="s">
        <v>78</v>
      </c>
      <c r="H433" s="56">
        <f>H434</f>
        <v>2.5</v>
      </c>
    </row>
    <row r="434" spans="2:8" ht="25.5">
      <c r="B434" s="24" t="s">
        <v>278</v>
      </c>
      <c r="C434" s="23" t="s">
        <v>99</v>
      </c>
      <c r="D434" s="23" t="s">
        <v>86</v>
      </c>
      <c r="E434" s="23" t="s">
        <v>128</v>
      </c>
      <c r="F434" s="23" t="s">
        <v>330</v>
      </c>
      <c r="G434" s="23" t="s">
        <v>88</v>
      </c>
      <c r="H434" s="56">
        <v>2.5</v>
      </c>
    </row>
    <row r="435" spans="2:8" ht="25.5">
      <c r="B435" s="24" t="s">
        <v>75</v>
      </c>
      <c r="C435" s="23" t="s">
        <v>99</v>
      </c>
      <c r="D435" s="23" t="s">
        <v>86</v>
      </c>
      <c r="E435" s="23" t="s">
        <v>128</v>
      </c>
      <c r="F435" s="23" t="s">
        <v>330</v>
      </c>
      <c r="G435" s="23" t="s">
        <v>74</v>
      </c>
      <c r="H435" s="56">
        <f>H436</f>
        <v>-2.5</v>
      </c>
    </row>
    <row r="436" spans="2:8" ht="25.5">
      <c r="B436" s="24" t="s">
        <v>73</v>
      </c>
      <c r="C436" s="23" t="s">
        <v>99</v>
      </c>
      <c r="D436" s="23" t="s">
        <v>86</v>
      </c>
      <c r="E436" s="23" t="s">
        <v>128</v>
      </c>
      <c r="F436" s="23" t="s">
        <v>330</v>
      </c>
      <c r="G436" s="23" t="s">
        <v>68</v>
      </c>
      <c r="H436" s="56">
        <v>-2.5</v>
      </c>
    </row>
    <row r="437" spans="2:8" ht="12.75" hidden="1">
      <c r="B437" s="24" t="s">
        <v>287</v>
      </c>
      <c r="C437" s="23" t="s">
        <v>99</v>
      </c>
      <c r="D437" s="23" t="s">
        <v>86</v>
      </c>
      <c r="E437" s="23" t="s">
        <v>128</v>
      </c>
      <c r="F437" s="23" t="s">
        <v>330</v>
      </c>
      <c r="G437" s="23" t="s">
        <v>265</v>
      </c>
      <c r="H437" s="56">
        <f>H438+H439</f>
        <v>0</v>
      </c>
    </row>
    <row r="438" spans="2:8" ht="25.5" hidden="1">
      <c r="B438" s="24" t="s">
        <v>318</v>
      </c>
      <c r="C438" s="23" t="s">
        <v>99</v>
      </c>
      <c r="D438" s="23" t="s">
        <v>86</v>
      </c>
      <c r="E438" s="23" t="s">
        <v>128</v>
      </c>
      <c r="F438" s="23" t="s">
        <v>330</v>
      </c>
      <c r="G438" s="23" t="s">
        <v>317</v>
      </c>
      <c r="H438" s="56"/>
    </row>
    <row r="439" spans="2:8" ht="12.75" hidden="1">
      <c r="B439" s="24" t="s">
        <v>331</v>
      </c>
      <c r="C439" s="23" t="s">
        <v>99</v>
      </c>
      <c r="D439" s="23" t="s">
        <v>86</v>
      </c>
      <c r="E439" s="23" t="s">
        <v>128</v>
      </c>
      <c r="F439" s="23" t="s">
        <v>330</v>
      </c>
      <c r="G439" s="23" t="s">
        <v>314</v>
      </c>
      <c r="H439" s="56"/>
    </row>
    <row r="440" spans="2:8" ht="12.75" hidden="1">
      <c r="B440" s="14" t="s">
        <v>329</v>
      </c>
      <c r="C440" s="27" t="s">
        <v>99</v>
      </c>
      <c r="D440" s="27" t="s">
        <v>86</v>
      </c>
      <c r="E440" s="27" t="s">
        <v>128</v>
      </c>
      <c r="F440" s="27" t="s">
        <v>328</v>
      </c>
      <c r="G440" s="27"/>
      <c r="H440" s="57">
        <f>H441</f>
        <v>0</v>
      </c>
    </row>
    <row r="441" spans="2:8" ht="63.75" hidden="1">
      <c r="B441" s="24" t="s">
        <v>90</v>
      </c>
      <c r="C441" s="23" t="s">
        <v>99</v>
      </c>
      <c r="D441" s="23" t="s">
        <v>86</v>
      </c>
      <c r="E441" s="23" t="s">
        <v>128</v>
      </c>
      <c r="F441" s="23" t="s">
        <v>328</v>
      </c>
      <c r="G441" s="23" t="s">
        <v>78</v>
      </c>
      <c r="H441" s="56">
        <f>H442</f>
        <v>0</v>
      </c>
    </row>
    <row r="442" spans="2:8" ht="25.5" hidden="1">
      <c r="B442" s="24" t="s">
        <v>278</v>
      </c>
      <c r="C442" s="23" t="s">
        <v>99</v>
      </c>
      <c r="D442" s="23" t="s">
        <v>86</v>
      </c>
      <c r="E442" s="23" t="s">
        <v>128</v>
      </c>
      <c r="F442" s="23" t="s">
        <v>328</v>
      </c>
      <c r="G442" s="23" t="s">
        <v>88</v>
      </c>
      <c r="H442" s="56"/>
    </row>
    <row r="443" spans="2:8" ht="29.25" customHeight="1" hidden="1">
      <c r="B443" s="40" t="s">
        <v>326</v>
      </c>
      <c r="C443" s="44">
        <v>916</v>
      </c>
      <c r="D443" s="43" t="s">
        <v>86</v>
      </c>
      <c r="E443" s="43" t="s">
        <v>242</v>
      </c>
      <c r="F443" s="43" t="s">
        <v>324</v>
      </c>
      <c r="G443" s="43"/>
      <c r="H443" s="57">
        <f>H444</f>
        <v>0</v>
      </c>
    </row>
    <row r="444" spans="2:8" ht="25.5" hidden="1">
      <c r="B444" s="16" t="s">
        <v>327</v>
      </c>
      <c r="C444" s="42">
        <v>916</v>
      </c>
      <c r="D444" s="41" t="s">
        <v>86</v>
      </c>
      <c r="E444" s="41" t="s">
        <v>242</v>
      </c>
      <c r="F444" s="41"/>
      <c r="G444" s="41"/>
      <c r="H444" s="56">
        <f>H445</f>
        <v>0</v>
      </c>
    </row>
    <row r="445" spans="2:8" ht="12.75" hidden="1">
      <c r="B445" s="16" t="s">
        <v>326</v>
      </c>
      <c r="C445" s="42">
        <v>916</v>
      </c>
      <c r="D445" s="41" t="s">
        <v>86</v>
      </c>
      <c r="E445" s="41" t="s">
        <v>242</v>
      </c>
      <c r="F445" s="41"/>
      <c r="G445" s="41"/>
      <c r="H445" s="60">
        <f>H446</f>
        <v>0</v>
      </c>
    </row>
    <row r="446" spans="2:8" ht="12.75" hidden="1">
      <c r="B446" s="17" t="s">
        <v>266</v>
      </c>
      <c r="C446" s="42">
        <v>916</v>
      </c>
      <c r="D446" s="41" t="s">
        <v>86</v>
      </c>
      <c r="E446" s="41" t="s">
        <v>242</v>
      </c>
      <c r="F446" s="41" t="s">
        <v>324</v>
      </c>
      <c r="G446" s="41" t="s">
        <v>265</v>
      </c>
      <c r="H446" s="60">
        <f>H447</f>
        <v>0</v>
      </c>
    </row>
    <row r="447" spans="2:8" ht="12.75" hidden="1">
      <c r="B447" s="16" t="s">
        <v>325</v>
      </c>
      <c r="C447" s="42">
        <v>916</v>
      </c>
      <c r="D447" s="41" t="s">
        <v>86</v>
      </c>
      <c r="E447" s="41" t="s">
        <v>242</v>
      </c>
      <c r="F447" s="41" t="s">
        <v>324</v>
      </c>
      <c r="G447" s="41" t="s">
        <v>323</v>
      </c>
      <c r="H447" s="60"/>
    </row>
    <row r="448" spans="2:8" ht="12.75">
      <c r="B448" s="14" t="s">
        <v>322</v>
      </c>
      <c r="C448" s="27" t="s">
        <v>99</v>
      </c>
      <c r="D448" s="27" t="s">
        <v>86</v>
      </c>
      <c r="E448" s="27" t="s">
        <v>312</v>
      </c>
      <c r="F448" s="27"/>
      <c r="G448" s="27"/>
      <c r="H448" s="57">
        <f>H454+H449</f>
        <v>2000</v>
      </c>
    </row>
    <row r="449" spans="2:8" ht="12.75">
      <c r="B449" s="26" t="s">
        <v>1023</v>
      </c>
      <c r="C449" s="23" t="s">
        <v>99</v>
      </c>
      <c r="D449" s="23" t="s">
        <v>86</v>
      </c>
      <c r="E449" s="23" t="s">
        <v>312</v>
      </c>
      <c r="F449" s="23" t="s">
        <v>1024</v>
      </c>
      <c r="G449" s="23"/>
      <c r="H449" s="56">
        <f>H450</f>
        <v>2000</v>
      </c>
    </row>
    <row r="450" spans="2:8" ht="38.25">
      <c r="B450" s="16" t="s">
        <v>237</v>
      </c>
      <c r="C450" s="23" t="s">
        <v>99</v>
      </c>
      <c r="D450" s="23" t="s">
        <v>86</v>
      </c>
      <c r="E450" s="23" t="s">
        <v>312</v>
      </c>
      <c r="F450" s="23" t="s">
        <v>1024</v>
      </c>
      <c r="G450" s="23" t="s">
        <v>107</v>
      </c>
      <c r="H450" s="56">
        <f>H451</f>
        <v>2000</v>
      </c>
    </row>
    <row r="451" spans="2:8" ht="38.25">
      <c r="B451" s="16" t="s">
        <v>236</v>
      </c>
      <c r="C451" s="23" t="s">
        <v>99</v>
      </c>
      <c r="D451" s="23" t="s">
        <v>86</v>
      </c>
      <c r="E451" s="23" t="s">
        <v>312</v>
      </c>
      <c r="F451" s="23" t="s">
        <v>1024</v>
      </c>
      <c r="G451" s="23" t="s">
        <v>234</v>
      </c>
      <c r="H451" s="56">
        <v>2000</v>
      </c>
    </row>
    <row r="452" spans="2:8" ht="12.75" hidden="1">
      <c r="B452" s="26"/>
      <c r="C452" s="23"/>
      <c r="D452" s="23"/>
      <c r="E452" s="23"/>
      <c r="F452" s="23"/>
      <c r="G452" s="23"/>
      <c r="H452" s="56"/>
    </row>
    <row r="453" spans="2:8" ht="12.75" hidden="1">
      <c r="B453" s="26"/>
      <c r="C453" s="23"/>
      <c r="D453" s="23"/>
      <c r="E453" s="23"/>
      <c r="F453" s="23"/>
      <c r="G453" s="23"/>
      <c r="H453" s="56"/>
    </row>
    <row r="454" spans="2:8" ht="81.75" customHeight="1" hidden="1">
      <c r="B454" s="26" t="s">
        <v>321</v>
      </c>
      <c r="C454" s="23" t="s">
        <v>99</v>
      </c>
      <c r="D454" s="23" t="s">
        <v>86</v>
      </c>
      <c r="E454" s="23" t="s">
        <v>312</v>
      </c>
      <c r="F454" s="23" t="s">
        <v>319</v>
      </c>
      <c r="G454" s="23"/>
      <c r="H454" s="55">
        <f>H455</f>
        <v>0</v>
      </c>
    </row>
    <row r="455" spans="2:8" ht="20.25" customHeight="1" hidden="1">
      <c r="B455" s="26" t="s">
        <v>124</v>
      </c>
      <c r="C455" s="23" t="s">
        <v>99</v>
      </c>
      <c r="D455" s="23" t="s">
        <v>86</v>
      </c>
      <c r="E455" s="23" t="s">
        <v>312</v>
      </c>
      <c r="F455" s="23" t="s">
        <v>319</v>
      </c>
      <c r="G455" s="23"/>
      <c r="H455" s="55">
        <f>H456+H464</f>
        <v>0</v>
      </c>
    </row>
    <row r="456" spans="2:8" ht="63.75" hidden="1">
      <c r="B456" s="26" t="s">
        <v>320</v>
      </c>
      <c r="C456" s="23" t="s">
        <v>99</v>
      </c>
      <c r="D456" s="23" t="s">
        <v>86</v>
      </c>
      <c r="E456" s="23" t="s">
        <v>312</v>
      </c>
      <c r="F456" s="23" t="s">
        <v>315</v>
      </c>
      <c r="G456" s="23"/>
      <c r="H456" s="55">
        <f>H457+H459</f>
        <v>0</v>
      </c>
    </row>
    <row r="457" spans="2:8" ht="45.75" customHeight="1" hidden="1">
      <c r="B457" s="16" t="s">
        <v>79</v>
      </c>
      <c r="C457" s="23" t="s">
        <v>99</v>
      </c>
      <c r="D457" s="23" t="s">
        <v>86</v>
      </c>
      <c r="E457" s="23" t="s">
        <v>312</v>
      </c>
      <c r="F457" s="23" t="s">
        <v>319</v>
      </c>
      <c r="G457" s="23" t="s">
        <v>78</v>
      </c>
      <c r="H457" s="55">
        <f>H458</f>
        <v>0</v>
      </c>
    </row>
    <row r="458" spans="2:8" ht="25.5" hidden="1">
      <c r="B458" s="24" t="s">
        <v>278</v>
      </c>
      <c r="C458" s="23" t="s">
        <v>99</v>
      </c>
      <c r="D458" s="23" t="s">
        <v>86</v>
      </c>
      <c r="E458" s="23" t="s">
        <v>312</v>
      </c>
      <c r="F458" s="23" t="s">
        <v>319</v>
      </c>
      <c r="G458" s="23" t="s">
        <v>88</v>
      </c>
      <c r="H458" s="55"/>
    </row>
    <row r="459" spans="2:8" ht="30" customHeight="1" hidden="1">
      <c r="B459" s="24" t="s">
        <v>75</v>
      </c>
      <c r="C459" s="23" t="s">
        <v>99</v>
      </c>
      <c r="D459" s="23" t="s">
        <v>86</v>
      </c>
      <c r="E459" s="23" t="s">
        <v>312</v>
      </c>
      <c r="F459" s="23" t="s">
        <v>319</v>
      </c>
      <c r="G459" s="23" t="s">
        <v>74</v>
      </c>
      <c r="H459" s="55">
        <f>H460</f>
        <v>0</v>
      </c>
    </row>
    <row r="460" spans="2:8" ht="30.75" customHeight="1" hidden="1">
      <c r="B460" s="24" t="s">
        <v>73</v>
      </c>
      <c r="C460" s="23" t="s">
        <v>99</v>
      </c>
      <c r="D460" s="23" t="s">
        <v>86</v>
      </c>
      <c r="E460" s="23" t="s">
        <v>312</v>
      </c>
      <c r="F460" s="23" t="s">
        <v>319</v>
      </c>
      <c r="G460" s="23" t="s">
        <v>68</v>
      </c>
      <c r="H460" s="55"/>
    </row>
    <row r="461" spans="2:8" ht="12.75" hidden="1">
      <c r="B461" s="24" t="s">
        <v>287</v>
      </c>
      <c r="C461" s="23" t="s">
        <v>99</v>
      </c>
      <c r="D461" s="23" t="s">
        <v>86</v>
      </c>
      <c r="E461" s="23" t="s">
        <v>312</v>
      </c>
      <c r="F461" s="23" t="s">
        <v>315</v>
      </c>
      <c r="G461" s="23" t="s">
        <v>265</v>
      </c>
      <c r="H461" s="55">
        <f>H462+H463</f>
        <v>0</v>
      </c>
    </row>
    <row r="462" spans="2:8" ht="25.5" hidden="1">
      <c r="B462" s="24" t="s">
        <v>318</v>
      </c>
      <c r="C462" s="23" t="s">
        <v>99</v>
      </c>
      <c r="D462" s="23" t="s">
        <v>86</v>
      </c>
      <c r="E462" s="23" t="s">
        <v>312</v>
      </c>
      <c r="F462" s="23" t="s">
        <v>315</v>
      </c>
      <c r="G462" s="23" t="s">
        <v>317</v>
      </c>
      <c r="H462" s="55"/>
    </row>
    <row r="463" spans="2:8" ht="25.5" hidden="1">
      <c r="B463" s="24" t="s">
        <v>316</v>
      </c>
      <c r="C463" s="23" t="s">
        <v>99</v>
      </c>
      <c r="D463" s="23" t="s">
        <v>86</v>
      </c>
      <c r="E463" s="23" t="s">
        <v>312</v>
      </c>
      <c r="F463" s="23" t="s">
        <v>315</v>
      </c>
      <c r="G463" s="23" t="s">
        <v>314</v>
      </c>
      <c r="H463" s="55"/>
    </row>
    <row r="464" spans="2:8" ht="63.75" hidden="1">
      <c r="B464" s="24" t="s">
        <v>313</v>
      </c>
      <c r="C464" s="23" t="s">
        <v>99</v>
      </c>
      <c r="D464" s="23" t="s">
        <v>86</v>
      </c>
      <c r="E464" s="23" t="s">
        <v>312</v>
      </c>
      <c r="F464" s="23" t="s">
        <v>311</v>
      </c>
      <c r="G464" s="23"/>
      <c r="H464" s="55">
        <f>H465</f>
        <v>0</v>
      </c>
    </row>
    <row r="465" spans="2:8" ht="25.5" hidden="1">
      <c r="B465" s="24" t="s">
        <v>75</v>
      </c>
      <c r="C465" s="23" t="s">
        <v>99</v>
      </c>
      <c r="D465" s="23" t="s">
        <v>86</v>
      </c>
      <c r="E465" s="23" t="s">
        <v>312</v>
      </c>
      <c r="F465" s="23" t="s">
        <v>311</v>
      </c>
      <c r="G465" s="23" t="s">
        <v>74</v>
      </c>
      <c r="H465" s="55">
        <f>H466</f>
        <v>0</v>
      </c>
    </row>
    <row r="466" spans="2:8" ht="25.5" hidden="1">
      <c r="B466" s="24" t="s">
        <v>73</v>
      </c>
      <c r="C466" s="23" t="s">
        <v>99</v>
      </c>
      <c r="D466" s="23" t="s">
        <v>86</v>
      </c>
      <c r="E466" s="23" t="s">
        <v>312</v>
      </c>
      <c r="F466" s="23" t="s">
        <v>311</v>
      </c>
      <c r="G466" s="23" t="s">
        <v>68</v>
      </c>
      <c r="H466" s="55"/>
    </row>
    <row r="467" spans="2:8" ht="25.5" hidden="1">
      <c r="B467" s="14" t="s">
        <v>82</v>
      </c>
      <c r="C467" s="27" t="s">
        <v>99</v>
      </c>
      <c r="D467" s="27" t="s">
        <v>71</v>
      </c>
      <c r="E467" s="27"/>
      <c r="F467" s="27"/>
      <c r="G467" s="27"/>
      <c r="H467" s="55">
        <f>H468</f>
        <v>0</v>
      </c>
    </row>
    <row r="468" spans="2:8" ht="38.25" hidden="1">
      <c r="B468" s="40" t="s">
        <v>81</v>
      </c>
      <c r="C468" s="27" t="s">
        <v>99</v>
      </c>
      <c r="D468" s="27" t="s">
        <v>71</v>
      </c>
      <c r="E468" s="27" t="s">
        <v>70</v>
      </c>
      <c r="F468" s="27"/>
      <c r="G468" s="27"/>
      <c r="H468" s="57">
        <f>H469</f>
        <v>0</v>
      </c>
    </row>
    <row r="469" spans="2:8" ht="12.75" hidden="1">
      <c r="B469" s="26" t="s">
        <v>80</v>
      </c>
      <c r="C469" s="23" t="s">
        <v>99</v>
      </c>
      <c r="D469" s="23" t="s">
        <v>71</v>
      </c>
      <c r="E469" s="23" t="s">
        <v>70</v>
      </c>
      <c r="F469" s="23" t="s">
        <v>310</v>
      </c>
      <c r="G469" s="23"/>
      <c r="H469" s="56">
        <f>H470+H472</f>
        <v>0</v>
      </c>
    </row>
    <row r="470" spans="2:8" ht="38.25" hidden="1">
      <c r="B470" s="16" t="s">
        <v>79</v>
      </c>
      <c r="C470" s="23" t="s">
        <v>99</v>
      </c>
      <c r="D470" s="23" t="s">
        <v>71</v>
      </c>
      <c r="E470" s="23" t="s">
        <v>70</v>
      </c>
      <c r="F470" s="23" t="s">
        <v>307</v>
      </c>
      <c r="G470" s="23" t="s">
        <v>78</v>
      </c>
      <c r="H470" s="56">
        <f>H471</f>
        <v>0</v>
      </c>
    </row>
    <row r="471" spans="2:8" ht="37.5" customHeight="1" hidden="1">
      <c r="B471" s="17" t="s">
        <v>309</v>
      </c>
      <c r="C471" s="27" t="s">
        <v>99</v>
      </c>
      <c r="D471" s="23" t="s">
        <v>71</v>
      </c>
      <c r="E471" s="23" t="s">
        <v>70</v>
      </c>
      <c r="F471" s="23" t="s">
        <v>307</v>
      </c>
      <c r="G471" s="23" t="s">
        <v>308</v>
      </c>
      <c r="H471" s="56">
        <v>0</v>
      </c>
    </row>
    <row r="472" spans="2:8" ht="25.5" hidden="1">
      <c r="B472" s="24" t="s">
        <v>75</v>
      </c>
      <c r="C472" s="23" t="s">
        <v>99</v>
      </c>
      <c r="D472" s="23" t="s">
        <v>71</v>
      </c>
      <c r="E472" s="23" t="s">
        <v>70</v>
      </c>
      <c r="F472" s="23" t="s">
        <v>307</v>
      </c>
      <c r="G472" s="23" t="s">
        <v>74</v>
      </c>
      <c r="H472" s="56">
        <f>H473</f>
        <v>0</v>
      </c>
    </row>
    <row r="473" spans="2:8" ht="25.5" hidden="1">
      <c r="B473" s="24" t="s">
        <v>73</v>
      </c>
      <c r="C473" s="23" t="s">
        <v>99</v>
      </c>
      <c r="D473" s="23" t="s">
        <v>71</v>
      </c>
      <c r="E473" s="23" t="s">
        <v>70</v>
      </c>
      <c r="F473" s="23" t="s">
        <v>307</v>
      </c>
      <c r="G473" s="23" t="s">
        <v>68</v>
      </c>
      <c r="H473" s="56">
        <v>0</v>
      </c>
    </row>
    <row r="474" spans="2:8" ht="12.75">
      <c r="B474" s="14" t="s">
        <v>306</v>
      </c>
      <c r="C474" s="27" t="s">
        <v>99</v>
      </c>
      <c r="D474" s="27" t="s">
        <v>128</v>
      </c>
      <c r="E474" s="27"/>
      <c r="F474" s="27"/>
      <c r="G474" s="27"/>
      <c r="H474" s="57">
        <f>H475+H501+H496</f>
        <v>0</v>
      </c>
    </row>
    <row r="475" spans="2:8" ht="12.75" customHeight="1">
      <c r="B475" s="14" t="s">
        <v>305</v>
      </c>
      <c r="C475" s="27" t="s">
        <v>99</v>
      </c>
      <c r="D475" s="27" t="s">
        <v>128</v>
      </c>
      <c r="E475" s="27" t="s">
        <v>247</v>
      </c>
      <c r="F475" s="27"/>
      <c r="G475" s="27"/>
      <c r="H475" s="57">
        <f>H480</f>
        <v>0</v>
      </c>
    </row>
    <row r="476" spans="2:8" ht="0.75" customHeight="1" hidden="1">
      <c r="B476" s="26" t="s">
        <v>304</v>
      </c>
      <c r="C476" s="23" t="s">
        <v>99</v>
      </c>
      <c r="D476" s="23" t="s">
        <v>128</v>
      </c>
      <c r="E476" s="23" t="s">
        <v>247</v>
      </c>
      <c r="F476" s="23" t="s">
        <v>303</v>
      </c>
      <c r="G476" s="23"/>
      <c r="H476" s="56">
        <f>H477</f>
        <v>0</v>
      </c>
    </row>
    <row r="477" spans="2:8" ht="36.75" customHeight="1" hidden="1">
      <c r="B477" s="26" t="s">
        <v>295</v>
      </c>
      <c r="C477" s="23" t="s">
        <v>99</v>
      </c>
      <c r="D477" s="23" t="s">
        <v>128</v>
      </c>
      <c r="E477" s="23" t="s">
        <v>247</v>
      </c>
      <c r="F477" s="23" t="s">
        <v>302</v>
      </c>
      <c r="G477" s="23"/>
      <c r="H477" s="56">
        <f>H478</f>
        <v>0</v>
      </c>
    </row>
    <row r="478" spans="2:8" ht="26.25" customHeight="1" hidden="1">
      <c r="B478" s="26" t="s">
        <v>301</v>
      </c>
      <c r="C478" s="23" t="s">
        <v>99</v>
      </c>
      <c r="D478" s="23" t="s">
        <v>128</v>
      </c>
      <c r="E478" s="23" t="s">
        <v>247</v>
      </c>
      <c r="F478" s="23" t="s">
        <v>299</v>
      </c>
      <c r="G478" s="23"/>
      <c r="H478" s="56">
        <f>H479</f>
        <v>0</v>
      </c>
    </row>
    <row r="479" spans="2:8" ht="36" customHeight="1" hidden="1">
      <c r="B479" s="26" t="s">
        <v>300</v>
      </c>
      <c r="C479" s="23" t="s">
        <v>99</v>
      </c>
      <c r="D479" s="23" t="s">
        <v>128</v>
      </c>
      <c r="E479" s="23" t="s">
        <v>247</v>
      </c>
      <c r="F479" s="23" t="s">
        <v>299</v>
      </c>
      <c r="G479" s="23" t="s">
        <v>60</v>
      </c>
      <c r="H479" s="56"/>
    </row>
    <row r="480" spans="2:8" ht="42.75" customHeight="1">
      <c r="B480" s="26" t="s">
        <v>102</v>
      </c>
      <c r="C480" s="23" t="s">
        <v>99</v>
      </c>
      <c r="D480" s="23" t="s">
        <v>128</v>
      </c>
      <c r="E480" s="23" t="s">
        <v>247</v>
      </c>
      <c r="F480" s="23" t="s">
        <v>118</v>
      </c>
      <c r="G480" s="23"/>
      <c r="H480" s="56">
        <f>H481+H487+H490+H493</f>
        <v>0</v>
      </c>
    </row>
    <row r="481" spans="2:8" ht="28.5" customHeight="1">
      <c r="B481" s="26" t="s">
        <v>298</v>
      </c>
      <c r="C481" s="23" t="s">
        <v>99</v>
      </c>
      <c r="D481" s="23" t="s">
        <v>128</v>
      </c>
      <c r="E481" s="23" t="s">
        <v>247</v>
      </c>
      <c r="F481" s="23" t="s">
        <v>297</v>
      </c>
      <c r="G481" s="23"/>
      <c r="H481" s="56">
        <f>H482+H484</f>
        <v>500</v>
      </c>
    </row>
    <row r="482" spans="2:8" ht="28.5" customHeight="1">
      <c r="B482" s="26" t="s">
        <v>75</v>
      </c>
      <c r="C482" s="23" t="s">
        <v>99</v>
      </c>
      <c r="D482" s="23" t="s">
        <v>128</v>
      </c>
      <c r="E482" s="23" t="s">
        <v>247</v>
      </c>
      <c r="F482" s="23" t="s">
        <v>297</v>
      </c>
      <c r="G482" s="23" t="s">
        <v>74</v>
      </c>
      <c r="H482" s="56">
        <f>H483</f>
        <v>-500</v>
      </c>
    </row>
    <row r="483" spans="2:8" ht="29.25" customHeight="1">
      <c r="B483" s="26" t="s">
        <v>73</v>
      </c>
      <c r="C483" s="23" t="s">
        <v>99</v>
      </c>
      <c r="D483" s="23" t="s">
        <v>128</v>
      </c>
      <c r="E483" s="23" t="s">
        <v>247</v>
      </c>
      <c r="F483" s="23" t="s">
        <v>297</v>
      </c>
      <c r="G483" s="23" t="s">
        <v>68</v>
      </c>
      <c r="H483" s="56">
        <v>-500</v>
      </c>
    </row>
    <row r="484" spans="2:8" ht="18.75" customHeight="1">
      <c r="B484" s="26" t="s">
        <v>287</v>
      </c>
      <c r="C484" s="23" t="s">
        <v>99</v>
      </c>
      <c r="D484" s="23" t="s">
        <v>128</v>
      </c>
      <c r="E484" s="23" t="s">
        <v>247</v>
      </c>
      <c r="F484" s="23" t="s">
        <v>297</v>
      </c>
      <c r="G484" s="23" t="s">
        <v>265</v>
      </c>
      <c r="H484" s="56">
        <f>H485</f>
        <v>1000</v>
      </c>
    </row>
    <row r="485" spans="2:8" ht="41.25" customHeight="1">
      <c r="B485" s="26" t="s">
        <v>286</v>
      </c>
      <c r="C485" s="23" t="s">
        <v>99</v>
      </c>
      <c r="D485" s="23" t="s">
        <v>128</v>
      </c>
      <c r="E485" s="23" t="s">
        <v>247</v>
      </c>
      <c r="F485" s="23" t="s">
        <v>297</v>
      </c>
      <c r="G485" s="23" t="s">
        <v>63</v>
      </c>
      <c r="H485" s="56">
        <v>1000</v>
      </c>
    </row>
    <row r="486" spans="2:8" ht="25.5" hidden="1">
      <c r="B486" s="26" t="s">
        <v>295</v>
      </c>
      <c r="C486" s="23" t="s">
        <v>99</v>
      </c>
      <c r="D486" s="23" t="s">
        <v>128</v>
      </c>
      <c r="E486" s="23" t="s">
        <v>247</v>
      </c>
      <c r="F486" s="23" t="s">
        <v>294</v>
      </c>
      <c r="G486" s="23" t="s">
        <v>293</v>
      </c>
      <c r="H486" s="56"/>
    </row>
    <row r="487" spans="2:8" ht="17.25" customHeight="1" hidden="1">
      <c r="B487" s="26" t="s">
        <v>292</v>
      </c>
      <c r="C487" s="23" t="s">
        <v>99</v>
      </c>
      <c r="D487" s="23" t="s">
        <v>128</v>
      </c>
      <c r="E487" s="23" t="s">
        <v>247</v>
      </c>
      <c r="F487" s="23" t="s">
        <v>291</v>
      </c>
      <c r="G487" s="23"/>
      <c r="H487" s="56">
        <f>H488</f>
        <v>0</v>
      </c>
    </row>
    <row r="488" spans="2:8" ht="17.25" customHeight="1" hidden="1">
      <c r="B488" s="26" t="s">
        <v>287</v>
      </c>
      <c r="C488" s="23" t="s">
        <v>99</v>
      </c>
      <c r="D488" s="23" t="s">
        <v>128</v>
      </c>
      <c r="E488" s="23" t="s">
        <v>247</v>
      </c>
      <c r="F488" s="23" t="s">
        <v>291</v>
      </c>
      <c r="G488" s="23" t="s">
        <v>265</v>
      </c>
      <c r="H488" s="56">
        <f>H489</f>
        <v>0</v>
      </c>
    </row>
    <row r="489" spans="2:8" ht="38.25" hidden="1">
      <c r="B489" s="26" t="s">
        <v>286</v>
      </c>
      <c r="C489" s="23" t="s">
        <v>99</v>
      </c>
      <c r="D489" s="23" t="s">
        <v>128</v>
      </c>
      <c r="E489" s="23" t="s">
        <v>247</v>
      </c>
      <c r="F489" s="23" t="s">
        <v>291</v>
      </c>
      <c r="G489" s="23" t="s">
        <v>63</v>
      </c>
      <c r="H489" s="56"/>
    </row>
    <row r="490" spans="2:8" ht="12.75">
      <c r="B490" s="26" t="s">
        <v>290</v>
      </c>
      <c r="C490" s="23" t="s">
        <v>99</v>
      </c>
      <c r="D490" s="23" t="s">
        <v>128</v>
      </c>
      <c r="E490" s="23" t="s">
        <v>247</v>
      </c>
      <c r="F490" s="23" t="s">
        <v>289</v>
      </c>
      <c r="G490" s="23"/>
      <c r="H490" s="56">
        <f>H491</f>
        <v>-500</v>
      </c>
    </row>
    <row r="491" spans="2:8" ht="12.75">
      <c r="B491" s="26" t="s">
        <v>287</v>
      </c>
      <c r="C491" s="23" t="s">
        <v>99</v>
      </c>
      <c r="D491" s="23" t="s">
        <v>128</v>
      </c>
      <c r="E491" s="23" t="s">
        <v>247</v>
      </c>
      <c r="F491" s="23" t="s">
        <v>289</v>
      </c>
      <c r="G491" s="23" t="s">
        <v>265</v>
      </c>
      <c r="H491" s="56">
        <f>H492</f>
        <v>-500</v>
      </c>
    </row>
    <row r="492" spans="2:8" ht="42" customHeight="1">
      <c r="B492" s="26" t="s">
        <v>286</v>
      </c>
      <c r="C492" s="23" t="s">
        <v>99</v>
      </c>
      <c r="D492" s="23" t="s">
        <v>128</v>
      </c>
      <c r="E492" s="23" t="s">
        <v>247</v>
      </c>
      <c r="F492" s="23" t="s">
        <v>289</v>
      </c>
      <c r="G492" s="23" t="s">
        <v>63</v>
      </c>
      <c r="H492" s="56">
        <v>-500</v>
      </c>
    </row>
    <row r="493" spans="2:8" ht="26.25" customHeight="1" hidden="1">
      <c r="B493" s="26" t="s">
        <v>288</v>
      </c>
      <c r="C493" s="23" t="s">
        <v>99</v>
      </c>
      <c r="D493" s="23" t="s">
        <v>128</v>
      </c>
      <c r="E493" s="23" t="s">
        <v>247</v>
      </c>
      <c r="F493" s="23" t="s">
        <v>285</v>
      </c>
      <c r="G493" s="23"/>
      <c r="H493" s="56">
        <f>H494</f>
        <v>0</v>
      </c>
    </row>
    <row r="494" spans="2:8" ht="20.25" customHeight="1" hidden="1">
      <c r="B494" s="26" t="s">
        <v>287</v>
      </c>
      <c r="C494" s="23" t="s">
        <v>99</v>
      </c>
      <c r="D494" s="23" t="s">
        <v>128</v>
      </c>
      <c r="E494" s="23" t="s">
        <v>247</v>
      </c>
      <c r="F494" s="23" t="s">
        <v>285</v>
      </c>
      <c r="G494" s="23" t="s">
        <v>265</v>
      </c>
      <c r="H494" s="56">
        <f>H495</f>
        <v>0</v>
      </c>
    </row>
    <row r="495" spans="2:8" ht="41.25" customHeight="1" hidden="1">
      <c r="B495" s="26" t="s">
        <v>286</v>
      </c>
      <c r="C495" s="23" t="s">
        <v>99</v>
      </c>
      <c r="D495" s="23" t="s">
        <v>128</v>
      </c>
      <c r="E495" s="23" t="s">
        <v>247</v>
      </c>
      <c r="F495" s="23" t="s">
        <v>285</v>
      </c>
      <c r="G495" s="29" t="s">
        <v>63</v>
      </c>
      <c r="H495" s="55"/>
    </row>
    <row r="496" spans="2:8" ht="12.75" hidden="1">
      <c r="B496" s="14" t="s">
        <v>284</v>
      </c>
      <c r="C496" s="27" t="s">
        <v>99</v>
      </c>
      <c r="D496" s="27" t="s">
        <v>128</v>
      </c>
      <c r="E496" s="27" t="s">
        <v>85</v>
      </c>
      <c r="F496" s="27"/>
      <c r="G496" s="30"/>
      <c r="H496" s="58">
        <f>H497</f>
        <v>0</v>
      </c>
    </row>
    <row r="497" spans="2:8" ht="38.25" hidden="1">
      <c r="B497" s="26" t="s">
        <v>102</v>
      </c>
      <c r="C497" s="23" t="s">
        <v>99</v>
      </c>
      <c r="D497" s="23" t="s">
        <v>128</v>
      </c>
      <c r="E497" s="23" t="s">
        <v>85</v>
      </c>
      <c r="F497" s="23" t="s">
        <v>118</v>
      </c>
      <c r="G497" s="29"/>
      <c r="H497" s="55">
        <f>H498</f>
        <v>0</v>
      </c>
    </row>
    <row r="498" spans="2:8" ht="25.5" hidden="1">
      <c r="B498" s="26" t="s">
        <v>283</v>
      </c>
      <c r="C498" s="23" t="s">
        <v>99</v>
      </c>
      <c r="D498" s="23" t="s">
        <v>128</v>
      </c>
      <c r="E498" s="23" t="s">
        <v>85</v>
      </c>
      <c r="F498" s="23" t="s">
        <v>282</v>
      </c>
      <c r="G498" s="29"/>
      <c r="H498" s="55">
        <f>H499</f>
        <v>0</v>
      </c>
    </row>
    <row r="499" spans="2:8" ht="38.25" hidden="1">
      <c r="B499" s="11" t="s">
        <v>259</v>
      </c>
      <c r="C499" s="23" t="s">
        <v>99</v>
      </c>
      <c r="D499" s="23" t="s">
        <v>128</v>
      </c>
      <c r="E499" s="23" t="s">
        <v>85</v>
      </c>
      <c r="F499" s="23" t="s">
        <v>282</v>
      </c>
      <c r="G499" s="23" t="s">
        <v>258</v>
      </c>
      <c r="H499" s="56">
        <f>H500</f>
        <v>0</v>
      </c>
    </row>
    <row r="500" spans="2:8" ht="12.75" hidden="1">
      <c r="B500" s="26" t="s">
        <v>257</v>
      </c>
      <c r="C500" s="23" t="s">
        <v>99</v>
      </c>
      <c r="D500" s="23" t="s">
        <v>128</v>
      </c>
      <c r="E500" s="23" t="s">
        <v>85</v>
      </c>
      <c r="F500" s="23" t="s">
        <v>282</v>
      </c>
      <c r="G500" s="23" t="s">
        <v>255</v>
      </c>
      <c r="H500" s="56"/>
    </row>
    <row r="501" spans="2:8" ht="14.25" customHeight="1" hidden="1">
      <c r="B501" s="14" t="s">
        <v>281</v>
      </c>
      <c r="C501" s="27" t="s">
        <v>99</v>
      </c>
      <c r="D501" s="27" t="s">
        <v>128</v>
      </c>
      <c r="E501" s="27" t="s">
        <v>272</v>
      </c>
      <c r="F501" s="27"/>
      <c r="G501" s="30"/>
      <c r="H501" s="57">
        <f>H503+H509</f>
        <v>0</v>
      </c>
    </row>
    <row r="502" spans="2:8" ht="12.75" hidden="1">
      <c r="B502" s="26" t="s">
        <v>124</v>
      </c>
      <c r="C502" s="23" t="s">
        <v>99</v>
      </c>
      <c r="D502" s="23" t="s">
        <v>128</v>
      </c>
      <c r="E502" s="23" t="s">
        <v>272</v>
      </c>
      <c r="F502" s="23"/>
      <c r="G502" s="30"/>
      <c r="H502" s="57">
        <f>H503</f>
        <v>0</v>
      </c>
    </row>
    <row r="503" spans="2:8" ht="76.5" customHeight="1" hidden="1">
      <c r="B503" s="26" t="s">
        <v>123</v>
      </c>
      <c r="C503" s="23" t="s">
        <v>99</v>
      </c>
      <c r="D503" s="23" t="s">
        <v>128</v>
      </c>
      <c r="E503" s="23" t="s">
        <v>272</v>
      </c>
      <c r="F503" s="23"/>
      <c r="G503" s="29"/>
      <c r="H503" s="56">
        <f>H504</f>
        <v>0</v>
      </c>
    </row>
    <row r="504" spans="2:8" ht="46.5" customHeight="1" hidden="1">
      <c r="B504" s="26" t="s">
        <v>280</v>
      </c>
      <c r="C504" s="23" t="s">
        <v>99</v>
      </c>
      <c r="D504" s="23" t="s">
        <v>128</v>
      </c>
      <c r="E504" s="23" t="s">
        <v>272</v>
      </c>
      <c r="F504" s="23" t="s">
        <v>277</v>
      </c>
      <c r="G504" s="29"/>
      <c r="H504" s="56">
        <f>H505+H507</f>
        <v>0</v>
      </c>
    </row>
    <row r="505" spans="2:8" ht="39" customHeight="1" hidden="1">
      <c r="B505" s="16" t="s">
        <v>79</v>
      </c>
      <c r="C505" s="23" t="s">
        <v>279</v>
      </c>
      <c r="D505" s="23" t="s">
        <v>128</v>
      </c>
      <c r="E505" s="23" t="s">
        <v>272</v>
      </c>
      <c r="F505" s="23" t="s">
        <v>277</v>
      </c>
      <c r="G505" s="29" t="s">
        <v>78</v>
      </c>
      <c r="H505" s="56">
        <f>H506</f>
        <v>0</v>
      </c>
    </row>
    <row r="506" spans="2:8" ht="20.25" customHeight="1" hidden="1">
      <c r="B506" s="24" t="s">
        <v>278</v>
      </c>
      <c r="C506" s="23" t="s">
        <v>99</v>
      </c>
      <c r="D506" s="23" t="s">
        <v>128</v>
      </c>
      <c r="E506" s="23" t="s">
        <v>272</v>
      </c>
      <c r="F506" s="23" t="s">
        <v>277</v>
      </c>
      <c r="G506" s="23" t="s">
        <v>88</v>
      </c>
      <c r="H506" s="56"/>
    </row>
    <row r="507" spans="2:8" ht="25.5" hidden="1">
      <c r="B507" s="24" t="s">
        <v>75</v>
      </c>
      <c r="C507" s="23" t="s">
        <v>99</v>
      </c>
      <c r="D507" s="23" t="s">
        <v>128</v>
      </c>
      <c r="E507" s="23" t="s">
        <v>272</v>
      </c>
      <c r="F507" s="23" t="s">
        <v>276</v>
      </c>
      <c r="G507" s="23" t="s">
        <v>74</v>
      </c>
      <c r="H507" s="56">
        <f>H508</f>
        <v>0</v>
      </c>
    </row>
    <row r="508" spans="2:8" ht="25.5" hidden="1">
      <c r="B508" s="24" t="s">
        <v>73</v>
      </c>
      <c r="C508" s="23" t="s">
        <v>99</v>
      </c>
      <c r="D508" s="23" t="s">
        <v>128</v>
      </c>
      <c r="E508" s="23" t="s">
        <v>272</v>
      </c>
      <c r="F508" s="23" t="s">
        <v>276</v>
      </c>
      <c r="G508" s="23" t="s">
        <v>68</v>
      </c>
      <c r="H508" s="56">
        <v>0</v>
      </c>
    </row>
    <row r="509" spans="2:8" ht="38.25" hidden="1">
      <c r="B509" s="26" t="s">
        <v>102</v>
      </c>
      <c r="C509" s="23" t="s">
        <v>99</v>
      </c>
      <c r="D509" s="23" t="s">
        <v>128</v>
      </c>
      <c r="E509" s="23" t="s">
        <v>272</v>
      </c>
      <c r="F509" s="23" t="s">
        <v>118</v>
      </c>
      <c r="G509" s="23"/>
      <c r="H509" s="56">
        <f>H510+H513</f>
        <v>0</v>
      </c>
    </row>
    <row r="510" spans="2:8" ht="25.5" hidden="1">
      <c r="B510" s="24" t="s">
        <v>275</v>
      </c>
      <c r="C510" s="23" t="s">
        <v>99</v>
      </c>
      <c r="D510" s="23" t="s">
        <v>128</v>
      </c>
      <c r="E510" s="23" t="s">
        <v>272</v>
      </c>
      <c r="F510" s="23" t="s">
        <v>274</v>
      </c>
      <c r="G510" s="23"/>
      <c r="H510" s="56">
        <f>H511</f>
        <v>0</v>
      </c>
    </row>
    <row r="511" spans="2:8" ht="25.5" hidden="1">
      <c r="B511" s="24" t="s">
        <v>75</v>
      </c>
      <c r="C511" s="23" t="s">
        <v>99</v>
      </c>
      <c r="D511" s="23" t="s">
        <v>128</v>
      </c>
      <c r="E511" s="23" t="s">
        <v>272</v>
      </c>
      <c r="F511" s="23" t="s">
        <v>274</v>
      </c>
      <c r="G511" s="23" t="s">
        <v>74</v>
      </c>
      <c r="H511" s="56">
        <f>H512</f>
        <v>0</v>
      </c>
    </row>
    <row r="512" spans="2:8" ht="25.5" hidden="1">
      <c r="B512" s="24" t="s">
        <v>73</v>
      </c>
      <c r="C512" s="23" t="s">
        <v>99</v>
      </c>
      <c r="D512" s="23" t="s">
        <v>128</v>
      </c>
      <c r="E512" s="23" t="s">
        <v>272</v>
      </c>
      <c r="F512" s="23" t="s">
        <v>274</v>
      </c>
      <c r="G512" s="29" t="s">
        <v>68</v>
      </c>
      <c r="H512" s="56"/>
    </row>
    <row r="513" spans="2:8" ht="25.5" hidden="1">
      <c r="B513" s="24" t="s">
        <v>273</v>
      </c>
      <c r="C513" s="23" t="s">
        <v>99</v>
      </c>
      <c r="D513" s="23" t="s">
        <v>128</v>
      </c>
      <c r="E513" s="23" t="s">
        <v>272</v>
      </c>
      <c r="F513" s="23" t="s">
        <v>271</v>
      </c>
      <c r="G513" s="29"/>
      <c r="H513" s="56">
        <f>H514</f>
        <v>0</v>
      </c>
    </row>
    <row r="514" spans="2:8" ht="25.5" hidden="1">
      <c r="B514" s="24" t="s">
        <v>75</v>
      </c>
      <c r="C514" s="23" t="s">
        <v>99</v>
      </c>
      <c r="D514" s="23" t="s">
        <v>128</v>
      </c>
      <c r="E514" s="23" t="s">
        <v>272</v>
      </c>
      <c r="F514" s="23" t="s">
        <v>271</v>
      </c>
      <c r="G514" s="23" t="s">
        <v>74</v>
      </c>
      <c r="H514" s="56">
        <f>H515</f>
        <v>0</v>
      </c>
    </row>
    <row r="515" spans="2:8" ht="30.75" customHeight="1" hidden="1">
      <c r="B515" s="24" t="s">
        <v>73</v>
      </c>
      <c r="C515" s="23" t="s">
        <v>99</v>
      </c>
      <c r="D515" s="23" t="s">
        <v>128</v>
      </c>
      <c r="E515" s="23" t="s">
        <v>272</v>
      </c>
      <c r="F515" s="23" t="s">
        <v>271</v>
      </c>
      <c r="G515" s="29" t="s">
        <v>68</v>
      </c>
      <c r="H515" s="56"/>
    </row>
    <row r="516" spans="2:8" ht="12.75" hidden="1">
      <c r="B516" s="14" t="s">
        <v>270</v>
      </c>
      <c r="C516" s="27" t="s">
        <v>99</v>
      </c>
      <c r="D516" s="27" t="s">
        <v>247</v>
      </c>
      <c r="E516" s="27"/>
      <c r="F516" s="27"/>
      <c r="G516" s="27"/>
      <c r="H516" s="57">
        <f>H517</f>
        <v>0</v>
      </c>
    </row>
    <row r="517" spans="2:8" ht="15" customHeight="1" hidden="1">
      <c r="B517" s="14" t="s">
        <v>269</v>
      </c>
      <c r="C517" s="27" t="s">
        <v>99</v>
      </c>
      <c r="D517" s="27" t="s">
        <v>247</v>
      </c>
      <c r="E517" s="27" t="s">
        <v>86</v>
      </c>
      <c r="F517" s="27"/>
      <c r="G517" s="27"/>
      <c r="H517" s="57">
        <f>H518</f>
        <v>0</v>
      </c>
    </row>
    <row r="518" spans="2:8" ht="44.25" customHeight="1" hidden="1">
      <c r="B518" s="26" t="s">
        <v>102</v>
      </c>
      <c r="C518" s="23" t="s">
        <v>99</v>
      </c>
      <c r="D518" s="23" t="s">
        <v>247</v>
      </c>
      <c r="E518" s="23" t="s">
        <v>86</v>
      </c>
      <c r="F518" s="23" t="s">
        <v>118</v>
      </c>
      <c r="G518" s="23"/>
      <c r="H518" s="56">
        <f>H522+H528+H525+H519+H531+H534</f>
        <v>0</v>
      </c>
    </row>
    <row r="519" spans="2:8" ht="30.75" customHeight="1" hidden="1">
      <c r="B519" s="26" t="s">
        <v>268</v>
      </c>
      <c r="C519" s="23" t="s">
        <v>99</v>
      </c>
      <c r="D519" s="23" t="s">
        <v>267</v>
      </c>
      <c r="E519" s="23" t="s">
        <v>86</v>
      </c>
      <c r="F519" s="23" t="s">
        <v>263</v>
      </c>
      <c r="G519" s="23"/>
      <c r="H519" s="56">
        <f>H520</f>
        <v>0</v>
      </c>
    </row>
    <row r="520" spans="2:8" ht="15.75" customHeight="1" hidden="1">
      <c r="B520" s="26" t="s">
        <v>266</v>
      </c>
      <c r="C520" s="23" t="s">
        <v>99</v>
      </c>
      <c r="D520" s="23" t="s">
        <v>247</v>
      </c>
      <c r="E520" s="23" t="s">
        <v>86</v>
      </c>
      <c r="F520" s="23" t="s">
        <v>263</v>
      </c>
      <c r="G520" s="23" t="s">
        <v>265</v>
      </c>
      <c r="H520" s="56">
        <f>H521</f>
        <v>0</v>
      </c>
    </row>
    <row r="521" spans="2:8" ht="42" customHeight="1" hidden="1">
      <c r="B521" s="26" t="s">
        <v>264</v>
      </c>
      <c r="C521" s="23" t="s">
        <v>99</v>
      </c>
      <c r="D521" s="23" t="s">
        <v>247</v>
      </c>
      <c r="E521" s="23" t="s">
        <v>86</v>
      </c>
      <c r="F521" s="23" t="s">
        <v>263</v>
      </c>
      <c r="G521" s="23" t="s">
        <v>63</v>
      </c>
      <c r="H521" s="56"/>
    </row>
    <row r="522" spans="2:8" ht="18" customHeight="1" hidden="1">
      <c r="B522" s="26" t="s">
        <v>262</v>
      </c>
      <c r="C522" s="23" t="s">
        <v>99</v>
      </c>
      <c r="D522" s="23" t="s">
        <v>247</v>
      </c>
      <c r="E522" s="23" t="s">
        <v>86</v>
      </c>
      <c r="F522" s="23" t="s">
        <v>261</v>
      </c>
      <c r="G522" s="23"/>
      <c r="H522" s="56">
        <f>H523</f>
        <v>0</v>
      </c>
    </row>
    <row r="523" spans="2:8" ht="38.25" hidden="1">
      <c r="B523" s="11" t="s">
        <v>259</v>
      </c>
      <c r="C523" s="23" t="s">
        <v>99</v>
      </c>
      <c r="D523" s="23" t="s">
        <v>247</v>
      </c>
      <c r="E523" s="23" t="s">
        <v>86</v>
      </c>
      <c r="F523" s="23" t="s">
        <v>261</v>
      </c>
      <c r="G523" s="23" t="s">
        <v>258</v>
      </c>
      <c r="H523" s="56">
        <f>H524</f>
        <v>0</v>
      </c>
    </row>
    <row r="524" spans="2:8" ht="21" customHeight="1" hidden="1">
      <c r="B524" s="26" t="s">
        <v>257</v>
      </c>
      <c r="C524" s="23" t="s">
        <v>99</v>
      </c>
      <c r="D524" s="23" t="s">
        <v>247</v>
      </c>
      <c r="E524" s="23" t="s">
        <v>86</v>
      </c>
      <c r="F524" s="23" t="s">
        <v>261</v>
      </c>
      <c r="G524" s="23" t="s">
        <v>255</v>
      </c>
      <c r="H524" s="56"/>
    </row>
    <row r="525" spans="2:8" ht="25.5" hidden="1">
      <c r="B525" s="26" t="s">
        <v>260</v>
      </c>
      <c r="C525" s="23" t="s">
        <v>99</v>
      </c>
      <c r="D525" s="23" t="s">
        <v>247</v>
      </c>
      <c r="E525" s="23" t="s">
        <v>86</v>
      </c>
      <c r="F525" s="23" t="s">
        <v>256</v>
      </c>
      <c r="G525" s="23"/>
      <c r="H525" s="56">
        <f>H526</f>
        <v>0</v>
      </c>
    </row>
    <row r="526" spans="2:8" ht="38.25" hidden="1">
      <c r="B526" s="11" t="s">
        <v>259</v>
      </c>
      <c r="C526" s="23" t="s">
        <v>99</v>
      </c>
      <c r="D526" s="23" t="s">
        <v>247</v>
      </c>
      <c r="E526" s="23" t="s">
        <v>86</v>
      </c>
      <c r="F526" s="23" t="s">
        <v>256</v>
      </c>
      <c r="G526" s="23" t="s">
        <v>258</v>
      </c>
      <c r="H526" s="56">
        <f>H527</f>
        <v>0</v>
      </c>
    </row>
    <row r="527" spans="2:8" ht="12.75" hidden="1">
      <c r="B527" s="26" t="s">
        <v>257</v>
      </c>
      <c r="C527" s="23" t="s">
        <v>99</v>
      </c>
      <c r="D527" s="23" t="s">
        <v>247</v>
      </c>
      <c r="E527" s="23" t="s">
        <v>86</v>
      </c>
      <c r="F527" s="23" t="s">
        <v>256</v>
      </c>
      <c r="G527" s="23" t="s">
        <v>255</v>
      </c>
      <c r="H527" s="56"/>
    </row>
    <row r="528" spans="2:8" ht="25.5" hidden="1">
      <c r="B528" s="26" t="s">
        <v>254</v>
      </c>
      <c r="C528" s="23" t="s">
        <v>99</v>
      </c>
      <c r="D528" s="23" t="s">
        <v>247</v>
      </c>
      <c r="E528" s="23" t="s">
        <v>86</v>
      </c>
      <c r="F528" s="23" t="s">
        <v>253</v>
      </c>
      <c r="G528" s="29"/>
      <c r="H528" s="56">
        <f>H529</f>
        <v>0</v>
      </c>
    </row>
    <row r="529" spans="2:8" ht="25.5" hidden="1">
      <c r="B529" s="24" t="s">
        <v>75</v>
      </c>
      <c r="C529" s="23" t="s">
        <v>99</v>
      </c>
      <c r="D529" s="23" t="s">
        <v>247</v>
      </c>
      <c r="E529" s="23" t="s">
        <v>86</v>
      </c>
      <c r="F529" s="23" t="s">
        <v>253</v>
      </c>
      <c r="G529" s="29" t="s">
        <v>74</v>
      </c>
      <c r="H529" s="56">
        <f>H530</f>
        <v>0</v>
      </c>
    </row>
    <row r="530" spans="2:8" ht="25.5" hidden="1">
      <c r="B530" s="24" t="s">
        <v>73</v>
      </c>
      <c r="C530" s="23" t="s">
        <v>99</v>
      </c>
      <c r="D530" s="23" t="s">
        <v>247</v>
      </c>
      <c r="E530" s="23" t="s">
        <v>86</v>
      </c>
      <c r="F530" s="23" t="s">
        <v>253</v>
      </c>
      <c r="G530" s="29" t="s">
        <v>68</v>
      </c>
      <c r="H530" s="56"/>
    </row>
    <row r="531" spans="2:8" ht="12.75" hidden="1">
      <c r="B531" s="24" t="s">
        <v>252</v>
      </c>
      <c r="C531" s="23" t="s">
        <v>99</v>
      </c>
      <c r="D531" s="23" t="s">
        <v>247</v>
      </c>
      <c r="E531" s="23" t="s">
        <v>86</v>
      </c>
      <c r="F531" s="23" t="s">
        <v>246</v>
      </c>
      <c r="G531" s="29"/>
      <c r="H531" s="56">
        <f>H532</f>
        <v>0</v>
      </c>
    </row>
    <row r="532" spans="2:8" ht="25.5" hidden="1">
      <c r="B532" s="24" t="s">
        <v>75</v>
      </c>
      <c r="C532" s="23" t="s">
        <v>99</v>
      </c>
      <c r="D532" s="23" t="s">
        <v>247</v>
      </c>
      <c r="E532" s="23" t="s">
        <v>86</v>
      </c>
      <c r="F532" s="23" t="s">
        <v>246</v>
      </c>
      <c r="G532" s="29" t="s">
        <v>74</v>
      </c>
      <c r="H532" s="56">
        <f>H533</f>
        <v>0</v>
      </c>
    </row>
    <row r="533" spans="2:8" ht="25.5" hidden="1">
      <c r="B533" s="24" t="s">
        <v>73</v>
      </c>
      <c r="C533" s="23" t="s">
        <v>99</v>
      </c>
      <c r="D533" s="23" t="s">
        <v>247</v>
      </c>
      <c r="E533" s="23" t="s">
        <v>86</v>
      </c>
      <c r="F533" s="23" t="s">
        <v>246</v>
      </c>
      <c r="G533" s="29" t="s">
        <v>68</v>
      </c>
      <c r="H533" s="56"/>
    </row>
    <row r="534" spans="2:8" ht="25.5" hidden="1">
      <c r="B534" s="24" t="s">
        <v>251</v>
      </c>
      <c r="C534" s="23"/>
      <c r="D534" s="23"/>
      <c r="E534" s="23"/>
      <c r="F534" s="23"/>
      <c r="G534" s="29"/>
      <c r="H534" s="56">
        <f>H535</f>
        <v>0</v>
      </c>
    </row>
    <row r="535" spans="2:8" ht="25.5" hidden="1">
      <c r="B535" s="24" t="s">
        <v>75</v>
      </c>
      <c r="C535" s="23" t="s">
        <v>99</v>
      </c>
      <c r="D535" s="23" t="s">
        <v>247</v>
      </c>
      <c r="E535" s="23" t="s">
        <v>86</v>
      </c>
      <c r="F535" s="23" t="s">
        <v>246</v>
      </c>
      <c r="G535" s="29" t="s">
        <v>74</v>
      </c>
      <c r="H535" s="56">
        <f>H536</f>
        <v>0</v>
      </c>
    </row>
    <row r="536" spans="2:8" ht="25.5" hidden="1">
      <c r="B536" s="24" t="s">
        <v>73</v>
      </c>
      <c r="C536" s="23" t="s">
        <v>99</v>
      </c>
      <c r="D536" s="23" t="s">
        <v>247</v>
      </c>
      <c r="E536" s="23" t="s">
        <v>86</v>
      </c>
      <c r="F536" s="23" t="s">
        <v>246</v>
      </c>
      <c r="G536" s="29" t="s">
        <v>68</v>
      </c>
      <c r="H536" s="56"/>
    </row>
    <row r="537" spans="2:8" ht="12.75" hidden="1">
      <c r="B537" s="28" t="s">
        <v>250</v>
      </c>
      <c r="C537" s="27" t="s">
        <v>99</v>
      </c>
      <c r="D537" s="27" t="s">
        <v>85</v>
      </c>
      <c r="E537" s="27"/>
      <c r="F537" s="27"/>
      <c r="G537" s="30"/>
      <c r="H537" s="57">
        <f>H538</f>
        <v>0</v>
      </c>
    </row>
    <row r="538" spans="2:8" ht="33.75" customHeight="1" hidden="1">
      <c r="B538" s="28" t="s">
        <v>249</v>
      </c>
      <c r="C538" s="27" t="s">
        <v>99</v>
      </c>
      <c r="D538" s="27" t="s">
        <v>85</v>
      </c>
      <c r="E538" s="27" t="s">
        <v>247</v>
      </c>
      <c r="F538" s="27"/>
      <c r="G538" s="30"/>
      <c r="H538" s="57">
        <f>H539</f>
        <v>0</v>
      </c>
    </row>
    <row r="539" spans="2:8" ht="38.25" hidden="1">
      <c r="B539" s="26" t="s">
        <v>102</v>
      </c>
      <c r="C539" s="23" t="s">
        <v>99</v>
      </c>
      <c r="D539" s="23" t="s">
        <v>85</v>
      </c>
      <c r="E539" s="23" t="s">
        <v>247</v>
      </c>
      <c r="F539" s="23" t="s">
        <v>118</v>
      </c>
      <c r="G539" s="29"/>
      <c r="H539" s="56">
        <f>H540</f>
        <v>0</v>
      </c>
    </row>
    <row r="540" spans="2:8" ht="18" customHeight="1" hidden="1">
      <c r="B540" s="24" t="s">
        <v>248</v>
      </c>
      <c r="C540" s="23" t="s">
        <v>99</v>
      </c>
      <c r="D540" s="23" t="s">
        <v>85</v>
      </c>
      <c r="E540" s="23" t="s">
        <v>247</v>
      </c>
      <c r="F540" s="23" t="s">
        <v>246</v>
      </c>
      <c r="G540" s="29"/>
      <c r="H540" s="56">
        <f>H541</f>
        <v>0</v>
      </c>
    </row>
    <row r="541" spans="2:8" ht="25.5" hidden="1">
      <c r="B541" s="24" t="s">
        <v>75</v>
      </c>
      <c r="C541" s="23" t="s">
        <v>99</v>
      </c>
      <c r="D541" s="23" t="s">
        <v>85</v>
      </c>
      <c r="E541" s="23" t="s">
        <v>247</v>
      </c>
      <c r="F541" s="23" t="s">
        <v>246</v>
      </c>
      <c r="G541" s="29" t="s">
        <v>74</v>
      </c>
      <c r="H541" s="56">
        <f>H542</f>
        <v>0</v>
      </c>
    </row>
    <row r="542" spans="2:8" ht="25.5" hidden="1">
      <c r="B542" s="24" t="s">
        <v>73</v>
      </c>
      <c r="C542" s="23" t="s">
        <v>99</v>
      </c>
      <c r="D542" s="23" t="s">
        <v>85</v>
      </c>
      <c r="E542" s="23" t="s">
        <v>247</v>
      </c>
      <c r="F542" s="23" t="s">
        <v>246</v>
      </c>
      <c r="G542" s="29" t="s">
        <v>68</v>
      </c>
      <c r="H542" s="56"/>
    </row>
    <row r="543" spans="2:8" ht="12.75" hidden="1">
      <c r="B543" s="28" t="s">
        <v>245</v>
      </c>
      <c r="C543" s="27" t="s">
        <v>99</v>
      </c>
      <c r="D543" s="27" t="s">
        <v>242</v>
      </c>
      <c r="E543" s="27"/>
      <c r="F543" s="27"/>
      <c r="G543" s="30"/>
      <c r="H543" s="57">
        <f>H544</f>
        <v>0</v>
      </c>
    </row>
    <row r="544" spans="2:8" ht="12.75" hidden="1">
      <c r="B544" s="28" t="s">
        <v>244</v>
      </c>
      <c r="C544" s="27" t="s">
        <v>99</v>
      </c>
      <c r="D544" s="27" t="s">
        <v>242</v>
      </c>
      <c r="E544" s="27" t="s">
        <v>70</v>
      </c>
      <c r="F544" s="27"/>
      <c r="G544" s="30"/>
      <c r="H544" s="57">
        <f>H545</f>
        <v>0</v>
      </c>
    </row>
    <row r="545" spans="2:8" ht="38.25" hidden="1">
      <c r="B545" s="26" t="s">
        <v>102</v>
      </c>
      <c r="C545" s="23" t="s">
        <v>99</v>
      </c>
      <c r="D545" s="23" t="s">
        <v>242</v>
      </c>
      <c r="E545" s="23" t="s">
        <v>70</v>
      </c>
      <c r="F545" s="23" t="s">
        <v>118</v>
      </c>
      <c r="G545" s="29"/>
      <c r="H545" s="56">
        <f>H546</f>
        <v>0</v>
      </c>
    </row>
    <row r="546" spans="2:8" ht="31.5" customHeight="1" hidden="1">
      <c r="B546" s="26" t="s">
        <v>243</v>
      </c>
      <c r="C546" s="23" t="s">
        <v>99</v>
      </c>
      <c r="D546" s="23" t="s">
        <v>242</v>
      </c>
      <c r="E546" s="23" t="s">
        <v>70</v>
      </c>
      <c r="F546" s="23" t="s">
        <v>241</v>
      </c>
      <c r="G546" s="29"/>
      <c r="H546" s="56">
        <f>H547</f>
        <v>0</v>
      </c>
    </row>
    <row r="547" spans="2:8" ht="30.75" customHeight="1" hidden="1">
      <c r="B547" s="24" t="s">
        <v>75</v>
      </c>
      <c r="C547" s="23" t="s">
        <v>99</v>
      </c>
      <c r="D547" s="23" t="s">
        <v>242</v>
      </c>
      <c r="E547" s="23" t="s">
        <v>70</v>
      </c>
      <c r="F547" s="23" t="s">
        <v>241</v>
      </c>
      <c r="G547" s="29" t="s">
        <v>74</v>
      </c>
      <c r="H547" s="56">
        <f>H548</f>
        <v>0</v>
      </c>
    </row>
    <row r="548" spans="2:8" ht="25.5" hidden="1">
      <c r="B548" s="24" t="s">
        <v>73</v>
      </c>
      <c r="C548" s="23" t="s">
        <v>99</v>
      </c>
      <c r="D548" s="23" t="s">
        <v>242</v>
      </c>
      <c r="E548" s="23" t="s">
        <v>70</v>
      </c>
      <c r="F548" s="23" t="s">
        <v>241</v>
      </c>
      <c r="G548" s="29" t="s">
        <v>68</v>
      </c>
      <c r="H548" s="56"/>
    </row>
    <row r="549" spans="2:8" ht="25.5" hidden="1">
      <c r="B549" s="14" t="s">
        <v>240</v>
      </c>
      <c r="C549" s="27" t="s">
        <v>99</v>
      </c>
      <c r="D549" s="27" t="s">
        <v>223</v>
      </c>
      <c r="E549" s="27"/>
      <c r="F549" s="27"/>
      <c r="G549" s="27"/>
      <c r="H549" s="57">
        <f>H550+H555</f>
        <v>0</v>
      </c>
    </row>
    <row r="550" spans="2:8" ht="12.75" hidden="1">
      <c r="B550" s="14" t="s">
        <v>239</v>
      </c>
      <c r="C550" s="27" t="s">
        <v>99</v>
      </c>
      <c r="D550" s="27" t="s">
        <v>223</v>
      </c>
      <c r="E550" s="27" t="s">
        <v>86</v>
      </c>
      <c r="F550" s="27"/>
      <c r="G550" s="27"/>
      <c r="H550" s="57">
        <f>H551+H556+H561</f>
        <v>0</v>
      </c>
    </row>
    <row r="551" spans="2:8" ht="12.75" hidden="1">
      <c r="B551" s="26" t="s">
        <v>238</v>
      </c>
      <c r="C551" s="23" t="s">
        <v>99</v>
      </c>
      <c r="D551" s="23" t="s">
        <v>223</v>
      </c>
      <c r="E551" s="23" t="s">
        <v>86</v>
      </c>
      <c r="F551" s="23" t="s">
        <v>235</v>
      </c>
      <c r="G551" s="23"/>
      <c r="H551" s="56">
        <f>H552</f>
        <v>0</v>
      </c>
    </row>
    <row r="552" spans="2:8" ht="25.5" hidden="1">
      <c r="B552" s="26" t="s">
        <v>212</v>
      </c>
      <c r="C552" s="23" t="s">
        <v>99</v>
      </c>
      <c r="D552" s="23" t="s">
        <v>223</v>
      </c>
      <c r="E552" s="23" t="s">
        <v>86</v>
      </c>
      <c r="F552" s="23" t="s">
        <v>235</v>
      </c>
      <c r="G552" s="23"/>
      <c r="H552" s="56">
        <f>H553</f>
        <v>0</v>
      </c>
    </row>
    <row r="553" spans="2:8" ht="38.25" hidden="1">
      <c r="B553" s="16" t="s">
        <v>237</v>
      </c>
      <c r="C553" s="23" t="s">
        <v>99</v>
      </c>
      <c r="D553" s="23" t="s">
        <v>223</v>
      </c>
      <c r="E553" s="23" t="s">
        <v>86</v>
      </c>
      <c r="F553" s="23" t="s">
        <v>235</v>
      </c>
      <c r="G553" s="23" t="s">
        <v>107</v>
      </c>
      <c r="H553" s="56">
        <f>H554</f>
        <v>0</v>
      </c>
    </row>
    <row r="554" spans="2:8" ht="46.5" customHeight="1" hidden="1">
      <c r="B554" s="16" t="s">
        <v>236</v>
      </c>
      <c r="C554" s="23" t="s">
        <v>99</v>
      </c>
      <c r="D554" s="23" t="s">
        <v>223</v>
      </c>
      <c r="E554" s="23" t="s">
        <v>86</v>
      </c>
      <c r="F554" s="23" t="s">
        <v>235</v>
      </c>
      <c r="G554" s="23" t="s">
        <v>234</v>
      </c>
      <c r="H554" s="56"/>
    </row>
    <row r="555" spans="2:8" ht="12.75" hidden="1">
      <c r="B555" s="14"/>
      <c r="C555" s="27"/>
      <c r="D555" s="27"/>
      <c r="E555" s="27"/>
      <c r="F555" s="27"/>
      <c r="G555" s="27"/>
      <c r="H555" s="57"/>
    </row>
    <row r="556" spans="2:8" ht="12.75" hidden="1">
      <c r="B556" s="26" t="s">
        <v>233</v>
      </c>
      <c r="C556" s="23" t="s">
        <v>99</v>
      </c>
      <c r="D556" s="23" t="s">
        <v>223</v>
      </c>
      <c r="E556" s="23" t="s">
        <v>86</v>
      </c>
      <c r="F556" s="23" t="s">
        <v>232</v>
      </c>
      <c r="G556" s="23"/>
      <c r="H556" s="56">
        <f>H557</f>
        <v>0</v>
      </c>
    </row>
    <row r="557" spans="2:8" ht="76.5" hidden="1">
      <c r="B557" s="26" t="s">
        <v>123</v>
      </c>
      <c r="C557" s="23" t="s">
        <v>99</v>
      </c>
      <c r="D557" s="23" t="s">
        <v>223</v>
      </c>
      <c r="E557" s="23" t="s">
        <v>86</v>
      </c>
      <c r="F557" s="23" t="s">
        <v>231</v>
      </c>
      <c r="G557" s="23"/>
      <c r="H557" s="56">
        <f>H558</f>
        <v>0</v>
      </c>
    </row>
    <row r="558" spans="2:8" ht="38.25" hidden="1">
      <c r="B558" s="26" t="s">
        <v>230</v>
      </c>
      <c r="C558" s="23" t="s">
        <v>99</v>
      </c>
      <c r="D558" s="23" t="s">
        <v>223</v>
      </c>
      <c r="E558" s="23" t="s">
        <v>86</v>
      </c>
      <c r="F558" s="23" t="s">
        <v>227</v>
      </c>
      <c r="G558" s="23"/>
      <c r="H558" s="56">
        <f>H559</f>
        <v>0</v>
      </c>
    </row>
    <row r="559" spans="2:8" ht="12.75" hidden="1">
      <c r="B559" s="16" t="s">
        <v>229</v>
      </c>
      <c r="C559" s="23" t="s">
        <v>99</v>
      </c>
      <c r="D559" s="23" t="s">
        <v>223</v>
      </c>
      <c r="E559" s="23" t="s">
        <v>86</v>
      </c>
      <c r="F559" s="23" t="s">
        <v>227</v>
      </c>
      <c r="G559" s="23" t="s">
        <v>132</v>
      </c>
      <c r="H559" s="56">
        <f>H560</f>
        <v>0</v>
      </c>
    </row>
    <row r="560" spans="2:8" ht="38.25" hidden="1">
      <c r="B560" s="16" t="s">
        <v>228</v>
      </c>
      <c r="C560" s="23" t="s">
        <v>99</v>
      </c>
      <c r="D560" s="23" t="s">
        <v>223</v>
      </c>
      <c r="E560" s="23" t="s">
        <v>86</v>
      </c>
      <c r="F560" s="23" t="s">
        <v>227</v>
      </c>
      <c r="G560" s="23" t="s">
        <v>62</v>
      </c>
      <c r="H560" s="56"/>
    </row>
    <row r="561" spans="2:8" ht="43.5" customHeight="1" hidden="1">
      <c r="B561" s="26" t="s">
        <v>102</v>
      </c>
      <c r="C561" s="23" t="s">
        <v>99</v>
      </c>
      <c r="D561" s="23" t="s">
        <v>223</v>
      </c>
      <c r="E561" s="23" t="s">
        <v>86</v>
      </c>
      <c r="F561" s="23" t="s">
        <v>225</v>
      </c>
      <c r="G561" s="23"/>
      <c r="H561" s="55">
        <f>H562+H565</f>
        <v>0</v>
      </c>
    </row>
    <row r="562" spans="2:8" ht="25.5" hidden="1">
      <c r="B562" s="26" t="s">
        <v>226</v>
      </c>
      <c r="C562" s="23" t="s">
        <v>99</v>
      </c>
      <c r="D562" s="23" t="s">
        <v>223</v>
      </c>
      <c r="E562" s="23" t="s">
        <v>86</v>
      </c>
      <c r="F562" s="23" t="s">
        <v>225</v>
      </c>
      <c r="G562" s="23"/>
      <c r="H562" s="55">
        <f>H563</f>
        <v>0</v>
      </c>
    </row>
    <row r="563" spans="2:8" ht="18.75" customHeight="1" hidden="1">
      <c r="B563" s="17" t="s">
        <v>155</v>
      </c>
      <c r="C563" s="23" t="s">
        <v>99</v>
      </c>
      <c r="D563" s="23" t="s">
        <v>223</v>
      </c>
      <c r="E563" s="23" t="s">
        <v>86</v>
      </c>
      <c r="F563" s="23" t="s">
        <v>225</v>
      </c>
      <c r="G563" s="23" t="s">
        <v>74</v>
      </c>
      <c r="H563" s="55">
        <f>H564</f>
        <v>0</v>
      </c>
    </row>
    <row r="564" spans="2:8" ht="25.5" hidden="1">
      <c r="B564" s="16" t="s">
        <v>154</v>
      </c>
      <c r="C564" s="23" t="s">
        <v>99</v>
      </c>
      <c r="D564" s="23" t="s">
        <v>223</v>
      </c>
      <c r="E564" s="23" t="s">
        <v>86</v>
      </c>
      <c r="F564" s="23" t="s">
        <v>225</v>
      </c>
      <c r="G564" s="23" t="s">
        <v>68</v>
      </c>
      <c r="H564" s="55"/>
    </row>
    <row r="565" spans="2:8" ht="17.25" customHeight="1" hidden="1">
      <c r="B565" s="26" t="s">
        <v>224</v>
      </c>
      <c r="C565" s="23" t="s">
        <v>99</v>
      </c>
      <c r="D565" s="23" t="s">
        <v>223</v>
      </c>
      <c r="E565" s="23" t="s">
        <v>86</v>
      </c>
      <c r="F565" s="23" t="s">
        <v>222</v>
      </c>
      <c r="G565" s="23"/>
      <c r="H565" s="55">
        <f>H566</f>
        <v>0</v>
      </c>
    </row>
    <row r="566" spans="2:8" ht="25.5" hidden="1">
      <c r="B566" s="17" t="s">
        <v>155</v>
      </c>
      <c r="C566" s="23" t="s">
        <v>99</v>
      </c>
      <c r="D566" s="23" t="s">
        <v>223</v>
      </c>
      <c r="E566" s="23" t="s">
        <v>86</v>
      </c>
      <c r="F566" s="23" t="s">
        <v>222</v>
      </c>
      <c r="G566" s="23" t="s">
        <v>74</v>
      </c>
      <c r="H566" s="55">
        <f>H567</f>
        <v>0</v>
      </c>
    </row>
    <row r="567" spans="2:8" ht="25.5" hidden="1">
      <c r="B567" s="16" t="s">
        <v>154</v>
      </c>
      <c r="C567" s="23" t="s">
        <v>99</v>
      </c>
      <c r="D567" s="23" t="s">
        <v>223</v>
      </c>
      <c r="E567" s="23" t="s">
        <v>86</v>
      </c>
      <c r="F567" s="23" t="s">
        <v>222</v>
      </c>
      <c r="G567" s="23" t="s">
        <v>68</v>
      </c>
      <c r="H567" s="55"/>
    </row>
    <row r="568" spans="2:8" ht="12.75" hidden="1">
      <c r="B568" s="14" t="s">
        <v>221</v>
      </c>
      <c r="C568" s="27" t="s">
        <v>99</v>
      </c>
      <c r="D568" s="27" t="s">
        <v>70</v>
      </c>
      <c r="E568" s="27"/>
      <c r="F568" s="27"/>
      <c r="G568" s="27"/>
      <c r="H568" s="58">
        <f>H631+H627+H623+H610+H593+H589+H585+H569</f>
        <v>0</v>
      </c>
    </row>
    <row r="569" spans="2:8" ht="12.75" hidden="1">
      <c r="B569" s="14" t="s">
        <v>197</v>
      </c>
      <c r="C569" s="27" t="s">
        <v>99</v>
      </c>
      <c r="D569" s="27" t="s">
        <v>70</v>
      </c>
      <c r="E569" s="27" t="s">
        <v>86</v>
      </c>
      <c r="F569" s="27"/>
      <c r="G569" s="27"/>
      <c r="H569" s="58">
        <f>H570+H576+H573</f>
        <v>0</v>
      </c>
    </row>
    <row r="570" spans="2:8" ht="25.5" hidden="1">
      <c r="B570" s="26" t="s">
        <v>196</v>
      </c>
      <c r="C570" s="23" t="s">
        <v>99</v>
      </c>
      <c r="D570" s="23" t="s">
        <v>70</v>
      </c>
      <c r="E570" s="23" t="s">
        <v>86</v>
      </c>
      <c r="F570" s="23" t="s">
        <v>195</v>
      </c>
      <c r="G570" s="23"/>
      <c r="H570" s="55">
        <f>H572</f>
        <v>0</v>
      </c>
    </row>
    <row r="571" spans="2:8" ht="25.5" hidden="1">
      <c r="B571" s="26" t="s">
        <v>220</v>
      </c>
      <c r="C571" s="23" t="s">
        <v>99</v>
      </c>
      <c r="D571" s="23" t="s">
        <v>70</v>
      </c>
      <c r="E571" s="23" t="s">
        <v>86</v>
      </c>
      <c r="F571" s="23" t="s">
        <v>193</v>
      </c>
      <c r="G571" s="23"/>
      <c r="H571" s="55">
        <f>H572</f>
        <v>0</v>
      </c>
    </row>
    <row r="572" spans="2:8" ht="12.75" hidden="1">
      <c r="B572" s="26" t="s">
        <v>180</v>
      </c>
      <c r="C572" s="23" t="s">
        <v>99</v>
      </c>
      <c r="D572" s="23" t="s">
        <v>70</v>
      </c>
      <c r="E572" s="23" t="s">
        <v>86</v>
      </c>
      <c r="F572" s="23" t="s">
        <v>219</v>
      </c>
      <c r="G572" s="23" t="s">
        <v>172</v>
      </c>
      <c r="H572" s="55"/>
    </row>
    <row r="573" spans="2:8" ht="38.25" hidden="1">
      <c r="B573" s="26" t="s">
        <v>191</v>
      </c>
      <c r="C573" s="23" t="s">
        <v>99</v>
      </c>
      <c r="D573" s="23" t="s">
        <v>70</v>
      </c>
      <c r="E573" s="23" t="s">
        <v>86</v>
      </c>
      <c r="F573" s="23" t="s">
        <v>190</v>
      </c>
      <c r="G573" s="23"/>
      <c r="H573" s="55">
        <f>H574+H577+H582</f>
        <v>0</v>
      </c>
    </row>
    <row r="574" spans="2:8" ht="12.75" hidden="1">
      <c r="B574" s="39"/>
      <c r="C574" s="38"/>
      <c r="D574" s="38"/>
      <c r="E574" s="38"/>
      <c r="F574" s="38"/>
      <c r="G574" s="38"/>
      <c r="H574" s="55"/>
    </row>
    <row r="575" spans="2:8" ht="12.75" hidden="1">
      <c r="B575" s="39"/>
      <c r="C575" s="38"/>
      <c r="D575" s="38"/>
      <c r="E575" s="38"/>
      <c r="F575" s="38"/>
      <c r="G575" s="38"/>
      <c r="H575" s="55"/>
    </row>
    <row r="576" spans="2:8" ht="12.75" hidden="1">
      <c r="B576" s="26"/>
      <c r="C576" s="23"/>
      <c r="D576" s="23"/>
      <c r="E576" s="23"/>
      <c r="F576" s="23"/>
      <c r="G576" s="23"/>
      <c r="H576" s="55"/>
    </row>
    <row r="577" spans="2:8" ht="38.25" hidden="1">
      <c r="B577" s="26" t="s">
        <v>189</v>
      </c>
      <c r="C577" s="23" t="s">
        <v>99</v>
      </c>
      <c r="D577" s="23" t="s">
        <v>70</v>
      </c>
      <c r="E577" s="23" t="s">
        <v>86</v>
      </c>
      <c r="F577" s="23" t="s">
        <v>188</v>
      </c>
      <c r="G577" s="23"/>
      <c r="H577" s="55">
        <f>H578+H580</f>
        <v>0</v>
      </c>
    </row>
    <row r="578" spans="2:8" ht="38.25" hidden="1">
      <c r="B578" s="26" t="s">
        <v>187</v>
      </c>
      <c r="C578" s="23" t="s">
        <v>99</v>
      </c>
      <c r="D578" s="23" t="s">
        <v>70</v>
      </c>
      <c r="E578" s="23" t="s">
        <v>86</v>
      </c>
      <c r="F578" s="23" t="s">
        <v>186</v>
      </c>
      <c r="G578" s="23"/>
      <c r="H578" s="55">
        <f>H579</f>
        <v>0</v>
      </c>
    </row>
    <row r="579" spans="2:8" ht="12.75" hidden="1">
      <c r="B579" s="26" t="s">
        <v>180</v>
      </c>
      <c r="C579" s="23" t="s">
        <v>99</v>
      </c>
      <c r="D579" s="23" t="s">
        <v>70</v>
      </c>
      <c r="E579" s="23" t="s">
        <v>86</v>
      </c>
      <c r="F579" s="23" t="s">
        <v>186</v>
      </c>
      <c r="G579" s="23" t="s">
        <v>172</v>
      </c>
      <c r="H579" s="55"/>
    </row>
    <row r="580" spans="2:8" ht="25.5" hidden="1">
      <c r="B580" s="26" t="s">
        <v>185</v>
      </c>
      <c r="C580" s="23" t="s">
        <v>99</v>
      </c>
      <c r="D580" s="23" t="s">
        <v>70</v>
      </c>
      <c r="E580" s="23" t="s">
        <v>86</v>
      </c>
      <c r="F580" s="23" t="s">
        <v>184</v>
      </c>
      <c r="G580" s="23"/>
      <c r="H580" s="55">
        <f>H581</f>
        <v>0</v>
      </c>
    </row>
    <row r="581" spans="2:8" ht="12.75" hidden="1">
      <c r="B581" s="26" t="s">
        <v>180</v>
      </c>
      <c r="C581" s="23" t="s">
        <v>99</v>
      </c>
      <c r="D581" s="23" t="s">
        <v>70</v>
      </c>
      <c r="E581" s="23" t="s">
        <v>86</v>
      </c>
      <c r="F581" s="23" t="s">
        <v>184</v>
      </c>
      <c r="G581" s="23" t="s">
        <v>172</v>
      </c>
      <c r="H581" s="55"/>
    </row>
    <row r="582" spans="2:8" ht="38.25" hidden="1">
      <c r="B582" s="26" t="s">
        <v>183</v>
      </c>
      <c r="C582" s="23" t="s">
        <v>99</v>
      </c>
      <c r="D582" s="23" t="s">
        <v>70</v>
      </c>
      <c r="E582" s="23" t="s">
        <v>86</v>
      </c>
      <c r="F582" s="23" t="s">
        <v>182</v>
      </c>
      <c r="G582" s="23"/>
      <c r="H582" s="55">
        <f>H583</f>
        <v>0</v>
      </c>
    </row>
    <row r="583" spans="2:8" ht="38.25" hidden="1">
      <c r="B583" s="26" t="s">
        <v>181</v>
      </c>
      <c r="C583" s="23" t="s">
        <v>99</v>
      </c>
      <c r="D583" s="23" t="s">
        <v>70</v>
      </c>
      <c r="E583" s="23" t="s">
        <v>86</v>
      </c>
      <c r="F583" s="23" t="s">
        <v>179</v>
      </c>
      <c r="G583" s="23"/>
      <c r="H583" s="55">
        <f>H584</f>
        <v>0</v>
      </c>
    </row>
    <row r="584" spans="2:8" ht="12.75" hidden="1">
      <c r="B584" s="26" t="s">
        <v>180</v>
      </c>
      <c r="C584" s="23" t="s">
        <v>99</v>
      </c>
      <c r="D584" s="23" t="s">
        <v>70</v>
      </c>
      <c r="E584" s="23" t="s">
        <v>86</v>
      </c>
      <c r="F584" s="23" t="s">
        <v>179</v>
      </c>
      <c r="G584" s="23" t="s">
        <v>172</v>
      </c>
      <c r="H584" s="55"/>
    </row>
    <row r="585" spans="2:8" ht="12.75" hidden="1">
      <c r="B585" s="14" t="s">
        <v>218</v>
      </c>
      <c r="C585" s="27" t="s">
        <v>99</v>
      </c>
      <c r="D585" s="27" t="s">
        <v>70</v>
      </c>
      <c r="E585" s="27" t="s">
        <v>97</v>
      </c>
      <c r="F585" s="27"/>
      <c r="G585" s="27"/>
      <c r="H585" s="58">
        <f>H586</f>
        <v>0</v>
      </c>
    </row>
    <row r="586" spans="2:8" ht="12.75" hidden="1">
      <c r="B586" s="14" t="s">
        <v>138</v>
      </c>
      <c r="C586" s="23" t="s">
        <v>99</v>
      </c>
      <c r="D586" s="23" t="s">
        <v>70</v>
      </c>
      <c r="E586" s="23" t="s">
        <v>97</v>
      </c>
      <c r="F586" s="23" t="s">
        <v>177</v>
      </c>
      <c r="G586" s="23"/>
      <c r="H586" s="55">
        <f>H587</f>
        <v>0</v>
      </c>
    </row>
    <row r="587" spans="2:8" ht="51" hidden="1">
      <c r="B587" s="26" t="s">
        <v>176</v>
      </c>
      <c r="C587" s="23" t="s">
        <v>99</v>
      </c>
      <c r="D587" s="23" t="s">
        <v>70</v>
      </c>
      <c r="E587" s="23" t="s">
        <v>97</v>
      </c>
      <c r="F587" s="23" t="s">
        <v>175</v>
      </c>
      <c r="G587" s="23"/>
      <c r="H587" s="55">
        <f>H588</f>
        <v>0</v>
      </c>
    </row>
    <row r="588" spans="2:8" ht="25.5" hidden="1">
      <c r="B588" s="26" t="s">
        <v>217</v>
      </c>
      <c r="C588" s="23" t="s">
        <v>99</v>
      </c>
      <c r="D588" s="23" t="s">
        <v>70</v>
      </c>
      <c r="E588" s="23" t="s">
        <v>97</v>
      </c>
      <c r="F588" s="23" t="s">
        <v>216</v>
      </c>
      <c r="G588" s="23" t="s">
        <v>172</v>
      </c>
      <c r="H588" s="55"/>
    </row>
    <row r="589" spans="2:8" ht="12.75" hidden="1">
      <c r="B589" s="14" t="s">
        <v>178</v>
      </c>
      <c r="C589" s="27" t="s">
        <v>99</v>
      </c>
      <c r="D589" s="27" t="s">
        <v>70</v>
      </c>
      <c r="E589" s="27" t="s">
        <v>128</v>
      </c>
      <c r="F589" s="27"/>
      <c r="G589" s="27"/>
      <c r="H589" s="58">
        <f>H590</f>
        <v>0</v>
      </c>
    </row>
    <row r="590" spans="2:8" ht="16.5" customHeight="1" hidden="1">
      <c r="B590" s="14" t="s">
        <v>138</v>
      </c>
      <c r="C590" s="23" t="s">
        <v>99</v>
      </c>
      <c r="D590" s="23" t="s">
        <v>70</v>
      </c>
      <c r="E590" s="23" t="s">
        <v>128</v>
      </c>
      <c r="F590" s="23" t="s">
        <v>177</v>
      </c>
      <c r="G590" s="23"/>
      <c r="H590" s="55">
        <f>H591</f>
        <v>0</v>
      </c>
    </row>
    <row r="591" spans="2:8" ht="51" hidden="1">
      <c r="B591" s="26" t="s">
        <v>176</v>
      </c>
      <c r="C591" s="23" t="s">
        <v>99</v>
      </c>
      <c r="D591" s="23" t="s">
        <v>70</v>
      </c>
      <c r="E591" s="23" t="s">
        <v>128</v>
      </c>
      <c r="F591" s="23" t="s">
        <v>175</v>
      </c>
      <c r="G591" s="23"/>
      <c r="H591" s="55">
        <f>H592</f>
        <v>0</v>
      </c>
    </row>
    <row r="592" spans="2:8" ht="25.5" hidden="1">
      <c r="B592" s="26" t="s">
        <v>217</v>
      </c>
      <c r="C592" s="23" t="s">
        <v>99</v>
      </c>
      <c r="D592" s="23" t="s">
        <v>70</v>
      </c>
      <c r="E592" s="23" t="s">
        <v>128</v>
      </c>
      <c r="F592" s="23" t="s">
        <v>216</v>
      </c>
      <c r="G592" s="23" t="s">
        <v>172</v>
      </c>
      <c r="H592" s="55"/>
    </row>
    <row r="593" spans="2:8" ht="25.5" hidden="1">
      <c r="B593" s="37" t="s">
        <v>215</v>
      </c>
      <c r="C593" s="23" t="s">
        <v>99</v>
      </c>
      <c r="D593" s="27" t="s">
        <v>70</v>
      </c>
      <c r="E593" s="27" t="s">
        <v>114</v>
      </c>
      <c r="F593" s="27"/>
      <c r="G593" s="27"/>
      <c r="H593" s="58">
        <f>H594+H600+H597+H607</f>
        <v>0</v>
      </c>
    </row>
    <row r="594" spans="2:8" ht="63.75" hidden="1">
      <c r="B594" s="26" t="s">
        <v>214</v>
      </c>
      <c r="C594" s="23" t="s">
        <v>99</v>
      </c>
      <c r="D594" s="23" t="s">
        <v>70</v>
      </c>
      <c r="E594" s="23" t="s">
        <v>114</v>
      </c>
      <c r="F594" s="23" t="s">
        <v>213</v>
      </c>
      <c r="G594" s="23"/>
      <c r="H594" s="55">
        <f>H595</f>
        <v>0</v>
      </c>
    </row>
    <row r="595" spans="2:8" ht="25.5" hidden="1">
      <c r="B595" s="26" t="s">
        <v>212</v>
      </c>
      <c r="C595" s="23" t="s">
        <v>99</v>
      </c>
      <c r="D595" s="23" t="s">
        <v>70</v>
      </c>
      <c r="E595" s="23" t="s">
        <v>114</v>
      </c>
      <c r="F595" s="23" t="s">
        <v>211</v>
      </c>
      <c r="G595" s="23"/>
      <c r="H595" s="55">
        <f>H596</f>
        <v>0</v>
      </c>
    </row>
    <row r="596" spans="2:8" ht="12.75" hidden="1">
      <c r="B596" s="26" t="s">
        <v>180</v>
      </c>
      <c r="C596" s="23" t="s">
        <v>99</v>
      </c>
      <c r="D596" s="23" t="s">
        <v>70</v>
      </c>
      <c r="E596" s="23" t="s">
        <v>114</v>
      </c>
      <c r="F596" s="23" t="s">
        <v>211</v>
      </c>
      <c r="G596" s="23" t="s">
        <v>172</v>
      </c>
      <c r="H596" s="55"/>
    </row>
    <row r="597" spans="2:8" ht="12.75" hidden="1">
      <c r="B597" s="26"/>
      <c r="C597" s="23"/>
      <c r="D597" s="23"/>
      <c r="E597" s="23"/>
      <c r="F597" s="23"/>
      <c r="G597" s="23"/>
      <c r="H597" s="55"/>
    </row>
    <row r="598" spans="2:8" ht="12.75" hidden="1">
      <c r="B598" s="26"/>
      <c r="C598" s="23"/>
      <c r="D598" s="23"/>
      <c r="E598" s="23"/>
      <c r="F598" s="23"/>
      <c r="G598" s="23"/>
      <c r="H598" s="55"/>
    </row>
    <row r="599" spans="2:8" ht="12.75" hidden="1">
      <c r="B599" s="26"/>
      <c r="C599" s="23"/>
      <c r="D599" s="23"/>
      <c r="E599" s="23"/>
      <c r="F599" s="23"/>
      <c r="G599" s="23"/>
      <c r="H599" s="55"/>
    </row>
    <row r="600" spans="2:8" ht="12.75" hidden="1">
      <c r="B600" s="26" t="s">
        <v>127</v>
      </c>
      <c r="C600" s="23" t="s">
        <v>99</v>
      </c>
      <c r="D600" s="23" t="s">
        <v>70</v>
      </c>
      <c r="E600" s="23" t="s">
        <v>114</v>
      </c>
      <c r="F600" s="23" t="s">
        <v>210</v>
      </c>
      <c r="G600" s="23"/>
      <c r="H600" s="55">
        <f>H601+H603+H605</f>
        <v>0</v>
      </c>
    </row>
    <row r="601" spans="2:8" ht="51" hidden="1">
      <c r="B601" s="26" t="s">
        <v>209</v>
      </c>
      <c r="C601" s="23" t="s">
        <v>99</v>
      </c>
      <c r="D601" s="23" t="s">
        <v>70</v>
      </c>
      <c r="E601" s="23" t="s">
        <v>114</v>
      </c>
      <c r="F601" s="23" t="s">
        <v>208</v>
      </c>
      <c r="G601" s="23"/>
      <c r="H601" s="55">
        <f>H602</f>
        <v>0</v>
      </c>
    </row>
    <row r="602" spans="2:8" ht="25.5" hidden="1">
      <c r="B602" s="36" t="s">
        <v>200</v>
      </c>
      <c r="C602" s="23" t="s">
        <v>99</v>
      </c>
      <c r="D602" s="23" t="s">
        <v>70</v>
      </c>
      <c r="E602" s="23" t="s">
        <v>114</v>
      </c>
      <c r="F602" s="23" t="s">
        <v>208</v>
      </c>
      <c r="G602" s="23" t="s">
        <v>198</v>
      </c>
      <c r="H602" s="55"/>
    </row>
    <row r="603" spans="2:8" ht="38.25" hidden="1">
      <c r="B603" s="36" t="s">
        <v>207</v>
      </c>
      <c r="C603" s="23" t="s">
        <v>99</v>
      </c>
      <c r="D603" s="23" t="s">
        <v>70</v>
      </c>
      <c r="E603" s="23" t="s">
        <v>114</v>
      </c>
      <c r="F603" s="23" t="s">
        <v>206</v>
      </c>
      <c r="G603" s="23"/>
      <c r="H603" s="55">
        <f>H604</f>
        <v>0</v>
      </c>
    </row>
    <row r="604" spans="2:8" ht="25.5" hidden="1">
      <c r="B604" s="36" t="s">
        <v>200</v>
      </c>
      <c r="C604" s="23" t="s">
        <v>99</v>
      </c>
      <c r="D604" s="23" t="s">
        <v>70</v>
      </c>
      <c r="E604" s="23" t="s">
        <v>114</v>
      </c>
      <c r="F604" s="23" t="s">
        <v>206</v>
      </c>
      <c r="G604" s="23" t="s">
        <v>198</v>
      </c>
      <c r="H604" s="55"/>
    </row>
    <row r="605" spans="2:8" ht="38.25" hidden="1">
      <c r="B605" s="36" t="s">
        <v>205</v>
      </c>
      <c r="C605" s="23" t="s">
        <v>99</v>
      </c>
      <c r="D605" s="23" t="s">
        <v>70</v>
      </c>
      <c r="E605" s="23" t="s">
        <v>114</v>
      </c>
      <c r="F605" s="23" t="s">
        <v>204</v>
      </c>
      <c r="G605" s="23"/>
      <c r="H605" s="55">
        <f>H606</f>
        <v>0</v>
      </c>
    </row>
    <row r="606" spans="2:8" ht="25.5" hidden="1">
      <c r="B606" s="36" t="s">
        <v>200</v>
      </c>
      <c r="C606" s="23" t="s">
        <v>99</v>
      </c>
      <c r="D606" s="23" t="s">
        <v>70</v>
      </c>
      <c r="E606" s="23" t="s">
        <v>114</v>
      </c>
      <c r="F606" s="23" t="s">
        <v>204</v>
      </c>
      <c r="G606" s="23" t="s">
        <v>198</v>
      </c>
      <c r="H606" s="55"/>
    </row>
    <row r="607" spans="2:8" ht="12.75" hidden="1">
      <c r="B607" s="36" t="s">
        <v>203</v>
      </c>
      <c r="C607" s="23" t="s">
        <v>172</v>
      </c>
      <c r="D607" s="23" t="s">
        <v>70</v>
      </c>
      <c r="E607" s="23" t="s">
        <v>114</v>
      </c>
      <c r="F607" s="23" t="s">
        <v>202</v>
      </c>
      <c r="G607" s="23"/>
      <c r="H607" s="55">
        <f>H608</f>
        <v>0</v>
      </c>
    </row>
    <row r="608" spans="2:8" ht="25.5" hidden="1">
      <c r="B608" s="36" t="s">
        <v>201</v>
      </c>
      <c r="C608" s="23" t="s">
        <v>172</v>
      </c>
      <c r="D608" s="23" t="s">
        <v>70</v>
      </c>
      <c r="E608" s="23" t="s">
        <v>114</v>
      </c>
      <c r="F608" s="23" t="s">
        <v>199</v>
      </c>
      <c r="G608" s="23"/>
      <c r="H608" s="55">
        <f>H609</f>
        <v>0</v>
      </c>
    </row>
    <row r="609" spans="2:8" ht="25.5" hidden="1">
      <c r="B609" s="36" t="s">
        <v>200</v>
      </c>
      <c r="C609" s="23" t="s">
        <v>172</v>
      </c>
      <c r="D609" s="23" t="s">
        <v>70</v>
      </c>
      <c r="E609" s="23" t="s">
        <v>114</v>
      </c>
      <c r="F609" s="23" t="s">
        <v>199</v>
      </c>
      <c r="G609" s="23" t="s">
        <v>198</v>
      </c>
      <c r="H609" s="55"/>
    </row>
    <row r="610" spans="2:8" ht="12.75" hidden="1">
      <c r="B610" s="14" t="s">
        <v>197</v>
      </c>
      <c r="C610" s="27" t="s">
        <v>99</v>
      </c>
      <c r="D610" s="27" t="s">
        <v>70</v>
      </c>
      <c r="E610" s="27" t="s">
        <v>86</v>
      </c>
      <c r="F610" s="27"/>
      <c r="G610" s="27"/>
      <c r="H610" s="58">
        <f>H611+H614</f>
        <v>0</v>
      </c>
    </row>
    <row r="611" spans="2:8" ht="25.5" hidden="1">
      <c r="B611" s="26" t="s">
        <v>196</v>
      </c>
      <c r="C611" s="23" t="s">
        <v>99</v>
      </c>
      <c r="D611" s="23" t="s">
        <v>70</v>
      </c>
      <c r="E611" s="23" t="s">
        <v>86</v>
      </c>
      <c r="F611" s="23" t="s">
        <v>195</v>
      </c>
      <c r="G611" s="23"/>
      <c r="H611" s="55">
        <f>H613</f>
        <v>0</v>
      </c>
    </row>
    <row r="612" spans="2:8" ht="25.5" hidden="1">
      <c r="B612" s="26" t="s">
        <v>194</v>
      </c>
      <c r="C612" s="23" t="s">
        <v>99</v>
      </c>
      <c r="D612" s="23" t="s">
        <v>70</v>
      </c>
      <c r="E612" s="23" t="s">
        <v>86</v>
      </c>
      <c r="F612" s="23" t="s">
        <v>193</v>
      </c>
      <c r="G612" s="23"/>
      <c r="H612" s="55">
        <f>H613</f>
        <v>0</v>
      </c>
    </row>
    <row r="613" spans="2:8" ht="12.75" hidden="1">
      <c r="B613" s="26" t="s">
        <v>180</v>
      </c>
      <c r="C613" s="23" t="s">
        <v>99</v>
      </c>
      <c r="D613" s="23" t="s">
        <v>70</v>
      </c>
      <c r="E613" s="23" t="s">
        <v>86</v>
      </c>
      <c r="F613" s="23" t="s">
        <v>192</v>
      </c>
      <c r="G613" s="23" t="s">
        <v>172</v>
      </c>
      <c r="H613" s="55"/>
    </row>
    <row r="614" spans="2:8" ht="38.25" hidden="1">
      <c r="B614" s="26" t="s">
        <v>191</v>
      </c>
      <c r="C614" s="23" t="s">
        <v>99</v>
      </c>
      <c r="D614" s="23" t="s">
        <v>70</v>
      </c>
      <c r="E614" s="23" t="s">
        <v>86</v>
      </c>
      <c r="F614" s="23" t="s">
        <v>190</v>
      </c>
      <c r="G614" s="23"/>
      <c r="H614" s="55">
        <f>H615+H620</f>
        <v>0</v>
      </c>
    </row>
    <row r="615" spans="2:8" ht="38.25" hidden="1">
      <c r="B615" s="26" t="s">
        <v>189</v>
      </c>
      <c r="C615" s="23" t="s">
        <v>99</v>
      </c>
      <c r="D615" s="23" t="s">
        <v>70</v>
      </c>
      <c r="E615" s="23" t="s">
        <v>86</v>
      </c>
      <c r="F615" s="23" t="s">
        <v>188</v>
      </c>
      <c r="G615" s="23"/>
      <c r="H615" s="55">
        <f>H616+H618</f>
        <v>0</v>
      </c>
    </row>
    <row r="616" spans="2:8" ht="38.25" hidden="1">
      <c r="B616" s="26" t="s">
        <v>187</v>
      </c>
      <c r="C616" s="23" t="s">
        <v>99</v>
      </c>
      <c r="D616" s="23" t="s">
        <v>70</v>
      </c>
      <c r="E616" s="23" t="s">
        <v>86</v>
      </c>
      <c r="F616" s="23" t="s">
        <v>186</v>
      </c>
      <c r="G616" s="23"/>
      <c r="H616" s="55">
        <f>H617</f>
        <v>0</v>
      </c>
    </row>
    <row r="617" spans="2:8" ht="12.75" hidden="1">
      <c r="B617" s="26" t="s">
        <v>180</v>
      </c>
      <c r="C617" s="23" t="s">
        <v>99</v>
      </c>
      <c r="D617" s="23" t="s">
        <v>70</v>
      </c>
      <c r="E617" s="23" t="s">
        <v>86</v>
      </c>
      <c r="F617" s="23" t="s">
        <v>186</v>
      </c>
      <c r="G617" s="23" t="s">
        <v>172</v>
      </c>
      <c r="H617" s="55"/>
    </row>
    <row r="618" spans="2:8" ht="25.5" hidden="1">
      <c r="B618" s="26" t="s">
        <v>185</v>
      </c>
      <c r="C618" s="23" t="s">
        <v>99</v>
      </c>
      <c r="D618" s="23" t="s">
        <v>70</v>
      </c>
      <c r="E618" s="23" t="s">
        <v>86</v>
      </c>
      <c r="F618" s="23" t="s">
        <v>184</v>
      </c>
      <c r="G618" s="23"/>
      <c r="H618" s="55">
        <f>H619</f>
        <v>0</v>
      </c>
    </row>
    <row r="619" spans="2:8" ht="12.75" hidden="1">
      <c r="B619" s="26" t="s">
        <v>180</v>
      </c>
      <c r="C619" s="23" t="s">
        <v>99</v>
      </c>
      <c r="D619" s="23" t="s">
        <v>70</v>
      </c>
      <c r="E619" s="23" t="s">
        <v>86</v>
      </c>
      <c r="F619" s="23" t="s">
        <v>184</v>
      </c>
      <c r="G619" s="23" t="s">
        <v>172</v>
      </c>
      <c r="H619" s="55"/>
    </row>
    <row r="620" spans="2:8" ht="38.25" hidden="1">
      <c r="B620" s="26" t="s">
        <v>183</v>
      </c>
      <c r="C620" s="23" t="s">
        <v>99</v>
      </c>
      <c r="D620" s="23" t="s">
        <v>70</v>
      </c>
      <c r="E620" s="23" t="s">
        <v>86</v>
      </c>
      <c r="F620" s="23" t="s">
        <v>182</v>
      </c>
      <c r="G620" s="23"/>
      <c r="H620" s="55">
        <f>H621</f>
        <v>0</v>
      </c>
    </row>
    <row r="621" spans="2:8" ht="38.25" hidden="1">
      <c r="B621" s="26" t="s">
        <v>181</v>
      </c>
      <c r="C621" s="23" t="s">
        <v>99</v>
      </c>
      <c r="D621" s="23" t="s">
        <v>70</v>
      </c>
      <c r="E621" s="23" t="s">
        <v>86</v>
      </c>
      <c r="F621" s="23" t="s">
        <v>179</v>
      </c>
      <c r="G621" s="23"/>
      <c r="H621" s="55">
        <f>H622</f>
        <v>0</v>
      </c>
    </row>
    <row r="622" spans="2:8" ht="12.75" hidden="1">
      <c r="B622" s="26" t="s">
        <v>180</v>
      </c>
      <c r="C622" s="23" t="s">
        <v>99</v>
      </c>
      <c r="D622" s="23" t="s">
        <v>70</v>
      </c>
      <c r="E622" s="23" t="s">
        <v>86</v>
      </c>
      <c r="F622" s="23" t="s">
        <v>179</v>
      </c>
      <c r="G622" s="23" t="s">
        <v>172</v>
      </c>
      <c r="H622" s="55"/>
    </row>
    <row r="623" spans="2:8" ht="12.75" hidden="1">
      <c r="B623" s="14" t="s">
        <v>178</v>
      </c>
      <c r="C623" s="27" t="s">
        <v>99</v>
      </c>
      <c r="D623" s="27" t="s">
        <v>70</v>
      </c>
      <c r="E623" s="27" t="s">
        <v>128</v>
      </c>
      <c r="F623" s="27"/>
      <c r="G623" s="27"/>
      <c r="H623" s="58">
        <f>H624</f>
        <v>0</v>
      </c>
    </row>
    <row r="624" spans="2:8" ht="12.75" hidden="1">
      <c r="B624" s="14" t="s">
        <v>138</v>
      </c>
      <c r="C624" s="23" t="s">
        <v>99</v>
      </c>
      <c r="D624" s="23" t="s">
        <v>70</v>
      </c>
      <c r="E624" s="23" t="s">
        <v>128</v>
      </c>
      <c r="F624" s="23" t="s">
        <v>177</v>
      </c>
      <c r="G624" s="23"/>
      <c r="H624" s="55">
        <f>H625</f>
        <v>0</v>
      </c>
    </row>
    <row r="625" spans="2:8" ht="51" hidden="1">
      <c r="B625" s="26" t="s">
        <v>176</v>
      </c>
      <c r="C625" s="23" t="s">
        <v>99</v>
      </c>
      <c r="D625" s="23" t="s">
        <v>70</v>
      </c>
      <c r="E625" s="23" t="s">
        <v>128</v>
      </c>
      <c r="F625" s="23" t="s">
        <v>175</v>
      </c>
      <c r="G625" s="23"/>
      <c r="H625" s="55">
        <f>H626</f>
        <v>0</v>
      </c>
    </row>
    <row r="626" spans="2:8" ht="25.5" hidden="1">
      <c r="B626" s="26" t="s">
        <v>174</v>
      </c>
      <c r="C626" s="23" t="s">
        <v>99</v>
      </c>
      <c r="D626" s="23" t="s">
        <v>70</v>
      </c>
      <c r="E626" s="23" t="s">
        <v>128</v>
      </c>
      <c r="F626" s="23" t="s">
        <v>173</v>
      </c>
      <c r="G626" s="23" t="s">
        <v>172</v>
      </c>
      <c r="H626" s="55"/>
    </row>
    <row r="627" spans="2:8" ht="12.75" hidden="1">
      <c r="B627" s="37"/>
      <c r="C627" s="27"/>
      <c r="D627" s="27"/>
      <c r="E627" s="27"/>
      <c r="F627" s="27"/>
      <c r="G627" s="27"/>
      <c r="H627" s="58"/>
    </row>
    <row r="628" spans="2:8" ht="12.75" hidden="1">
      <c r="B628" s="26"/>
      <c r="C628" s="23"/>
      <c r="D628" s="23"/>
      <c r="E628" s="23"/>
      <c r="F628" s="23"/>
      <c r="G628" s="23"/>
      <c r="H628" s="55"/>
    </row>
    <row r="629" spans="2:8" ht="12.75" hidden="1">
      <c r="B629" s="26"/>
      <c r="C629" s="23"/>
      <c r="D629" s="23"/>
      <c r="E629" s="23"/>
      <c r="F629" s="23"/>
      <c r="G629" s="23"/>
      <c r="H629" s="55"/>
    </row>
    <row r="630" spans="2:8" ht="12.75" hidden="1">
      <c r="B630" s="36"/>
      <c r="C630" s="23"/>
      <c r="D630" s="23"/>
      <c r="E630" s="23"/>
      <c r="F630" s="23"/>
      <c r="G630" s="23"/>
      <c r="H630" s="55"/>
    </row>
    <row r="631" spans="2:8" ht="12.75" hidden="1">
      <c r="B631" s="35"/>
      <c r="C631" s="34"/>
      <c r="D631" s="34"/>
      <c r="E631" s="34"/>
      <c r="F631" s="34"/>
      <c r="G631" s="34"/>
      <c r="H631" s="58"/>
    </row>
    <row r="632" spans="2:8" ht="12.75" hidden="1">
      <c r="B632" s="33"/>
      <c r="C632" s="31"/>
      <c r="D632" s="31"/>
      <c r="E632" s="31"/>
      <c r="F632" s="31"/>
      <c r="G632" s="31"/>
      <c r="H632" s="55"/>
    </row>
    <row r="633" spans="2:8" ht="12.75" hidden="1">
      <c r="B633" s="33"/>
      <c r="C633" s="31"/>
      <c r="D633" s="31"/>
      <c r="E633" s="31"/>
      <c r="F633" s="31"/>
      <c r="G633" s="31"/>
      <c r="H633" s="55"/>
    </row>
    <row r="634" spans="2:8" ht="12.75" hidden="1">
      <c r="B634" s="32"/>
      <c r="C634" s="31"/>
      <c r="D634" s="31"/>
      <c r="E634" s="31"/>
      <c r="F634" s="31"/>
      <c r="G634" s="31"/>
      <c r="H634" s="55"/>
    </row>
    <row r="635" spans="2:8" ht="12.75" hidden="1">
      <c r="B635" s="14" t="s">
        <v>171</v>
      </c>
      <c r="C635" s="27" t="s">
        <v>99</v>
      </c>
      <c r="D635" s="27" t="s">
        <v>114</v>
      </c>
      <c r="E635" s="27"/>
      <c r="F635" s="27"/>
      <c r="G635" s="27"/>
      <c r="H635" s="58">
        <f>H636+H642+H656+H681</f>
        <v>0</v>
      </c>
    </row>
    <row r="636" spans="2:8" ht="12.75" hidden="1">
      <c r="B636" s="14" t="s">
        <v>170</v>
      </c>
      <c r="C636" s="27" t="s">
        <v>99</v>
      </c>
      <c r="D636" s="27" t="s">
        <v>114</v>
      </c>
      <c r="E636" s="27" t="s">
        <v>86</v>
      </c>
      <c r="F636" s="27"/>
      <c r="G636" s="27"/>
      <c r="H636" s="56">
        <f>H637</f>
        <v>0</v>
      </c>
    </row>
    <row r="637" spans="2:8" ht="25.5" hidden="1">
      <c r="B637" s="26" t="s">
        <v>169</v>
      </c>
      <c r="C637" s="23" t="s">
        <v>99</v>
      </c>
      <c r="D637" s="23" t="s">
        <v>114</v>
      </c>
      <c r="E637" s="23" t="s">
        <v>86</v>
      </c>
      <c r="F637" s="23" t="s">
        <v>168</v>
      </c>
      <c r="G637" s="23"/>
      <c r="H637" s="56">
        <f>H638</f>
        <v>0</v>
      </c>
    </row>
    <row r="638" spans="2:8" ht="38.25" hidden="1">
      <c r="B638" s="26" t="s">
        <v>167</v>
      </c>
      <c r="C638" s="23" t="s">
        <v>99</v>
      </c>
      <c r="D638" s="23" t="s">
        <v>114</v>
      </c>
      <c r="E638" s="23" t="s">
        <v>86</v>
      </c>
      <c r="F638" s="23" t="s">
        <v>165</v>
      </c>
      <c r="G638" s="23"/>
      <c r="H638" s="56">
        <f>H639</f>
        <v>0</v>
      </c>
    </row>
    <row r="639" spans="2:8" ht="38.25" hidden="1">
      <c r="B639" s="26" t="s">
        <v>167</v>
      </c>
      <c r="C639" s="23" t="s">
        <v>99</v>
      </c>
      <c r="D639" s="23" t="s">
        <v>114</v>
      </c>
      <c r="E639" s="23" t="s">
        <v>86</v>
      </c>
      <c r="F639" s="23" t="s">
        <v>165</v>
      </c>
      <c r="G639" s="23"/>
      <c r="H639" s="56">
        <f>H640</f>
        <v>0</v>
      </c>
    </row>
    <row r="640" spans="2:8" ht="15.75" customHeight="1" hidden="1">
      <c r="B640" s="26" t="s">
        <v>159</v>
      </c>
      <c r="C640" s="23" t="s">
        <v>99</v>
      </c>
      <c r="D640" s="23" t="s">
        <v>114</v>
      </c>
      <c r="E640" s="23" t="s">
        <v>86</v>
      </c>
      <c r="F640" s="23" t="s">
        <v>165</v>
      </c>
      <c r="G640" s="23" t="s">
        <v>132</v>
      </c>
      <c r="H640" s="56">
        <f>H641</f>
        <v>0</v>
      </c>
    </row>
    <row r="641" spans="2:8" ht="25.5" hidden="1">
      <c r="B641" s="26" t="s">
        <v>166</v>
      </c>
      <c r="C641" s="23" t="s">
        <v>99</v>
      </c>
      <c r="D641" s="23" t="s">
        <v>114</v>
      </c>
      <c r="E641" s="23" t="s">
        <v>86</v>
      </c>
      <c r="F641" s="23" t="s">
        <v>165</v>
      </c>
      <c r="G641" s="23" t="s">
        <v>164</v>
      </c>
      <c r="H641" s="56"/>
    </row>
    <row r="642" spans="2:8" ht="12.75" hidden="1">
      <c r="B642" s="14" t="s">
        <v>163</v>
      </c>
      <c r="C642" s="27" t="s">
        <v>99</v>
      </c>
      <c r="D642" s="27" t="s">
        <v>114</v>
      </c>
      <c r="E642" s="27" t="s">
        <v>71</v>
      </c>
      <c r="F642" s="27"/>
      <c r="G642" s="27"/>
      <c r="H642" s="57">
        <f>H643+H648+H651</f>
        <v>0</v>
      </c>
    </row>
    <row r="643" spans="2:8" ht="12.75" hidden="1">
      <c r="B643" s="14" t="s">
        <v>162</v>
      </c>
      <c r="C643" s="27" t="s">
        <v>99</v>
      </c>
      <c r="D643" s="27" t="s">
        <v>114</v>
      </c>
      <c r="E643" s="27" t="s">
        <v>71</v>
      </c>
      <c r="F643" s="27"/>
      <c r="G643" s="27"/>
      <c r="H643" s="57">
        <f>H645</f>
        <v>0</v>
      </c>
    </row>
    <row r="644" spans="2:8" ht="63.75" hidden="1">
      <c r="B644" s="26" t="s">
        <v>161</v>
      </c>
      <c r="C644" s="23" t="s">
        <v>99</v>
      </c>
      <c r="D644" s="23" t="s">
        <v>114</v>
      </c>
      <c r="E644" s="23" t="s">
        <v>71</v>
      </c>
      <c r="F644" s="23" t="s">
        <v>157</v>
      </c>
      <c r="G644" s="23"/>
      <c r="H644" s="56">
        <f>H645</f>
        <v>0</v>
      </c>
    </row>
    <row r="645" spans="2:8" ht="46.5" customHeight="1" hidden="1">
      <c r="B645" s="26" t="s">
        <v>160</v>
      </c>
      <c r="C645" s="23" t="s">
        <v>99</v>
      </c>
      <c r="D645" s="23" t="s">
        <v>114</v>
      </c>
      <c r="E645" s="23" t="s">
        <v>71</v>
      </c>
      <c r="F645" s="23" t="s">
        <v>157</v>
      </c>
      <c r="G645" s="23"/>
      <c r="H645" s="56">
        <f>H646</f>
        <v>0</v>
      </c>
    </row>
    <row r="646" spans="2:8" ht="19.5" customHeight="1" hidden="1">
      <c r="B646" s="26" t="s">
        <v>159</v>
      </c>
      <c r="C646" s="23" t="s">
        <v>99</v>
      </c>
      <c r="D646" s="23" t="s">
        <v>114</v>
      </c>
      <c r="E646" s="23" t="s">
        <v>71</v>
      </c>
      <c r="F646" s="23" t="s">
        <v>157</v>
      </c>
      <c r="G646" s="23" t="s">
        <v>132</v>
      </c>
      <c r="H646" s="56">
        <f>H647</f>
        <v>0</v>
      </c>
    </row>
    <row r="647" spans="2:8" ht="19.5" customHeight="1" hidden="1">
      <c r="B647" s="26" t="s">
        <v>158</v>
      </c>
      <c r="C647" s="23" t="s">
        <v>99</v>
      </c>
      <c r="D647" s="23" t="s">
        <v>114</v>
      </c>
      <c r="E647" s="23" t="s">
        <v>71</v>
      </c>
      <c r="F647" s="23" t="s">
        <v>157</v>
      </c>
      <c r="G647" s="23" t="s">
        <v>139</v>
      </c>
      <c r="H647" s="56"/>
    </row>
    <row r="648" spans="2:8" ht="25.5" hidden="1">
      <c r="B648" s="26" t="s">
        <v>156</v>
      </c>
      <c r="C648" s="23" t="s">
        <v>99</v>
      </c>
      <c r="D648" s="23" t="s">
        <v>114</v>
      </c>
      <c r="E648" s="23" t="s">
        <v>71</v>
      </c>
      <c r="F648" s="23" t="s">
        <v>153</v>
      </c>
      <c r="G648" s="23"/>
      <c r="H648" s="56">
        <f>H649</f>
        <v>0</v>
      </c>
    </row>
    <row r="649" spans="2:8" ht="25.5" hidden="1">
      <c r="B649" s="17" t="s">
        <v>155</v>
      </c>
      <c r="C649" s="23" t="s">
        <v>99</v>
      </c>
      <c r="D649" s="23" t="s">
        <v>114</v>
      </c>
      <c r="E649" s="23" t="s">
        <v>71</v>
      </c>
      <c r="F649" s="23" t="s">
        <v>153</v>
      </c>
      <c r="G649" s="23" t="s">
        <v>74</v>
      </c>
      <c r="H649" s="56">
        <f>H650</f>
        <v>0</v>
      </c>
    </row>
    <row r="650" spans="2:8" ht="25.5" hidden="1">
      <c r="B650" s="16" t="s">
        <v>154</v>
      </c>
      <c r="C650" s="23" t="s">
        <v>99</v>
      </c>
      <c r="D650" s="23" t="s">
        <v>114</v>
      </c>
      <c r="E650" s="23" t="s">
        <v>71</v>
      </c>
      <c r="F650" s="23" t="s">
        <v>153</v>
      </c>
      <c r="G650" s="23" t="s">
        <v>68</v>
      </c>
      <c r="H650" s="56"/>
    </row>
    <row r="651" spans="2:8" ht="38.25" hidden="1">
      <c r="B651" s="26" t="s">
        <v>102</v>
      </c>
      <c r="C651" s="23" t="s">
        <v>99</v>
      </c>
      <c r="D651" s="23" t="s">
        <v>114</v>
      </c>
      <c r="E651" s="23" t="s">
        <v>71</v>
      </c>
      <c r="F651" s="23" t="s">
        <v>118</v>
      </c>
      <c r="G651" s="23"/>
      <c r="H651" s="56">
        <f>H652+H655</f>
        <v>0</v>
      </c>
    </row>
    <row r="652" spans="2:8" ht="15" customHeight="1" hidden="1">
      <c r="B652" s="26" t="s">
        <v>152</v>
      </c>
      <c r="C652" s="23" t="s">
        <v>99</v>
      </c>
      <c r="D652" s="23" t="s">
        <v>114</v>
      </c>
      <c r="E652" s="23" t="s">
        <v>71</v>
      </c>
      <c r="F652" s="23" t="s">
        <v>151</v>
      </c>
      <c r="G652" s="23"/>
      <c r="H652" s="56">
        <f>H653</f>
        <v>0</v>
      </c>
    </row>
    <row r="653" spans="2:8" ht="18" customHeight="1" hidden="1">
      <c r="B653" s="26" t="s">
        <v>133</v>
      </c>
      <c r="C653" s="23" t="s">
        <v>99</v>
      </c>
      <c r="D653" s="23" t="s">
        <v>114</v>
      </c>
      <c r="E653" s="23" t="s">
        <v>71</v>
      </c>
      <c r="F653" s="23" t="s">
        <v>149</v>
      </c>
      <c r="G653" s="23" t="s">
        <v>132</v>
      </c>
      <c r="H653" s="56">
        <f>H654</f>
        <v>0</v>
      </c>
    </row>
    <row r="654" spans="2:8" ht="14.25" customHeight="1" hidden="1">
      <c r="B654" s="26" t="s">
        <v>150</v>
      </c>
      <c r="C654" s="23" t="s">
        <v>99</v>
      </c>
      <c r="D654" s="23" t="s">
        <v>114</v>
      </c>
      <c r="E654" s="23" t="s">
        <v>71</v>
      </c>
      <c r="F654" s="23" t="s">
        <v>149</v>
      </c>
      <c r="G654" s="23" t="s">
        <v>148</v>
      </c>
      <c r="H654" s="56"/>
    </row>
    <row r="655" spans="2:8" ht="0.75" customHeight="1" hidden="1">
      <c r="B655" s="26" t="s">
        <v>147</v>
      </c>
      <c r="C655" s="23" t="s">
        <v>99</v>
      </c>
      <c r="D655" s="23" t="s">
        <v>114</v>
      </c>
      <c r="E655" s="23" t="s">
        <v>71</v>
      </c>
      <c r="F655" s="23" t="s">
        <v>146</v>
      </c>
      <c r="G655" s="23"/>
      <c r="H655" s="56">
        <f>H680</f>
        <v>0</v>
      </c>
    </row>
    <row r="656" spans="2:8" ht="12.75" hidden="1">
      <c r="B656" s="14" t="s">
        <v>145</v>
      </c>
      <c r="C656" s="27" t="s">
        <v>99</v>
      </c>
      <c r="D656" s="27" t="s">
        <v>114</v>
      </c>
      <c r="E656" s="27" t="s">
        <v>128</v>
      </c>
      <c r="F656" s="27" t="s">
        <v>143</v>
      </c>
      <c r="G656" s="27"/>
      <c r="H656" s="57">
        <f>H657+H663+H660</f>
        <v>0</v>
      </c>
    </row>
    <row r="657" spans="2:8" ht="38.25" hidden="1">
      <c r="B657" s="26" t="s">
        <v>144</v>
      </c>
      <c r="C657" s="23" t="s">
        <v>99</v>
      </c>
      <c r="D657" s="23" t="s">
        <v>114</v>
      </c>
      <c r="E657" s="23" t="s">
        <v>128</v>
      </c>
      <c r="F657" s="23" t="s">
        <v>143</v>
      </c>
      <c r="G657" s="23"/>
      <c r="H657" s="56">
        <f>H659</f>
        <v>0</v>
      </c>
    </row>
    <row r="658" spans="2:8" ht="18" customHeight="1" hidden="1">
      <c r="B658" s="26" t="s">
        <v>133</v>
      </c>
      <c r="C658" s="23" t="s">
        <v>99</v>
      </c>
      <c r="D658" s="23" t="s">
        <v>114</v>
      </c>
      <c r="E658" s="23" t="s">
        <v>128</v>
      </c>
      <c r="F658" s="23" t="s">
        <v>143</v>
      </c>
      <c r="G658" s="23" t="s">
        <v>132</v>
      </c>
      <c r="H658" s="56">
        <f>H659</f>
        <v>0</v>
      </c>
    </row>
    <row r="659" spans="2:8" ht="30" customHeight="1" hidden="1">
      <c r="B659" s="26" t="s">
        <v>131</v>
      </c>
      <c r="C659" s="23" t="s">
        <v>99</v>
      </c>
      <c r="D659" s="23" t="s">
        <v>114</v>
      </c>
      <c r="E659" s="23" t="s">
        <v>128</v>
      </c>
      <c r="F659" s="23" t="s">
        <v>143</v>
      </c>
      <c r="G659" s="23" t="s">
        <v>130</v>
      </c>
      <c r="H659" s="56"/>
    </row>
    <row r="660" spans="2:8" ht="59.25" customHeight="1" hidden="1">
      <c r="B660" s="26" t="s">
        <v>142</v>
      </c>
      <c r="C660" s="23" t="s">
        <v>99</v>
      </c>
      <c r="D660" s="23" t="s">
        <v>114</v>
      </c>
      <c r="E660" s="23" t="s">
        <v>128</v>
      </c>
      <c r="F660" s="23" t="s">
        <v>140</v>
      </c>
      <c r="G660" s="23"/>
      <c r="H660" s="56">
        <f>H661</f>
        <v>0</v>
      </c>
    </row>
    <row r="661" spans="2:8" ht="16.5" customHeight="1" hidden="1">
      <c r="B661" s="26" t="s">
        <v>133</v>
      </c>
      <c r="C661" s="23" t="s">
        <v>99</v>
      </c>
      <c r="D661" s="23" t="s">
        <v>114</v>
      </c>
      <c r="E661" s="23" t="s">
        <v>128</v>
      </c>
      <c r="F661" s="23" t="s">
        <v>140</v>
      </c>
      <c r="G661" s="23" t="s">
        <v>132</v>
      </c>
      <c r="H661" s="56">
        <f>H662</f>
        <v>0</v>
      </c>
    </row>
    <row r="662" spans="2:8" ht="33" customHeight="1" hidden="1">
      <c r="B662" s="26" t="s">
        <v>141</v>
      </c>
      <c r="C662" s="23" t="s">
        <v>99</v>
      </c>
      <c r="D662" s="23" t="s">
        <v>114</v>
      </c>
      <c r="E662" s="23" t="s">
        <v>128</v>
      </c>
      <c r="F662" s="23" t="s">
        <v>140</v>
      </c>
      <c r="G662" s="23" t="s">
        <v>139</v>
      </c>
      <c r="H662" s="56"/>
    </row>
    <row r="663" spans="2:8" ht="12" customHeight="1" hidden="1">
      <c r="B663" s="26" t="s">
        <v>138</v>
      </c>
      <c r="C663" s="23" t="s">
        <v>99</v>
      </c>
      <c r="D663" s="23" t="s">
        <v>114</v>
      </c>
      <c r="E663" s="23" t="s">
        <v>128</v>
      </c>
      <c r="F663" s="23" t="s">
        <v>119</v>
      </c>
      <c r="G663" s="23"/>
      <c r="H663" s="56">
        <f>H664+H667</f>
        <v>0</v>
      </c>
    </row>
    <row r="664" spans="2:8" ht="54" customHeight="1" hidden="1">
      <c r="B664" s="16" t="s">
        <v>137</v>
      </c>
      <c r="C664" s="23" t="s">
        <v>99</v>
      </c>
      <c r="D664" s="29" t="s">
        <v>114</v>
      </c>
      <c r="E664" s="29" t="s">
        <v>128</v>
      </c>
      <c r="F664" s="29" t="s">
        <v>136</v>
      </c>
      <c r="G664" s="29"/>
      <c r="H664" s="56">
        <f>H665</f>
        <v>0</v>
      </c>
    </row>
    <row r="665" spans="2:8" ht="16.5" customHeight="1" hidden="1">
      <c r="B665" s="26" t="s">
        <v>133</v>
      </c>
      <c r="C665" s="23" t="s">
        <v>99</v>
      </c>
      <c r="D665" s="23" t="s">
        <v>114</v>
      </c>
      <c r="E665" s="23" t="s">
        <v>128</v>
      </c>
      <c r="F665" s="23" t="s">
        <v>136</v>
      </c>
      <c r="G665" s="23" t="s">
        <v>132</v>
      </c>
      <c r="H665" s="56">
        <f>H666</f>
        <v>0</v>
      </c>
    </row>
    <row r="666" spans="2:8" ht="25.5" hidden="1">
      <c r="B666" s="26" t="s">
        <v>131</v>
      </c>
      <c r="C666" s="23" t="s">
        <v>99</v>
      </c>
      <c r="D666" s="23" t="s">
        <v>114</v>
      </c>
      <c r="E666" s="23" t="s">
        <v>128</v>
      </c>
      <c r="F666" s="23" t="s">
        <v>136</v>
      </c>
      <c r="G666" s="23" t="s">
        <v>130</v>
      </c>
      <c r="H666" s="56">
        <v>0</v>
      </c>
    </row>
    <row r="667" spans="2:8" ht="51" hidden="1">
      <c r="B667" s="26" t="s">
        <v>135</v>
      </c>
      <c r="C667" s="23" t="s">
        <v>99</v>
      </c>
      <c r="D667" s="23" t="s">
        <v>114</v>
      </c>
      <c r="E667" s="23" t="s">
        <v>128</v>
      </c>
      <c r="F667" s="23" t="s">
        <v>119</v>
      </c>
      <c r="G667" s="23"/>
      <c r="H667" s="56">
        <f>H668+H672</f>
        <v>0</v>
      </c>
    </row>
    <row r="668" spans="2:8" ht="51" hidden="1">
      <c r="B668" s="26" t="s">
        <v>134</v>
      </c>
      <c r="C668" s="23" t="s">
        <v>99</v>
      </c>
      <c r="D668" s="23" t="s">
        <v>114</v>
      </c>
      <c r="E668" s="23" t="s">
        <v>128</v>
      </c>
      <c r="F668" s="23" t="s">
        <v>119</v>
      </c>
      <c r="G668" s="23"/>
      <c r="H668" s="56">
        <f>H669</f>
        <v>0</v>
      </c>
    </row>
    <row r="669" spans="2:8" ht="13.5" customHeight="1" hidden="1">
      <c r="B669" s="26" t="s">
        <v>133</v>
      </c>
      <c r="C669" s="23" t="s">
        <v>99</v>
      </c>
      <c r="D669" s="23" t="s">
        <v>114</v>
      </c>
      <c r="E669" s="23" t="s">
        <v>128</v>
      </c>
      <c r="F669" s="23" t="s">
        <v>119</v>
      </c>
      <c r="G669" s="23" t="s">
        <v>132</v>
      </c>
      <c r="H669" s="55">
        <f>H670+H671</f>
        <v>0</v>
      </c>
    </row>
    <row r="670" spans="2:8" ht="25.5" hidden="1">
      <c r="B670" s="26" t="s">
        <v>131</v>
      </c>
      <c r="C670" s="23" t="s">
        <v>99</v>
      </c>
      <c r="D670" s="23" t="s">
        <v>114</v>
      </c>
      <c r="E670" s="23" t="s">
        <v>128</v>
      </c>
      <c r="F670" s="23" t="s">
        <v>119</v>
      </c>
      <c r="G670" s="23" t="s">
        <v>130</v>
      </c>
      <c r="H670" s="56"/>
    </row>
    <row r="671" spans="2:8" ht="37.5" customHeight="1" hidden="1">
      <c r="B671" s="26" t="s">
        <v>129</v>
      </c>
      <c r="C671" s="23" t="s">
        <v>99</v>
      </c>
      <c r="D671" s="23" t="s">
        <v>114</v>
      </c>
      <c r="E671" s="23" t="s">
        <v>128</v>
      </c>
      <c r="F671" s="23" t="s">
        <v>119</v>
      </c>
      <c r="G671" s="23" t="s">
        <v>62</v>
      </c>
      <c r="H671" s="55"/>
    </row>
    <row r="672" spans="2:8" ht="12.75" hidden="1">
      <c r="B672" s="26"/>
      <c r="C672" s="23"/>
      <c r="D672" s="23"/>
      <c r="E672" s="23"/>
      <c r="F672" s="23"/>
      <c r="G672" s="23"/>
      <c r="H672" s="56"/>
    </row>
    <row r="673" spans="2:8" ht="12.75" hidden="1">
      <c r="B673" s="26" t="s">
        <v>127</v>
      </c>
      <c r="C673" s="23"/>
      <c r="D673" s="23"/>
      <c r="E673" s="23"/>
      <c r="F673" s="23"/>
      <c r="G673" s="23"/>
      <c r="H673" s="56"/>
    </row>
    <row r="674" spans="2:8" ht="30" customHeight="1" hidden="1">
      <c r="B674" s="26" t="s">
        <v>126</v>
      </c>
      <c r="C674" s="23"/>
      <c r="D674" s="23"/>
      <c r="E674" s="23"/>
      <c r="F674" s="23"/>
      <c r="G674" s="23"/>
      <c r="H674" s="56"/>
    </row>
    <row r="675" spans="2:8" ht="25.5" hidden="1">
      <c r="B675" s="24" t="s">
        <v>75</v>
      </c>
      <c r="C675" s="23"/>
      <c r="D675" s="23"/>
      <c r="E675" s="23"/>
      <c r="F675" s="23"/>
      <c r="G675" s="23"/>
      <c r="H675" s="56"/>
    </row>
    <row r="676" spans="2:8" ht="25.5" hidden="1">
      <c r="B676" s="24" t="s">
        <v>73</v>
      </c>
      <c r="C676" s="23"/>
      <c r="D676" s="23"/>
      <c r="E676" s="23"/>
      <c r="F676" s="23"/>
      <c r="G676" s="23"/>
      <c r="H676" s="56"/>
    </row>
    <row r="677" spans="2:8" ht="12.75" hidden="1">
      <c r="B677" s="26"/>
      <c r="C677" s="23"/>
      <c r="D677" s="23"/>
      <c r="E677" s="23"/>
      <c r="F677" s="23"/>
      <c r="G677" s="23"/>
      <c r="H677" s="56"/>
    </row>
    <row r="678" spans="2:8" ht="12.75" hidden="1">
      <c r="B678" s="26"/>
      <c r="C678" s="23"/>
      <c r="D678" s="23"/>
      <c r="E678" s="23"/>
      <c r="F678" s="23"/>
      <c r="G678" s="23"/>
      <c r="H678" s="56"/>
    </row>
    <row r="679" spans="2:8" ht="12.75" hidden="1">
      <c r="B679" s="26"/>
      <c r="C679" s="23"/>
      <c r="D679" s="23"/>
      <c r="E679" s="23"/>
      <c r="F679" s="23"/>
      <c r="G679" s="23"/>
      <c r="H679" s="56"/>
    </row>
    <row r="680" spans="2:8" ht="12.75" hidden="1">
      <c r="B680" s="26"/>
      <c r="C680" s="23"/>
      <c r="D680" s="23"/>
      <c r="E680" s="23"/>
      <c r="F680" s="23"/>
      <c r="G680" s="23"/>
      <c r="H680" s="56"/>
    </row>
    <row r="681" spans="2:8" ht="12.75" hidden="1">
      <c r="B681" s="14" t="s">
        <v>125</v>
      </c>
      <c r="C681" s="27" t="s">
        <v>99</v>
      </c>
      <c r="D681" s="27" t="s">
        <v>114</v>
      </c>
      <c r="E681" s="27" t="s">
        <v>85</v>
      </c>
      <c r="F681" s="27"/>
      <c r="G681" s="27"/>
      <c r="H681" s="57">
        <f>H682+H696</f>
        <v>0</v>
      </c>
    </row>
    <row r="682" spans="2:8" ht="12.75" hidden="1">
      <c r="B682" s="26" t="s">
        <v>124</v>
      </c>
      <c r="C682" s="23" t="s">
        <v>99</v>
      </c>
      <c r="D682" s="23" t="s">
        <v>114</v>
      </c>
      <c r="E682" s="23" t="s">
        <v>85</v>
      </c>
      <c r="F682" s="23" t="s">
        <v>119</v>
      </c>
      <c r="G682" s="23"/>
      <c r="H682" s="56">
        <f>H683</f>
        <v>0</v>
      </c>
    </row>
    <row r="683" spans="2:8" ht="76.5" hidden="1">
      <c r="B683" s="26" t="s">
        <v>123</v>
      </c>
      <c r="C683" s="23" t="s">
        <v>99</v>
      </c>
      <c r="D683" s="23" t="s">
        <v>114</v>
      </c>
      <c r="E683" s="23" t="s">
        <v>85</v>
      </c>
      <c r="F683" s="23" t="s">
        <v>119</v>
      </c>
      <c r="G683" s="23"/>
      <c r="H683" s="56">
        <f>H684+H689</f>
        <v>0</v>
      </c>
    </row>
    <row r="684" spans="2:8" ht="38.25" hidden="1">
      <c r="B684" s="26" t="s">
        <v>122</v>
      </c>
      <c r="C684" s="23" t="s">
        <v>99</v>
      </c>
      <c r="D684" s="23" t="s">
        <v>114</v>
      </c>
      <c r="E684" s="23" t="s">
        <v>85</v>
      </c>
      <c r="F684" s="23" t="s">
        <v>121</v>
      </c>
      <c r="G684" s="23"/>
      <c r="H684" s="56">
        <f>H685+H687</f>
        <v>0</v>
      </c>
    </row>
    <row r="685" spans="2:8" ht="63.75" hidden="1">
      <c r="B685" s="24" t="s">
        <v>90</v>
      </c>
      <c r="C685" s="23" t="s">
        <v>99</v>
      </c>
      <c r="D685" s="23" t="s">
        <v>114</v>
      </c>
      <c r="E685" s="23" t="s">
        <v>85</v>
      </c>
      <c r="F685" s="23" t="s">
        <v>121</v>
      </c>
      <c r="G685" s="23" t="s">
        <v>78</v>
      </c>
      <c r="H685" s="56">
        <f>H686</f>
        <v>0</v>
      </c>
    </row>
    <row r="686" spans="2:8" ht="38.25" hidden="1">
      <c r="B686" s="24" t="s">
        <v>89</v>
      </c>
      <c r="C686" s="23" t="s">
        <v>99</v>
      </c>
      <c r="D686" s="23" t="s">
        <v>114</v>
      </c>
      <c r="E686" s="23" t="s">
        <v>85</v>
      </c>
      <c r="F686" s="23" t="s">
        <v>121</v>
      </c>
      <c r="G686" s="23" t="s">
        <v>88</v>
      </c>
      <c r="H686" s="56"/>
    </row>
    <row r="687" spans="2:8" ht="25.5" hidden="1">
      <c r="B687" s="24" t="s">
        <v>75</v>
      </c>
      <c r="C687" s="23" t="s">
        <v>99</v>
      </c>
      <c r="D687" s="23" t="s">
        <v>114</v>
      </c>
      <c r="E687" s="23" t="s">
        <v>85</v>
      </c>
      <c r="F687" s="23" t="s">
        <v>121</v>
      </c>
      <c r="G687" s="23" t="s">
        <v>74</v>
      </c>
      <c r="H687" s="56">
        <f>H688</f>
        <v>0</v>
      </c>
    </row>
    <row r="688" spans="2:8" ht="25.5" hidden="1">
      <c r="B688" s="24" t="s">
        <v>73</v>
      </c>
      <c r="C688" s="23" t="s">
        <v>99</v>
      </c>
      <c r="D688" s="23" t="s">
        <v>114</v>
      </c>
      <c r="E688" s="23" t="s">
        <v>85</v>
      </c>
      <c r="F688" s="23" t="s">
        <v>121</v>
      </c>
      <c r="G688" s="23" t="s">
        <v>68</v>
      </c>
      <c r="H688" s="55"/>
    </row>
    <row r="689" spans="2:8" ht="25.5">
      <c r="B689" s="26" t="s">
        <v>120</v>
      </c>
      <c r="C689" s="23" t="s">
        <v>99</v>
      </c>
      <c r="D689" s="23" t="s">
        <v>114</v>
      </c>
      <c r="E689" s="23" t="s">
        <v>85</v>
      </c>
      <c r="F689" s="23" t="s">
        <v>119</v>
      </c>
      <c r="G689" s="23"/>
      <c r="H689" s="56">
        <f>H690+H692</f>
        <v>0</v>
      </c>
    </row>
    <row r="690" spans="2:8" ht="63.75">
      <c r="B690" s="24" t="s">
        <v>90</v>
      </c>
      <c r="C690" s="23" t="s">
        <v>99</v>
      </c>
      <c r="D690" s="23" t="s">
        <v>114</v>
      </c>
      <c r="E690" s="23" t="s">
        <v>85</v>
      </c>
      <c r="F690" s="23" t="s">
        <v>119</v>
      </c>
      <c r="G690" s="23" t="s">
        <v>78</v>
      </c>
      <c r="H690" s="56">
        <f>H691</f>
        <v>-0.39822</v>
      </c>
    </row>
    <row r="691" spans="2:8" ht="37.5" customHeight="1">
      <c r="B691" s="24" t="s">
        <v>89</v>
      </c>
      <c r="C691" s="23" t="s">
        <v>99</v>
      </c>
      <c r="D691" s="23" t="s">
        <v>114</v>
      </c>
      <c r="E691" s="23" t="s">
        <v>85</v>
      </c>
      <c r="F691" s="23" t="s">
        <v>119</v>
      </c>
      <c r="G691" s="23" t="s">
        <v>88</v>
      </c>
      <c r="H691" s="56">
        <v>-0.39822</v>
      </c>
    </row>
    <row r="692" spans="2:8" ht="25.5">
      <c r="B692" s="24" t="s">
        <v>75</v>
      </c>
      <c r="C692" s="23" t="s">
        <v>99</v>
      </c>
      <c r="D692" s="23" t="s">
        <v>114</v>
      </c>
      <c r="E692" s="23" t="s">
        <v>85</v>
      </c>
      <c r="F692" s="23" t="s">
        <v>119</v>
      </c>
      <c r="G692" s="23" t="s">
        <v>74</v>
      </c>
      <c r="H692" s="56">
        <f>H693</f>
        <v>0.39822</v>
      </c>
    </row>
    <row r="693" spans="2:8" ht="28.5" customHeight="1">
      <c r="B693" s="24" t="s">
        <v>73</v>
      </c>
      <c r="C693" s="23" t="s">
        <v>99</v>
      </c>
      <c r="D693" s="23" t="s">
        <v>114</v>
      </c>
      <c r="E693" s="23" t="s">
        <v>85</v>
      </c>
      <c r="F693" s="23" t="s">
        <v>119</v>
      </c>
      <c r="G693" s="23" t="s">
        <v>68</v>
      </c>
      <c r="H693" s="56">
        <v>0.39822</v>
      </c>
    </row>
    <row r="694" spans="2:8" ht="12.75" hidden="1">
      <c r="B694" s="26"/>
      <c r="C694" s="23"/>
      <c r="D694" s="23"/>
      <c r="E694" s="23"/>
      <c r="F694" s="23"/>
      <c r="G694" s="23"/>
      <c r="H694" s="56"/>
    </row>
    <row r="695" spans="2:8" ht="12.75" hidden="1">
      <c r="B695" s="26"/>
      <c r="C695" s="23"/>
      <c r="D695" s="23"/>
      <c r="E695" s="23"/>
      <c r="F695" s="23"/>
      <c r="G695" s="23"/>
      <c r="H695" s="56"/>
    </row>
    <row r="696" spans="2:8" ht="38.25" hidden="1">
      <c r="B696" s="26" t="s">
        <v>102</v>
      </c>
      <c r="C696" s="23" t="s">
        <v>99</v>
      </c>
      <c r="D696" s="23" t="s">
        <v>114</v>
      </c>
      <c r="E696" s="23" t="s">
        <v>85</v>
      </c>
      <c r="F696" s="23" t="s">
        <v>118</v>
      </c>
      <c r="G696" s="23"/>
      <c r="H696" s="60">
        <f>H700+H697</f>
        <v>0</v>
      </c>
    </row>
    <row r="697" spans="2:8" ht="12.75" hidden="1">
      <c r="B697" s="26" t="s">
        <v>117</v>
      </c>
      <c r="C697" s="23" t="s">
        <v>99</v>
      </c>
      <c r="D697" s="23" t="s">
        <v>114</v>
      </c>
      <c r="E697" s="23" t="s">
        <v>85</v>
      </c>
      <c r="F697" s="23" t="s">
        <v>116</v>
      </c>
      <c r="G697" s="23"/>
      <c r="H697" s="60">
        <f>H698</f>
        <v>0</v>
      </c>
    </row>
    <row r="698" spans="2:8" ht="25.5" hidden="1">
      <c r="B698" s="24" t="s">
        <v>75</v>
      </c>
      <c r="C698" s="23" t="s">
        <v>99</v>
      </c>
      <c r="D698" s="23" t="s">
        <v>114</v>
      </c>
      <c r="E698" s="23" t="s">
        <v>85</v>
      </c>
      <c r="F698" s="23" t="s">
        <v>116</v>
      </c>
      <c r="G698" s="23" t="s">
        <v>74</v>
      </c>
      <c r="H698" s="60">
        <f>H699</f>
        <v>0</v>
      </c>
    </row>
    <row r="699" spans="2:8" ht="25.5" hidden="1">
      <c r="B699" s="24" t="s">
        <v>73</v>
      </c>
      <c r="C699" s="23" t="s">
        <v>99</v>
      </c>
      <c r="D699" s="23" t="s">
        <v>114</v>
      </c>
      <c r="E699" s="23" t="s">
        <v>85</v>
      </c>
      <c r="F699" s="23" t="s">
        <v>116</v>
      </c>
      <c r="G699" s="23" t="s">
        <v>68</v>
      </c>
      <c r="H699" s="60"/>
    </row>
    <row r="700" spans="2:8" ht="30.75" customHeight="1" hidden="1">
      <c r="B700" s="26" t="s">
        <v>115</v>
      </c>
      <c r="C700" s="23" t="s">
        <v>99</v>
      </c>
      <c r="D700" s="23" t="s">
        <v>114</v>
      </c>
      <c r="E700" s="23" t="s">
        <v>85</v>
      </c>
      <c r="F700" s="23" t="s">
        <v>113</v>
      </c>
      <c r="G700" s="23"/>
      <c r="H700" s="60">
        <f>H701</f>
        <v>0</v>
      </c>
    </row>
    <row r="701" spans="2:8" ht="27" customHeight="1" hidden="1">
      <c r="B701" s="24" t="s">
        <v>75</v>
      </c>
      <c r="C701" s="23" t="s">
        <v>99</v>
      </c>
      <c r="D701" s="23" t="s">
        <v>114</v>
      </c>
      <c r="E701" s="23" t="s">
        <v>85</v>
      </c>
      <c r="F701" s="23" t="s">
        <v>113</v>
      </c>
      <c r="G701" s="23" t="s">
        <v>74</v>
      </c>
      <c r="H701" s="60">
        <f>H702</f>
        <v>0</v>
      </c>
    </row>
    <row r="702" spans="2:8" ht="27.75" customHeight="1" hidden="1">
      <c r="B702" s="24" t="s">
        <v>73</v>
      </c>
      <c r="C702" s="29" t="s">
        <v>99</v>
      </c>
      <c r="D702" s="23" t="s">
        <v>114</v>
      </c>
      <c r="E702" s="23" t="s">
        <v>85</v>
      </c>
      <c r="F702" s="23" t="s">
        <v>113</v>
      </c>
      <c r="G702" s="23" t="s">
        <v>68</v>
      </c>
      <c r="H702" s="60"/>
    </row>
    <row r="703" spans="2:8" ht="12.75" hidden="1">
      <c r="B703" s="28" t="s">
        <v>112</v>
      </c>
      <c r="C703" s="30" t="s">
        <v>99</v>
      </c>
      <c r="D703" s="27" t="s">
        <v>98</v>
      </c>
      <c r="E703" s="27"/>
      <c r="F703" s="27"/>
      <c r="G703" s="27"/>
      <c r="H703" s="59">
        <f>H709+H704</f>
        <v>0</v>
      </c>
    </row>
    <row r="704" spans="2:8" ht="12.75" hidden="1">
      <c r="B704" s="28" t="s">
        <v>111</v>
      </c>
      <c r="C704" s="30" t="s">
        <v>99</v>
      </c>
      <c r="D704" s="27" t="s">
        <v>98</v>
      </c>
      <c r="E704" s="27" t="s">
        <v>86</v>
      </c>
      <c r="F704" s="27"/>
      <c r="G704" s="27"/>
      <c r="H704" s="59">
        <f>H705</f>
        <v>0</v>
      </c>
    </row>
    <row r="705" spans="2:8" ht="12.75" hidden="1">
      <c r="B705" s="24" t="s">
        <v>110</v>
      </c>
      <c r="C705" s="29" t="s">
        <v>99</v>
      </c>
      <c r="D705" s="23" t="s">
        <v>98</v>
      </c>
      <c r="E705" s="23" t="s">
        <v>86</v>
      </c>
      <c r="F705" s="23" t="s">
        <v>105</v>
      </c>
      <c r="G705" s="23"/>
      <c r="H705" s="60">
        <f>H706</f>
        <v>0</v>
      </c>
    </row>
    <row r="706" spans="2:8" ht="25.5" hidden="1">
      <c r="B706" s="24" t="s">
        <v>109</v>
      </c>
      <c r="C706" s="29" t="s">
        <v>99</v>
      </c>
      <c r="D706" s="23" t="s">
        <v>98</v>
      </c>
      <c r="E706" s="23" t="s">
        <v>86</v>
      </c>
      <c r="F706" s="23" t="s">
        <v>105</v>
      </c>
      <c r="G706" s="23"/>
      <c r="H706" s="60">
        <f>H707</f>
        <v>0</v>
      </c>
    </row>
    <row r="707" spans="2:8" ht="38.25" hidden="1">
      <c r="B707" s="24" t="s">
        <v>108</v>
      </c>
      <c r="C707" s="29" t="s">
        <v>99</v>
      </c>
      <c r="D707" s="23" t="s">
        <v>98</v>
      </c>
      <c r="E707" s="23" t="s">
        <v>86</v>
      </c>
      <c r="F707" s="23" t="s">
        <v>105</v>
      </c>
      <c r="G707" s="23" t="s">
        <v>107</v>
      </c>
      <c r="H707" s="60">
        <f>H708</f>
        <v>0</v>
      </c>
    </row>
    <row r="708" spans="2:8" ht="38.25" hidden="1">
      <c r="B708" s="24" t="s">
        <v>106</v>
      </c>
      <c r="C708" s="29" t="s">
        <v>99</v>
      </c>
      <c r="D708" s="23" t="s">
        <v>98</v>
      </c>
      <c r="E708" s="23" t="s">
        <v>86</v>
      </c>
      <c r="F708" s="23" t="s">
        <v>105</v>
      </c>
      <c r="G708" s="23" t="s">
        <v>104</v>
      </c>
      <c r="H708" s="60"/>
    </row>
    <row r="709" spans="2:8" ht="12.75" hidden="1">
      <c r="B709" s="28" t="s">
        <v>103</v>
      </c>
      <c r="C709" s="30" t="s">
        <v>99</v>
      </c>
      <c r="D709" s="27" t="s">
        <v>98</v>
      </c>
      <c r="E709" s="27" t="s">
        <v>97</v>
      </c>
      <c r="F709" s="27"/>
      <c r="G709" s="27"/>
      <c r="H709" s="59">
        <f>H710</f>
        <v>0</v>
      </c>
    </row>
    <row r="710" spans="2:8" ht="38.25" hidden="1">
      <c r="B710" s="26" t="s">
        <v>102</v>
      </c>
      <c r="C710" s="29" t="s">
        <v>99</v>
      </c>
      <c r="D710" s="29" t="s">
        <v>98</v>
      </c>
      <c r="E710" s="29" t="s">
        <v>97</v>
      </c>
      <c r="F710" s="29" t="s">
        <v>101</v>
      </c>
      <c r="G710" s="29"/>
      <c r="H710" s="55">
        <f>H711</f>
        <v>0</v>
      </c>
    </row>
    <row r="711" spans="2:8" ht="25.5" hidden="1">
      <c r="B711" s="16" t="s">
        <v>100</v>
      </c>
      <c r="C711" s="29" t="s">
        <v>99</v>
      </c>
      <c r="D711" s="29" t="s">
        <v>98</v>
      </c>
      <c r="E711" s="29" t="s">
        <v>97</v>
      </c>
      <c r="F711" s="29" t="s">
        <v>96</v>
      </c>
      <c r="G711" s="29"/>
      <c r="H711" s="55">
        <f>H712</f>
        <v>0</v>
      </c>
    </row>
    <row r="712" spans="2:8" ht="25.5" hidden="1">
      <c r="B712" s="24" t="s">
        <v>75</v>
      </c>
      <c r="C712" s="23" t="s">
        <v>99</v>
      </c>
      <c r="D712" s="23" t="s">
        <v>98</v>
      </c>
      <c r="E712" s="23" t="s">
        <v>97</v>
      </c>
      <c r="F712" s="23" t="s">
        <v>96</v>
      </c>
      <c r="G712" s="23" t="s">
        <v>74</v>
      </c>
      <c r="H712" s="55">
        <f>H713</f>
        <v>0</v>
      </c>
    </row>
    <row r="713" spans="2:8" ht="25.5" hidden="1">
      <c r="B713" s="24" t="s">
        <v>73</v>
      </c>
      <c r="C713" s="23" t="s">
        <v>99</v>
      </c>
      <c r="D713" s="23" t="s">
        <v>98</v>
      </c>
      <c r="E713" s="23" t="s">
        <v>97</v>
      </c>
      <c r="F713" s="23" t="s">
        <v>96</v>
      </c>
      <c r="G713" s="23" t="s">
        <v>68</v>
      </c>
      <c r="H713" s="55"/>
    </row>
    <row r="714" spans="2:8" ht="12.75" hidden="1">
      <c r="B714" s="24"/>
      <c r="C714" s="23"/>
      <c r="D714" s="23"/>
      <c r="E714" s="23"/>
      <c r="F714" s="23"/>
      <c r="G714" s="23"/>
      <c r="H714" s="55"/>
    </row>
    <row r="715" spans="2:8" ht="12.75" hidden="1">
      <c r="B715" s="24"/>
      <c r="C715" s="23"/>
      <c r="D715" s="23"/>
      <c r="E715" s="23"/>
      <c r="F715" s="23"/>
      <c r="G715" s="23"/>
      <c r="H715" s="55"/>
    </row>
    <row r="716" spans="2:8" ht="12.75">
      <c r="B716" s="28" t="s">
        <v>95</v>
      </c>
      <c r="C716" s="27" t="s">
        <v>87</v>
      </c>
      <c r="D716" s="27"/>
      <c r="E716" s="27"/>
      <c r="F716" s="27"/>
      <c r="G716" s="27"/>
      <c r="H716" s="58">
        <f>H717</f>
        <v>0</v>
      </c>
    </row>
    <row r="717" spans="2:8" ht="12.75">
      <c r="B717" s="14" t="s">
        <v>94</v>
      </c>
      <c r="C717" s="27" t="s">
        <v>87</v>
      </c>
      <c r="D717" s="27" t="s">
        <v>86</v>
      </c>
      <c r="E717" s="27" t="s">
        <v>93</v>
      </c>
      <c r="F717" s="27"/>
      <c r="G717" s="27"/>
      <c r="H717" s="58">
        <f>H718</f>
        <v>0</v>
      </c>
    </row>
    <row r="718" spans="2:8" ht="38.25">
      <c r="B718" s="14" t="s">
        <v>92</v>
      </c>
      <c r="C718" s="23" t="s">
        <v>87</v>
      </c>
      <c r="D718" s="23" t="s">
        <v>86</v>
      </c>
      <c r="E718" s="23" t="s">
        <v>85</v>
      </c>
      <c r="F718" s="23"/>
      <c r="G718" s="23"/>
      <c r="H718" s="56">
        <f>H719</f>
        <v>0</v>
      </c>
    </row>
    <row r="719" spans="2:8" ht="16.5" customHeight="1">
      <c r="B719" s="26" t="s">
        <v>91</v>
      </c>
      <c r="C719" s="23" t="s">
        <v>87</v>
      </c>
      <c r="D719" s="23" t="s">
        <v>86</v>
      </c>
      <c r="E719" s="23" t="s">
        <v>85</v>
      </c>
      <c r="F719" s="23" t="s">
        <v>84</v>
      </c>
      <c r="G719" s="23"/>
      <c r="H719" s="56">
        <f>H720+H722+H724</f>
        <v>0</v>
      </c>
    </row>
    <row r="720" spans="2:8" ht="64.5" customHeight="1">
      <c r="B720" s="24" t="s">
        <v>90</v>
      </c>
      <c r="C720" s="23" t="s">
        <v>87</v>
      </c>
      <c r="D720" s="23" t="s">
        <v>86</v>
      </c>
      <c r="E720" s="23" t="s">
        <v>85</v>
      </c>
      <c r="F720" s="23" t="s">
        <v>84</v>
      </c>
      <c r="G720" s="23" t="s">
        <v>78</v>
      </c>
      <c r="H720" s="56">
        <f>H721</f>
        <v>-0.3</v>
      </c>
    </row>
    <row r="721" spans="2:8" ht="38.25">
      <c r="B721" s="24" t="s">
        <v>89</v>
      </c>
      <c r="C721" s="23" t="s">
        <v>87</v>
      </c>
      <c r="D721" s="23" t="s">
        <v>86</v>
      </c>
      <c r="E721" s="23" t="s">
        <v>85</v>
      </c>
      <c r="F721" s="23" t="s">
        <v>84</v>
      </c>
      <c r="G721" s="23" t="s">
        <v>88</v>
      </c>
      <c r="H721" s="56">
        <v>-0.3</v>
      </c>
    </row>
    <row r="722" spans="2:8" ht="25.5">
      <c r="B722" s="24" t="s">
        <v>75</v>
      </c>
      <c r="C722" s="23" t="s">
        <v>87</v>
      </c>
      <c r="D722" s="23" t="s">
        <v>86</v>
      </c>
      <c r="E722" s="23" t="s">
        <v>85</v>
      </c>
      <c r="F722" s="23" t="s">
        <v>84</v>
      </c>
      <c r="G722" s="23" t="s">
        <v>74</v>
      </c>
      <c r="H722" s="56">
        <f>H723</f>
        <v>0.09999999999999998</v>
      </c>
    </row>
    <row r="723" spans="2:8" ht="29.25" customHeight="1">
      <c r="B723" s="24" t="s">
        <v>73</v>
      </c>
      <c r="C723" s="23" t="s">
        <v>87</v>
      </c>
      <c r="D723" s="23" t="s">
        <v>86</v>
      </c>
      <c r="E723" s="23" t="s">
        <v>85</v>
      </c>
      <c r="F723" s="23" t="s">
        <v>84</v>
      </c>
      <c r="G723" s="23" t="s">
        <v>68</v>
      </c>
      <c r="H723" s="56">
        <f>0.3-0.2</f>
        <v>0.09999999999999998</v>
      </c>
    </row>
    <row r="724" spans="2:8" ht="14.25" customHeight="1">
      <c r="B724" s="24" t="s">
        <v>287</v>
      </c>
      <c r="C724" s="23" t="s">
        <v>87</v>
      </c>
      <c r="D724" s="23" t="s">
        <v>86</v>
      </c>
      <c r="E724" s="23" t="s">
        <v>85</v>
      </c>
      <c r="F724" s="23" t="s">
        <v>84</v>
      </c>
      <c r="G724" s="23" t="s">
        <v>265</v>
      </c>
      <c r="H724" s="56">
        <f>H725</f>
        <v>0.2</v>
      </c>
    </row>
    <row r="725" spans="2:8" ht="16.5" customHeight="1">
      <c r="B725" s="24" t="s">
        <v>331</v>
      </c>
      <c r="C725" s="23" t="s">
        <v>87</v>
      </c>
      <c r="D725" s="23" t="s">
        <v>86</v>
      </c>
      <c r="E725" s="23" t="s">
        <v>85</v>
      </c>
      <c r="F725" s="23" t="s">
        <v>84</v>
      </c>
      <c r="G725" s="23" t="s">
        <v>314</v>
      </c>
      <c r="H725" s="56">
        <v>0.2</v>
      </c>
    </row>
    <row r="726" spans="2:8" ht="29.25" customHeight="1">
      <c r="B726" s="28" t="s">
        <v>83</v>
      </c>
      <c r="C726" s="27" t="s">
        <v>72</v>
      </c>
      <c r="D726" s="27"/>
      <c r="E726" s="27"/>
      <c r="F726" s="27"/>
      <c r="G726" s="27"/>
      <c r="H726" s="57">
        <f>H727</f>
        <v>0</v>
      </c>
    </row>
    <row r="727" spans="2:8" ht="27" customHeight="1">
      <c r="B727" s="26" t="s">
        <v>82</v>
      </c>
      <c r="C727" s="23" t="s">
        <v>72</v>
      </c>
      <c r="D727" s="23" t="s">
        <v>71</v>
      </c>
      <c r="E727" s="23"/>
      <c r="F727" s="23"/>
      <c r="G727" s="23"/>
      <c r="H727" s="55">
        <f>H728</f>
        <v>0</v>
      </c>
    </row>
    <row r="728" spans="2:8" ht="42" customHeight="1">
      <c r="B728" s="16" t="s">
        <v>81</v>
      </c>
      <c r="C728" s="23" t="s">
        <v>72</v>
      </c>
      <c r="D728" s="23" t="s">
        <v>71</v>
      </c>
      <c r="E728" s="23" t="s">
        <v>70</v>
      </c>
      <c r="F728" s="23" t="s">
        <v>69</v>
      </c>
      <c r="G728" s="23"/>
      <c r="H728" s="56">
        <f>H729</f>
        <v>0</v>
      </c>
    </row>
    <row r="729" spans="2:8" ht="15" customHeight="1">
      <c r="B729" s="26" t="s">
        <v>80</v>
      </c>
      <c r="C729" s="23" t="s">
        <v>72</v>
      </c>
      <c r="D729" s="23" t="s">
        <v>71</v>
      </c>
      <c r="E729" s="23" t="s">
        <v>70</v>
      </c>
      <c r="F729" s="23" t="s">
        <v>69</v>
      </c>
      <c r="G729" s="23"/>
      <c r="H729" s="56">
        <f>H730+H732</f>
        <v>0</v>
      </c>
    </row>
    <row r="730" spans="2:8" ht="42" customHeight="1">
      <c r="B730" s="16" t="s">
        <v>79</v>
      </c>
      <c r="C730" s="23" t="s">
        <v>72</v>
      </c>
      <c r="D730" s="23" t="s">
        <v>71</v>
      </c>
      <c r="E730" s="23" t="s">
        <v>70</v>
      </c>
      <c r="F730" s="23" t="s">
        <v>69</v>
      </c>
      <c r="G730" s="23" t="s">
        <v>78</v>
      </c>
      <c r="H730" s="56">
        <f>H731</f>
        <v>-0.4188</v>
      </c>
    </row>
    <row r="731" spans="2:8" ht="16.5" customHeight="1">
      <c r="B731" s="17" t="s">
        <v>77</v>
      </c>
      <c r="C731" s="23" t="s">
        <v>72</v>
      </c>
      <c r="D731" s="23" t="s">
        <v>71</v>
      </c>
      <c r="E731" s="23" t="s">
        <v>70</v>
      </c>
      <c r="F731" s="23" t="s">
        <v>69</v>
      </c>
      <c r="G731" s="23" t="s">
        <v>76</v>
      </c>
      <c r="H731" s="56">
        <v>-0.4188</v>
      </c>
    </row>
    <row r="732" spans="2:8" ht="29.25" customHeight="1">
      <c r="B732" s="24" t="s">
        <v>75</v>
      </c>
      <c r="C732" s="23" t="s">
        <v>72</v>
      </c>
      <c r="D732" s="23" t="s">
        <v>71</v>
      </c>
      <c r="E732" s="23" t="s">
        <v>70</v>
      </c>
      <c r="F732" s="23" t="s">
        <v>69</v>
      </c>
      <c r="G732" s="23" t="s">
        <v>74</v>
      </c>
      <c r="H732" s="56">
        <f>H733</f>
        <v>0.4188</v>
      </c>
    </row>
    <row r="733" spans="2:8" ht="24" customHeight="1">
      <c r="B733" s="24" t="s">
        <v>73</v>
      </c>
      <c r="C733" s="23" t="s">
        <v>72</v>
      </c>
      <c r="D733" s="23" t="s">
        <v>71</v>
      </c>
      <c r="E733" s="23" t="s">
        <v>70</v>
      </c>
      <c r="F733" s="23" t="s">
        <v>69</v>
      </c>
      <c r="G733" s="23" t="s">
        <v>68</v>
      </c>
      <c r="H733" s="56">
        <v>0.4188</v>
      </c>
    </row>
    <row r="734" spans="2:8" ht="24" customHeight="1" hidden="1">
      <c r="B734" s="24"/>
      <c r="C734" s="23"/>
      <c r="D734" s="23"/>
      <c r="E734" s="23"/>
      <c r="F734" s="23"/>
      <c r="G734" s="23"/>
      <c r="H734" s="55"/>
    </row>
    <row r="735" spans="2:8" ht="15" customHeight="1">
      <c r="B735" s="22" t="s">
        <v>67</v>
      </c>
      <c r="C735" s="22"/>
      <c r="D735" s="22"/>
      <c r="E735" s="22"/>
      <c r="F735" s="22"/>
      <c r="G735" s="22"/>
      <c r="H735" s="54">
        <f>H30+H54+H326+H344+H428+H716+H726</f>
        <v>7985.5776000000005</v>
      </c>
    </row>
    <row r="736" ht="12.75">
      <c r="H736" s="21"/>
    </row>
    <row r="737" ht="12.75">
      <c r="H737" s="21"/>
    </row>
    <row r="738" ht="12.75">
      <c r="H738" s="21"/>
    </row>
    <row r="739" ht="12.75">
      <c r="H739" s="21"/>
    </row>
  </sheetData>
  <sheetProtection/>
  <autoFilter ref="B26:H330"/>
  <mergeCells count="24">
    <mergeCell ref="B1:H1"/>
    <mergeCell ref="C2:H2"/>
    <mergeCell ref="C3:H3"/>
    <mergeCell ref="C4:H4"/>
    <mergeCell ref="C18:H18"/>
    <mergeCell ref="C14:H14"/>
    <mergeCell ref="C15:H15"/>
    <mergeCell ref="C16:H16"/>
    <mergeCell ref="C17:H17"/>
    <mergeCell ref="C10:H10"/>
    <mergeCell ref="C11:H11"/>
    <mergeCell ref="C5:H5"/>
    <mergeCell ref="C6:H6"/>
    <mergeCell ref="C7:H7"/>
    <mergeCell ref="C8:H8"/>
    <mergeCell ref="C9:H9"/>
    <mergeCell ref="B20:H20"/>
    <mergeCell ref="B23:B27"/>
    <mergeCell ref="C23:C27"/>
    <mergeCell ref="D23:D27"/>
    <mergeCell ref="E23:E27"/>
    <mergeCell ref="F23:F27"/>
    <mergeCell ref="G23:G27"/>
    <mergeCell ref="H23:H27"/>
  </mergeCells>
  <printOptions/>
  <pageMargins left="0.5905511811023623" right="0.15748031496062992" top="0.1968503937007874" bottom="0.2362204724409449" header="0.15748031496062992" footer="0.2362204724409449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1"/>
  <sheetViews>
    <sheetView showGridLines="0" showZeros="0" zoomScalePageLayoutView="0" workbookViewId="0" topLeftCell="B1">
      <selection activeCell="C6" sqref="C6:J6"/>
    </sheetView>
  </sheetViews>
  <sheetFormatPr defaultColWidth="9.140625" defaultRowHeight="15"/>
  <cols>
    <col min="1" max="1" width="0" style="9" hidden="1" customWidth="1"/>
    <col min="2" max="2" width="45.421875" style="9" customWidth="1"/>
    <col min="3" max="3" width="5.8515625" style="9" customWidth="1"/>
    <col min="4" max="5" width="5.7109375" style="9" customWidth="1"/>
    <col min="6" max="6" width="9.140625" style="9" customWidth="1"/>
    <col min="7" max="7" width="5.8515625" style="9" customWidth="1"/>
    <col min="8" max="8" width="12.8515625" style="9" hidden="1" customWidth="1"/>
    <col min="9" max="9" width="14.57421875" style="9" customWidth="1"/>
    <col min="10" max="10" width="13.8515625" style="9" customWidth="1"/>
    <col min="11" max="16384" width="9.140625" style="9" customWidth="1"/>
  </cols>
  <sheetData>
    <row r="1" spans="2:10" ht="41.25" customHeight="1">
      <c r="B1" s="316" t="s">
        <v>1028</v>
      </c>
      <c r="C1" s="316"/>
      <c r="D1" s="316"/>
      <c r="E1" s="316"/>
      <c r="F1" s="316"/>
      <c r="G1" s="316"/>
      <c r="H1" s="316"/>
      <c r="I1" s="316"/>
      <c r="J1" s="316"/>
    </row>
    <row r="2" spans="3:10" ht="12.75">
      <c r="C2" s="317" t="s">
        <v>1025</v>
      </c>
      <c r="D2" s="317"/>
      <c r="E2" s="317"/>
      <c r="F2" s="317"/>
      <c r="G2" s="317"/>
      <c r="H2" s="317"/>
      <c r="I2" s="317"/>
      <c r="J2" s="317"/>
    </row>
    <row r="3" spans="3:10" ht="12.75">
      <c r="C3" s="252" t="s">
        <v>534</v>
      </c>
      <c r="D3" s="252"/>
      <c r="E3" s="252"/>
      <c r="F3" s="252"/>
      <c r="G3" s="252"/>
      <c r="H3" s="252"/>
      <c r="I3" s="252"/>
      <c r="J3" s="252"/>
    </row>
    <row r="4" spans="3:10" ht="12.75">
      <c r="C4" s="317" t="s">
        <v>724</v>
      </c>
      <c r="D4" s="317"/>
      <c r="E4" s="317"/>
      <c r="F4" s="317"/>
      <c r="G4" s="317"/>
      <c r="H4" s="317"/>
      <c r="I4" s="317"/>
      <c r="J4" s="317"/>
    </row>
    <row r="5" spans="3:10" ht="12.75">
      <c r="C5" s="317" t="s">
        <v>1068</v>
      </c>
      <c r="D5" s="317"/>
      <c r="E5" s="317"/>
      <c r="F5" s="317"/>
      <c r="G5" s="317"/>
      <c r="H5" s="317"/>
      <c r="I5" s="317"/>
      <c r="J5" s="317"/>
    </row>
    <row r="6" spans="3:10" ht="12.75">
      <c r="C6" s="317" t="s">
        <v>725</v>
      </c>
      <c r="D6" s="317"/>
      <c r="E6" s="317"/>
      <c r="F6" s="317"/>
      <c r="G6" s="317"/>
      <c r="H6" s="317"/>
      <c r="I6" s="317"/>
      <c r="J6" s="317"/>
    </row>
    <row r="7" spans="3:10" ht="12.75">
      <c r="C7" s="317" t="s">
        <v>726</v>
      </c>
      <c r="D7" s="317"/>
      <c r="E7" s="317"/>
      <c r="F7" s="317"/>
      <c r="G7" s="317"/>
      <c r="H7" s="317"/>
      <c r="I7" s="317"/>
      <c r="J7" s="317"/>
    </row>
    <row r="8" spans="3:10" ht="12.75">
      <c r="C8" s="317" t="s">
        <v>724</v>
      </c>
      <c r="D8" s="317"/>
      <c r="E8" s="317"/>
      <c r="F8" s="317"/>
      <c r="G8" s="317"/>
      <c r="H8" s="317"/>
      <c r="I8" s="317"/>
      <c r="J8" s="317"/>
    </row>
    <row r="9" spans="3:10" ht="12.75">
      <c r="C9" s="317" t="s">
        <v>727</v>
      </c>
      <c r="D9" s="317"/>
      <c r="E9" s="317"/>
      <c r="F9" s="317"/>
      <c r="G9" s="317"/>
      <c r="H9" s="317"/>
      <c r="I9" s="317"/>
      <c r="J9" s="317"/>
    </row>
    <row r="10" spans="3:10" ht="12.75">
      <c r="C10" s="317" t="s">
        <v>537</v>
      </c>
      <c r="D10" s="317"/>
      <c r="E10" s="317"/>
      <c r="F10" s="317"/>
      <c r="G10" s="317"/>
      <c r="H10" s="317"/>
      <c r="I10" s="317"/>
      <c r="J10" s="317"/>
    </row>
    <row r="11" spans="3:10" ht="12.75">
      <c r="C11" s="317" t="s">
        <v>531</v>
      </c>
      <c r="D11" s="317"/>
      <c r="E11" s="317"/>
      <c r="F11" s="317"/>
      <c r="G11" s="317"/>
      <c r="H11" s="317"/>
      <c r="I11" s="317"/>
      <c r="J11" s="317"/>
    </row>
    <row r="12" spans="3:10" ht="12.75">
      <c r="C12" s="253"/>
      <c r="D12" s="253"/>
      <c r="E12" s="253"/>
      <c r="F12" s="253"/>
      <c r="G12" s="253"/>
      <c r="H12" s="253"/>
      <c r="I12" s="252"/>
      <c r="J12" s="252"/>
    </row>
    <row r="13" spans="3:10" ht="12.75">
      <c r="C13" s="335" t="s">
        <v>1026</v>
      </c>
      <c r="D13" s="335"/>
      <c r="E13" s="335"/>
      <c r="F13" s="335"/>
      <c r="G13" s="335"/>
      <c r="H13" s="335"/>
      <c r="I13" s="335"/>
      <c r="J13" s="335"/>
    </row>
    <row r="14" spans="3:10" ht="12.75" customHeight="1">
      <c r="C14" s="334" t="s">
        <v>534</v>
      </c>
      <c r="D14" s="334"/>
      <c r="E14" s="334"/>
      <c r="F14" s="334"/>
      <c r="G14" s="334"/>
      <c r="H14" s="334"/>
      <c r="I14" s="334"/>
      <c r="J14" s="334"/>
    </row>
    <row r="15" spans="3:10" ht="12.75" customHeight="1">
      <c r="C15" s="334" t="s">
        <v>59</v>
      </c>
      <c r="D15" s="334"/>
      <c r="E15" s="334"/>
      <c r="F15" s="334"/>
      <c r="G15" s="334"/>
      <c r="H15" s="334"/>
      <c r="I15" s="334"/>
      <c r="J15" s="334"/>
    </row>
    <row r="16" spans="2:10" ht="12.75" customHeight="1">
      <c r="B16" s="52"/>
      <c r="C16" s="334" t="s">
        <v>533</v>
      </c>
      <c r="D16" s="334"/>
      <c r="E16" s="334"/>
      <c r="F16" s="334"/>
      <c r="G16" s="334"/>
      <c r="H16" s="334"/>
      <c r="I16" s="334"/>
      <c r="J16" s="334"/>
    </row>
    <row r="17" spans="2:10" ht="12.75" customHeight="1">
      <c r="B17" s="52"/>
      <c r="C17" s="334" t="s">
        <v>532</v>
      </c>
      <c r="D17" s="334"/>
      <c r="E17" s="334"/>
      <c r="F17" s="334"/>
      <c r="G17" s="334"/>
      <c r="H17" s="334"/>
      <c r="I17" s="334"/>
      <c r="J17" s="334"/>
    </row>
    <row r="18" spans="2:10" ht="12.75" customHeight="1">
      <c r="B18" s="52"/>
      <c r="C18" s="334" t="s">
        <v>531</v>
      </c>
      <c r="D18" s="334"/>
      <c r="E18" s="334"/>
      <c r="F18" s="334"/>
      <c r="G18" s="334"/>
      <c r="H18" s="334"/>
      <c r="I18" s="334"/>
      <c r="J18" s="334"/>
    </row>
    <row r="19" spans="1:8" ht="12.75">
      <c r="A19" s="15"/>
      <c r="B19" s="52"/>
      <c r="C19" s="334"/>
      <c r="D19" s="334"/>
      <c r="E19" s="334"/>
      <c r="F19" s="334"/>
      <c r="G19" s="334"/>
      <c r="H19" s="334"/>
    </row>
    <row r="20" spans="1:8" ht="18.75" customHeight="1">
      <c r="A20" s="15"/>
      <c r="B20" s="15"/>
      <c r="C20" s="15"/>
      <c r="D20" s="15"/>
      <c r="E20" s="15"/>
      <c r="F20" s="15"/>
      <c r="G20" s="15"/>
      <c r="H20" s="15"/>
    </row>
    <row r="21" spans="1:10" ht="37.5" customHeight="1">
      <c r="A21" s="15"/>
      <c r="B21" s="320" t="s">
        <v>1027</v>
      </c>
      <c r="C21" s="320"/>
      <c r="D21" s="320"/>
      <c r="E21" s="320"/>
      <c r="F21" s="320"/>
      <c r="G21" s="320"/>
      <c r="H21" s="320"/>
      <c r="I21" s="320"/>
      <c r="J21" s="320"/>
    </row>
    <row r="22" spans="1:10" ht="12.75">
      <c r="A22" s="15"/>
      <c r="B22" s="13"/>
      <c r="C22" s="13"/>
      <c r="D22" s="13"/>
      <c r="E22" s="13"/>
      <c r="F22" s="13"/>
      <c r="G22" s="13"/>
      <c r="H22" s="325" t="s">
        <v>530</v>
      </c>
      <c r="I22" s="325"/>
      <c r="J22" s="325"/>
    </row>
    <row r="23" spans="1:10" ht="10.5" customHeight="1">
      <c r="A23" s="13"/>
      <c r="B23" s="326" t="s">
        <v>66</v>
      </c>
      <c r="C23" s="329" t="s">
        <v>529</v>
      </c>
      <c r="D23" s="329" t="s">
        <v>528</v>
      </c>
      <c r="E23" s="329" t="s">
        <v>527</v>
      </c>
      <c r="F23" s="329" t="s">
        <v>526</v>
      </c>
      <c r="G23" s="329" t="s">
        <v>525</v>
      </c>
      <c r="H23" s="339" t="s">
        <v>65</v>
      </c>
      <c r="I23" s="336" t="s">
        <v>1002</v>
      </c>
      <c r="J23" s="336" t="s">
        <v>1003</v>
      </c>
    </row>
    <row r="24" spans="1:10" ht="9" customHeight="1">
      <c r="A24" s="13"/>
      <c r="B24" s="327"/>
      <c r="C24" s="330"/>
      <c r="D24" s="330"/>
      <c r="E24" s="330"/>
      <c r="F24" s="330"/>
      <c r="G24" s="330"/>
      <c r="H24" s="339"/>
      <c r="I24" s="337"/>
      <c r="J24" s="337"/>
    </row>
    <row r="25" spans="1:10" ht="4.5" customHeight="1">
      <c r="A25" s="13"/>
      <c r="B25" s="327"/>
      <c r="C25" s="330"/>
      <c r="D25" s="330"/>
      <c r="E25" s="330"/>
      <c r="F25" s="330"/>
      <c r="G25" s="330"/>
      <c r="H25" s="339"/>
      <c r="I25" s="337"/>
      <c r="J25" s="337"/>
    </row>
    <row r="26" spans="1:10" ht="12.75" customHeight="1" hidden="1">
      <c r="A26" s="13"/>
      <c r="B26" s="327"/>
      <c r="C26" s="330"/>
      <c r="D26" s="330"/>
      <c r="E26" s="330"/>
      <c r="F26" s="330"/>
      <c r="G26" s="330"/>
      <c r="H26" s="339"/>
      <c r="I26" s="337"/>
      <c r="J26" s="337"/>
    </row>
    <row r="27" spans="1:10" ht="9" customHeight="1">
      <c r="A27" s="13"/>
      <c r="B27" s="328"/>
      <c r="C27" s="331"/>
      <c r="D27" s="331"/>
      <c r="E27" s="331"/>
      <c r="F27" s="331"/>
      <c r="G27" s="331"/>
      <c r="H27" s="339"/>
      <c r="I27" s="338"/>
      <c r="J27" s="338"/>
    </row>
    <row r="28" spans="1:10" ht="12.75" hidden="1">
      <c r="A28" s="13"/>
      <c r="B28" s="26"/>
      <c r="C28" s="23"/>
      <c r="D28" s="23"/>
      <c r="E28" s="23"/>
      <c r="F28" s="23"/>
      <c r="G28" s="23"/>
      <c r="H28" s="56"/>
      <c r="I28" s="61"/>
      <c r="J28" s="61"/>
    </row>
    <row r="29" spans="1:10" ht="12.75" hidden="1">
      <c r="A29" s="13"/>
      <c r="B29" s="26"/>
      <c r="C29" s="23"/>
      <c r="D29" s="23"/>
      <c r="E29" s="23"/>
      <c r="F29" s="23"/>
      <c r="G29" s="23"/>
      <c r="H29" s="56"/>
      <c r="I29" s="61"/>
      <c r="J29" s="61"/>
    </row>
    <row r="30" spans="1:10" ht="27" customHeight="1" hidden="1">
      <c r="A30" s="13"/>
      <c r="B30" s="14" t="s">
        <v>524</v>
      </c>
      <c r="C30" s="27" t="s">
        <v>516</v>
      </c>
      <c r="D30" s="27"/>
      <c r="E30" s="27"/>
      <c r="F30" s="27"/>
      <c r="G30" s="27"/>
      <c r="H30" s="57">
        <f>H31</f>
        <v>1022</v>
      </c>
      <c r="I30" s="258">
        <f>I31</f>
        <v>0</v>
      </c>
      <c r="J30" s="258">
        <f>J31</f>
        <v>0</v>
      </c>
    </row>
    <row r="31" spans="1:10" ht="17.25" customHeight="1" hidden="1">
      <c r="A31" s="13"/>
      <c r="B31" s="14" t="s">
        <v>94</v>
      </c>
      <c r="C31" s="27" t="s">
        <v>516</v>
      </c>
      <c r="D31" s="27" t="s">
        <v>86</v>
      </c>
      <c r="E31" s="27"/>
      <c r="F31" s="27"/>
      <c r="G31" s="27"/>
      <c r="H31" s="57">
        <f>H32+H40</f>
        <v>1022</v>
      </c>
      <c r="I31" s="258">
        <f>I32+I40</f>
        <v>0</v>
      </c>
      <c r="J31" s="258">
        <f>J32+J40</f>
        <v>0</v>
      </c>
    </row>
    <row r="32" spans="1:10" ht="36.75" customHeight="1" hidden="1">
      <c r="A32" s="13"/>
      <c r="B32" s="14" t="s">
        <v>523</v>
      </c>
      <c r="C32" s="23" t="s">
        <v>516</v>
      </c>
      <c r="D32" s="23" t="s">
        <v>86</v>
      </c>
      <c r="E32" s="23" t="s">
        <v>97</v>
      </c>
      <c r="F32" s="23" t="s">
        <v>467</v>
      </c>
      <c r="G32" s="23"/>
      <c r="H32" s="57">
        <f>H33</f>
        <v>0</v>
      </c>
      <c r="I32" s="258">
        <f aca="true" t="shared" si="0" ref="I32:I39">H32*97.5/100</f>
        <v>0</v>
      </c>
      <c r="J32" s="258">
        <f aca="true" t="shared" si="1" ref="J32:J39">I32*100.9/100</f>
        <v>0</v>
      </c>
    </row>
    <row r="33" spans="1:10" ht="36.75" customHeight="1" hidden="1">
      <c r="A33" s="13"/>
      <c r="B33" s="26" t="s">
        <v>334</v>
      </c>
      <c r="C33" s="23" t="s">
        <v>516</v>
      </c>
      <c r="D33" s="23" t="s">
        <v>86</v>
      </c>
      <c r="E33" s="23" t="s">
        <v>97</v>
      </c>
      <c r="F33" s="23" t="s">
        <v>467</v>
      </c>
      <c r="G33" s="23"/>
      <c r="H33" s="57">
        <f>H34</f>
        <v>0</v>
      </c>
      <c r="I33" s="258">
        <f t="shared" si="0"/>
        <v>0</v>
      </c>
      <c r="J33" s="258">
        <f t="shared" si="1"/>
        <v>0</v>
      </c>
    </row>
    <row r="34" spans="1:10" ht="36.75" customHeight="1" hidden="1">
      <c r="A34" s="13"/>
      <c r="B34" s="26" t="s">
        <v>522</v>
      </c>
      <c r="C34" s="23" t="s">
        <v>516</v>
      </c>
      <c r="D34" s="23" t="s">
        <v>86</v>
      </c>
      <c r="E34" s="23" t="s">
        <v>97</v>
      </c>
      <c r="F34" s="23" t="s">
        <v>521</v>
      </c>
      <c r="G34" s="23"/>
      <c r="H34" s="57">
        <f>H35</f>
        <v>0</v>
      </c>
      <c r="I34" s="258">
        <f t="shared" si="0"/>
        <v>0</v>
      </c>
      <c r="J34" s="258">
        <f t="shared" si="1"/>
        <v>0</v>
      </c>
    </row>
    <row r="35" spans="1:10" ht="36.75" customHeight="1" hidden="1">
      <c r="A35" s="13"/>
      <c r="B35" s="24" t="s">
        <v>90</v>
      </c>
      <c r="C35" s="23" t="s">
        <v>516</v>
      </c>
      <c r="D35" s="23" t="s">
        <v>86</v>
      </c>
      <c r="E35" s="23" t="s">
        <v>97</v>
      </c>
      <c r="F35" s="23" t="s">
        <v>521</v>
      </c>
      <c r="G35" s="23" t="s">
        <v>78</v>
      </c>
      <c r="H35" s="57">
        <f>H36</f>
        <v>0</v>
      </c>
      <c r="I35" s="258">
        <f t="shared" si="0"/>
        <v>0</v>
      </c>
      <c r="J35" s="258">
        <f t="shared" si="1"/>
        <v>0</v>
      </c>
    </row>
    <row r="36" spans="1:10" ht="36.75" customHeight="1" hidden="1">
      <c r="A36" s="13"/>
      <c r="B36" s="24" t="s">
        <v>278</v>
      </c>
      <c r="C36" s="23" t="s">
        <v>516</v>
      </c>
      <c r="D36" s="23" t="s">
        <v>86</v>
      </c>
      <c r="E36" s="23" t="s">
        <v>97</v>
      </c>
      <c r="F36" s="23" t="s">
        <v>521</v>
      </c>
      <c r="G36" s="23" t="s">
        <v>88</v>
      </c>
      <c r="H36" s="57"/>
      <c r="I36" s="258">
        <f t="shared" si="0"/>
        <v>0</v>
      </c>
      <c r="J36" s="258">
        <f t="shared" si="1"/>
        <v>0</v>
      </c>
    </row>
    <row r="37" spans="1:10" ht="36.75" customHeight="1" hidden="1">
      <c r="A37" s="13"/>
      <c r="B37" s="14"/>
      <c r="C37" s="23"/>
      <c r="D37" s="27"/>
      <c r="E37" s="27"/>
      <c r="F37" s="27"/>
      <c r="G37" s="27"/>
      <c r="H37" s="57"/>
      <c r="I37" s="258">
        <f t="shared" si="0"/>
        <v>0</v>
      </c>
      <c r="J37" s="258">
        <f t="shared" si="1"/>
        <v>0</v>
      </c>
    </row>
    <row r="38" spans="1:10" ht="36.75" customHeight="1" hidden="1">
      <c r="A38" s="13"/>
      <c r="B38" s="14"/>
      <c r="C38" s="23"/>
      <c r="D38" s="27"/>
      <c r="E38" s="27"/>
      <c r="F38" s="27"/>
      <c r="G38" s="27"/>
      <c r="H38" s="57"/>
      <c r="I38" s="258">
        <f t="shared" si="0"/>
        <v>0</v>
      </c>
      <c r="J38" s="258">
        <f t="shared" si="1"/>
        <v>0</v>
      </c>
    </row>
    <row r="39" spans="1:10" ht="36.75" customHeight="1" hidden="1">
      <c r="A39" s="13"/>
      <c r="B39" s="14"/>
      <c r="C39" s="23"/>
      <c r="D39" s="27"/>
      <c r="E39" s="27"/>
      <c r="F39" s="27"/>
      <c r="G39" s="27"/>
      <c r="H39" s="57"/>
      <c r="I39" s="258">
        <f t="shared" si="0"/>
        <v>0</v>
      </c>
      <c r="J39" s="258">
        <f t="shared" si="1"/>
        <v>0</v>
      </c>
    </row>
    <row r="40" spans="1:10" ht="39" customHeight="1" hidden="1">
      <c r="A40" s="13"/>
      <c r="B40" s="14" t="s">
        <v>520</v>
      </c>
      <c r="C40" s="27" t="s">
        <v>516</v>
      </c>
      <c r="D40" s="27" t="s">
        <v>86</v>
      </c>
      <c r="E40" s="27" t="s">
        <v>71</v>
      </c>
      <c r="F40" s="27"/>
      <c r="G40" s="27"/>
      <c r="H40" s="57">
        <f>H41</f>
        <v>1022</v>
      </c>
      <c r="I40" s="258">
        <f>I41</f>
        <v>0</v>
      </c>
      <c r="J40" s="258">
        <f>J41</f>
        <v>0</v>
      </c>
    </row>
    <row r="41" spans="1:10" ht="39" customHeight="1" hidden="1">
      <c r="A41" s="13"/>
      <c r="B41" s="26" t="s">
        <v>519</v>
      </c>
      <c r="C41" s="23" t="s">
        <v>516</v>
      </c>
      <c r="D41" s="23" t="s">
        <v>86</v>
      </c>
      <c r="E41" s="23" t="s">
        <v>71</v>
      </c>
      <c r="F41" s="23" t="s">
        <v>515</v>
      </c>
      <c r="G41" s="23"/>
      <c r="H41" s="56">
        <f>H42+H50</f>
        <v>1022</v>
      </c>
      <c r="I41" s="259">
        <f>I42+I50</f>
        <v>0</v>
      </c>
      <c r="J41" s="259">
        <f>J42+J50</f>
        <v>0</v>
      </c>
    </row>
    <row r="42" spans="1:10" ht="15.75" customHeight="1" hidden="1">
      <c r="A42" s="13"/>
      <c r="B42" s="26" t="s">
        <v>333</v>
      </c>
      <c r="C42" s="23" t="s">
        <v>516</v>
      </c>
      <c r="D42" s="23" t="s">
        <v>86</v>
      </c>
      <c r="E42" s="23" t="s">
        <v>71</v>
      </c>
      <c r="F42" s="23" t="s">
        <v>515</v>
      </c>
      <c r="G42" s="23"/>
      <c r="H42" s="56">
        <f>H43+H45+H47</f>
        <v>1022</v>
      </c>
      <c r="I42" s="259">
        <f>I43+I45+I47</f>
        <v>0</v>
      </c>
      <c r="J42" s="259">
        <f>J43+J45+J47</f>
        <v>0</v>
      </c>
    </row>
    <row r="43" spans="1:10" ht="68.25" customHeight="1" hidden="1">
      <c r="A43" s="13"/>
      <c r="B43" s="24" t="s">
        <v>90</v>
      </c>
      <c r="C43" s="23" t="s">
        <v>516</v>
      </c>
      <c r="D43" s="23" t="s">
        <v>86</v>
      </c>
      <c r="E43" s="23" t="s">
        <v>71</v>
      </c>
      <c r="F43" s="23" t="s">
        <v>515</v>
      </c>
      <c r="G43" s="23" t="s">
        <v>78</v>
      </c>
      <c r="H43" s="56">
        <f>H44</f>
        <v>843</v>
      </c>
      <c r="I43" s="259">
        <f>I44</f>
        <v>0</v>
      </c>
      <c r="J43" s="259">
        <f>J44</f>
        <v>0</v>
      </c>
    </row>
    <row r="44" spans="1:10" ht="27" customHeight="1" hidden="1">
      <c r="A44" s="13"/>
      <c r="B44" s="24" t="s">
        <v>278</v>
      </c>
      <c r="C44" s="23" t="s">
        <v>516</v>
      </c>
      <c r="D44" s="23" t="s">
        <v>86</v>
      </c>
      <c r="E44" s="23" t="s">
        <v>71</v>
      </c>
      <c r="F44" s="23" t="s">
        <v>515</v>
      </c>
      <c r="G44" s="23" t="s">
        <v>88</v>
      </c>
      <c r="H44" s="56">
        <f>587+256</f>
        <v>843</v>
      </c>
      <c r="I44" s="259"/>
      <c r="J44" s="259"/>
    </row>
    <row r="45" spans="1:10" ht="27.75" customHeight="1" hidden="1">
      <c r="A45" s="13"/>
      <c r="B45" s="24" t="s">
        <v>75</v>
      </c>
      <c r="C45" s="23" t="s">
        <v>516</v>
      </c>
      <c r="D45" s="23" t="s">
        <v>86</v>
      </c>
      <c r="E45" s="23" t="s">
        <v>71</v>
      </c>
      <c r="F45" s="23" t="s">
        <v>515</v>
      </c>
      <c r="G45" s="23" t="s">
        <v>74</v>
      </c>
      <c r="H45" s="56">
        <f>H46</f>
        <v>172</v>
      </c>
      <c r="I45" s="259">
        <f>I46</f>
        <v>0</v>
      </c>
      <c r="J45" s="259">
        <f>J46</f>
        <v>0</v>
      </c>
    </row>
    <row r="46" spans="1:10" ht="26.25" customHeight="1" hidden="1">
      <c r="A46" s="13"/>
      <c r="B46" s="24" t="s">
        <v>73</v>
      </c>
      <c r="C46" s="23" t="s">
        <v>516</v>
      </c>
      <c r="D46" s="23" t="s">
        <v>86</v>
      </c>
      <c r="E46" s="23" t="s">
        <v>71</v>
      </c>
      <c r="F46" s="23" t="s">
        <v>515</v>
      </c>
      <c r="G46" s="23" t="s">
        <v>68</v>
      </c>
      <c r="H46" s="56">
        <v>172</v>
      </c>
      <c r="I46" s="259"/>
      <c r="J46" s="259"/>
    </row>
    <row r="47" spans="1:10" ht="12.75" customHeight="1" hidden="1">
      <c r="A47" s="13"/>
      <c r="B47" s="24" t="s">
        <v>287</v>
      </c>
      <c r="C47" s="23" t="s">
        <v>516</v>
      </c>
      <c r="D47" s="23" t="s">
        <v>86</v>
      </c>
      <c r="E47" s="23" t="s">
        <v>71</v>
      </c>
      <c r="F47" s="23" t="s">
        <v>515</v>
      </c>
      <c r="G47" s="23" t="s">
        <v>265</v>
      </c>
      <c r="H47" s="56">
        <f>H48+H49</f>
        <v>7</v>
      </c>
      <c r="I47" s="259">
        <f>I48+I49</f>
        <v>0</v>
      </c>
      <c r="J47" s="259">
        <f>J48+J49</f>
        <v>0</v>
      </c>
    </row>
    <row r="48" spans="1:10" ht="29.25" customHeight="1" hidden="1">
      <c r="A48" s="13"/>
      <c r="B48" s="24" t="s">
        <v>318</v>
      </c>
      <c r="C48" s="23" t="s">
        <v>516</v>
      </c>
      <c r="D48" s="23" t="s">
        <v>86</v>
      </c>
      <c r="E48" s="23" t="s">
        <v>71</v>
      </c>
      <c r="F48" s="23" t="s">
        <v>515</v>
      </c>
      <c r="G48" s="23" t="s">
        <v>317</v>
      </c>
      <c r="H48" s="56">
        <v>7</v>
      </c>
      <c r="I48" s="259"/>
      <c r="J48" s="259"/>
    </row>
    <row r="49" spans="1:10" ht="36.75" customHeight="1" hidden="1">
      <c r="A49" s="13"/>
      <c r="B49" s="24" t="s">
        <v>331</v>
      </c>
      <c r="C49" s="23" t="s">
        <v>516</v>
      </c>
      <c r="D49" s="23" t="s">
        <v>86</v>
      </c>
      <c r="E49" s="23" t="s">
        <v>518</v>
      </c>
      <c r="F49" s="23" t="s">
        <v>515</v>
      </c>
      <c r="G49" s="23" t="s">
        <v>314</v>
      </c>
      <c r="H49" s="56"/>
      <c r="I49" s="258">
        <f>H49*97.5/100</f>
        <v>0</v>
      </c>
      <c r="J49" s="258">
        <f>I49*100.9/100</f>
        <v>0</v>
      </c>
    </row>
    <row r="50" spans="1:10" ht="36.75" customHeight="1" hidden="1">
      <c r="A50" s="13"/>
      <c r="B50" s="28" t="s">
        <v>517</v>
      </c>
      <c r="C50" s="27" t="s">
        <v>516</v>
      </c>
      <c r="D50" s="27" t="s">
        <v>86</v>
      </c>
      <c r="E50" s="27" t="s">
        <v>71</v>
      </c>
      <c r="F50" s="23" t="s">
        <v>515</v>
      </c>
      <c r="G50" s="27"/>
      <c r="H50" s="56">
        <f>H51</f>
        <v>0</v>
      </c>
      <c r="I50" s="258">
        <f>H50*97.5/100</f>
        <v>0</v>
      </c>
      <c r="J50" s="258">
        <f>I50*100.9/100</f>
        <v>0</v>
      </c>
    </row>
    <row r="51" spans="1:10" ht="36.75" customHeight="1" hidden="1">
      <c r="A51" s="13"/>
      <c r="B51" s="24" t="s">
        <v>75</v>
      </c>
      <c r="C51" s="23" t="s">
        <v>516</v>
      </c>
      <c r="D51" s="23" t="s">
        <v>86</v>
      </c>
      <c r="E51" s="23" t="s">
        <v>71</v>
      </c>
      <c r="F51" s="23" t="s">
        <v>515</v>
      </c>
      <c r="G51" s="23" t="s">
        <v>74</v>
      </c>
      <c r="H51" s="56">
        <f>H52</f>
        <v>0</v>
      </c>
      <c r="I51" s="258">
        <f>H51*97.5/100</f>
        <v>0</v>
      </c>
      <c r="J51" s="258">
        <f>I51*100.9/100</f>
        <v>0</v>
      </c>
    </row>
    <row r="52" spans="1:10" ht="36.75" customHeight="1" hidden="1">
      <c r="A52" s="13"/>
      <c r="B52" s="24" t="s">
        <v>73</v>
      </c>
      <c r="C52" s="23" t="s">
        <v>516</v>
      </c>
      <c r="D52" s="23" t="s">
        <v>86</v>
      </c>
      <c r="E52" s="23" t="s">
        <v>71</v>
      </c>
      <c r="F52" s="23" t="s">
        <v>515</v>
      </c>
      <c r="G52" s="23" t="s">
        <v>68</v>
      </c>
      <c r="H52" s="56">
        <v>0</v>
      </c>
      <c r="I52" s="258">
        <f>H52*97.5/100</f>
        <v>0</v>
      </c>
      <c r="J52" s="258">
        <f>I52*100.9/100</f>
        <v>0</v>
      </c>
    </row>
    <row r="53" spans="1:10" ht="36.75" customHeight="1" hidden="1">
      <c r="A53" s="13"/>
      <c r="B53" s="26"/>
      <c r="C53" s="23"/>
      <c r="D53" s="23"/>
      <c r="E53" s="23"/>
      <c r="F53" s="23"/>
      <c r="G53" s="23"/>
      <c r="H53" s="56"/>
      <c r="I53" s="258">
        <f>H53*97.5/100</f>
        <v>0</v>
      </c>
      <c r="J53" s="258">
        <f>I53*100.9/100</f>
        <v>0</v>
      </c>
    </row>
    <row r="54" spans="1:10" ht="29.25" customHeight="1">
      <c r="A54" s="13"/>
      <c r="B54" s="14" t="s">
        <v>514</v>
      </c>
      <c r="C54" s="27" t="s">
        <v>404</v>
      </c>
      <c r="D54" s="27"/>
      <c r="E54" s="27"/>
      <c r="F54" s="27"/>
      <c r="G54" s="27"/>
      <c r="H54" s="57">
        <f>H60+H69+H76+H273+H55</f>
        <v>282702.61999999994</v>
      </c>
      <c r="I54" s="258">
        <f>I60+I69+I76+I273+I55</f>
        <v>0</v>
      </c>
      <c r="J54" s="258">
        <f>J60+J69+J76+J273+J55</f>
        <v>0</v>
      </c>
    </row>
    <row r="55" spans="1:10" ht="36.75" customHeight="1" hidden="1">
      <c r="A55" s="13"/>
      <c r="B55" s="14"/>
      <c r="C55" s="27"/>
      <c r="D55" s="27"/>
      <c r="E55" s="27"/>
      <c r="F55" s="27"/>
      <c r="G55" s="27"/>
      <c r="H55" s="57"/>
      <c r="I55" s="258">
        <f aca="true" t="shared" si="2" ref="I55:I75">H55*97.5/100</f>
        <v>0</v>
      </c>
      <c r="J55" s="258">
        <f aca="true" t="shared" si="3" ref="J55:J75">I55*100.9/100</f>
        <v>0</v>
      </c>
    </row>
    <row r="56" spans="1:10" ht="36.75" customHeight="1" hidden="1">
      <c r="A56" s="13"/>
      <c r="B56" s="26"/>
      <c r="C56" s="23"/>
      <c r="D56" s="23"/>
      <c r="E56" s="23"/>
      <c r="F56" s="23"/>
      <c r="G56" s="23"/>
      <c r="H56" s="57"/>
      <c r="I56" s="258">
        <f t="shared" si="2"/>
        <v>0</v>
      </c>
      <c r="J56" s="258">
        <f t="shared" si="3"/>
        <v>0</v>
      </c>
    </row>
    <row r="57" spans="1:10" ht="36.75" customHeight="1" hidden="1">
      <c r="A57" s="13"/>
      <c r="B57" s="26"/>
      <c r="C57" s="23"/>
      <c r="D57" s="23"/>
      <c r="E57" s="23"/>
      <c r="F57" s="23"/>
      <c r="G57" s="23"/>
      <c r="H57" s="57"/>
      <c r="I57" s="258">
        <f t="shared" si="2"/>
        <v>0</v>
      </c>
      <c r="J57" s="258">
        <f t="shared" si="3"/>
        <v>0</v>
      </c>
    </row>
    <row r="58" spans="1:10" ht="36.75" customHeight="1" hidden="1">
      <c r="A58" s="13"/>
      <c r="B58" s="26"/>
      <c r="C58" s="23"/>
      <c r="D58" s="23"/>
      <c r="E58" s="23"/>
      <c r="F58" s="23"/>
      <c r="G58" s="23"/>
      <c r="H58" s="57"/>
      <c r="I58" s="258">
        <f t="shared" si="2"/>
        <v>0</v>
      </c>
      <c r="J58" s="258">
        <f t="shared" si="3"/>
        <v>0</v>
      </c>
    </row>
    <row r="59" spans="1:10" ht="36.75" customHeight="1" hidden="1">
      <c r="A59" s="13"/>
      <c r="B59" s="14"/>
      <c r="C59" s="27"/>
      <c r="D59" s="27"/>
      <c r="E59" s="27"/>
      <c r="F59" s="27"/>
      <c r="G59" s="27"/>
      <c r="H59" s="57"/>
      <c r="I59" s="258">
        <f t="shared" si="2"/>
        <v>0</v>
      </c>
      <c r="J59" s="258">
        <f t="shared" si="3"/>
        <v>0</v>
      </c>
    </row>
    <row r="60" spans="1:10" ht="36.75" customHeight="1" hidden="1">
      <c r="A60" s="13"/>
      <c r="B60" s="14" t="s">
        <v>82</v>
      </c>
      <c r="C60" s="27" t="s">
        <v>404</v>
      </c>
      <c r="D60" s="27" t="s">
        <v>71</v>
      </c>
      <c r="E60" s="27"/>
      <c r="F60" s="27"/>
      <c r="G60" s="27"/>
      <c r="H60" s="57">
        <f>H61+H65</f>
        <v>0</v>
      </c>
      <c r="I60" s="258">
        <f t="shared" si="2"/>
        <v>0</v>
      </c>
      <c r="J60" s="258">
        <f t="shared" si="3"/>
        <v>0</v>
      </c>
    </row>
    <row r="61" spans="1:10" ht="36.75" customHeight="1" hidden="1">
      <c r="A61" s="13"/>
      <c r="B61" s="14" t="s">
        <v>513</v>
      </c>
      <c r="C61" s="27" t="s">
        <v>404</v>
      </c>
      <c r="D61" s="27" t="s">
        <v>71</v>
      </c>
      <c r="E61" s="27" t="s">
        <v>97</v>
      </c>
      <c r="F61" s="27"/>
      <c r="G61" s="27"/>
      <c r="H61" s="57">
        <f>H63</f>
        <v>0</v>
      </c>
      <c r="I61" s="258">
        <f t="shared" si="2"/>
        <v>0</v>
      </c>
      <c r="J61" s="258">
        <f t="shared" si="3"/>
        <v>0</v>
      </c>
    </row>
    <row r="62" spans="1:10" ht="36.75" customHeight="1" hidden="1">
      <c r="A62" s="13"/>
      <c r="B62" s="26" t="s">
        <v>127</v>
      </c>
      <c r="C62" s="23" t="s">
        <v>404</v>
      </c>
      <c r="D62" s="23" t="s">
        <v>71</v>
      </c>
      <c r="E62" s="23" t="s">
        <v>97</v>
      </c>
      <c r="F62" s="23" t="s">
        <v>210</v>
      </c>
      <c r="G62" s="23"/>
      <c r="H62" s="56">
        <f>H63</f>
        <v>0</v>
      </c>
      <c r="I62" s="258">
        <f t="shared" si="2"/>
        <v>0</v>
      </c>
      <c r="J62" s="258">
        <f t="shared" si="3"/>
        <v>0</v>
      </c>
    </row>
    <row r="63" spans="1:10" ht="36.75" customHeight="1" hidden="1">
      <c r="A63" s="13"/>
      <c r="B63" s="26" t="s">
        <v>512</v>
      </c>
      <c r="C63" s="23" t="s">
        <v>404</v>
      </c>
      <c r="D63" s="23" t="s">
        <v>71</v>
      </c>
      <c r="E63" s="23" t="s">
        <v>97</v>
      </c>
      <c r="F63" s="23" t="s">
        <v>510</v>
      </c>
      <c r="G63" s="23"/>
      <c r="H63" s="56">
        <f>H64</f>
        <v>0</v>
      </c>
      <c r="I63" s="258">
        <f t="shared" si="2"/>
        <v>0</v>
      </c>
      <c r="J63" s="258">
        <f t="shared" si="3"/>
        <v>0</v>
      </c>
    </row>
    <row r="64" spans="1:10" ht="36.75" customHeight="1" hidden="1">
      <c r="A64" s="13"/>
      <c r="B64" s="26" t="s">
        <v>511</v>
      </c>
      <c r="C64" s="23" t="s">
        <v>404</v>
      </c>
      <c r="D64" s="23" t="s">
        <v>71</v>
      </c>
      <c r="E64" s="23" t="s">
        <v>97</v>
      </c>
      <c r="F64" s="23" t="s">
        <v>510</v>
      </c>
      <c r="G64" s="23" t="s">
        <v>340</v>
      </c>
      <c r="H64" s="56"/>
      <c r="I64" s="258">
        <f t="shared" si="2"/>
        <v>0</v>
      </c>
      <c r="J64" s="258">
        <f t="shared" si="3"/>
        <v>0</v>
      </c>
    </row>
    <row r="65" spans="1:10" ht="36.75" customHeight="1" hidden="1">
      <c r="A65" s="13"/>
      <c r="B65" s="14"/>
      <c r="C65" s="27"/>
      <c r="D65" s="27"/>
      <c r="E65" s="27"/>
      <c r="F65" s="27"/>
      <c r="G65" s="27"/>
      <c r="H65" s="57"/>
      <c r="I65" s="258">
        <f t="shared" si="2"/>
        <v>0</v>
      </c>
      <c r="J65" s="258">
        <f t="shared" si="3"/>
        <v>0</v>
      </c>
    </row>
    <row r="66" spans="1:10" ht="36.75" customHeight="1" hidden="1">
      <c r="A66" s="13"/>
      <c r="B66" s="26"/>
      <c r="C66" s="23"/>
      <c r="D66" s="23"/>
      <c r="E66" s="23"/>
      <c r="F66" s="23"/>
      <c r="G66" s="23"/>
      <c r="H66" s="56"/>
      <c r="I66" s="258">
        <f t="shared" si="2"/>
        <v>0</v>
      </c>
      <c r="J66" s="258">
        <f t="shared" si="3"/>
        <v>0</v>
      </c>
    </row>
    <row r="67" spans="1:10" ht="36.75" customHeight="1" hidden="1">
      <c r="A67" s="13"/>
      <c r="B67" s="26"/>
      <c r="C67" s="23"/>
      <c r="D67" s="23"/>
      <c r="E67" s="23"/>
      <c r="F67" s="23"/>
      <c r="G67" s="23"/>
      <c r="H67" s="56"/>
      <c r="I67" s="258">
        <f t="shared" si="2"/>
        <v>0</v>
      </c>
      <c r="J67" s="258">
        <f t="shared" si="3"/>
        <v>0</v>
      </c>
    </row>
    <row r="68" spans="1:10" ht="36.75" customHeight="1" hidden="1">
      <c r="A68" s="13"/>
      <c r="B68" s="26"/>
      <c r="C68" s="23"/>
      <c r="D68" s="23"/>
      <c r="E68" s="23"/>
      <c r="F68" s="23"/>
      <c r="G68" s="23"/>
      <c r="H68" s="56"/>
      <c r="I68" s="258">
        <f t="shared" si="2"/>
        <v>0</v>
      </c>
      <c r="J68" s="258">
        <f t="shared" si="3"/>
        <v>0</v>
      </c>
    </row>
    <row r="69" spans="1:10" ht="36.75" customHeight="1" hidden="1">
      <c r="A69" s="13"/>
      <c r="B69" s="14" t="s">
        <v>306</v>
      </c>
      <c r="C69" s="27" t="s">
        <v>404</v>
      </c>
      <c r="D69" s="27" t="s">
        <v>128</v>
      </c>
      <c r="E69" s="27"/>
      <c r="F69" s="27"/>
      <c r="G69" s="27"/>
      <c r="H69" s="57">
        <f>H70</f>
        <v>0</v>
      </c>
      <c r="I69" s="258">
        <f t="shared" si="2"/>
        <v>0</v>
      </c>
      <c r="J69" s="258">
        <f t="shared" si="3"/>
        <v>0</v>
      </c>
    </row>
    <row r="70" spans="1:10" ht="15.75" customHeight="1" hidden="1">
      <c r="A70" s="13"/>
      <c r="B70" s="14" t="s">
        <v>509</v>
      </c>
      <c r="C70" s="27" t="s">
        <v>404</v>
      </c>
      <c r="D70" s="27" t="s">
        <v>128</v>
      </c>
      <c r="E70" s="27" t="s">
        <v>86</v>
      </c>
      <c r="F70" s="27"/>
      <c r="G70" s="27"/>
      <c r="H70" s="57">
        <f>H73</f>
        <v>0</v>
      </c>
      <c r="I70" s="258">
        <f t="shared" si="2"/>
        <v>0</v>
      </c>
      <c r="J70" s="258">
        <f t="shared" si="3"/>
        <v>0</v>
      </c>
    </row>
    <row r="71" spans="1:10" ht="17.25" customHeight="1" hidden="1">
      <c r="A71" s="13"/>
      <c r="B71" s="26" t="s">
        <v>127</v>
      </c>
      <c r="C71" s="23" t="s">
        <v>404</v>
      </c>
      <c r="D71" s="23" t="s">
        <v>128</v>
      </c>
      <c r="E71" s="23" t="s">
        <v>86</v>
      </c>
      <c r="F71" s="23" t="s">
        <v>210</v>
      </c>
      <c r="G71" s="23"/>
      <c r="H71" s="56">
        <f>H73</f>
        <v>0</v>
      </c>
      <c r="I71" s="258">
        <f t="shared" si="2"/>
        <v>0</v>
      </c>
      <c r="J71" s="258">
        <f t="shared" si="3"/>
        <v>0</v>
      </c>
    </row>
    <row r="72" spans="1:10" ht="36.75" customHeight="1" hidden="1">
      <c r="A72" s="13"/>
      <c r="B72" s="26" t="s">
        <v>470</v>
      </c>
      <c r="C72" s="23" t="s">
        <v>466</v>
      </c>
      <c r="D72" s="23" t="s">
        <v>508</v>
      </c>
      <c r="E72" s="23" t="s">
        <v>86</v>
      </c>
      <c r="F72" s="23" t="s">
        <v>210</v>
      </c>
      <c r="G72" s="23"/>
      <c r="H72" s="56">
        <f>H73</f>
        <v>0</v>
      </c>
      <c r="I72" s="258">
        <f t="shared" si="2"/>
        <v>0</v>
      </c>
      <c r="J72" s="258">
        <f t="shared" si="3"/>
        <v>0</v>
      </c>
    </row>
    <row r="73" spans="1:10" ht="36.75" customHeight="1" hidden="1">
      <c r="A73" s="13"/>
      <c r="B73" s="26" t="s">
        <v>431</v>
      </c>
      <c r="C73" s="23" t="s">
        <v>404</v>
      </c>
      <c r="D73" s="23" t="s">
        <v>128</v>
      </c>
      <c r="E73" s="23" t="s">
        <v>86</v>
      </c>
      <c r="F73" s="23" t="s">
        <v>468</v>
      </c>
      <c r="G73" s="23"/>
      <c r="H73" s="56">
        <f>H74</f>
        <v>0</v>
      </c>
      <c r="I73" s="258">
        <f t="shared" si="2"/>
        <v>0</v>
      </c>
      <c r="J73" s="258">
        <f t="shared" si="3"/>
        <v>0</v>
      </c>
    </row>
    <row r="74" spans="1:10" ht="36.75" customHeight="1" hidden="1">
      <c r="A74" s="13"/>
      <c r="B74" s="24" t="s">
        <v>75</v>
      </c>
      <c r="C74" s="23" t="s">
        <v>404</v>
      </c>
      <c r="D74" s="23" t="s">
        <v>128</v>
      </c>
      <c r="E74" s="23" t="s">
        <v>86</v>
      </c>
      <c r="F74" s="23" t="s">
        <v>468</v>
      </c>
      <c r="G74" s="23" t="s">
        <v>74</v>
      </c>
      <c r="H74" s="56">
        <f>H75</f>
        <v>0</v>
      </c>
      <c r="I74" s="258">
        <f t="shared" si="2"/>
        <v>0</v>
      </c>
      <c r="J74" s="258">
        <f t="shared" si="3"/>
        <v>0</v>
      </c>
    </row>
    <row r="75" spans="1:10" ht="36.75" customHeight="1" hidden="1">
      <c r="A75" s="13"/>
      <c r="B75" s="24" t="s">
        <v>73</v>
      </c>
      <c r="C75" s="23" t="s">
        <v>404</v>
      </c>
      <c r="D75" s="23" t="s">
        <v>128</v>
      </c>
      <c r="E75" s="23" t="s">
        <v>86</v>
      </c>
      <c r="F75" s="23" t="s">
        <v>468</v>
      </c>
      <c r="G75" s="23" t="s">
        <v>68</v>
      </c>
      <c r="H75" s="56"/>
      <c r="I75" s="258">
        <f t="shared" si="2"/>
        <v>0</v>
      </c>
      <c r="J75" s="258">
        <f t="shared" si="3"/>
        <v>0</v>
      </c>
    </row>
    <row r="76" spans="1:10" ht="18" customHeight="1">
      <c r="A76" s="13"/>
      <c r="B76" s="14" t="s">
        <v>245</v>
      </c>
      <c r="C76" s="27" t="s">
        <v>404</v>
      </c>
      <c r="D76" s="27" t="s">
        <v>242</v>
      </c>
      <c r="E76" s="27"/>
      <c r="F76" s="27"/>
      <c r="G76" s="27"/>
      <c r="H76" s="57">
        <f>H77+H96+H158+H167</f>
        <v>281732.45999999996</v>
      </c>
      <c r="I76" s="258">
        <f>I77+I96+I158+I167</f>
        <v>0</v>
      </c>
      <c r="J76" s="258">
        <f>J77+J96+J158+J167</f>
        <v>0</v>
      </c>
    </row>
    <row r="77" spans="1:10" ht="15.75" customHeight="1" hidden="1">
      <c r="A77" s="13"/>
      <c r="B77" s="14" t="s">
        <v>507</v>
      </c>
      <c r="C77" s="27" t="s">
        <v>404</v>
      </c>
      <c r="D77" s="27" t="s">
        <v>242</v>
      </c>
      <c r="E77" s="27" t="s">
        <v>86</v>
      </c>
      <c r="F77" s="27"/>
      <c r="G77" s="27"/>
      <c r="H77" s="57">
        <f>H78+H82</f>
        <v>65390.09</v>
      </c>
      <c r="I77" s="258">
        <f>I78+I82</f>
        <v>0</v>
      </c>
      <c r="J77" s="258">
        <f>J78+J82</f>
        <v>0</v>
      </c>
    </row>
    <row r="78" spans="1:10" ht="0.75" customHeight="1" hidden="1">
      <c r="A78" s="13"/>
      <c r="B78" s="14" t="s">
        <v>506</v>
      </c>
      <c r="C78" s="27" t="s">
        <v>404</v>
      </c>
      <c r="D78" s="27" t="s">
        <v>242</v>
      </c>
      <c r="E78" s="27" t="s">
        <v>86</v>
      </c>
      <c r="F78" s="27"/>
      <c r="G78" s="27"/>
      <c r="H78" s="57">
        <f aca="true" t="shared" si="4" ref="H78:J80">H79</f>
        <v>19667</v>
      </c>
      <c r="I78" s="258">
        <f t="shared" si="4"/>
        <v>0</v>
      </c>
      <c r="J78" s="258">
        <f t="shared" si="4"/>
        <v>0</v>
      </c>
    </row>
    <row r="79" spans="1:10" ht="15" customHeight="1" hidden="1">
      <c r="A79" s="13"/>
      <c r="B79" s="26" t="s">
        <v>505</v>
      </c>
      <c r="C79" s="23" t="s">
        <v>404</v>
      </c>
      <c r="D79" s="23" t="s">
        <v>504</v>
      </c>
      <c r="E79" s="23" t="s">
        <v>86</v>
      </c>
      <c r="F79" s="41" t="s">
        <v>503</v>
      </c>
      <c r="G79" s="23"/>
      <c r="H79" s="56">
        <f t="shared" si="4"/>
        <v>19667</v>
      </c>
      <c r="I79" s="259">
        <f t="shared" si="4"/>
        <v>0</v>
      </c>
      <c r="J79" s="259">
        <f t="shared" si="4"/>
        <v>0</v>
      </c>
    </row>
    <row r="80" spans="1:10" ht="36.75" customHeight="1" hidden="1">
      <c r="A80" s="13"/>
      <c r="B80" s="16" t="s">
        <v>237</v>
      </c>
      <c r="C80" s="41" t="s">
        <v>404</v>
      </c>
      <c r="D80" s="41" t="s">
        <v>242</v>
      </c>
      <c r="E80" s="41" t="s">
        <v>86</v>
      </c>
      <c r="F80" s="41" t="s">
        <v>503</v>
      </c>
      <c r="G80" s="41" t="s">
        <v>107</v>
      </c>
      <c r="H80" s="56">
        <f t="shared" si="4"/>
        <v>19667</v>
      </c>
      <c r="I80" s="259">
        <f t="shared" si="4"/>
        <v>0</v>
      </c>
      <c r="J80" s="259">
        <f t="shared" si="4"/>
        <v>0</v>
      </c>
    </row>
    <row r="81" spans="1:10" ht="36.75" customHeight="1" hidden="1">
      <c r="A81" s="13"/>
      <c r="B81" s="16" t="s">
        <v>236</v>
      </c>
      <c r="C81" s="41" t="s">
        <v>404</v>
      </c>
      <c r="D81" s="41" t="s">
        <v>242</v>
      </c>
      <c r="E81" s="41" t="s">
        <v>86</v>
      </c>
      <c r="F81" s="41" t="s">
        <v>503</v>
      </c>
      <c r="G81" s="41" t="s">
        <v>234</v>
      </c>
      <c r="H81" s="56">
        <v>19667</v>
      </c>
      <c r="I81" s="259"/>
      <c r="J81" s="259"/>
    </row>
    <row r="82" spans="1:10" ht="36.75" customHeight="1" hidden="1">
      <c r="A82" s="13"/>
      <c r="B82" s="40" t="s">
        <v>502</v>
      </c>
      <c r="C82" s="43" t="s">
        <v>404</v>
      </c>
      <c r="D82" s="43" t="s">
        <v>242</v>
      </c>
      <c r="E82" s="43" t="s">
        <v>86</v>
      </c>
      <c r="F82" s="43" t="s">
        <v>501</v>
      </c>
      <c r="G82" s="43"/>
      <c r="H82" s="57">
        <f aca="true" t="shared" si="5" ref="H82:J84">H83</f>
        <v>45723.09</v>
      </c>
      <c r="I82" s="258">
        <f t="shared" si="5"/>
        <v>0</v>
      </c>
      <c r="J82" s="258">
        <f t="shared" si="5"/>
        <v>0</v>
      </c>
    </row>
    <row r="83" spans="1:10" ht="17.25" customHeight="1" hidden="1">
      <c r="A83" s="13"/>
      <c r="B83" s="26" t="s">
        <v>124</v>
      </c>
      <c r="C83" s="23" t="s">
        <v>404</v>
      </c>
      <c r="D83" s="23" t="s">
        <v>242</v>
      </c>
      <c r="E83" s="23" t="s">
        <v>86</v>
      </c>
      <c r="F83" s="23" t="s">
        <v>501</v>
      </c>
      <c r="G83" s="23"/>
      <c r="H83" s="56">
        <f t="shared" si="5"/>
        <v>45723.09</v>
      </c>
      <c r="I83" s="259">
        <f t="shared" si="5"/>
        <v>0</v>
      </c>
      <c r="J83" s="259">
        <f t="shared" si="5"/>
        <v>0</v>
      </c>
    </row>
    <row r="84" spans="1:10" ht="36.75" customHeight="1" hidden="1">
      <c r="A84" s="13"/>
      <c r="B84" s="16" t="s">
        <v>237</v>
      </c>
      <c r="C84" s="23" t="s">
        <v>404</v>
      </c>
      <c r="D84" s="23" t="s">
        <v>242</v>
      </c>
      <c r="E84" s="23" t="s">
        <v>86</v>
      </c>
      <c r="F84" s="23" t="s">
        <v>501</v>
      </c>
      <c r="G84" s="23" t="s">
        <v>107</v>
      </c>
      <c r="H84" s="56">
        <f t="shared" si="5"/>
        <v>45723.09</v>
      </c>
      <c r="I84" s="259">
        <f t="shared" si="5"/>
        <v>0</v>
      </c>
      <c r="J84" s="259">
        <f t="shared" si="5"/>
        <v>0</v>
      </c>
    </row>
    <row r="85" spans="1:10" ht="36.75" customHeight="1" hidden="1">
      <c r="A85" s="13"/>
      <c r="B85" s="16" t="s">
        <v>236</v>
      </c>
      <c r="C85" s="23" t="s">
        <v>404</v>
      </c>
      <c r="D85" s="23" t="s">
        <v>242</v>
      </c>
      <c r="E85" s="23" t="s">
        <v>86</v>
      </c>
      <c r="F85" s="23" t="s">
        <v>501</v>
      </c>
      <c r="G85" s="23" t="s">
        <v>234</v>
      </c>
      <c r="H85" s="56">
        <v>45723.09</v>
      </c>
      <c r="I85" s="259"/>
      <c r="J85" s="259"/>
    </row>
    <row r="86" spans="1:10" ht="79.5" customHeight="1" hidden="1">
      <c r="A86" s="13"/>
      <c r="B86" s="26" t="s">
        <v>123</v>
      </c>
      <c r="C86" s="23" t="s">
        <v>404</v>
      </c>
      <c r="D86" s="23" t="s">
        <v>242</v>
      </c>
      <c r="E86" s="23" t="s">
        <v>86</v>
      </c>
      <c r="F86" s="23" t="s">
        <v>231</v>
      </c>
      <c r="G86" s="23"/>
      <c r="H86" s="56">
        <f>H87+H89+H92</f>
        <v>0</v>
      </c>
      <c r="I86" s="258">
        <f aca="true" t="shared" si="6" ref="I86:I95">H86*97.5/100</f>
        <v>0</v>
      </c>
      <c r="J86" s="258">
        <f aca="true" t="shared" si="7" ref="J86:J95">I86*100.9/100</f>
        <v>0</v>
      </c>
    </row>
    <row r="87" spans="1:10" ht="19.5" customHeight="1" hidden="1">
      <c r="A87" s="13"/>
      <c r="B87" s="26"/>
      <c r="C87" s="23" t="s">
        <v>466</v>
      </c>
      <c r="D87" s="23"/>
      <c r="E87" s="23"/>
      <c r="F87" s="23"/>
      <c r="G87" s="23"/>
      <c r="H87" s="56"/>
      <c r="I87" s="258">
        <f t="shared" si="6"/>
        <v>0</v>
      </c>
      <c r="J87" s="258">
        <f t="shared" si="7"/>
        <v>0</v>
      </c>
    </row>
    <row r="88" spans="1:10" ht="36.75" customHeight="1" hidden="1">
      <c r="A88" s="13"/>
      <c r="B88" s="26"/>
      <c r="C88" s="23" t="s">
        <v>404</v>
      </c>
      <c r="D88" s="23"/>
      <c r="E88" s="23"/>
      <c r="F88" s="23"/>
      <c r="G88" s="23"/>
      <c r="H88" s="56"/>
      <c r="I88" s="258">
        <f t="shared" si="6"/>
        <v>0</v>
      </c>
      <c r="J88" s="258">
        <f t="shared" si="7"/>
        <v>0</v>
      </c>
    </row>
    <row r="89" spans="1:10" ht="36.75" customHeight="1" hidden="1">
      <c r="A89" s="13"/>
      <c r="B89" s="26" t="s">
        <v>458</v>
      </c>
      <c r="C89" s="23" t="s">
        <v>466</v>
      </c>
      <c r="D89" s="23" t="s">
        <v>242</v>
      </c>
      <c r="E89" s="23" t="s">
        <v>86</v>
      </c>
      <c r="F89" s="23" t="s">
        <v>457</v>
      </c>
      <c r="G89" s="23"/>
      <c r="H89" s="56">
        <f>H90</f>
        <v>0</v>
      </c>
      <c r="I89" s="258">
        <f t="shared" si="6"/>
        <v>0</v>
      </c>
      <c r="J89" s="258">
        <f t="shared" si="7"/>
        <v>0</v>
      </c>
    </row>
    <row r="90" spans="1:10" ht="36.75" customHeight="1" hidden="1">
      <c r="A90" s="13"/>
      <c r="B90" s="16" t="s">
        <v>229</v>
      </c>
      <c r="C90" s="23" t="s">
        <v>404</v>
      </c>
      <c r="D90" s="41" t="s">
        <v>242</v>
      </c>
      <c r="E90" s="41" t="s">
        <v>86</v>
      </c>
      <c r="F90" s="41" t="s">
        <v>457</v>
      </c>
      <c r="G90" s="41" t="s">
        <v>132</v>
      </c>
      <c r="H90" s="56">
        <f>H91</f>
        <v>0</v>
      </c>
      <c r="I90" s="258">
        <f t="shared" si="6"/>
        <v>0</v>
      </c>
      <c r="J90" s="258">
        <f t="shared" si="7"/>
        <v>0</v>
      </c>
    </row>
    <row r="91" spans="1:10" ht="36.75" customHeight="1" hidden="1">
      <c r="A91" s="13"/>
      <c r="B91" s="16" t="s">
        <v>228</v>
      </c>
      <c r="C91" s="23" t="s">
        <v>404</v>
      </c>
      <c r="D91" s="41" t="s">
        <v>242</v>
      </c>
      <c r="E91" s="41" t="s">
        <v>86</v>
      </c>
      <c r="F91" s="41" t="s">
        <v>457</v>
      </c>
      <c r="G91" s="41" t="s">
        <v>62</v>
      </c>
      <c r="H91" s="56"/>
      <c r="I91" s="258">
        <f t="shared" si="6"/>
        <v>0</v>
      </c>
      <c r="J91" s="258">
        <f t="shared" si="7"/>
        <v>0</v>
      </c>
    </row>
    <row r="92" spans="1:10" ht="36.75" customHeight="1" hidden="1">
      <c r="A92" s="13"/>
      <c r="B92" s="26" t="s">
        <v>230</v>
      </c>
      <c r="C92" s="23" t="s">
        <v>404</v>
      </c>
      <c r="D92" s="23" t="s">
        <v>242</v>
      </c>
      <c r="E92" s="23" t="s">
        <v>86</v>
      </c>
      <c r="F92" s="23" t="s">
        <v>476</v>
      </c>
      <c r="G92" s="23"/>
      <c r="H92" s="56">
        <f>H94</f>
        <v>0</v>
      </c>
      <c r="I92" s="258">
        <f t="shared" si="6"/>
        <v>0</v>
      </c>
      <c r="J92" s="258">
        <f t="shared" si="7"/>
        <v>0</v>
      </c>
    </row>
    <row r="93" spans="1:10" ht="36.75" customHeight="1" hidden="1">
      <c r="A93" s="13"/>
      <c r="B93" s="16" t="s">
        <v>229</v>
      </c>
      <c r="C93" s="23" t="s">
        <v>404</v>
      </c>
      <c r="D93" s="41" t="s">
        <v>242</v>
      </c>
      <c r="E93" s="41" t="s">
        <v>86</v>
      </c>
      <c r="F93" s="41" t="s">
        <v>476</v>
      </c>
      <c r="G93" s="41" t="s">
        <v>132</v>
      </c>
      <c r="H93" s="56">
        <f>H94</f>
        <v>0</v>
      </c>
      <c r="I93" s="258">
        <f t="shared" si="6"/>
        <v>0</v>
      </c>
      <c r="J93" s="258">
        <f t="shared" si="7"/>
        <v>0</v>
      </c>
    </row>
    <row r="94" spans="1:10" ht="36.75" customHeight="1" hidden="1">
      <c r="A94" s="13"/>
      <c r="B94" s="16" t="s">
        <v>500</v>
      </c>
      <c r="C94" s="23" t="s">
        <v>404</v>
      </c>
      <c r="D94" s="41" t="s">
        <v>242</v>
      </c>
      <c r="E94" s="41" t="s">
        <v>86</v>
      </c>
      <c r="F94" s="41" t="s">
        <v>476</v>
      </c>
      <c r="G94" s="41" t="s">
        <v>418</v>
      </c>
      <c r="H94" s="56"/>
      <c r="I94" s="258">
        <f t="shared" si="6"/>
        <v>0</v>
      </c>
      <c r="J94" s="258">
        <f t="shared" si="7"/>
        <v>0</v>
      </c>
    </row>
    <row r="95" spans="1:10" ht="36.75" customHeight="1" hidden="1">
      <c r="A95" s="13"/>
      <c r="B95" s="26"/>
      <c r="C95" s="23"/>
      <c r="D95" s="23"/>
      <c r="E95" s="23"/>
      <c r="F95" s="29"/>
      <c r="G95" s="29"/>
      <c r="H95" s="56"/>
      <c r="I95" s="258">
        <f t="shared" si="6"/>
        <v>0</v>
      </c>
      <c r="J95" s="258">
        <f t="shared" si="7"/>
        <v>0</v>
      </c>
    </row>
    <row r="96" spans="1:10" ht="14.25" customHeight="1">
      <c r="A96" s="13"/>
      <c r="B96" s="14" t="s">
        <v>499</v>
      </c>
      <c r="C96" s="27" t="s">
        <v>466</v>
      </c>
      <c r="D96" s="27" t="s">
        <v>242</v>
      </c>
      <c r="E96" s="27" t="s">
        <v>97</v>
      </c>
      <c r="F96" s="27"/>
      <c r="G96" s="27"/>
      <c r="H96" s="57">
        <f>H97+H103+H141+H145+H162</f>
        <v>191475.00699999998</v>
      </c>
      <c r="I96" s="258">
        <f>I97+I103+I141+I145+I162</f>
        <v>0</v>
      </c>
      <c r="J96" s="258">
        <f>J97+J103+J141+J145+J162</f>
        <v>0</v>
      </c>
    </row>
    <row r="97" spans="1:10" ht="15.75" customHeight="1" hidden="1">
      <c r="A97" s="13"/>
      <c r="B97" s="26" t="s">
        <v>498</v>
      </c>
      <c r="C97" s="23" t="s">
        <v>404</v>
      </c>
      <c r="D97" s="23" t="s">
        <v>242</v>
      </c>
      <c r="E97" s="23" t="s">
        <v>97</v>
      </c>
      <c r="F97" s="23" t="s">
        <v>497</v>
      </c>
      <c r="G97" s="23"/>
      <c r="H97" s="56">
        <f>H98+H100</f>
        <v>49670</v>
      </c>
      <c r="I97" s="259">
        <f>I98+I100</f>
        <v>0</v>
      </c>
      <c r="J97" s="259">
        <f>J98+J100</f>
        <v>0</v>
      </c>
    </row>
    <row r="98" spans="1:10" ht="39.75" customHeight="1" hidden="1">
      <c r="A98" s="13"/>
      <c r="B98" s="16" t="s">
        <v>237</v>
      </c>
      <c r="C98" s="23" t="s">
        <v>404</v>
      </c>
      <c r="D98" s="23" t="s">
        <v>242</v>
      </c>
      <c r="E98" s="23" t="s">
        <v>97</v>
      </c>
      <c r="F98" s="23" t="s">
        <v>497</v>
      </c>
      <c r="G98" s="23" t="s">
        <v>107</v>
      </c>
      <c r="H98" s="56">
        <f>H99</f>
        <v>49670</v>
      </c>
      <c r="I98" s="259">
        <f>I99</f>
        <v>0</v>
      </c>
      <c r="J98" s="259">
        <f>J99</f>
        <v>0</v>
      </c>
    </row>
    <row r="99" spans="1:10" ht="42" customHeight="1" hidden="1">
      <c r="A99" s="13"/>
      <c r="B99" s="16" t="s">
        <v>236</v>
      </c>
      <c r="C99" s="23" t="s">
        <v>404</v>
      </c>
      <c r="D99" s="41" t="s">
        <v>242</v>
      </c>
      <c r="E99" s="51" t="s">
        <v>97</v>
      </c>
      <c r="F99" s="23" t="s">
        <v>497</v>
      </c>
      <c r="G99" s="41" t="s">
        <v>234</v>
      </c>
      <c r="H99" s="56">
        <v>49670</v>
      </c>
      <c r="I99" s="259"/>
      <c r="J99" s="259"/>
    </row>
    <row r="100" spans="1:10" ht="21.75" customHeight="1" hidden="1">
      <c r="A100" s="13"/>
      <c r="B100" s="16" t="s">
        <v>447</v>
      </c>
      <c r="C100" s="23" t="s">
        <v>404</v>
      </c>
      <c r="D100" s="41" t="s">
        <v>242</v>
      </c>
      <c r="E100" s="41" t="s">
        <v>97</v>
      </c>
      <c r="F100" s="51" t="s">
        <v>1004</v>
      </c>
      <c r="G100" s="41" t="s">
        <v>265</v>
      </c>
      <c r="H100" s="56">
        <f>H101+H102</f>
        <v>0</v>
      </c>
      <c r="I100" s="258">
        <f>H100*97.5/100</f>
        <v>0</v>
      </c>
      <c r="J100" s="258">
        <f>I100*100.9/100</f>
        <v>0</v>
      </c>
    </row>
    <row r="101" spans="1:10" ht="26.25" customHeight="1" hidden="1">
      <c r="A101" s="13"/>
      <c r="B101" s="16" t="s">
        <v>446</v>
      </c>
      <c r="C101" s="23" t="s">
        <v>404</v>
      </c>
      <c r="D101" s="41" t="s">
        <v>242</v>
      </c>
      <c r="E101" s="41" t="s">
        <v>97</v>
      </c>
      <c r="F101" s="51" t="s">
        <v>1004</v>
      </c>
      <c r="G101" s="41" t="s">
        <v>317</v>
      </c>
      <c r="H101" s="56"/>
      <c r="I101" s="258">
        <f>H101*97.5/100</f>
        <v>0</v>
      </c>
      <c r="J101" s="258">
        <f>I101*100.9/100</f>
        <v>0</v>
      </c>
    </row>
    <row r="102" spans="1:10" ht="15" customHeight="1" hidden="1">
      <c r="A102" s="13"/>
      <c r="B102" s="16" t="s">
        <v>445</v>
      </c>
      <c r="C102" s="23" t="s">
        <v>404</v>
      </c>
      <c r="D102" s="41" t="s">
        <v>242</v>
      </c>
      <c r="E102" s="41" t="s">
        <v>97</v>
      </c>
      <c r="F102" s="51" t="s">
        <v>1004</v>
      </c>
      <c r="G102" s="41" t="s">
        <v>314</v>
      </c>
      <c r="H102" s="56"/>
      <c r="I102" s="258">
        <f>H102*97.5/100</f>
        <v>0</v>
      </c>
      <c r="J102" s="258">
        <f>I102*100.9/100</f>
        <v>0</v>
      </c>
    </row>
    <row r="103" spans="1:10" ht="15.75" customHeight="1">
      <c r="A103" s="13"/>
      <c r="B103" s="26" t="s">
        <v>496</v>
      </c>
      <c r="C103" s="23" t="s">
        <v>404</v>
      </c>
      <c r="D103" s="23" t="s">
        <v>242</v>
      </c>
      <c r="E103" s="23" t="s">
        <v>97</v>
      </c>
      <c r="F103" s="29" t="s">
        <v>488</v>
      </c>
      <c r="G103" s="23"/>
      <c r="H103" s="56">
        <f>H104</f>
        <v>12550</v>
      </c>
      <c r="I103" s="259">
        <f>I106+I113+I119+I124+I127+I130</f>
        <v>0</v>
      </c>
      <c r="J103" s="259">
        <f>J106+J113+J119+J124+J127+J130</f>
        <v>0</v>
      </c>
    </row>
    <row r="104" spans="1:10" ht="27" customHeight="1" hidden="1">
      <c r="A104" s="13"/>
      <c r="B104" s="26" t="s">
        <v>212</v>
      </c>
      <c r="C104" s="23" t="s">
        <v>466</v>
      </c>
      <c r="D104" s="23" t="s">
        <v>242</v>
      </c>
      <c r="E104" s="23" t="s">
        <v>97</v>
      </c>
      <c r="F104" s="29" t="s">
        <v>495</v>
      </c>
      <c r="G104" s="23"/>
      <c r="H104" s="56">
        <f>H105+H112+H118</f>
        <v>12550</v>
      </c>
      <c r="I104" s="259"/>
      <c r="J104" s="259"/>
    </row>
    <row r="105" spans="1:10" ht="30.75" customHeight="1" hidden="1">
      <c r="A105" s="13"/>
      <c r="B105" s="26" t="s">
        <v>494</v>
      </c>
      <c r="C105" s="23" t="s">
        <v>404</v>
      </c>
      <c r="D105" s="23" t="s">
        <v>242</v>
      </c>
      <c r="E105" s="23" t="s">
        <v>97</v>
      </c>
      <c r="F105" s="29" t="s">
        <v>1005</v>
      </c>
      <c r="G105" s="23"/>
      <c r="H105" s="56">
        <f>H106+H108</f>
        <v>1350</v>
      </c>
      <c r="I105" s="259">
        <f>I106+I108</f>
        <v>-1316</v>
      </c>
      <c r="J105" s="259">
        <f>J106+J108</f>
        <v>-1328</v>
      </c>
    </row>
    <row r="106" spans="1:10" ht="43.5" customHeight="1">
      <c r="A106" s="13"/>
      <c r="B106" s="16" t="s">
        <v>493</v>
      </c>
      <c r="C106" s="23" t="s">
        <v>404</v>
      </c>
      <c r="D106" s="23" t="s">
        <v>242</v>
      </c>
      <c r="E106" s="23" t="s">
        <v>97</v>
      </c>
      <c r="F106" s="29" t="s">
        <v>488</v>
      </c>
      <c r="G106" s="23" t="s">
        <v>107</v>
      </c>
      <c r="H106" s="56">
        <f>H107</f>
        <v>1350</v>
      </c>
      <c r="I106" s="259">
        <f>I107</f>
        <v>-1316</v>
      </c>
      <c r="J106" s="259">
        <f>J107</f>
        <v>-1328</v>
      </c>
    </row>
    <row r="107" spans="1:10" ht="41.25" customHeight="1">
      <c r="A107" s="13"/>
      <c r="B107" s="16" t="s">
        <v>236</v>
      </c>
      <c r="C107" s="23" t="s">
        <v>404</v>
      </c>
      <c r="D107" s="23" t="s">
        <v>242</v>
      </c>
      <c r="E107" s="23" t="s">
        <v>97</v>
      </c>
      <c r="F107" s="29" t="s">
        <v>488</v>
      </c>
      <c r="G107" s="41" t="s">
        <v>234</v>
      </c>
      <c r="H107" s="56">
        <v>1350</v>
      </c>
      <c r="I107" s="259">
        <v>-1316</v>
      </c>
      <c r="J107" s="259">
        <v>-1328</v>
      </c>
    </row>
    <row r="108" spans="1:10" ht="14.25" customHeight="1" hidden="1">
      <c r="A108" s="13"/>
      <c r="B108" s="16" t="s">
        <v>447</v>
      </c>
      <c r="C108" s="23" t="s">
        <v>404</v>
      </c>
      <c r="D108" s="23" t="s">
        <v>242</v>
      </c>
      <c r="E108" s="23" t="s">
        <v>97</v>
      </c>
      <c r="F108" s="29" t="s">
        <v>488</v>
      </c>
      <c r="G108" s="41" t="s">
        <v>265</v>
      </c>
      <c r="H108" s="56">
        <f>H109+H110</f>
        <v>0</v>
      </c>
      <c r="I108" s="258">
        <f>H108*97.5/100</f>
        <v>0</v>
      </c>
      <c r="J108" s="258">
        <f>I108*100.9/100</f>
        <v>0</v>
      </c>
    </row>
    <row r="109" spans="1:10" ht="27.75" customHeight="1" hidden="1">
      <c r="A109" s="13"/>
      <c r="B109" s="16" t="s">
        <v>446</v>
      </c>
      <c r="C109" s="23" t="s">
        <v>404</v>
      </c>
      <c r="D109" s="23" t="s">
        <v>242</v>
      </c>
      <c r="E109" s="23" t="s">
        <v>97</v>
      </c>
      <c r="F109" s="29" t="s">
        <v>488</v>
      </c>
      <c r="G109" s="41" t="s">
        <v>317</v>
      </c>
      <c r="H109" s="56"/>
      <c r="I109" s="258">
        <f>H109*97.5/100</f>
        <v>0</v>
      </c>
      <c r="J109" s="258">
        <f>I109*100.9/100</f>
        <v>0</v>
      </c>
    </row>
    <row r="110" spans="1:10" ht="17.25" customHeight="1" hidden="1">
      <c r="A110" s="13"/>
      <c r="B110" s="16" t="s">
        <v>445</v>
      </c>
      <c r="C110" s="23" t="s">
        <v>404</v>
      </c>
      <c r="D110" s="23" t="s">
        <v>242</v>
      </c>
      <c r="E110" s="23" t="s">
        <v>97</v>
      </c>
      <c r="F110" s="29" t="s">
        <v>488</v>
      </c>
      <c r="G110" s="41" t="s">
        <v>314</v>
      </c>
      <c r="H110" s="56"/>
      <c r="I110" s="258">
        <f>H110*97.5/100</f>
        <v>0</v>
      </c>
      <c r="J110" s="258">
        <f>I110*100.9/100</f>
        <v>0</v>
      </c>
    </row>
    <row r="111" spans="1:10" ht="12.75" customHeight="1" hidden="1">
      <c r="A111" s="13"/>
      <c r="B111" s="26"/>
      <c r="C111" s="23"/>
      <c r="D111" s="23"/>
      <c r="E111" s="23"/>
      <c r="F111" s="29" t="s">
        <v>488</v>
      </c>
      <c r="G111" s="23"/>
      <c r="H111" s="56"/>
      <c r="I111" s="258">
        <f>H111*97.5/100</f>
        <v>0</v>
      </c>
      <c r="J111" s="258">
        <f>I111*100.9/100</f>
        <v>0</v>
      </c>
    </row>
    <row r="112" spans="1:10" ht="29.25" customHeight="1" hidden="1">
      <c r="A112" s="13"/>
      <c r="B112" s="26" t="s">
        <v>492</v>
      </c>
      <c r="C112" s="23" t="s">
        <v>404</v>
      </c>
      <c r="D112" s="23" t="s">
        <v>242</v>
      </c>
      <c r="E112" s="23" t="s">
        <v>97</v>
      </c>
      <c r="F112" s="29" t="s">
        <v>488</v>
      </c>
      <c r="G112" s="23"/>
      <c r="H112" s="56">
        <f>H113+H115</f>
        <v>4500</v>
      </c>
      <c r="I112" s="259">
        <f>I113+I115</f>
        <v>-4388</v>
      </c>
      <c r="J112" s="259">
        <f>J113+J115</f>
        <v>-4427</v>
      </c>
    </row>
    <row r="113" spans="1:10" ht="42.75" customHeight="1">
      <c r="A113" s="13"/>
      <c r="B113" s="16" t="s">
        <v>491</v>
      </c>
      <c r="C113" s="23" t="s">
        <v>404</v>
      </c>
      <c r="D113" s="23" t="s">
        <v>242</v>
      </c>
      <c r="E113" s="23" t="s">
        <v>97</v>
      </c>
      <c r="F113" s="29" t="s">
        <v>488</v>
      </c>
      <c r="G113" s="23" t="s">
        <v>107</v>
      </c>
      <c r="H113" s="56">
        <f>H114</f>
        <v>4500</v>
      </c>
      <c r="I113" s="259">
        <f>I114</f>
        <v>-4388</v>
      </c>
      <c r="J113" s="259">
        <f>J114</f>
        <v>-4427</v>
      </c>
    </row>
    <row r="114" spans="1:10" ht="42.75" customHeight="1">
      <c r="A114" s="13"/>
      <c r="B114" s="16" t="s">
        <v>236</v>
      </c>
      <c r="C114" s="23" t="s">
        <v>404</v>
      </c>
      <c r="D114" s="23" t="s">
        <v>242</v>
      </c>
      <c r="E114" s="23" t="s">
        <v>97</v>
      </c>
      <c r="F114" s="29" t="s">
        <v>488</v>
      </c>
      <c r="G114" s="41" t="s">
        <v>234</v>
      </c>
      <c r="H114" s="56">
        <v>4500</v>
      </c>
      <c r="I114" s="259">
        <v>-4388</v>
      </c>
      <c r="J114" s="259">
        <v>-4427</v>
      </c>
    </row>
    <row r="115" spans="1:10" ht="16.5" customHeight="1" hidden="1">
      <c r="A115" s="13"/>
      <c r="B115" s="16" t="s">
        <v>447</v>
      </c>
      <c r="C115" s="23" t="s">
        <v>404</v>
      </c>
      <c r="D115" s="23" t="s">
        <v>242</v>
      </c>
      <c r="E115" s="23" t="s">
        <v>97</v>
      </c>
      <c r="F115" s="29" t="s">
        <v>488</v>
      </c>
      <c r="G115" s="41" t="s">
        <v>265</v>
      </c>
      <c r="H115" s="56">
        <f>H116+H117</f>
        <v>0</v>
      </c>
      <c r="I115" s="258">
        <f>H115*97.5/100</f>
        <v>0</v>
      </c>
      <c r="J115" s="258">
        <f>I115*100.9/100</f>
        <v>0</v>
      </c>
    </row>
    <row r="116" spans="1:10" ht="24.75" customHeight="1" hidden="1">
      <c r="A116" s="13"/>
      <c r="B116" s="16" t="s">
        <v>446</v>
      </c>
      <c r="C116" s="23" t="s">
        <v>404</v>
      </c>
      <c r="D116" s="23" t="s">
        <v>242</v>
      </c>
      <c r="E116" s="23" t="s">
        <v>97</v>
      </c>
      <c r="F116" s="29" t="s">
        <v>488</v>
      </c>
      <c r="G116" s="41" t="s">
        <v>317</v>
      </c>
      <c r="H116" s="56"/>
      <c r="I116" s="258">
        <f>H116*97.5/100</f>
        <v>0</v>
      </c>
      <c r="J116" s="258">
        <f>I116*100.9/100</f>
        <v>0</v>
      </c>
    </row>
    <row r="117" spans="1:10" ht="16.5" customHeight="1" hidden="1">
      <c r="A117" s="13"/>
      <c r="B117" s="16" t="s">
        <v>445</v>
      </c>
      <c r="C117" s="23" t="s">
        <v>404</v>
      </c>
      <c r="D117" s="23" t="s">
        <v>242</v>
      </c>
      <c r="E117" s="23" t="s">
        <v>97</v>
      </c>
      <c r="F117" s="29" t="s">
        <v>488</v>
      </c>
      <c r="G117" s="41" t="s">
        <v>314</v>
      </c>
      <c r="H117" s="56"/>
      <c r="I117" s="258">
        <f>H117*97.5/100</f>
        <v>0</v>
      </c>
      <c r="J117" s="258">
        <f>I117*100.9/100</f>
        <v>0</v>
      </c>
    </row>
    <row r="118" spans="1:10" ht="32.25" customHeight="1" hidden="1">
      <c r="A118" s="13"/>
      <c r="B118" s="26" t="s">
        <v>490</v>
      </c>
      <c r="C118" s="23" t="s">
        <v>404</v>
      </c>
      <c r="D118" s="23" t="s">
        <v>242</v>
      </c>
      <c r="E118" s="23" t="s">
        <v>97</v>
      </c>
      <c r="F118" s="29" t="s">
        <v>488</v>
      </c>
      <c r="G118" s="23"/>
      <c r="H118" s="56">
        <f>H119+H121</f>
        <v>6700</v>
      </c>
      <c r="I118" s="259">
        <f>I119+I121</f>
        <v>-6533</v>
      </c>
      <c r="J118" s="259">
        <f>J119+J121</f>
        <v>-6591</v>
      </c>
    </row>
    <row r="119" spans="1:10" ht="40.5" customHeight="1">
      <c r="A119" s="13"/>
      <c r="B119" s="16" t="s">
        <v>489</v>
      </c>
      <c r="C119" s="23" t="s">
        <v>404</v>
      </c>
      <c r="D119" s="23" t="s">
        <v>242</v>
      </c>
      <c r="E119" s="23" t="s">
        <v>97</v>
      </c>
      <c r="F119" s="29" t="s">
        <v>488</v>
      </c>
      <c r="G119" s="23" t="s">
        <v>107</v>
      </c>
      <c r="H119" s="56">
        <f>H120</f>
        <v>6700</v>
      </c>
      <c r="I119" s="259">
        <f>I120</f>
        <v>-6533</v>
      </c>
      <c r="J119" s="259">
        <f>J120</f>
        <v>-6591</v>
      </c>
    </row>
    <row r="120" spans="1:10" ht="40.5" customHeight="1">
      <c r="A120" s="13"/>
      <c r="B120" s="16" t="s">
        <v>236</v>
      </c>
      <c r="C120" s="23" t="s">
        <v>404</v>
      </c>
      <c r="D120" s="23" t="s">
        <v>242</v>
      </c>
      <c r="E120" s="23" t="s">
        <v>97</v>
      </c>
      <c r="F120" s="29" t="s">
        <v>488</v>
      </c>
      <c r="G120" s="41" t="s">
        <v>234</v>
      </c>
      <c r="H120" s="56">
        <v>6700</v>
      </c>
      <c r="I120" s="259">
        <v>-6533</v>
      </c>
      <c r="J120" s="259">
        <v>-6591</v>
      </c>
    </row>
    <row r="121" spans="1:10" ht="21" customHeight="1" hidden="1">
      <c r="A121" s="13"/>
      <c r="B121" s="16" t="s">
        <v>447</v>
      </c>
      <c r="C121" s="23" t="s">
        <v>404</v>
      </c>
      <c r="D121" s="23" t="s">
        <v>242</v>
      </c>
      <c r="E121" s="23" t="s">
        <v>97</v>
      </c>
      <c r="F121" s="23" t="s">
        <v>487</v>
      </c>
      <c r="G121" s="41" t="s">
        <v>265</v>
      </c>
      <c r="H121" s="56">
        <f>H122+H123</f>
        <v>0</v>
      </c>
      <c r="I121" s="258">
        <f>H121*97.5/100</f>
        <v>0</v>
      </c>
      <c r="J121" s="258">
        <f>I121*100.9/100</f>
        <v>0</v>
      </c>
    </row>
    <row r="122" spans="1:10" ht="36.75" customHeight="1" hidden="1">
      <c r="A122" s="13"/>
      <c r="B122" s="16" t="s">
        <v>446</v>
      </c>
      <c r="C122" s="23" t="s">
        <v>404</v>
      </c>
      <c r="D122" s="23" t="s">
        <v>242</v>
      </c>
      <c r="E122" s="23" t="s">
        <v>97</v>
      </c>
      <c r="F122" s="23" t="s">
        <v>487</v>
      </c>
      <c r="G122" s="41" t="s">
        <v>317</v>
      </c>
      <c r="H122" s="56"/>
      <c r="I122" s="258">
        <f>H122*97.5/100</f>
        <v>0</v>
      </c>
      <c r="J122" s="258">
        <f>I122*100.9/100</f>
        <v>0</v>
      </c>
    </row>
    <row r="123" spans="1:10" ht="36.75" customHeight="1" hidden="1">
      <c r="A123" s="13"/>
      <c r="B123" s="16" t="s">
        <v>445</v>
      </c>
      <c r="C123" s="23" t="s">
        <v>404</v>
      </c>
      <c r="D123" s="23" t="s">
        <v>242</v>
      </c>
      <c r="E123" s="23" t="s">
        <v>97</v>
      </c>
      <c r="F123" s="23" t="s">
        <v>487</v>
      </c>
      <c r="G123" s="41" t="s">
        <v>314</v>
      </c>
      <c r="H123" s="56"/>
      <c r="I123" s="258">
        <f>H123*97.5/100</f>
        <v>0</v>
      </c>
      <c r="J123" s="258">
        <f>I123*100.9/100</f>
        <v>0</v>
      </c>
    </row>
    <row r="124" spans="1:10" ht="31.5" customHeight="1" hidden="1">
      <c r="A124" s="13"/>
      <c r="B124" s="26" t="s">
        <v>494</v>
      </c>
      <c r="C124" s="23" t="s">
        <v>404</v>
      </c>
      <c r="D124" s="23" t="s">
        <v>242</v>
      </c>
      <c r="E124" s="23" t="s">
        <v>97</v>
      </c>
      <c r="F124" s="29" t="s">
        <v>488</v>
      </c>
      <c r="G124" s="41"/>
      <c r="H124" s="56"/>
      <c r="I124" s="259">
        <f>I125</f>
        <v>1316</v>
      </c>
      <c r="J124" s="259">
        <f>J125</f>
        <v>1328</v>
      </c>
    </row>
    <row r="125" spans="1:10" ht="42.75" customHeight="1">
      <c r="A125" s="13"/>
      <c r="B125" s="16" t="s">
        <v>493</v>
      </c>
      <c r="C125" s="23" t="s">
        <v>404</v>
      </c>
      <c r="D125" s="23" t="s">
        <v>242</v>
      </c>
      <c r="E125" s="23" t="s">
        <v>97</v>
      </c>
      <c r="F125" s="29" t="s">
        <v>488</v>
      </c>
      <c r="G125" s="41" t="s">
        <v>107</v>
      </c>
      <c r="H125" s="56"/>
      <c r="I125" s="259">
        <f>I126</f>
        <v>1316</v>
      </c>
      <c r="J125" s="259">
        <f>J126</f>
        <v>1328</v>
      </c>
    </row>
    <row r="126" spans="1:10" ht="43.5" customHeight="1">
      <c r="A126" s="13"/>
      <c r="B126" s="16" t="s">
        <v>236</v>
      </c>
      <c r="C126" s="23" t="s">
        <v>404</v>
      </c>
      <c r="D126" s="23" t="s">
        <v>242</v>
      </c>
      <c r="E126" s="23" t="s">
        <v>97</v>
      </c>
      <c r="F126" s="29" t="s">
        <v>488</v>
      </c>
      <c r="G126" s="41" t="s">
        <v>234</v>
      </c>
      <c r="H126" s="56"/>
      <c r="I126" s="259">
        <v>1316</v>
      </c>
      <c r="J126" s="259">
        <v>1328</v>
      </c>
    </row>
    <row r="127" spans="1:10" ht="26.25" customHeight="1" hidden="1">
      <c r="A127" s="13"/>
      <c r="B127" s="26" t="s">
        <v>492</v>
      </c>
      <c r="C127" s="23" t="s">
        <v>404</v>
      </c>
      <c r="D127" s="23" t="s">
        <v>242</v>
      </c>
      <c r="E127" s="23" t="s">
        <v>97</v>
      </c>
      <c r="F127" s="29" t="s">
        <v>973</v>
      </c>
      <c r="G127" s="41"/>
      <c r="H127" s="56"/>
      <c r="I127" s="259">
        <f>I128</f>
        <v>4388</v>
      </c>
      <c r="J127" s="259">
        <f>J128</f>
        <v>4427</v>
      </c>
    </row>
    <row r="128" spans="1:10" ht="42" customHeight="1">
      <c r="A128" s="13"/>
      <c r="B128" s="16" t="s">
        <v>491</v>
      </c>
      <c r="C128" s="23" t="s">
        <v>404</v>
      </c>
      <c r="D128" s="23" t="s">
        <v>242</v>
      </c>
      <c r="E128" s="23" t="s">
        <v>97</v>
      </c>
      <c r="F128" s="29" t="s">
        <v>973</v>
      </c>
      <c r="G128" s="41" t="s">
        <v>107</v>
      </c>
      <c r="H128" s="56"/>
      <c r="I128" s="259">
        <f>I129</f>
        <v>4388</v>
      </c>
      <c r="J128" s="259">
        <f>J129</f>
        <v>4427</v>
      </c>
    </row>
    <row r="129" spans="1:10" ht="39.75" customHeight="1">
      <c r="A129" s="13"/>
      <c r="B129" s="16" t="s">
        <v>236</v>
      </c>
      <c r="C129" s="23" t="s">
        <v>404</v>
      </c>
      <c r="D129" s="23" t="s">
        <v>242</v>
      </c>
      <c r="E129" s="23" t="s">
        <v>97</v>
      </c>
      <c r="F129" s="29" t="s">
        <v>973</v>
      </c>
      <c r="G129" s="41" t="s">
        <v>234</v>
      </c>
      <c r="H129" s="56"/>
      <c r="I129" s="259">
        <v>4388</v>
      </c>
      <c r="J129" s="259">
        <v>4427</v>
      </c>
    </row>
    <row r="130" spans="1:10" ht="0.75" customHeight="1" hidden="1">
      <c r="A130" s="13"/>
      <c r="B130" s="26" t="s">
        <v>490</v>
      </c>
      <c r="C130" s="23" t="s">
        <v>404</v>
      </c>
      <c r="D130" s="23" t="s">
        <v>242</v>
      </c>
      <c r="E130" s="23" t="s">
        <v>97</v>
      </c>
      <c r="F130" s="29" t="s">
        <v>974</v>
      </c>
      <c r="G130" s="41"/>
      <c r="H130" s="56"/>
      <c r="I130" s="259">
        <f>I131</f>
        <v>6533</v>
      </c>
      <c r="J130" s="259">
        <f>J131</f>
        <v>6591</v>
      </c>
    </row>
    <row r="131" spans="1:10" ht="41.25" customHeight="1">
      <c r="A131" s="13"/>
      <c r="B131" s="16" t="s">
        <v>489</v>
      </c>
      <c r="C131" s="23" t="s">
        <v>404</v>
      </c>
      <c r="D131" s="23" t="s">
        <v>242</v>
      </c>
      <c r="E131" s="23" t="s">
        <v>97</v>
      </c>
      <c r="F131" s="29" t="s">
        <v>974</v>
      </c>
      <c r="G131" s="41" t="s">
        <v>107</v>
      </c>
      <c r="H131" s="56"/>
      <c r="I131" s="259">
        <f>I132</f>
        <v>6533</v>
      </c>
      <c r="J131" s="259">
        <f>J132</f>
        <v>6591</v>
      </c>
    </row>
    <row r="132" spans="1:10" ht="42" customHeight="1">
      <c r="A132" s="13"/>
      <c r="B132" s="16" t="s">
        <v>236</v>
      </c>
      <c r="C132" s="23" t="s">
        <v>404</v>
      </c>
      <c r="D132" s="23" t="s">
        <v>242</v>
      </c>
      <c r="E132" s="23" t="s">
        <v>97</v>
      </c>
      <c r="F132" s="29" t="s">
        <v>974</v>
      </c>
      <c r="G132" s="41" t="s">
        <v>234</v>
      </c>
      <c r="H132" s="56"/>
      <c r="I132" s="259">
        <v>6533</v>
      </c>
      <c r="J132" s="259">
        <v>6591</v>
      </c>
    </row>
    <row r="133" spans="1:10" ht="36.75" customHeight="1" hidden="1">
      <c r="A133" s="13"/>
      <c r="B133" s="16"/>
      <c r="C133" s="23"/>
      <c r="D133" s="23"/>
      <c r="E133" s="23"/>
      <c r="F133" s="23"/>
      <c r="G133" s="41"/>
      <c r="H133" s="56"/>
      <c r="I133" s="258"/>
      <c r="J133" s="258"/>
    </row>
    <row r="134" spans="1:10" ht="36.75" customHeight="1" hidden="1">
      <c r="A134" s="13"/>
      <c r="B134" s="16"/>
      <c r="C134" s="23"/>
      <c r="D134" s="23"/>
      <c r="E134" s="23"/>
      <c r="F134" s="23"/>
      <c r="G134" s="41"/>
      <c r="H134" s="56"/>
      <c r="I134" s="258"/>
      <c r="J134" s="258"/>
    </row>
    <row r="135" spans="1:10" ht="36.75" customHeight="1" hidden="1">
      <c r="A135" s="13"/>
      <c r="B135" s="16"/>
      <c r="C135" s="23"/>
      <c r="D135" s="23"/>
      <c r="E135" s="23"/>
      <c r="F135" s="23"/>
      <c r="G135" s="41"/>
      <c r="H135" s="56"/>
      <c r="I135" s="258"/>
      <c r="J135" s="258"/>
    </row>
    <row r="136" spans="1:10" ht="36.75" customHeight="1" hidden="1">
      <c r="A136" s="13"/>
      <c r="B136" s="16"/>
      <c r="C136" s="23"/>
      <c r="D136" s="23"/>
      <c r="E136" s="23"/>
      <c r="F136" s="23"/>
      <c r="G136" s="41"/>
      <c r="H136" s="56"/>
      <c r="I136" s="258"/>
      <c r="J136" s="258"/>
    </row>
    <row r="137" spans="1:10" ht="36.75" customHeight="1" hidden="1">
      <c r="A137" s="13"/>
      <c r="B137" s="16"/>
      <c r="C137" s="23"/>
      <c r="D137" s="23"/>
      <c r="E137" s="23"/>
      <c r="F137" s="23"/>
      <c r="G137" s="41"/>
      <c r="H137" s="56"/>
      <c r="I137" s="258"/>
      <c r="J137" s="258"/>
    </row>
    <row r="138" spans="1:10" ht="36.75" customHeight="1" hidden="1">
      <c r="A138" s="13"/>
      <c r="B138" s="16"/>
      <c r="C138" s="23"/>
      <c r="D138" s="23"/>
      <c r="E138" s="23"/>
      <c r="F138" s="23"/>
      <c r="G138" s="41"/>
      <c r="H138" s="56"/>
      <c r="I138" s="258"/>
      <c r="J138" s="258"/>
    </row>
    <row r="139" spans="1:10" ht="36.75" customHeight="1" hidden="1">
      <c r="A139" s="13"/>
      <c r="B139" s="16"/>
      <c r="C139" s="23"/>
      <c r="D139" s="23"/>
      <c r="E139" s="23"/>
      <c r="F139" s="23"/>
      <c r="G139" s="41"/>
      <c r="H139" s="56"/>
      <c r="I139" s="258"/>
      <c r="J139" s="258"/>
    </row>
    <row r="140" spans="1:10" ht="36.75" customHeight="1" hidden="1">
      <c r="A140" s="13"/>
      <c r="B140" s="26"/>
      <c r="C140" s="23"/>
      <c r="D140" s="23"/>
      <c r="E140" s="23"/>
      <c r="F140" s="23"/>
      <c r="G140" s="23"/>
      <c r="H140" s="56"/>
      <c r="I140" s="258">
        <f>H140*97.5/100</f>
        <v>0</v>
      </c>
      <c r="J140" s="258">
        <f>I140*100.9/100</f>
        <v>0</v>
      </c>
    </row>
    <row r="141" spans="1:10" ht="18" customHeight="1" hidden="1">
      <c r="A141" s="13"/>
      <c r="B141" s="14" t="s">
        <v>486</v>
      </c>
      <c r="C141" s="23" t="s">
        <v>404</v>
      </c>
      <c r="D141" s="23" t="s">
        <v>242</v>
      </c>
      <c r="E141" s="23" t="s">
        <v>97</v>
      </c>
      <c r="F141" s="23" t="s">
        <v>485</v>
      </c>
      <c r="G141" s="23"/>
      <c r="H141" s="57">
        <f>H142</f>
        <v>0</v>
      </c>
      <c r="I141" s="258">
        <f>H141*97.5/100</f>
        <v>0</v>
      </c>
      <c r="J141" s="258">
        <f>I141*100.9/100</f>
        <v>0</v>
      </c>
    </row>
    <row r="142" spans="1:10" ht="28.5" customHeight="1" hidden="1">
      <c r="A142" s="13"/>
      <c r="B142" s="26" t="s">
        <v>484</v>
      </c>
      <c r="C142" s="23" t="s">
        <v>404</v>
      </c>
      <c r="D142" s="23" t="s">
        <v>242</v>
      </c>
      <c r="E142" s="23" t="s">
        <v>97</v>
      </c>
      <c r="F142" s="23" t="s">
        <v>483</v>
      </c>
      <c r="G142" s="23"/>
      <c r="H142" s="56">
        <f>H143</f>
        <v>0</v>
      </c>
      <c r="I142" s="258">
        <f>H142*97.5/100</f>
        <v>0</v>
      </c>
      <c r="J142" s="258">
        <f>I142*100.9/100</f>
        <v>0</v>
      </c>
    </row>
    <row r="143" spans="1:10" ht="36.75" customHeight="1" hidden="1">
      <c r="A143" s="13"/>
      <c r="B143" s="16" t="s">
        <v>237</v>
      </c>
      <c r="C143" s="23" t="s">
        <v>404</v>
      </c>
      <c r="D143" s="23" t="s">
        <v>242</v>
      </c>
      <c r="E143" s="23" t="s">
        <v>97</v>
      </c>
      <c r="F143" s="29" t="s">
        <v>483</v>
      </c>
      <c r="G143" s="29" t="s">
        <v>107</v>
      </c>
      <c r="H143" s="56">
        <f>H144</f>
        <v>0</v>
      </c>
      <c r="I143" s="258">
        <f>H143*97.5/100</f>
        <v>0</v>
      </c>
      <c r="J143" s="258">
        <f>I143*100.9/100</f>
        <v>0</v>
      </c>
    </row>
    <row r="144" spans="1:10" ht="20.25" customHeight="1" hidden="1">
      <c r="A144" s="13"/>
      <c r="B144" s="17" t="s">
        <v>424</v>
      </c>
      <c r="C144" s="23" t="s">
        <v>404</v>
      </c>
      <c r="D144" s="23" t="s">
        <v>242</v>
      </c>
      <c r="E144" s="23" t="s">
        <v>97</v>
      </c>
      <c r="F144" s="23" t="s">
        <v>483</v>
      </c>
      <c r="G144" s="23" t="s">
        <v>422</v>
      </c>
      <c r="H144" s="56"/>
      <c r="I144" s="258">
        <f>H144*97.5/100</f>
        <v>0</v>
      </c>
      <c r="J144" s="258">
        <f>I144*100.9/100</f>
        <v>0</v>
      </c>
    </row>
    <row r="145" spans="1:10" ht="77.25" customHeight="1" hidden="1">
      <c r="A145" s="13"/>
      <c r="B145" s="26" t="s">
        <v>482</v>
      </c>
      <c r="C145" s="23" t="s">
        <v>404</v>
      </c>
      <c r="D145" s="23" t="s">
        <v>242</v>
      </c>
      <c r="E145" s="23" t="s">
        <v>97</v>
      </c>
      <c r="F145" s="23" t="s">
        <v>479</v>
      </c>
      <c r="G145" s="23"/>
      <c r="H145" s="56">
        <f>H146</f>
        <v>129255.007</v>
      </c>
      <c r="I145" s="259">
        <f>I146</f>
        <v>0</v>
      </c>
      <c r="J145" s="259">
        <f>J146</f>
        <v>0</v>
      </c>
    </row>
    <row r="146" spans="1:10" ht="18" customHeight="1" hidden="1">
      <c r="A146" s="13"/>
      <c r="B146" s="26" t="s">
        <v>233</v>
      </c>
      <c r="C146" s="23" t="s">
        <v>404</v>
      </c>
      <c r="D146" s="23" t="s">
        <v>242</v>
      </c>
      <c r="E146" s="23" t="s">
        <v>97</v>
      </c>
      <c r="F146" s="23" t="s">
        <v>479</v>
      </c>
      <c r="G146" s="23"/>
      <c r="H146" s="56">
        <f>H147+H150+H153</f>
        <v>129255.007</v>
      </c>
      <c r="I146" s="259">
        <f>I147+I150+I153</f>
        <v>0</v>
      </c>
      <c r="J146" s="259">
        <f>J147+J150+J153</f>
        <v>0</v>
      </c>
    </row>
    <row r="147" spans="1:10" ht="42" customHeight="1" hidden="1">
      <c r="A147" s="13"/>
      <c r="B147" s="26" t="s">
        <v>481</v>
      </c>
      <c r="C147" s="23" t="s">
        <v>404</v>
      </c>
      <c r="D147" s="23" t="s">
        <v>242</v>
      </c>
      <c r="E147" s="23" t="s">
        <v>97</v>
      </c>
      <c r="F147" s="23" t="s">
        <v>480</v>
      </c>
      <c r="G147" s="23"/>
      <c r="H147" s="56">
        <f aca="true" t="shared" si="8" ref="H147:J148">H148</f>
        <v>129255.007</v>
      </c>
      <c r="I147" s="259">
        <f t="shared" si="8"/>
        <v>0</v>
      </c>
      <c r="J147" s="259">
        <f t="shared" si="8"/>
        <v>0</v>
      </c>
    </row>
    <row r="148" spans="1:10" ht="41.25" customHeight="1" hidden="1">
      <c r="A148" s="13"/>
      <c r="B148" s="16" t="s">
        <v>237</v>
      </c>
      <c r="C148" s="23" t="s">
        <v>404</v>
      </c>
      <c r="D148" s="23" t="s">
        <v>242</v>
      </c>
      <c r="E148" s="23" t="s">
        <v>97</v>
      </c>
      <c r="F148" s="23" t="s">
        <v>479</v>
      </c>
      <c r="G148" s="23" t="s">
        <v>107</v>
      </c>
      <c r="H148" s="56">
        <f t="shared" si="8"/>
        <v>129255.007</v>
      </c>
      <c r="I148" s="259">
        <f t="shared" si="8"/>
        <v>0</v>
      </c>
      <c r="J148" s="259">
        <f t="shared" si="8"/>
        <v>0</v>
      </c>
    </row>
    <row r="149" spans="1:10" ht="40.5" customHeight="1" hidden="1">
      <c r="A149" s="13"/>
      <c r="B149" s="16" t="s">
        <v>236</v>
      </c>
      <c r="C149" s="23" t="s">
        <v>404</v>
      </c>
      <c r="D149" s="23" t="s">
        <v>242</v>
      </c>
      <c r="E149" s="23" t="s">
        <v>97</v>
      </c>
      <c r="F149" s="23" t="s">
        <v>479</v>
      </c>
      <c r="G149" s="29" t="s">
        <v>234</v>
      </c>
      <c r="H149" s="56">
        <v>129255.007</v>
      </c>
      <c r="I149" s="259"/>
      <c r="J149" s="259"/>
    </row>
    <row r="150" spans="1:10" ht="36.75" customHeight="1" hidden="1">
      <c r="A150" s="13"/>
      <c r="B150" s="26" t="s">
        <v>478</v>
      </c>
      <c r="C150" s="23" t="s">
        <v>404</v>
      </c>
      <c r="D150" s="23" t="s">
        <v>242</v>
      </c>
      <c r="E150" s="23" t="s">
        <v>97</v>
      </c>
      <c r="F150" s="23" t="s">
        <v>457</v>
      </c>
      <c r="G150" s="29"/>
      <c r="H150" s="56">
        <f>H151</f>
        <v>0</v>
      </c>
      <c r="I150" s="258">
        <f aca="true" t="shared" si="9" ref="I150:I166">H150*97.5/100</f>
        <v>0</v>
      </c>
      <c r="J150" s="258">
        <f aca="true" t="shared" si="10" ref="J150:J166">I150*100.9/100</f>
        <v>0</v>
      </c>
    </row>
    <row r="151" spans="1:10" ht="18.75" customHeight="1" hidden="1">
      <c r="A151" s="13"/>
      <c r="B151" s="16" t="s">
        <v>229</v>
      </c>
      <c r="C151" s="23" t="s">
        <v>404</v>
      </c>
      <c r="D151" s="41" t="s">
        <v>242</v>
      </c>
      <c r="E151" s="41" t="s">
        <v>97</v>
      </c>
      <c r="F151" s="41" t="s">
        <v>457</v>
      </c>
      <c r="G151" s="41" t="s">
        <v>132</v>
      </c>
      <c r="H151" s="56">
        <f>H152</f>
        <v>0</v>
      </c>
      <c r="I151" s="258">
        <f t="shared" si="9"/>
        <v>0</v>
      </c>
      <c r="J151" s="258">
        <f t="shared" si="10"/>
        <v>0</v>
      </c>
    </row>
    <row r="152" spans="1:10" ht="45.75" customHeight="1" hidden="1">
      <c r="A152" s="13"/>
      <c r="B152" s="16" t="s">
        <v>228</v>
      </c>
      <c r="C152" s="23" t="s">
        <v>404</v>
      </c>
      <c r="D152" s="41" t="s">
        <v>242</v>
      </c>
      <c r="E152" s="41" t="s">
        <v>97</v>
      </c>
      <c r="F152" s="41" t="s">
        <v>457</v>
      </c>
      <c r="G152" s="41" t="s">
        <v>62</v>
      </c>
      <c r="H152" s="56"/>
      <c r="I152" s="258">
        <f t="shared" si="9"/>
        <v>0</v>
      </c>
      <c r="J152" s="258">
        <f t="shared" si="10"/>
        <v>0</v>
      </c>
    </row>
    <row r="153" spans="1:10" ht="44.25" customHeight="1" hidden="1">
      <c r="A153" s="13"/>
      <c r="B153" s="26" t="s">
        <v>230</v>
      </c>
      <c r="C153" s="23" t="s">
        <v>404</v>
      </c>
      <c r="D153" s="23" t="s">
        <v>242</v>
      </c>
      <c r="E153" s="23" t="s">
        <v>97</v>
      </c>
      <c r="F153" s="23" t="s">
        <v>476</v>
      </c>
      <c r="G153" s="29"/>
      <c r="H153" s="56">
        <f>H155</f>
        <v>0</v>
      </c>
      <c r="I153" s="258">
        <f t="shared" si="9"/>
        <v>0</v>
      </c>
      <c r="J153" s="258">
        <f t="shared" si="10"/>
        <v>0</v>
      </c>
    </row>
    <row r="154" spans="1:10" ht="36.75" customHeight="1" hidden="1">
      <c r="A154" s="13"/>
      <c r="B154" s="16" t="s">
        <v>229</v>
      </c>
      <c r="C154" s="23" t="s">
        <v>404</v>
      </c>
      <c r="D154" s="41" t="s">
        <v>242</v>
      </c>
      <c r="E154" s="41" t="s">
        <v>97</v>
      </c>
      <c r="F154" s="41" t="s">
        <v>476</v>
      </c>
      <c r="G154" s="41" t="s">
        <v>132</v>
      </c>
      <c r="H154" s="56">
        <f>H155</f>
        <v>0</v>
      </c>
      <c r="I154" s="258">
        <f t="shared" si="9"/>
        <v>0</v>
      </c>
      <c r="J154" s="258">
        <f t="shared" si="10"/>
        <v>0</v>
      </c>
    </row>
    <row r="155" spans="1:10" ht="36.75" customHeight="1" hidden="1">
      <c r="A155" s="13"/>
      <c r="B155" s="16" t="s">
        <v>477</v>
      </c>
      <c r="C155" s="23" t="s">
        <v>404</v>
      </c>
      <c r="D155" s="41" t="s">
        <v>242</v>
      </c>
      <c r="E155" s="41" t="s">
        <v>97</v>
      </c>
      <c r="F155" s="41" t="s">
        <v>476</v>
      </c>
      <c r="G155" s="41" t="s">
        <v>418</v>
      </c>
      <c r="H155" s="56"/>
      <c r="I155" s="258">
        <f t="shared" si="9"/>
        <v>0</v>
      </c>
      <c r="J155" s="258">
        <f t="shared" si="10"/>
        <v>0</v>
      </c>
    </row>
    <row r="156" spans="1:10" ht="36.75" customHeight="1" hidden="1">
      <c r="A156" s="13"/>
      <c r="B156" s="26"/>
      <c r="C156" s="23"/>
      <c r="D156" s="23"/>
      <c r="E156" s="23"/>
      <c r="F156" s="23"/>
      <c r="G156" s="23"/>
      <c r="H156" s="56"/>
      <c r="I156" s="258">
        <f t="shared" si="9"/>
        <v>0</v>
      </c>
      <c r="J156" s="258">
        <f t="shared" si="10"/>
        <v>0</v>
      </c>
    </row>
    <row r="157" spans="1:10" ht="36.75" customHeight="1" hidden="1">
      <c r="A157" s="13"/>
      <c r="B157" s="26"/>
      <c r="C157" s="23"/>
      <c r="D157" s="23"/>
      <c r="E157" s="23"/>
      <c r="F157" s="23"/>
      <c r="G157" s="23"/>
      <c r="H157" s="56"/>
      <c r="I157" s="258">
        <f t="shared" si="9"/>
        <v>0</v>
      </c>
      <c r="J157" s="258">
        <f t="shared" si="10"/>
        <v>0</v>
      </c>
    </row>
    <row r="158" spans="1:10" ht="19.5" customHeight="1" hidden="1">
      <c r="A158" s="13"/>
      <c r="B158" s="14" t="s">
        <v>475</v>
      </c>
      <c r="C158" s="27" t="s">
        <v>404</v>
      </c>
      <c r="D158" s="27" t="s">
        <v>242</v>
      </c>
      <c r="E158" s="27" t="s">
        <v>242</v>
      </c>
      <c r="F158" s="27"/>
      <c r="G158" s="27"/>
      <c r="H158" s="57">
        <f>H159</f>
        <v>0</v>
      </c>
      <c r="I158" s="258">
        <f t="shared" si="9"/>
        <v>0</v>
      </c>
      <c r="J158" s="258">
        <f t="shared" si="10"/>
        <v>0</v>
      </c>
    </row>
    <row r="159" spans="1:10" ht="30" customHeight="1" hidden="1">
      <c r="A159" s="13"/>
      <c r="B159" s="26" t="s">
        <v>474</v>
      </c>
      <c r="C159" s="23" t="s">
        <v>404</v>
      </c>
      <c r="D159" s="23" t="s">
        <v>242</v>
      </c>
      <c r="E159" s="23" t="s">
        <v>242</v>
      </c>
      <c r="F159" s="23" t="s">
        <v>473</v>
      </c>
      <c r="G159" s="23"/>
      <c r="H159" s="56">
        <f>H161</f>
        <v>0</v>
      </c>
      <c r="I159" s="258">
        <f t="shared" si="9"/>
        <v>0</v>
      </c>
      <c r="J159" s="258">
        <f t="shared" si="10"/>
        <v>0</v>
      </c>
    </row>
    <row r="160" spans="1:10" ht="13.5" customHeight="1" hidden="1">
      <c r="A160" s="13"/>
      <c r="B160" s="26" t="s">
        <v>472</v>
      </c>
      <c r="C160" s="23" t="s">
        <v>404</v>
      </c>
      <c r="D160" s="23" t="s">
        <v>242</v>
      </c>
      <c r="E160" s="23" t="s">
        <v>242</v>
      </c>
      <c r="F160" s="23" t="s">
        <v>471</v>
      </c>
      <c r="G160" s="23"/>
      <c r="H160" s="56">
        <f>H161</f>
        <v>0</v>
      </c>
      <c r="I160" s="258">
        <f t="shared" si="9"/>
        <v>0</v>
      </c>
      <c r="J160" s="258">
        <f t="shared" si="10"/>
        <v>0</v>
      </c>
    </row>
    <row r="161" spans="1:10" ht="21.75" customHeight="1" hidden="1">
      <c r="A161" s="13"/>
      <c r="B161" s="26" t="s">
        <v>180</v>
      </c>
      <c r="C161" s="23" t="s">
        <v>404</v>
      </c>
      <c r="D161" s="23" t="s">
        <v>242</v>
      </c>
      <c r="E161" s="23" t="s">
        <v>242</v>
      </c>
      <c r="F161" s="23" t="s">
        <v>471</v>
      </c>
      <c r="G161" s="23" t="s">
        <v>172</v>
      </c>
      <c r="H161" s="56"/>
      <c r="I161" s="258">
        <f t="shared" si="9"/>
        <v>0</v>
      </c>
      <c r="J161" s="258">
        <f t="shared" si="10"/>
        <v>0</v>
      </c>
    </row>
    <row r="162" spans="1:10" ht="18.75" customHeight="1" hidden="1">
      <c r="A162" s="13"/>
      <c r="B162" s="26" t="s">
        <v>127</v>
      </c>
      <c r="C162" s="23" t="s">
        <v>404</v>
      </c>
      <c r="D162" s="23" t="s">
        <v>242</v>
      </c>
      <c r="E162" s="23" t="s">
        <v>97</v>
      </c>
      <c r="F162" s="23" t="s">
        <v>210</v>
      </c>
      <c r="G162" s="23"/>
      <c r="H162" s="56">
        <f>H163</f>
        <v>0</v>
      </c>
      <c r="I162" s="258">
        <f t="shared" si="9"/>
        <v>0</v>
      </c>
      <c r="J162" s="258">
        <f t="shared" si="10"/>
        <v>0</v>
      </c>
    </row>
    <row r="163" spans="1:10" ht="40.5" customHeight="1" hidden="1">
      <c r="A163" s="13"/>
      <c r="B163" s="26" t="s">
        <v>470</v>
      </c>
      <c r="C163" s="23" t="s">
        <v>404</v>
      </c>
      <c r="D163" s="23" t="s">
        <v>242</v>
      </c>
      <c r="E163" s="23" t="s">
        <v>97</v>
      </c>
      <c r="F163" s="23" t="s">
        <v>210</v>
      </c>
      <c r="G163" s="23"/>
      <c r="H163" s="56">
        <f>H164</f>
        <v>0</v>
      </c>
      <c r="I163" s="258">
        <f t="shared" si="9"/>
        <v>0</v>
      </c>
      <c r="J163" s="258">
        <f t="shared" si="10"/>
        <v>0</v>
      </c>
    </row>
    <row r="164" spans="1:10" ht="45.75" customHeight="1" hidden="1">
      <c r="A164" s="13"/>
      <c r="B164" s="26" t="s">
        <v>431</v>
      </c>
      <c r="C164" s="23" t="s">
        <v>404</v>
      </c>
      <c r="D164" s="23" t="s">
        <v>242</v>
      </c>
      <c r="E164" s="23" t="s">
        <v>97</v>
      </c>
      <c r="F164" s="23" t="s">
        <v>469</v>
      </c>
      <c r="G164" s="23"/>
      <c r="H164" s="56">
        <f>H165</f>
        <v>0</v>
      </c>
      <c r="I164" s="258">
        <f t="shared" si="9"/>
        <v>0</v>
      </c>
      <c r="J164" s="258">
        <f t="shared" si="10"/>
        <v>0</v>
      </c>
    </row>
    <row r="165" spans="1:10" ht="40.5" customHeight="1" hidden="1">
      <c r="A165" s="13"/>
      <c r="B165" s="16" t="s">
        <v>237</v>
      </c>
      <c r="C165" s="23" t="s">
        <v>404</v>
      </c>
      <c r="D165" s="23" t="s">
        <v>242</v>
      </c>
      <c r="E165" s="23" t="s">
        <v>97</v>
      </c>
      <c r="F165" s="23" t="s">
        <v>468</v>
      </c>
      <c r="G165" s="23" t="s">
        <v>107</v>
      </c>
      <c r="H165" s="56">
        <f>H166</f>
        <v>0</v>
      </c>
      <c r="I165" s="258">
        <f t="shared" si="9"/>
        <v>0</v>
      </c>
      <c r="J165" s="258">
        <f t="shared" si="10"/>
        <v>0</v>
      </c>
    </row>
    <row r="166" spans="1:10" ht="36.75" customHeight="1" hidden="1">
      <c r="A166" s="13"/>
      <c r="B166" s="16" t="s">
        <v>236</v>
      </c>
      <c r="C166" s="23" t="s">
        <v>404</v>
      </c>
      <c r="D166" s="23" t="s">
        <v>242</v>
      </c>
      <c r="E166" s="23" t="s">
        <v>97</v>
      </c>
      <c r="F166" s="23" t="s">
        <v>468</v>
      </c>
      <c r="G166" s="23" t="s">
        <v>234</v>
      </c>
      <c r="H166" s="56"/>
      <c r="I166" s="258">
        <f t="shared" si="9"/>
        <v>0</v>
      </c>
      <c r="J166" s="258">
        <f t="shared" si="10"/>
        <v>0</v>
      </c>
    </row>
    <row r="167" spans="1:10" ht="14.25" customHeight="1">
      <c r="A167" s="13"/>
      <c r="B167" s="14" t="s">
        <v>244</v>
      </c>
      <c r="C167" s="27" t="s">
        <v>404</v>
      </c>
      <c r="D167" s="27" t="s">
        <v>242</v>
      </c>
      <c r="E167" s="27" t="s">
        <v>70</v>
      </c>
      <c r="F167" s="27"/>
      <c r="G167" s="27"/>
      <c r="H167" s="57">
        <f>H168+H180+H192+H248+H238</f>
        <v>24867.362999999998</v>
      </c>
      <c r="I167" s="258">
        <f>I168+I180+I192+I248+I238</f>
        <v>0</v>
      </c>
      <c r="J167" s="258">
        <f>J168+J180+J192+J248+J238</f>
        <v>0</v>
      </c>
    </row>
    <row r="168" spans="1:10" ht="36.75" customHeight="1" hidden="1">
      <c r="A168" s="13"/>
      <c r="B168" s="26" t="s">
        <v>335</v>
      </c>
      <c r="C168" s="23" t="s">
        <v>404</v>
      </c>
      <c r="D168" s="23" t="s">
        <v>242</v>
      </c>
      <c r="E168" s="23" t="s">
        <v>70</v>
      </c>
      <c r="F168" s="23" t="s">
        <v>467</v>
      </c>
      <c r="G168" s="23"/>
      <c r="H168" s="56">
        <f aca="true" t="shared" si="11" ref="H168:J170">H169</f>
        <v>2200</v>
      </c>
      <c r="I168" s="259">
        <f t="shared" si="11"/>
        <v>0</v>
      </c>
      <c r="J168" s="259">
        <f t="shared" si="11"/>
        <v>0</v>
      </c>
    </row>
    <row r="169" spans="1:10" ht="36.75" customHeight="1" hidden="1">
      <c r="A169" s="13"/>
      <c r="B169" s="26" t="s">
        <v>334</v>
      </c>
      <c r="C169" s="23" t="s">
        <v>404</v>
      </c>
      <c r="D169" s="23" t="s">
        <v>242</v>
      </c>
      <c r="E169" s="23" t="s">
        <v>70</v>
      </c>
      <c r="F169" s="23" t="s">
        <v>462</v>
      </c>
      <c r="G169" s="23"/>
      <c r="H169" s="56">
        <f t="shared" si="11"/>
        <v>2200</v>
      </c>
      <c r="I169" s="259">
        <f t="shared" si="11"/>
        <v>0</v>
      </c>
      <c r="J169" s="259">
        <f t="shared" si="11"/>
        <v>0</v>
      </c>
    </row>
    <row r="170" spans="1:10" ht="22.5" customHeight="1" hidden="1">
      <c r="A170" s="13"/>
      <c r="B170" s="26" t="s">
        <v>333</v>
      </c>
      <c r="C170" s="23" t="s">
        <v>466</v>
      </c>
      <c r="D170" s="23" t="s">
        <v>242</v>
      </c>
      <c r="E170" s="23" t="s">
        <v>70</v>
      </c>
      <c r="F170" s="23" t="s">
        <v>332</v>
      </c>
      <c r="G170" s="23"/>
      <c r="H170" s="56">
        <f t="shared" si="11"/>
        <v>2200</v>
      </c>
      <c r="I170" s="259">
        <f t="shared" si="11"/>
        <v>0</v>
      </c>
      <c r="J170" s="259">
        <f t="shared" si="11"/>
        <v>0</v>
      </c>
    </row>
    <row r="171" spans="1:10" ht="23.25" customHeight="1" hidden="1">
      <c r="A171" s="13"/>
      <c r="B171" s="26" t="s">
        <v>465</v>
      </c>
      <c r="C171" s="23" t="s">
        <v>404</v>
      </c>
      <c r="D171" s="23" t="s">
        <v>242</v>
      </c>
      <c r="E171" s="23" t="s">
        <v>70</v>
      </c>
      <c r="F171" s="23" t="s">
        <v>464</v>
      </c>
      <c r="G171" s="23"/>
      <c r="H171" s="56">
        <f>H172+H174+H176</f>
        <v>2200</v>
      </c>
      <c r="I171" s="259">
        <f>I172+I174+I176</f>
        <v>0</v>
      </c>
      <c r="J171" s="259">
        <f>J172+J174+J176</f>
        <v>0</v>
      </c>
    </row>
    <row r="172" spans="1:10" ht="36.75" customHeight="1" hidden="1">
      <c r="A172" s="13"/>
      <c r="B172" s="24" t="s">
        <v>90</v>
      </c>
      <c r="C172" s="23" t="s">
        <v>404</v>
      </c>
      <c r="D172" s="23" t="s">
        <v>242</v>
      </c>
      <c r="E172" s="23" t="s">
        <v>70</v>
      </c>
      <c r="F172" s="23" t="s">
        <v>462</v>
      </c>
      <c r="G172" s="23" t="s">
        <v>78</v>
      </c>
      <c r="H172" s="56">
        <f>H173</f>
        <v>1049.2</v>
      </c>
      <c r="I172" s="259">
        <f>I173</f>
        <v>0</v>
      </c>
      <c r="J172" s="259">
        <f>J173</f>
        <v>0</v>
      </c>
    </row>
    <row r="173" spans="1:10" ht="25.5" customHeight="1" hidden="1">
      <c r="A173" s="13"/>
      <c r="B173" s="24" t="s">
        <v>278</v>
      </c>
      <c r="C173" s="23" t="s">
        <v>404</v>
      </c>
      <c r="D173" s="23" t="s">
        <v>242</v>
      </c>
      <c r="E173" s="23" t="s">
        <v>70</v>
      </c>
      <c r="F173" s="23" t="s">
        <v>462</v>
      </c>
      <c r="G173" s="23" t="s">
        <v>88</v>
      </c>
      <c r="H173" s="56">
        <v>1049.2</v>
      </c>
      <c r="I173" s="259"/>
      <c r="J173" s="259"/>
    </row>
    <row r="174" spans="1:10" ht="31.5" customHeight="1" hidden="1">
      <c r="A174" s="13"/>
      <c r="B174" s="24" t="s">
        <v>75</v>
      </c>
      <c r="C174" s="23" t="s">
        <v>404</v>
      </c>
      <c r="D174" s="23" t="s">
        <v>242</v>
      </c>
      <c r="E174" s="23" t="s">
        <v>70</v>
      </c>
      <c r="F174" s="23" t="s">
        <v>462</v>
      </c>
      <c r="G174" s="23" t="s">
        <v>74</v>
      </c>
      <c r="H174" s="56">
        <f>H175</f>
        <v>991.1</v>
      </c>
      <c r="I174" s="259">
        <f>I175</f>
        <v>0</v>
      </c>
      <c r="J174" s="259">
        <f>J175</f>
        <v>0</v>
      </c>
    </row>
    <row r="175" spans="1:10" ht="26.25" customHeight="1" hidden="1">
      <c r="A175" s="13"/>
      <c r="B175" s="24" t="s">
        <v>73</v>
      </c>
      <c r="C175" s="23" t="s">
        <v>404</v>
      </c>
      <c r="D175" s="23" t="s">
        <v>242</v>
      </c>
      <c r="E175" s="23" t="s">
        <v>70</v>
      </c>
      <c r="F175" s="23" t="s">
        <v>462</v>
      </c>
      <c r="G175" s="23" t="s">
        <v>68</v>
      </c>
      <c r="H175" s="56">
        <v>991.1</v>
      </c>
      <c r="I175" s="259"/>
      <c r="J175" s="259"/>
    </row>
    <row r="176" spans="1:10" ht="18.75" customHeight="1" hidden="1">
      <c r="A176" s="13"/>
      <c r="B176" s="24" t="s">
        <v>287</v>
      </c>
      <c r="C176" s="23" t="s">
        <v>404</v>
      </c>
      <c r="D176" s="23" t="s">
        <v>242</v>
      </c>
      <c r="E176" s="23" t="s">
        <v>70</v>
      </c>
      <c r="F176" s="23" t="s">
        <v>462</v>
      </c>
      <c r="G176" s="23" t="s">
        <v>265</v>
      </c>
      <c r="H176" s="56">
        <f>H177+H178</f>
        <v>159.7</v>
      </c>
      <c r="I176" s="259">
        <f>I177+I178</f>
        <v>0</v>
      </c>
      <c r="J176" s="259">
        <f>J177+J178</f>
        <v>0</v>
      </c>
    </row>
    <row r="177" spans="1:10" ht="22.5" customHeight="1" hidden="1">
      <c r="A177" s="13"/>
      <c r="B177" s="24" t="s">
        <v>318</v>
      </c>
      <c r="C177" s="23" t="s">
        <v>404</v>
      </c>
      <c r="D177" s="23" t="s">
        <v>242</v>
      </c>
      <c r="E177" s="23" t="s">
        <v>70</v>
      </c>
      <c r="F177" s="23" t="s">
        <v>462</v>
      </c>
      <c r="G177" s="23" t="s">
        <v>317</v>
      </c>
      <c r="H177" s="56">
        <v>159.7</v>
      </c>
      <c r="I177" s="259"/>
      <c r="J177" s="259"/>
    </row>
    <row r="178" spans="1:10" ht="36.75" customHeight="1" hidden="1">
      <c r="A178" s="13"/>
      <c r="B178" s="24" t="s">
        <v>463</v>
      </c>
      <c r="C178" s="23" t="s">
        <v>404</v>
      </c>
      <c r="D178" s="23" t="s">
        <v>242</v>
      </c>
      <c r="E178" s="23" t="s">
        <v>70</v>
      </c>
      <c r="F178" s="23" t="s">
        <v>462</v>
      </c>
      <c r="G178" s="23" t="s">
        <v>314</v>
      </c>
      <c r="H178" s="56"/>
      <c r="I178" s="258">
        <f>H178*97.5/100</f>
        <v>0</v>
      </c>
      <c r="J178" s="258">
        <f>I178*100.9/100</f>
        <v>0</v>
      </c>
    </row>
    <row r="179" spans="1:10" ht="36.75" customHeight="1" hidden="1">
      <c r="A179" s="13"/>
      <c r="B179" s="14"/>
      <c r="C179" s="27"/>
      <c r="D179" s="27"/>
      <c r="E179" s="27"/>
      <c r="F179" s="27"/>
      <c r="G179" s="27"/>
      <c r="H179" s="57"/>
      <c r="I179" s="258">
        <f>H179*97.5/100</f>
        <v>0</v>
      </c>
      <c r="J179" s="258">
        <f>I179*100.9/100</f>
        <v>0</v>
      </c>
    </row>
    <row r="180" spans="1:10" ht="27.75" customHeight="1" hidden="1">
      <c r="A180" s="13"/>
      <c r="B180" s="14" t="s">
        <v>461</v>
      </c>
      <c r="C180" s="27" t="s">
        <v>404</v>
      </c>
      <c r="D180" s="27" t="s">
        <v>242</v>
      </c>
      <c r="E180" s="27" t="s">
        <v>70</v>
      </c>
      <c r="F180" s="27" t="s">
        <v>459</v>
      </c>
      <c r="G180" s="27"/>
      <c r="H180" s="57">
        <f aca="true" t="shared" si="12" ref="H180:J182">H181</f>
        <v>940</v>
      </c>
      <c r="I180" s="258">
        <f t="shared" si="12"/>
        <v>0</v>
      </c>
      <c r="J180" s="258">
        <f t="shared" si="12"/>
        <v>0</v>
      </c>
    </row>
    <row r="181" spans="1:10" ht="36.75" customHeight="1" hidden="1">
      <c r="A181" s="13"/>
      <c r="B181" s="26" t="s">
        <v>212</v>
      </c>
      <c r="C181" s="23" t="s">
        <v>404</v>
      </c>
      <c r="D181" s="23" t="s">
        <v>242</v>
      </c>
      <c r="E181" s="23" t="s">
        <v>70</v>
      </c>
      <c r="F181" s="23" t="s">
        <v>460</v>
      </c>
      <c r="G181" s="23"/>
      <c r="H181" s="56">
        <f t="shared" si="12"/>
        <v>940</v>
      </c>
      <c r="I181" s="259">
        <f t="shared" si="12"/>
        <v>0</v>
      </c>
      <c r="J181" s="259">
        <f t="shared" si="12"/>
        <v>0</v>
      </c>
    </row>
    <row r="182" spans="1:10" ht="41.25" customHeight="1" hidden="1">
      <c r="A182" s="13"/>
      <c r="B182" s="16" t="s">
        <v>237</v>
      </c>
      <c r="C182" s="23" t="s">
        <v>404</v>
      </c>
      <c r="D182" s="23" t="s">
        <v>242</v>
      </c>
      <c r="E182" s="23" t="s">
        <v>70</v>
      </c>
      <c r="F182" s="23" t="s">
        <v>459</v>
      </c>
      <c r="G182" s="23" t="s">
        <v>107</v>
      </c>
      <c r="H182" s="56">
        <f t="shared" si="12"/>
        <v>940</v>
      </c>
      <c r="I182" s="259">
        <f t="shared" si="12"/>
        <v>0</v>
      </c>
      <c r="J182" s="259">
        <f t="shared" si="12"/>
        <v>0</v>
      </c>
    </row>
    <row r="183" spans="1:10" ht="39" customHeight="1" hidden="1">
      <c r="A183" s="13"/>
      <c r="B183" s="16" t="s">
        <v>236</v>
      </c>
      <c r="C183" s="23" t="s">
        <v>404</v>
      </c>
      <c r="D183" s="23" t="s">
        <v>242</v>
      </c>
      <c r="E183" s="23" t="s">
        <v>70</v>
      </c>
      <c r="F183" s="23" t="s">
        <v>459</v>
      </c>
      <c r="G183" s="29" t="s">
        <v>234</v>
      </c>
      <c r="H183" s="56">
        <v>940</v>
      </c>
      <c r="I183" s="259"/>
      <c r="J183" s="259"/>
    </row>
    <row r="184" spans="1:10" ht="36.75" customHeight="1" hidden="1">
      <c r="A184" s="13"/>
      <c r="B184" s="26" t="s">
        <v>233</v>
      </c>
      <c r="C184" s="23" t="s">
        <v>404</v>
      </c>
      <c r="D184" s="23" t="s">
        <v>242</v>
      </c>
      <c r="E184" s="23" t="s">
        <v>70</v>
      </c>
      <c r="F184" s="23" t="s">
        <v>232</v>
      </c>
      <c r="G184" s="23"/>
      <c r="H184" s="56">
        <f>H185</f>
        <v>0</v>
      </c>
      <c r="I184" s="258">
        <f aca="true" t="shared" si="13" ref="I184:I191">H184*97.5/100</f>
        <v>0</v>
      </c>
      <c r="J184" s="258">
        <f aca="true" t="shared" si="14" ref="J184:J191">I184*100.9/100</f>
        <v>0</v>
      </c>
    </row>
    <row r="185" spans="1:10" ht="36.75" customHeight="1" hidden="1">
      <c r="A185" s="13"/>
      <c r="B185" s="26" t="s">
        <v>123</v>
      </c>
      <c r="C185" s="23" t="s">
        <v>404</v>
      </c>
      <c r="D185" s="23" t="s">
        <v>242</v>
      </c>
      <c r="E185" s="23" t="s">
        <v>70</v>
      </c>
      <c r="F185" s="23" t="s">
        <v>231</v>
      </c>
      <c r="G185" s="23"/>
      <c r="H185" s="56">
        <f>H188</f>
        <v>0</v>
      </c>
      <c r="I185" s="258">
        <f t="shared" si="13"/>
        <v>0</v>
      </c>
      <c r="J185" s="258">
        <f t="shared" si="14"/>
        <v>0</v>
      </c>
    </row>
    <row r="186" spans="1:10" ht="36.75" customHeight="1" hidden="1">
      <c r="A186" s="13"/>
      <c r="B186" s="26"/>
      <c r="C186" s="23" t="s">
        <v>404</v>
      </c>
      <c r="D186" s="23"/>
      <c r="E186" s="23"/>
      <c r="F186" s="23"/>
      <c r="G186" s="23"/>
      <c r="H186" s="56">
        <f>H187</f>
        <v>0</v>
      </c>
      <c r="I186" s="258">
        <f t="shared" si="13"/>
        <v>0</v>
      </c>
      <c r="J186" s="258">
        <f t="shared" si="14"/>
        <v>0</v>
      </c>
    </row>
    <row r="187" spans="1:10" ht="36.75" customHeight="1" hidden="1">
      <c r="A187" s="13"/>
      <c r="B187" s="26"/>
      <c r="C187" s="23" t="s">
        <v>404</v>
      </c>
      <c r="D187" s="23"/>
      <c r="E187" s="23"/>
      <c r="F187" s="23"/>
      <c r="G187" s="23"/>
      <c r="H187" s="56"/>
      <c r="I187" s="258">
        <f t="shared" si="13"/>
        <v>0</v>
      </c>
      <c r="J187" s="258">
        <f t="shared" si="14"/>
        <v>0</v>
      </c>
    </row>
    <row r="188" spans="1:10" ht="36.75" customHeight="1" hidden="1">
      <c r="A188" s="13"/>
      <c r="B188" s="26" t="s">
        <v>458</v>
      </c>
      <c r="C188" s="23" t="s">
        <v>404</v>
      </c>
      <c r="D188" s="23" t="s">
        <v>242</v>
      </c>
      <c r="E188" s="23" t="s">
        <v>70</v>
      </c>
      <c r="F188" s="23" t="s">
        <v>457</v>
      </c>
      <c r="G188" s="23"/>
      <c r="H188" s="56">
        <f>H189</f>
        <v>0</v>
      </c>
      <c r="I188" s="258">
        <f t="shared" si="13"/>
        <v>0</v>
      </c>
      <c r="J188" s="258">
        <f t="shared" si="14"/>
        <v>0</v>
      </c>
    </row>
    <row r="189" spans="1:10" ht="36.75" customHeight="1" hidden="1">
      <c r="A189" s="13"/>
      <c r="B189" s="17" t="s">
        <v>229</v>
      </c>
      <c r="C189" s="23" t="s">
        <v>404</v>
      </c>
      <c r="D189" s="41" t="s">
        <v>242</v>
      </c>
      <c r="E189" s="41" t="s">
        <v>70</v>
      </c>
      <c r="F189" s="41" t="s">
        <v>457</v>
      </c>
      <c r="G189" s="41" t="s">
        <v>132</v>
      </c>
      <c r="H189" s="56">
        <f>H190</f>
        <v>0</v>
      </c>
      <c r="I189" s="258">
        <f t="shared" si="13"/>
        <v>0</v>
      </c>
      <c r="J189" s="258">
        <f t="shared" si="14"/>
        <v>0</v>
      </c>
    </row>
    <row r="190" spans="1:10" ht="43.5" customHeight="1" hidden="1">
      <c r="A190" s="13"/>
      <c r="B190" s="17" t="s">
        <v>442</v>
      </c>
      <c r="C190" s="23" t="s">
        <v>404</v>
      </c>
      <c r="D190" s="41" t="s">
        <v>242</v>
      </c>
      <c r="E190" s="41" t="s">
        <v>70</v>
      </c>
      <c r="F190" s="41" t="s">
        <v>457</v>
      </c>
      <c r="G190" s="41" t="s">
        <v>62</v>
      </c>
      <c r="H190" s="56">
        <v>0</v>
      </c>
      <c r="I190" s="258">
        <f t="shared" si="13"/>
        <v>0</v>
      </c>
      <c r="J190" s="258">
        <f t="shared" si="14"/>
        <v>0</v>
      </c>
    </row>
    <row r="191" spans="1:10" ht="36.75" customHeight="1" hidden="1">
      <c r="A191" s="13"/>
      <c r="B191" s="26"/>
      <c r="C191" s="23"/>
      <c r="D191" s="23"/>
      <c r="E191" s="23"/>
      <c r="F191" s="23"/>
      <c r="G191" s="23"/>
      <c r="H191" s="56"/>
      <c r="I191" s="258">
        <f t="shared" si="13"/>
        <v>0</v>
      </c>
      <c r="J191" s="258">
        <f t="shared" si="14"/>
        <v>0</v>
      </c>
    </row>
    <row r="192" spans="1:10" ht="27.75" customHeight="1">
      <c r="A192" s="13"/>
      <c r="B192" s="40" t="s">
        <v>456</v>
      </c>
      <c r="C192" s="27" t="s">
        <v>404</v>
      </c>
      <c r="D192" s="27" t="s">
        <v>242</v>
      </c>
      <c r="E192" s="27" t="s">
        <v>70</v>
      </c>
      <c r="F192" s="27" t="s">
        <v>455</v>
      </c>
      <c r="G192" s="27"/>
      <c r="H192" s="57">
        <f>H193+H201+H209</f>
        <v>11100</v>
      </c>
      <c r="I192" s="258">
        <f>I193+I201+I209+I217+I225+I233</f>
        <v>0</v>
      </c>
      <c r="J192" s="258">
        <f>J193+J201+J209+J217+J225+J233</f>
        <v>0</v>
      </c>
    </row>
    <row r="193" spans="1:10" ht="28.5" customHeight="1">
      <c r="A193" s="13"/>
      <c r="B193" s="26" t="s">
        <v>454</v>
      </c>
      <c r="C193" s="23" t="s">
        <v>404</v>
      </c>
      <c r="D193" s="23" t="s">
        <v>242</v>
      </c>
      <c r="E193" s="23" t="s">
        <v>70</v>
      </c>
      <c r="F193" s="23" t="s">
        <v>455</v>
      </c>
      <c r="G193" s="23"/>
      <c r="H193" s="56">
        <f>H194+H196</f>
        <v>6600</v>
      </c>
      <c r="I193" s="259">
        <f>I194+I196</f>
        <v>-6435</v>
      </c>
      <c r="J193" s="259">
        <f>J194+J196</f>
        <v>-6493</v>
      </c>
    </row>
    <row r="194" spans="1:10" ht="63.75" customHeight="1">
      <c r="A194" s="13"/>
      <c r="B194" s="24" t="s">
        <v>453</v>
      </c>
      <c r="C194" s="23" t="s">
        <v>404</v>
      </c>
      <c r="D194" s="23" t="s">
        <v>242</v>
      </c>
      <c r="E194" s="23" t="s">
        <v>70</v>
      </c>
      <c r="F194" s="23" t="s">
        <v>455</v>
      </c>
      <c r="G194" s="23" t="s">
        <v>78</v>
      </c>
      <c r="H194" s="56">
        <f>H195</f>
        <v>5539</v>
      </c>
      <c r="I194" s="259">
        <f>I195</f>
        <v>-5401</v>
      </c>
      <c r="J194" s="259">
        <f>J195</f>
        <v>-5450</v>
      </c>
    </row>
    <row r="195" spans="1:10" ht="29.25" customHeight="1">
      <c r="A195" s="13"/>
      <c r="B195" s="24" t="s">
        <v>278</v>
      </c>
      <c r="C195" s="23" t="s">
        <v>404</v>
      </c>
      <c r="D195" s="23" t="s">
        <v>242</v>
      </c>
      <c r="E195" s="23" t="s">
        <v>70</v>
      </c>
      <c r="F195" s="23" t="s">
        <v>455</v>
      </c>
      <c r="G195" s="23" t="s">
        <v>88</v>
      </c>
      <c r="H195" s="56">
        <v>5539</v>
      </c>
      <c r="I195" s="259">
        <v>-5401</v>
      </c>
      <c r="J195" s="259">
        <v>-5450</v>
      </c>
    </row>
    <row r="196" spans="1:10" ht="27" customHeight="1">
      <c r="A196" s="13"/>
      <c r="B196" s="24" t="s">
        <v>75</v>
      </c>
      <c r="C196" s="23" t="s">
        <v>404</v>
      </c>
      <c r="D196" s="23" t="s">
        <v>242</v>
      </c>
      <c r="E196" s="23" t="s">
        <v>70</v>
      </c>
      <c r="F196" s="23" t="s">
        <v>455</v>
      </c>
      <c r="G196" s="23" t="s">
        <v>74</v>
      </c>
      <c r="H196" s="56">
        <f>H197</f>
        <v>1061</v>
      </c>
      <c r="I196" s="259">
        <f>I197</f>
        <v>-1034</v>
      </c>
      <c r="J196" s="259">
        <f>J197</f>
        <v>-1043</v>
      </c>
    </row>
    <row r="197" spans="1:10" ht="28.5" customHeight="1">
      <c r="A197" s="13"/>
      <c r="B197" s="24" t="s">
        <v>73</v>
      </c>
      <c r="C197" s="23" t="s">
        <v>404</v>
      </c>
      <c r="D197" s="23" t="s">
        <v>242</v>
      </c>
      <c r="E197" s="23" t="s">
        <v>70</v>
      </c>
      <c r="F197" s="23" t="s">
        <v>455</v>
      </c>
      <c r="G197" s="23" t="s">
        <v>68</v>
      </c>
      <c r="H197" s="56">
        <v>1061</v>
      </c>
      <c r="I197" s="259">
        <v>-1034</v>
      </c>
      <c r="J197" s="259">
        <v>-1043</v>
      </c>
    </row>
    <row r="198" spans="1:10" ht="21.75" customHeight="1" hidden="1">
      <c r="A198" s="13"/>
      <c r="B198" s="16" t="s">
        <v>447</v>
      </c>
      <c r="C198" s="23" t="s">
        <v>404</v>
      </c>
      <c r="D198" s="23" t="s">
        <v>242</v>
      </c>
      <c r="E198" s="23" t="s">
        <v>70</v>
      </c>
      <c r="F198" s="23" t="s">
        <v>455</v>
      </c>
      <c r="G198" s="41" t="s">
        <v>265</v>
      </c>
      <c r="H198" s="56">
        <f>H199+H200</f>
        <v>0</v>
      </c>
      <c r="I198" s="258">
        <f>H198*97.5/100</f>
        <v>0</v>
      </c>
      <c r="J198" s="258">
        <f>I198*100.9/100</f>
        <v>0</v>
      </c>
    </row>
    <row r="199" spans="1:10" ht="29.25" customHeight="1" hidden="1">
      <c r="A199" s="13"/>
      <c r="B199" s="16" t="s">
        <v>446</v>
      </c>
      <c r="C199" s="23" t="s">
        <v>404</v>
      </c>
      <c r="D199" s="23" t="s">
        <v>242</v>
      </c>
      <c r="E199" s="23" t="s">
        <v>70</v>
      </c>
      <c r="F199" s="23" t="s">
        <v>455</v>
      </c>
      <c r="G199" s="41" t="s">
        <v>317</v>
      </c>
      <c r="H199" s="56"/>
      <c r="I199" s="258">
        <f>H199*97.5/100</f>
        <v>0</v>
      </c>
      <c r="J199" s="258">
        <f>I199*100.9/100</f>
        <v>0</v>
      </c>
    </row>
    <row r="200" spans="1:10" ht="18.75" customHeight="1" hidden="1">
      <c r="A200" s="13"/>
      <c r="B200" s="16" t="s">
        <v>445</v>
      </c>
      <c r="C200" s="23" t="s">
        <v>404</v>
      </c>
      <c r="D200" s="23" t="s">
        <v>242</v>
      </c>
      <c r="E200" s="23" t="s">
        <v>70</v>
      </c>
      <c r="F200" s="23" t="s">
        <v>455</v>
      </c>
      <c r="G200" s="41" t="s">
        <v>314</v>
      </c>
      <c r="H200" s="56"/>
      <c r="I200" s="258">
        <f>H200*97.5/100</f>
        <v>0</v>
      </c>
      <c r="J200" s="258">
        <f>I200*100.9/100</f>
        <v>0</v>
      </c>
    </row>
    <row r="201" spans="1:10" ht="30.75" customHeight="1">
      <c r="A201" s="13"/>
      <c r="B201" s="26" t="s">
        <v>452</v>
      </c>
      <c r="C201" s="23" t="s">
        <v>404</v>
      </c>
      <c r="D201" s="23" t="s">
        <v>242</v>
      </c>
      <c r="E201" s="23" t="s">
        <v>70</v>
      </c>
      <c r="F201" s="23" t="s">
        <v>455</v>
      </c>
      <c r="G201" s="23"/>
      <c r="H201" s="56">
        <f>H202+H204</f>
        <v>2300</v>
      </c>
      <c r="I201" s="259">
        <f>I202+I204</f>
        <v>-2242</v>
      </c>
      <c r="J201" s="259">
        <f>J202+J204</f>
        <v>-2263</v>
      </c>
    </row>
    <row r="202" spans="1:10" ht="76.5" customHeight="1">
      <c r="A202" s="13"/>
      <c r="B202" s="24" t="s">
        <v>451</v>
      </c>
      <c r="C202" s="23" t="s">
        <v>404</v>
      </c>
      <c r="D202" s="23" t="s">
        <v>242</v>
      </c>
      <c r="E202" s="23" t="s">
        <v>70</v>
      </c>
      <c r="F202" s="23" t="s">
        <v>455</v>
      </c>
      <c r="G202" s="23" t="s">
        <v>78</v>
      </c>
      <c r="H202" s="56">
        <f>H203</f>
        <v>1881.4</v>
      </c>
      <c r="I202" s="259">
        <f>I203</f>
        <v>-1834</v>
      </c>
      <c r="J202" s="259">
        <f>J203</f>
        <v>-1851</v>
      </c>
    </row>
    <row r="203" spans="1:10" ht="30" customHeight="1">
      <c r="A203" s="13"/>
      <c r="B203" s="24" t="s">
        <v>278</v>
      </c>
      <c r="C203" s="23" t="s">
        <v>404</v>
      </c>
      <c r="D203" s="23" t="s">
        <v>242</v>
      </c>
      <c r="E203" s="23" t="s">
        <v>70</v>
      </c>
      <c r="F203" s="23" t="s">
        <v>455</v>
      </c>
      <c r="G203" s="23" t="s">
        <v>88</v>
      </c>
      <c r="H203" s="56">
        <v>1881.4</v>
      </c>
      <c r="I203" s="259">
        <v>-1834</v>
      </c>
      <c r="J203" s="259">
        <v>-1851</v>
      </c>
    </row>
    <row r="204" spans="1:10" ht="27" customHeight="1">
      <c r="A204" s="13"/>
      <c r="B204" s="24" t="s">
        <v>75</v>
      </c>
      <c r="C204" s="23" t="s">
        <v>404</v>
      </c>
      <c r="D204" s="23" t="s">
        <v>242</v>
      </c>
      <c r="E204" s="23" t="s">
        <v>70</v>
      </c>
      <c r="F204" s="23" t="s">
        <v>455</v>
      </c>
      <c r="G204" s="23" t="s">
        <v>74</v>
      </c>
      <c r="H204" s="56">
        <f>H205</f>
        <v>418.6</v>
      </c>
      <c r="I204" s="259">
        <f>I205</f>
        <v>-408</v>
      </c>
      <c r="J204" s="259">
        <f>J205</f>
        <v>-412</v>
      </c>
    </row>
    <row r="205" spans="1:10" ht="33.75" customHeight="1">
      <c r="A205" s="13"/>
      <c r="B205" s="24" t="s">
        <v>73</v>
      </c>
      <c r="C205" s="23" t="s">
        <v>404</v>
      </c>
      <c r="D205" s="23" t="s">
        <v>242</v>
      </c>
      <c r="E205" s="23" t="s">
        <v>70</v>
      </c>
      <c r="F205" s="23" t="s">
        <v>455</v>
      </c>
      <c r="G205" s="23" t="s">
        <v>68</v>
      </c>
      <c r="H205" s="56">
        <v>418.6</v>
      </c>
      <c r="I205" s="259">
        <v>-408</v>
      </c>
      <c r="J205" s="259">
        <v>-412</v>
      </c>
    </row>
    <row r="206" spans="1:10" ht="15" customHeight="1" hidden="1">
      <c r="A206" s="13"/>
      <c r="B206" s="16" t="s">
        <v>447</v>
      </c>
      <c r="C206" s="23" t="s">
        <v>404</v>
      </c>
      <c r="D206" s="23" t="s">
        <v>242</v>
      </c>
      <c r="E206" s="23" t="s">
        <v>70</v>
      </c>
      <c r="F206" s="23" t="s">
        <v>455</v>
      </c>
      <c r="G206" s="41" t="s">
        <v>265</v>
      </c>
      <c r="H206" s="56"/>
      <c r="I206" s="258">
        <f>H206*97.5/100</f>
        <v>0</v>
      </c>
      <c r="J206" s="258">
        <f>I206*100.9/100</f>
        <v>0</v>
      </c>
    </row>
    <row r="207" spans="1:10" ht="30" customHeight="1" hidden="1">
      <c r="A207" s="13"/>
      <c r="B207" s="16" t="s">
        <v>446</v>
      </c>
      <c r="C207" s="23" t="s">
        <v>404</v>
      </c>
      <c r="D207" s="23" t="s">
        <v>242</v>
      </c>
      <c r="E207" s="23" t="s">
        <v>70</v>
      </c>
      <c r="F207" s="23" t="s">
        <v>455</v>
      </c>
      <c r="G207" s="41" t="s">
        <v>317</v>
      </c>
      <c r="H207" s="56"/>
      <c r="I207" s="258">
        <f>H207*97.5/100</f>
        <v>0</v>
      </c>
      <c r="J207" s="258">
        <f>I207*100.9/100</f>
        <v>0</v>
      </c>
    </row>
    <row r="208" spans="1:10" ht="15.75" customHeight="1" hidden="1">
      <c r="A208" s="13"/>
      <c r="B208" s="16" t="s">
        <v>445</v>
      </c>
      <c r="C208" s="23" t="s">
        <v>404</v>
      </c>
      <c r="D208" s="23" t="s">
        <v>242</v>
      </c>
      <c r="E208" s="23" t="s">
        <v>70</v>
      </c>
      <c r="F208" s="23" t="s">
        <v>455</v>
      </c>
      <c r="G208" s="41" t="s">
        <v>314</v>
      </c>
      <c r="H208" s="56"/>
      <c r="I208" s="258">
        <f>H208*97.5/100</f>
        <v>0</v>
      </c>
      <c r="J208" s="258">
        <f>I208*100.9/100</f>
        <v>0</v>
      </c>
    </row>
    <row r="209" spans="1:10" ht="30" customHeight="1">
      <c r="A209" s="13"/>
      <c r="B209" s="26" t="s">
        <v>450</v>
      </c>
      <c r="C209" s="23" t="s">
        <v>404</v>
      </c>
      <c r="D209" s="23" t="s">
        <v>242</v>
      </c>
      <c r="E209" s="23" t="s">
        <v>70</v>
      </c>
      <c r="F209" s="23" t="s">
        <v>455</v>
      </c>
      <c r="G209" s="23"/>
      <c r="H209" s="56">
        <f>H210+H212</f>
        <v>2200</v>
      </c>
      <c r="I209" s="259">
        <f>I210+I212</f>
        <v>-2145</v>
      </c>
      <c r="J209" s="259">
        <f>J210+J212</f>
        <v>-2164</v>
      </c>
    </row>
    <row r="210" spans="1:10" ht="36.75" customHeight="1">
      <c r="A210" s="13"/>
      <c r="B210" s="24" t="s">
        <v>449</v>
      </c>
      <c r="C210" s="23" t="s">
        <v>404</v>
      </c>
      <c r="D210" s="23" t="s">
        <v>242</v>
      </c>
      <c r="E210" s="23" t="s">
        <v>70</v>
      </c>
      <c r="F210" s="23" t="s">
        <v>455</v>
      </c>
      <c r="G210" s="23" t="s">
        <v>78</v>
      </c>
      <c r="H210" s="56">
        <f>H211</f>
        <v>1844.2</v>
      </c>
      <c r="I210" s="259">
        <f>I211</f>
        <v>-1798</v>
      </c>
      <c r="J210" s="259">
        <f>J211</f>
        <v>-1814</v>
      </c>
    </row>
    <row r="211" spans="1:10" ht="29.25" customHeight="1">
      <c r="A211" s="13"/>
      <c r="B211" s="24" t="s">
        <v>278</v>
      </c>
      <c r="C211" s="23" t="s">
        <v>404</v>
      </c>
      <c r="D211" s="23" t="s">
        <v>242</v>
      </c>
      <c r="E211" s="23" t="s">
        <v>70</v>
      </c>
      <c r="F211" s="23" t="s">
        <v>455</v>
      </c>
      <c r="G211" s="23" t="s">
        <v>88</v>
      </c>
      <c r="H211" s="56">
        <v>1844.2</v>
      </c>
      <c r="I211" s="259">
        <v>-1798</v>
      </c>
      <c r="J211" s="259">
        <v>-1814</v>
      </c>
    </row>
    <row r="212" spans="1:10" ht="24.75" customHeight="1">
      <c r="A212" s="13"/>
      <c r="B212" s="24" t="s">
        <v>75</v>
      </c>
      <c r="C212" s="23" t="s">
        <v>404</v>
      </c>
      <c r="D212" s="23" t="s">
        <v>242</v>
      </c>
      <c r="E212" s="23" t="s">
        <v>70</v>
      </c>
      <c r="F212" s="23" t="s">
        <v>455</v>
      </c>
      <c r="G212" s="23" t="s">
        <v>74</v>
      </c>
      <c r="H212" s="56">
        <f>H213</f>
        <v>355.8</v>
      </c>
      <c r="I212" s="259">
        <f>I213</f>
        <v>-347</v>
      </c>
      <c r="J212" s="259">
        <f>J213</f>
        <v>-350</v>
      </c>
    </row>
    <row r="213" spans="1:10" ht="33" customHeight="1">
      <c r="A213" s="13"/>
      <c r="B213" s="24" t="s">
        <v>73</v>
      </c>
      <c r="C213" s="23" t="s">
        <v>404</v>
      </c>
      <c r="D213" s="23" t="s">
        <v>242</v>
      </c>
      <c r="E213" s="23" t="s">
        <v>70</v>
      </c>
      <c r="F213" s="23" t="s">
        <v>455</v>
      </c>
      <c r="G213" s="23" t="s">
        <v>68</v>
      </c>
      <c r="H213" s="56">
        <v>355.8</v>
      </c>
      <c r="I213" s="259">
        <v>-347</v>
      </c>
      <c r="J213" s="259">
        <v>-350</v>
      </c>
    </row>
    <row r="214" spans="1:10" ht="21" customHeight="1" hidden="1">
      <c r="A214" s="13"/>
      <c r="B214" s="16" t="s">
        <v>447</v>
      </c>
      <c r="C214" s="23" t="s">
        <v>404</v>
      </c>
      <c r="D214" s="23" t="s">
        <v>242</v>
      </c>
      <c r="E214" s="23" t="s">
        <v>70</v>
      </c>
      <c r="F214" s="23" t="s">
        <v>444</v>
      </c>
      <c r="G214" s="41" t="s">
        <v>265</v>
      </c>
      <c r="H214" s="56">
        <f>H215+H216</f>
        <v>0</v>
      </c>
      <c r="I214" s="258">
        <f>H214*97.5/100</f>
        <v>0</v>
      </c>
      <c r="J214" s="258">
        <f>I214*100.9/100</f>
        <v>0</v>
      </c>
    </row>
    <row r="215" spans="1:10" ht="36.75" customHeight="1" hidden="1">
      <c r="A215" s="13"/>
      <c r="B215" s="16" t="s">
        <v>446</v>
      </c>
      <c r="C215" s="23" t="s">
        <v>404</v>
      </c>
      <c r="D215" s="23" t="s">
        <v>242</v>
      </c>
      <c r="E215" s="23" t="s">
        <v>70</v>
      </c>
      <c r="F215" s="23" t="s">
        <v>444</v>
      </c>
      <c r="G215" s="41" t="s">
        <v>317</v>
      </c>
      <c r="H215" s="56"/>
      <c r="I215" s="258">
        <f>H215*97.5/100</f>
        <v>0</v>
      </c>
      <c r="J215" s="258">
        <f>I215*100.9/100</f>
        <v>0</v>
      </c>
    </row>
    <row r="216" spans="1:10" ht="36.75" customHeight="1" hidden="1">
      <c r="A216" s="13"/>
      <c r="B216" s="16" t="s">
        <v>445</v>
      </c>
      <c r="C216" s="23" t="s">
        <v>404</v>
      </c>
      <c r="D216" s="23" t="s">
        <v>242</v>
      </c>
      <c r="E216" s="23" t="s">
        <v>70</v>
      </c>
      <c r="F216" s="23" t="s">
        <v>444</v>
      </c>
      <c r="G216" s="41" t="s">
        <v>314</v>
      </c>
      <c r="H216" s="56"/>
      <c r="I216" s="258">
        <f>H216*97.5/100</f>
        <v>0</v>
      </c>
      <c r="J216" s="258">
        <f>I216*100.9/100</f>
        <v>0</v>
      </c>
    </row>
    <row r="217" spans="1:10" ht="24.75" customHeight="1">
      <c r="A217" s="13"/>
      <c r="B217" s="26" t="s">
        <v>1018</v>
      </c>
      <c r="C217" s="23" t="s">
        <v>404</v>
      </c>
      <c r="D217" s="23" t="s">
        <v>242</v>
      </c>
      <c r="E217" s="23" t="s">
        <v>70</v>
      </c>
      <c r="F217" s="23" t="s">
        <v>455</v>
      </c>
      <c r="G217" s="23"/>
      <c r="H217" s="56">
        <f>H218+H220</f>
        <v>6600</v>
      </c>
      <c r="I217" s="259">
        <f>I218+I220</f>
        <v>6435</v>
      </c>
      <c r="J217" s="259">
        <f>J218+J220</f>
        <v>6493</v>
      </c>
    </row>
    <row r="218" spans="1:10" ht="36.75" customHeight="1">
      <c r="A218" s="13"/>
      <c r="B218" s="24" t="s">
        <v>453</v>
      </c>
      <c r="C218" s="23" t="s">
        <v>404</v>
      </c>
      <c r="D218" s="23" t="s">
        <v>242</v>
      </c>
      <c r="E218" s="23" t="s">
        <v>70</v>
      </c>
      <c r="F218" s="23" t="s">
        <v>455</v>
      </c>
      <c r="G218" s="23" t="s">
        <v>78</v>
      </c>
      <c r="H218" s="56">
        <f>H219</f>
        <v>5539</v>
      </c>
      <c r="I218" s="259">
        <f>I219</f>
        <v>5401</v>
      </c>
      <c r="J218" s="259">
        <f>J219</f>
        <v>5450</v>
      </c>
    </row>
    <row r="219" spans="1:10" ht="27.75" customHeight="1">
      <c r="A219" s="13"/>
      <c r="B219" s="24" t="s">
        <v>278</v>
      </c>
      <c r="C219" s="23" t="s">
        <v>404</v>
      </c>
      <c r="D219" s="23" t="s">
        <v>242</v>
      </c>
      <c r="E219" s="23" t="s">
        <v>70</v>
      </c>
      <c r="F219" s="23" t="s">
        <v>455</v>
      </c>
      <c r="G219" s="23" t="s">
        <v>88</v>
      </c>
      <c r="H219" s="56">
        <v>5539</v>
      </c>
      <c r="I219" s="259">
        <v>5401</v>
      </c>
      <c r="J219" s="259">
        <v>5450</v>
      </c>
    </row>
    <row r="220" spans="1:10" ht="28.5" customHeight="1">
      <c r="A220" s="13"/>
      <c r="B220" s="24" t="s">
        <v>75</v>
      </c>
      <c r="C220" s="23" t="s">
        <v>404</v>
      </c>
      <c r="D220" s="23" t="s">
        <v>242</v>
      </c>
      <c r="E220" s="23" t="s">
        <v>70</v>
      </c>
      <c r="F220" s="23" t="s">
        <v>455</v>
      </c>
      <c r="G220" s="23" t="s">
        <v>74</v>
      </c>
      <c r="H220" s="56">
        <f>H221</f>
        <v>1061</v>
      </c>
      <c r="I220" s="259">
        <f>I221</f>
        <v>1034</v>
      </c>
      <c r="J220" s="259">
        <f>J221</f>
        <v>1043</v>
      </c>
    </row>
    <row r="221" spans="1:10" ht="25.5" customHeight="1">
      <c r="A221" s="13"/>
      <c r="B221" s="24" t="s">
        <v>73</v>
      </c>
      <c r="C221" s="23" t="s">
        <v>404</v>
      </c>
      <c r="D221" s="23" t="s">
        <v>242</v>
      </c>
      <c r="E221" s="23" t="s">
        <v>70</v>
      </c>
      <c r="F221" s="23" t="s">
        <v>455</v>
      </c>
      <c r="G221" s="23" t="s">
        <v>68</v>
      </c>
      <c r="H221" s="56">
        <v>1061</v>
      </c>
      <c r="I221" s="259">
        <v>1034</v>
      </c>
      <c r="J221" s="259">
        <v>1043</v>
      </c>
    </row>
    <row r="222" spans="1:10" ht="36.75" customHeight="1" hidden="1">
      <c r="A222" s="13"/>
      <c r="B222" s="16" t="s">
        <v>447</v>
      </c>
      <c r="C222" s="23" t="s">
        <v>404</v>
      </c>
      <c r="D222" s="23" t="s">
        <v>242</v>
      </c>
      <c r="E222" s="23" t="s">
        <v>70</v>
      </c>
      <c r="F222" s="23" t="s">
        <v>455</v>
      </c>
      <c r="G222" s="41" t="s">
        <v>265</v>
      </c>
      <c r="H222" s="56">
        <f>H223+H224</f>
        <v>0</v>
      </c>
      <c r="I222" s="258">
        <f>H222*97.5/100</f>
        <v>0</v>
      </c>
      <c r="J222" s="258">
        <f>I222*100.9/100</f>
        <v>0</v>
      </c>
    </row>
    <row r="223" spans="1:10" ht="36.75" customHeight="1" hidden="1">
      <c r="A223" s="13"/>
      <c r="B223" s="16" t="s">
        <v>446</v>
      </c>
      <c r="C223" s="23" t="s">
        <v>404</v>
      </c>
      <c r="D223" s="23" t="s">
        <v>242</v>
      </c>
      <c r="E223" s="23" t="s">
        <v>70</v>
      </c>
      <c r="F223" s="23" t="s">
        <v>455</v>
      </c>
      <c r="G223" s="41" t="s">
        <v>317</v>
      </c>
      <c r="H223" s="56"/>
      <c r="I223" s="258">
        <f>H223*97.5/100</f>
        <v>0</v>
      </c>
      <c r="J223" s="258">
        <f>I223*100.9/100</f>
        <v>0</v>
      </c>
    </row>
    <row r="224" spans="1:10" ht="36.75" customHeight="1" hidden="1">
      <c r="A224" s="13"/>
      <c r="B224" s="16" t="s">
        <v>445</v>
      </c>
      <c r="C224" s="23" t="s">
        <v>404</v>
      </c>
      <c r="D224" s="23" t="s">
        <v>242</v>
      </c>
      <c r="E224" s="23" t="s">
        <v>70</v>
      </c>
      <c r="F224" s="23" t="s">
        <v>455</v>
      </c>
      <c r="G224" s="41" t="s">
        <v>314</v>
      </c>
      <c r="H224" s="56"/>
      <c r="I224" s="258">
        <f>H224*97.5/100</f>
        <v>0</v>
      </c>
      <c r="J224" s="258">
        <f>I224*100.9/100</f>
        <v>0</v>
      </c>
    </row>
    <row r="225" spans="1:10" ht="30" customHeight="1">
      <c r="A225" s="13"/>
      <c r="B225" s="26" t="s">
        <v>1019</v>
      </c>
      <c r="C225" s="23" t="s">
        <v>404</v>
      </c>
      <c r="D225" s="23" t="s">
        <v>242</v>
      </c>
      <c r="E225" s="23" t="s">
        <v>70</v>
      </c>
      <c r="F225" s="23" t="s">
        <v>1049</v>
      </c>
      <c r="G225" s="23"/>
      <c r="H225" s="56">
        <f>H226+H228</f>
        <v>2300</v>
      </c>
      <c r="I225" s="259">
        <f>I226+I228</f>
        <v>2242</v>
      </c>
      <c r="J225" s="259">
        <f>J226+J228</f>
        <v>2263</v>
      </c>
    </row>
    <row r="226" spans="1:10" ht="36.75" customHeight="1">
      <c r="A226" s="13"/>
      <c r="B226" s="24" t="s">
        <v>451</v>
      </c>
      <c r="C226" s="23" t="s">
        <v>404</v>
      </c>
      <c r="D226" s="23" t="s">
        <v>242</v>
      </c>
      <c r="E226" s="23" t="s">
        <v>70</v>
      </c>
      <c r="F226" s="23" t="s">
        <v>1049</v>
      </c>
      <c r="G226" s="23" t="s">
        <v>78</v>
      </c>
      <c r="H226" s="56">
        <f>H227</f>
        <v>1881.4</v>
      </c>
      <c r="I226" s="259">
        <f>I227</f>
        <v>1834</v>
      </c>
      <c r="J226" s="259">
        <f>J227</f>
        <v>1851</v>
      </c>
    </row>
    <row r="227" spans="1:10" ht="30" customHeight="1">
      <c r="A227" s="13"/>
      <c r="B227" s="24" t="s">
        <v>278</v>
      </c>
      <c r="C227" s="23" t="s">
        <v>404</v>
      </c>
      <c r="D227" s="23" t="s">
        <v>242</v>
      </c>
      <c r="E227" s="23" t="s">
        <v>70</v>
      </c>
      <c r="F227" s="23" t="s">
        <v>1049</v>
      </c>
      <c r="G227" s="23" t="s">
        <v>88</v>
      </c>
      <c r="H227" s="56">
        <v>1881.4</v>
      </c>
      <c r="I227" s="259">
        <v>1834</v>
      </c>
      <c r="J227" s="259">
        <v>1851</v>
      </c>
    </row>
    <row r="228" spans="1:10" ht="24" customHeight="1">
      <c r="A228" s="13"/>
      <c r="B228" s="24" t="s">
        <v>75</v>
      </c>
      <c r="C228" s="23" t="s">
        <v>404</v>
      </c>
      <c r="D228" s="23" t="s">
        <v>242</v>
      </c>
      <c r="E228" s="23" t="s">
        <v>70</v>
      </c>
      <c r="F228" s="23" t="s">
        <v>1049</v>
      </c>
      <c r="G228" s="23" t="s">
        <v>74</v>
      </c>
      <c r="H228" s="56">
        <f>H229</f>
        <v>418.6</v>
      </c>
      <c r="I228" s="259">
        <f>I229</f>
        <v>408</v>
      </c>
      <c r="J228" s="259">
        <f>J229</f>
        <v>412</v>
      </c>
    </row>
    <row r="229" spans="1:10" ht="27" customHeight="1">
      <c r="A229" s="13"/>
      <c r="B229" s="24" t="s">
        <v>73</v>
      </c>
      <c r="C229" s="23" t="s">
        <v>404</v>
      </c>
      <c r="D229" s="23" t="s">
        <v>242</v>
      </c>
      <c r="E229" s="23" t="s">
        <v>70</v>
      </c>
      <c r="F229" s="23" t="s">
        <v>1049</v>
      </c>
      <c r="G229" s="23" t="s">
        <v>68</v>
      </c>
      <c r="H229" s="56">
        <v>418.6</v>
      </c>
      <c r="I229" s="259">
        <v>408</v>
      </c>
      <c r="J229" s="259">
        <v>412</v>
      </c>
    </row>
    <row r="230" spans="1:10" ht="36.75" customHeight="1" hidden="1">
      <c r="A230" s="13"/>
      <c r="B230" s="16" t="s">
        <v>447</v>
      </c>
      <c r="C230" s="23" t="s">
        <v>404</v>
      </c>
      <c r="D230" s="23" t="s">
        <v>242</v>
      </c>
      <c r="E230" s="23" t="s">
        <v>70</v>
      </c>
      <c r="F230" s="23" t="s">
        <v>455</v>
      </c>
      <c r="G230" s="41" t="s">
        <v>265</v>
      </c>
      <c r="H230" s="56"/>
      <c r="I230" s="258">
        <f>H230*97.5/100</f>
        <v>0</v>
      </c>
      <c r="J230" s="258">
        <f>I230*100.9/100</f>
        <v>0</v>
      </c>
    </row>
    <row r="231" spans="1:10" ht="36.75" customHeight="1" hidden="1">
      <c r="A231" s="13"/>
      <c r="B231" s="16" t="s">
        <v>446</v>
      </c>
      <c r="C231" s="23" t="s">
        <v>404</v>
      </c>
      <c r="D231" s="23" t="s">
        <v>242</v>
      </c>
      <c r="E231" s="23" t="s">
        <v>70</v>
      </c>
      <c r="F231" s="23" t="s">
        <v>455</v>
      </c>
      <c r="G231" s="41" t="s">
        <v>317</v>
      </c>
      <c r="H231" s="56"/>
      <c r="I231" s="258">
        <f>H231*97.5/100</f>
        <v>0</v>
      </c>
      <c r="J231" s="258">
        <f>I231*100.9/100</f>
        <v>0</v>
      </c>
    </row>
    <row r="232" spans="1:10" ht="36.75" customHeight="1" hidden="1">
      <c r="A232" s="13"/>
      <c r="B232" s="16" t="s">
        <v>445</v>
      </c>
      <c r="C232" s="23" t="s">
        <v>404</v>
      </c>
      <c r="D232" s="23" t="s">
        <v>242</v>
      </c>
      <c r="E232" s="23" t="s">
        <v>70</v>
      </c>
      <c r="F232" s="23" t="s">
        <v>455</v>
      </c>
      <c r="G232" s="41" t="s">
        <v>314</v>
      </c>
      <c r="H232" s="56"/>
      <c r="I232" s="258">
        <f>H232*97.5/100</f>
        <v>0</v>
      </c>
      <c r="J232" s="258">
        <f>I232*100.9/100</f>
        <v>0</v>
      </c>
    </row>
    <row r="233" spans="1:10" ht="32.25" customHeight="1">
      <c r="A233" s="13"/>
      <c r="B233" s="26" t="s">
        <v>1020</v>
      </c>
      <c r="C233" s="23" t="s">
        <v>404</v>
      </c>
      <c r="D233" s="23" t="s">
        <v>242</v>
      </c>
      <c r="E233" s="23" t="s">
        <v>70</v>
      </c>
      <c r="F233" s="23" t="s">
        <v>1050</v>
      </c>
      <c r="G233" s="23"/>
      <c r="H233" s="56">
        <f>H234+H236</f>
        <v>2200</v>
      </c>
      <c r="I233" s="259">
        <f>I234+I236</f>
        <v>2145</v>
      </c>
      <c r="J233" s="259">
        <f>J234+J236</f>
        <v>2164</v>
      </c>
    </row>
    <row r="234" spans="1:10" ht="36.75" customHeight="1">
      <c r="A234" s="13"/>
      <c r="B234" s="24" t="s">
        <v>449</v>
      </c>
      <c r="C234" s="23" t="s">
        <v>404</v>
      </c>
      <c r="D234" s="23" t="s">
        <v>242</v>
      </c>
      <c r="E234" s="23" t="s">
        <v>70</v>
      </c>
      <c r="F234" s="23" t="s">
        <v>1050</v>
      </c>
      <c r="G234" s="23" t="s">
        <v>78</v>
      </c>
      <c r="H234" s="56">
        <f>H235</f>
        <v>1844.2</v>
      </c>
      <c r="I234" s="259">
        <f>I235</f>
        <v>1798</v>
      </c>
      <c r="J234" s="259">
        <f>J235</f>
        <v>1814</v>
      </c>
    </row>
    <row r="235" spans="1:10" ht="27.75" customHeight="1">
      <c r="A235" s="13"/>
      <c r="B235" s="24" t="s">
        <v>278</v>
      </c>
      <c r="C235" s="23" t="s">
        <v>404</v>
      </c>
      <c r="D235" s="23" t="s">
        <v>242</v>
      </c>
      <c r="E235" s="23" t="s">
        <v>70</v>
      </c>
      <c r="F235" s="23" t="s">
        <v>1050</v>
      </c>
      <c r="G235" s="23" t="s">
        <v>88</v>
      </c>
      <c r="H235" s="56">
        <v>1844.2</v>
      </c>
      <c r="I235" s="259">
        <v>1798</v>
      </c>
      <c r="J235" s="259">
        <v>1814</v>
      </c>
    </row>
    <row r="236" spans="1:10" ht="30.75" customHeight="1">
      <c r="A236" s="13"/>
      <c r="B236" s="24" t="s">
        <v>75</v>
      </c>
      <c r="C236" s="23" t="s">
        <v>404</v>
      </c>
      <c r="D236" s="23" t="s">
        <v>242</v>
      </c>
      <c r="E236" s="23" t="s">
        <v>70</v>
      </c>
      <c r="F236" s="23" t="s">
        <v>1050</v>
      </c>
      <c r="G236" s="23" t="s">
        <v>74</v>
      </c>
      <c r="H236" s="56">
        <f>H237</f>
        <v>355.8</v>
      </c>
      <c r="I236" s="259">
        <f>I237</f>
        <v>347</v>
      </c>
      <c r="J236" s="259">
        <f>J237</f>
        <v>350</v>
      </c>
    </row>
    <row r="237" spans="1:10" ht="28.5" customHeight="1">
      <c r="A237" s="13"/>
      <c r="B237" s="24" t="s">
        <v>73</v>
      </c>
      <c r="C237" s="23" t="s">
        <v>404</v>
      </c>
      <c r="D237" s="23" t="s">
        <v>242</v>
      </c>
      <c r="E237" s="23" t="s">
        <v>70</v>
      </c>
      <c r="F237" s="23" t="s">
        <v>1050</v>
      </c>
      <c r="G237" s="23" t="s">
        <v>68</v>
      </c>
      <c r="H237" s="56">
        <v>355.8</v>
      </c>
      <c r="I237" s="259">
        <v>347</v>
      </c>
      <c r="J237" s="259">
        <v>350</v>
      </c>
    </row>
    <row r="238" spans="1:10" ht="19.5" customHeight="1" hidden="1">
      <c r="A238" s="13"/>
      <c r="B238" s="14" t="s">
        <v>233</v>
      </c>
      <c r="C238" s="27" t="s">
        <v>404</v>
      </c>
      <c r="D238" s="27" t="s">
        <v>242</v>
      </c>
      <c r="E238" s="27" t="s">
        <v>70</v>
      </c>
      <c r="F238" s="27" t="s">
        <v>441</v>
      </c>
      <c r="G238" s="27"/>
      <c r="H238" s="57">
        <f>H239</f>
        <v>9777.363</v>
      </c>
      <c r="I238" s="258">
        <f>I239</f>
        <v>0</v>
      </c>
      <c r="J238" s="258">
        <f>J239</f>
        <v>0</v>
      </c>
    </row>
    <row r="239" spans="1:10" ht="36.75" customHeight="1" hidden="1">
      <c r="A239" s="13"/>
      <c r="B239" s="14" t="s">
        <v>123</v>
      </c>
      <c r="C239" s="27" t="s">
        <v>404</v>
      </c>
      <c r="D239" s="27" t="s">
        <v>242</v>
      </c>
      <c r="E239" s="27" t="s">
        <v>70</v>
      </c>
      <c r="F239" s="27" t="s">
        <v>231</v>
      </c>
      <c r="G239" s="27"/>
      <c r="H239" s="57">
        <f>H242</f>
        <v>9777.363</v>
      </c>
      <c r="I239" s="258">
        <f>I242</f>
        <v>0</v>
      </c>
      <c r="J239" s="258">
        <f>J242</f>
        <v>0</v>
      </c>
    </row>
    <row r="240" spans="1:10" ht="36.75" customHeight="1" hidden="1">
      <c r="A240" s="13"/>
      <c r="B240" s="14"/>
      <c r="C240" s="27" t="s">
        <v>404</v>
      </c>
      <c r="D240" s="27"/>
      <c r="E240" s="27"/>
      <c r="F240" s="27"/>
      <c r="G240" s="27"/>
      <c r="H240" s="57">
        <f>H241</f>
        <v>0</v>
      </c>
      <c r="I240" s="258">
        <f>H240*97.5/100</f>
        <v>0</v>
      </c>
      <c r="J240" s="258">
        <f>I240*100.9/100</f>
        <v>0</v>
      </c>
    </row>
    <row r="241" spans="1:10" ht="36.75" customHeight="1" hidden="1">
      <c r="A241" s="13"/>
      <c r="B241" s="14"/>
      <c r="C241" s="27" t="s">
        <v>404</v>
      </c>
      <c r="D241" s="27"/>
      <c r="E241" s="27"/>
      <c r="F241" s="27"/>
      <c r="G241" s="27"/>
      <c r="H241" s="57"/>
      <c r="I241" s="258">
        <f>H241*97.5/100</f>
        <v>0</v>
      </c>
      <c r="J241" s="258">
        <f>I241*100.9/100</f>
        <v>0</v>
      </c>
    </row>
    <row r="242" spans="1:10" ht="68.25" customHeight="1" hidden="1">
      <c r="A242" s="13"/>
      <c r="B242" s="14" t="s">
        <v>443</v>
      </c>
      <c r="C242" s="27" t="s">
        <v>404</v>
      </c>
      <c r="D242" s="27" t="s">
        <v>242</v>
      </c>
      <c r="E242" s="27" t="s">
        <v>70</v>
      </c>
      <c r="F242" s="27" t="s">
        <v>441</v>
      </c>
      <c r="G242" s="27"/>
      <c r="H242" s="57">
        <f aca="true" t="shared" si="15" ref="H242:J243">H243</f>
        <v>9777.363</v>
      </c>
      <c r="I242" s="258">
        <f t="shared" si="15"/>
        <v>0</v>
      </c>
      <c r="J242" s="258">
        <f t="shared" si="15"/>
        <v>0</v>
      </c>
    </row>
    <row r="243" spans="1:10" ht="15.75" customHeight="1" hidden="1">
      <c r="A243" s="13"/>
      <c r="B243" s="17" t="s">
        <v>229</v>
      </c>
      <c r="C243" s="23" t="s">
        <v>404</v>
      </c>
      <c r="D243" s="41" t="s">
        <v>242</v>
      </c>
      <c r="E243" s="41" t="s">
        <v>70</v>
      </c>
      <c r="F243" s="41" t="s">
        <v>441</v>
      </c>
      <c r="G243" s="41" t="s">
        <v>132</v>
      </c>
      <c r="H243" s="56">
        <f t="shared" si="15"/>
        <v>9777.363</v>
      </c>
      <c r="I243" s="259">
        <f t="shared" si="15"/>
        <v>0</v>
      </c>
      <c r="J243" s="259">
        <f t="shared" si="15"/>
        <v>0</v>
      </c>
    </row>
    <row r="244" spans="1:10" ht="41.25" customHeight="1" hidden="1">
      <c r="A244" s="13"/>
      <c r="B244" s="17" t="s">
        <v>442</v>
      </c>
      <c r="C244" s="23" t="s">
        <v>404</v>
      </c>
      <c r="D244" s="41" t="s">
        <v>242</v>
      </c>
      <c r="E244" s="41" t="s">
        <v>70</v>
      </c>
      <c r="F244" s="41" t="s">
        <v>441</v>
      </c>
      <c r="G244" s="41" t="s">
        <v>62</v>
      </c>
      <c r="H244" s="56">
        <v>9777.363</v>
      </c>
      <c r="I244" s="259"/>
      <c r="J244" s="259"/>
    </row>
    <row r="245" spans="1:10" ht="36.75" customHeight="1" hidden="1">
      <c r="A245" s="13"/>
      <c r="B245" s="26"/>
      <c r="C245" s="23"/>
      <c r="D245" s="23"/>
      <c r="E245" s="23"/>
      <c r="F245" s="23"/>
      <c r="G245" s="23"/>
      <c r="H245" s="56"/>
      <c r="I245" s="258">
        <f>H245*97.5/100</f>
        <v>0</v>
      </c>
      <c r="J245" s="258">
        <f>I245*100.9/100</f>
        <v>0</v>
      </c>
    </row>
    <row r="246" spans="1:10" ht="36.75" customHeight="1" hidden="1">
      <c r="A246" s="13"/>
      <c r="B246" s="26"/>
      <c r="C246" s="23"/>
      <c r="D246" s="23"/>
      <c r="E246" s="23"/>
      <c r="F246" s="23"/>
      <c r="G246" s="23"/>
      <c r="H246" s="56"/>
      <c r="I246" s="258">
        <f>H246*97.5/100</f>
        <v>0</v>
      </c>
      <c r="J246" s="258">
        <f>I246*100.9/100</f>
        <v>0</v>
      </c>
    </row>
    <row r="247" spans="1:10" ht="36.75" customHeight="1" hidden="1">
      <c r="A247" s="13"/>
      <c r="B247" s="26"/>
      <c r="C247" s="23"/>
      <c r="D247" s="23"/>
      <c r="E247" s="23"/>
      <c r="F247" s="23"/>
      <c r="G247" s="23"/>
      <c r="H247" s="56"/>
      <c r="I247" s="258">
        <f>H247*97.5/100</f>
        <v>0</v>
      </c>
      <c r="J247" s="258">
        <f>I247*100.9/100</f>
        <v>0</v>
      </c>
    </row>
    <row r="248" spans="1:10" ht="36.75" customHeight="1" hidden="1">
      <c r="A248" s="13"/>
      <c r="B248" s="14" t="s">
        <v>102</v>
      </c>
      <c r="C248" s="27" t="s">
        <v>404</v>
      </c>
      <c r="D248" s="27" t="s">
        <v>242</v>
      </c>
      <c r="E248" s="27" t="s">
        <v>70</v>
      </c>
      <c r="F248" s="27" t="s">
        <v>440</v>
      </c>
      <c r="G248" s="27"/>
      <c r="H248" s="57">
        <f>H249+H252+H255+H258+H264+H267+H261+H270</f>
        <v>850</v>
      </c>
      <c r="I248" s="258">
        <f>I249+I252+I255+I258+I264+I267+I261+I270</f>
        <v>0</v>
      </c>
      <c r="J248" s="258">
        <f>J249+J252+J255+J258+J264+J267+J261+J270</f>
        <v>0</v>
      </c>
    </row>
    <row r="249" spans="1:10" ht="30" customHeight="1" hidden="1">
      <c r="A249" s="13"/>
      <c r="B249" s="26" t="s">
        <v>439</v>
      </c>
      <c r="C249" s="23" t="s">
        <v>404</v>
      </c>
      <c r="D249" s="23" t="s">
        <v>242</v>
      </c>
      <c r="E249" s="23" t="s">
        <v>70</v>
      </c>
      <c r="F249" s="23" t="s">
        <v>438</v>
      </c>
      <c r="G249" s="23"/>
      <c r="H249" s="56">
        <f>H251</f>
        <v>30</v>
      </c>
      <c r="I249" s="259">
        <f>I251</f>
        <v>0</v>
      </c>
      <c r="J249" s="259">
        <f>J251</f>
        <v>0</v>
      </c>
    </row>
    <row r="250" spans="1:10" ht="40.5" customHeight="1" hidden="1">
      <c r="A250" s="13"/>
      <c r="B250" s="16" t="s">
        <v>237</v>
      </c>
      <c r="C250" s="23" t="s">
        <v>404</v>
      </c>
      <c r="D250" s="23" t="s">
        <v>242</v>
      </c>
      <c r="E250" s="23" t="s">
        <v>70</v>
      </c>
      <c r="F250" s="23" t="s">
        <v>438</v>
      </c>
      <c r="G250" s="23" t="s">
        <v>107</v>
      </c>
      <c r="H250" s="56">
        <f>H251</f>
        <v>30</v>
      </c>
      <c r="I250" s="259">
        <f>I251</f>
        <v>0</v>
      </c>
      <c r="J250" s="259">
        <f>J251</f>
        <v>0</v>
      </c>
    </row>
    <row r="251" spans="1:10" ht="15" customHeight="1" hidden="1">
      <c r="A251" s="13"/>
      <c r="B251" s="17" t="s">
        <v>424</v>
      </c>
      <c r="C251" s="23" t="s">
        <v>404</v>
      </c>
      <c r="D251" s="23" t="s">
        <v>242</v>
      </c>
      <c r="E251" s="23" t="s">
        <v>70</v>
      </c>
      <c r="F251" s="23" t="s">
        <v>438</v>
      </c>
      <c r="G251" s="23" t="s">
        <v>422</v>
      </c>
      <c r="H251" s="56">
        <v>30</v>
      </c>
      <c r="I251" s="259"/>
      <c r="J251" s="259"/>
    </row>
    <row r="252" spans="1:10" ht="28.5" customHeight="1" hidden="1">
      <c r="A252" s="13"/>
      <c r="B252" s="26" t="s">
        <v>437</v>
      </c>
      <c r="C252" s="23" t="s">
        <v>404</v>
      </c>
      <c r="D252" s="23" t="s">
        <v>242</v>
      </c>
      <c r="E252" s="23" t="s">
        <v>70</v>
      </c>
      <c r="F252" s="23" t="s">
        <v>436</v>
      </c>
      <c r="G252" s="23"/>
      <c r="H252" s="56">
        <f>H254</f>
        <v>500</v>
      </c>
      <c r="I252" s="259">
        <f>I254</f>
        <v>0</v>
      </c>
      <c r="J252" s="259">
        <f>J254</f>
        <v>0</v>
      </c>
    </row>
    <row r="253" spans="1:10" ht="36.75" customHeight="1" hidden="1">
      <c r="A253" s="13"/>
      <c r="B253" s="16" t="s">
        <v>237</v>
      </c>
      <c r="C253" s="23" t="s">
        <v>404</v>
      </c>
      <c r="D253" s="23" t="s">
        <v>242</v>
      </c>
      <c r="E253" s="23" t="s">
        <v>70</v>
      </c>
      <c r="F253" s="23" t="s">
        <v>436</v>
      </c>
      <c r="G253" s="23" t="s">
        <v>107</v>
      </c>
      <c r="H253" s="56">
        <f>H254</f>
        <v>500</v>
      </c>
      <c r="I253" s="259">
        <f>I254</f>
        <v>0</v>
      </c>
      <c r="J253" s="259">
        <f>J254</f>
        <v>0</v>
      </c>
    </row>
    <row r="254" spans="1:10" ht="19.5" customHeight="1" hidden="1">
      <c r="A254" s="13"/>
      <c r="B254" s="17" t="s">
        <v>424</v>
      </c>
      <c r="C254" s="23" t="s">
        <v>404</v>
      </c>
      <c r="D254" s="23" t="s">
        <v>242</v>
      </c>
      <c r="E254" s="23" t="s">
        <v>70</v>
      </c>
      <c r="F254" s="23" t="s">
        <v>436</v>
      </c>
      <c r="G254" s="23" t="s">
        <v>422</v>
      </c>
      <c r="H254" s="56">
        <v>500</v>
      </c>
      <c r="I254" s="259"/>
      <c r="J254" s="259"/>
    </row>
    <row r="255" spans="1:10" ht="18" customHeight="1" hidden="1">
      <c r="A255" s="13"/>
      <c r="B255" s="24" t="s">
        <v>435</v>
      </c>
      <c r="C255" s="23" t="s">
        <v>404</v>
      </c>
      <c r="D255" s="23" t="s">
        <v>242</v>
      </c>
      <c r="E255" s="23" t="s">
        <v>70</v>
      </c>
      <c r="F255" s="23" t="s">
        <v>434</v>
      </c>
      <c r="G255" s="23"/>
      <c r="H255" s="56">
        <f aca="true" t="shared" si="16" ref="H255:J256">H256</f>
        <v>100</v>
      </c>
      <c r="I255" s="259">
        <f t="shared" si="16"/>
        <v>0</v>
      </c>
      <c r="J255" s="259">
        <f t="shared" si="16"/>
        <v>0</v>
      </c>
    </row>
    <row r="256" spans="1:10" ht="36.75" customHeight="1" hidden="1">
      <c r="A256" s="13"/>
      <c r="B256" s="16" t="s">
        <v>237</v>
      </c>
      <c r="C256" s="23" t="s">
        <v>404</v>
      </c>
      <c r="D256" s="23" t="s">
        <v>242</v>
      </c>
      <c r="E256" s="23" t="s">
        <v>70</v>
      </c>
      <c r="F256" s="23" t="s">
        <v>434</v>
      </c>
      <c r="G256" s="23" t="s">
        <v>107</v>
      </c>
      <c r="H256" s="56">
        <f t="shared" si="16"/>
        <v>100</v>
      </c>
      <c r="I256" s="259">
        <f t="shared" si="16"/>
        <v>0</v>
      </c>
      <c r="J256" s="259">
        <f t="shared" si="16"/>
        <v>0</v>
      </c>
    </row>
    <row r="257" spans="1:10" ht="15" customHeight="1" hidden="1">
      <c r="A257" s="13"/>
      <c r="B257" s="17" t="s">
        <v>424</v>
      </c>
      <c r="C257" s="23" t="s">
        <v>404</v>
      </c>
      <c r="D257" s="23" t="s">
        <v>242</v>
      </c>
      <c r="E257" s="23" t="s">
        <v>70</v>
      </c>
      <c r="F257" s="23" t="s">
        <v>434</v>
      </c>
      <c r="G257" s="23" t="s">
        <v>422</v>
      </c>
      <c r="H257" s="56">
        <v>100</v>
      </c>
      <c r="I257" s="259"/>
      <c r="J257" s="259"/>
    </row>
    <row r="258" spans="1:10" ht="18" customHeight="1" hidden="1">
      <c r="A258" s="13"/>
      <c r="B258" s="26" t="s">
        <v>117</v>
      </c>
      <c r="C258" s="23" t="s">
        <v>404</v>
      </c>
      <c r="D258" s="23" t="s">
        <v>242</v>
      </c>
      <c r="E258" s="23" t="s">
        <v>70</v>
      </c>
      <c r="F258" s="23" t="s">
        <v>294</v>
      </c>
      <c r="G258" s="23"/>
      <c r="H258" s="56">
        <f>H260</f>
        <v>0</v>
      </c>
      <c r="I258" s="258">
        <f>H258*97.5/100</f>
        <v>0</v>
      </c>
      <c r="J258" s="258">
        <f>I258*100.9/100</f>
        <v>0</v>
      </c>
    </row>
    <row r="259" spans="1:10" ht="16.5" customHeight="1" hidden="1">
      <c r="A259" s="13"/>
      <c r="B259" s="24" t="s">
        <v>229</v>
      </c>
      <c r="C259" s="23" t="s">
        <v>404</v>
      </c>
      <c r="D259" s="23" t="s">
        <v>242</v>
      </c>
      <c r="E259" s="23" t="s">
        <v>70</v>
      </c>
      <c r="F259" s="23" t="s">
        <v>294</v>
      </c>
      <c r="G259" s="23" t="s">
        <v>132</v>
      </c>
      <c r="H259" s="56">
        <f>H260</f>
        <v>0</v>
      </c>
      <c r="I259" s="258">
        <f>H259*97.5/100</f>
        <v>0</v>
      </c>
      <c r="J259" s="258">
        <f>I259*100.9/100</f>
        <v>0</v>
      </c>
    </row>
    <row r="260" spans="1:10" ht="36.75" customHeight="1" hidden="1">
      <c r="A260" s="13"/>
      <c r="B260" s="24" t="s">
        <v>433</v>
      </c>
      <c r="C260" s="23" t="s">
        <v>404</v>
      </c>
      <c r="D260" s="23" t="s">
        <v>242</v>
      </c>
      <c r="E260" s="23" t="s">
        <v>70</v>
      </c>
      <c r="F260" s="23" t="s">
        <v>294</v>
      </c>
      <c r="G260" s="23" t="s">
        <v>432</v>
      </c>
      <c r="H260" s="56"/>
      <c r="I260" s="258">
        <f>H260*97.5/100</f>
        <v>0</v>
      </c>
      <c r="J260" s="258">
        <f>I260*100.9/100</f>
        <v>0</v>
      </c>
    </row>
    <row r="261" spans="1:10" ht="36.75" customHeight="1" hidden="1">
      <c r="A261" s="13"/>
      <c r="B261" s="24" t="s">
        <v>431</v>
      </c>
      <c r="C261" s="23" t="s">
        <v>404</v>
      </c>
      <c r="D261" s="23" t="s">
        <v>242</v>
      </c>
      <c r="E261" s="23" t="s">
        <v>70</v>
      </c>
      <c r="F261" s="23" t="s">
        <v>430</v>
      </c>
      <c r="G261" s="23"/>
      <c r="H261" s="56">
        <f aca="true" t="shared" si="17" ref="H261:J262">H262</f>
        <v>100</v>
      </c>
      <c r="I261" s="259">
        <f t="shared" si="17"/>
        <v>0</v>
      </c>
      <c r="J261" s="259">
        <f t="shared" si="17"/>
        <v>0</v>
      </c>
    </row>
    <row r="262" spans="1:10" ht="36.75" customHeight="1" hidden="1">
      <c r="A262" s="13"/>
      <c r="B262" s="16" t="s">
        <v>237</v>
      </c>
      <c r="C262" s="23" t="s">
        <v>404</v>
      </c>
      <c r="D262" s="23" t="s">
        <v>242</v>
      </c>
      <c r="E262" s="23" t="s">
        <v>70</v>
      </c>
      <c r="F262" s="23" t="s">
        <v>430</v>
      </c>
      <c r="G262" s="23" t="s">
        <v>107</v>
      </c>
      <c r="H262" s="56">
        <f t="shared" si="17"/>
        <v>100</v>
      </c>
      <c r="I262" s="259">
        <f t="shared" si="17"/>
        <v>0</v>
      </c>
      <c r="J262" s="259">
        <f t="shared" si="17"/>
        <v>0</v>
      </c>
    </row>
    <row r="263" spans="1:10" ht="13.5" customHeight="1" hidden="1">
      <c r="A263" s="13"/>
      <c r="B263" s="17" t="s">
        <v>424</v>
      </c>
      <c r="C263" s="23" t="s">
        <v>404</v>
      </c>
      <c r="D263" s="23" t="s">
        <v>242</v>
      </c>
      <c r="E263" s="23" t="s">
        <v>70</v>
      </c>
      <c r="F263" s="23" t="s">
        <v>430</v>
      </c>
      <c r="G263" s="23" t="s">
        <v>422</v>
      </c>
      <c r="H263" s="56">
        <v>100</v>
      </c>
      <c r="I263" s="259"/>
      <c r="J263" s="259"/>
    </row>
    <row r="264" spans="1:10" ht="26.25" customHeight="1" hidden="1">
      <c r="A264" s="13"/>
      <c r="B264" s="26" t="s">
        <v>429</v>
      </c>
      <c r="C264" s="23" t="s">
        <v>404</v>
      </c>
      <c r="D264" s="23" t="s">
        <v>242</v>
      </c>
      <c r="E264" s="23" t="s">
        <v>70</v>
      </c>
      <c r="F264" s="23" t="s">
        <v>428</v>
      </c>
      <c r="G264" s="23"/>
      <c r="H264" s="56">
        <f aca="true" t="shared" si="18" ref="H264:J265">H265</f>
        <v>20</v>
      </c>
      <c r="I264" s="259">
        <f t="shared" si="18"/>
        <v>0</v>
      </c>
      <c r="J264" s="259">
        <f t="shared" si="18"/>
        <v>0</v>
      </c>
    </row>
    <row r="265" spans="1:10" ht="36.75" customHeight="1" hidden="1">
      <c r="A265" s="13"/>
      <c r="B265" s="16" t="s">
        <v>237</v>
      </c>
      <c r="C265" s="23" t="s">
        <v>404</v>
      </c>
      <c r="D265" s="23" t="s">
        <v>242</v>
      </c>
      <c r="E265" s="23" t="s">
        <v>70</v>
      </c>
      <c r="F265" s="23" t="s">
        <v>428</v>
      </c>
      <c r="G265" s="23" t="s">
        <v>107</v>
      </c>
      <c r="H265" s="56">
        <f t="shared" si="18"/>
        <v>20</v>
      </c>
      <c r="I265" s="259">
        <f t="shared" si="18"/>
        <v>0</v>
      </c>
      <c r="J265" s="259">
        <f t="shared" si="18"/>
        <v>0</v>
      </c>
    </row>
    <row r="266" spans="1:10" ht="15" customHeight="1" hidden="1">
      <c r="A266" s="13"/>
      <c r="B266" s="17" t="s">
        <v>424</v>
      </c>
      <c r="C266" s="23" t="s">
        <v>404</v>
      </c>
      <c r="D266" s="23" t="s">
        <v>242</v>
      </c>
      <c r="E266" s="23" t="s">
        <v>70</v>
      </c>
      <c r="F266" s="23" t="s">
        <v>428</v>
      </c>
      <c r="G266" s="23" t="s">
        <v>422</v>
      </c>
      <c r="H266" s="56">
        <v>20</v>
      </c>
      <c r="I266" s="259"/>
      <c r="J266" s="259"/>
    </row>
    <row r="267" spans="1:10" ht="27.75" customHeight="1" hidden="1">
      <c r="A267" s="13"/>
      <c r="B267" s="26" t="s">
        <v>427</v>
      </c>
      <c r="C267" s="23" t="s">
        <v>404</v>
      </c>
      <c r="D267" s="23" t="s">
        <v>242</v>
      </c>
      <c r="E267" s="23" t="s">
        <v>70</v>
      </c>
      <c r="F267" s="23" t="s">
        <v>426</v>
      </c>
      <c r="G267" s="23"/>
      <c r="H267" s="56">
        <f aca="true" t="shared" si="19" ref="H267:J268">H268</f>
        <v>50</v>
      </c>
      <c r="I267" s="259">
        <f t="shared" si="19"/>
        <v>0</v>
      </c>
      <c r="J267" s="259">
        <f t="shared" si="19"/>
        <v>0</v>
      </c>
    </row>
    <row r="268" spans="1:10" ht="36.75" customHeight="1" hidden="1">
      <c r="A268" s="13"/>
      <c r="B268" s="16" t="s">
        <v>237</v>
      </c>
      <c r="C268" s="23" t="s">
        <v>404</v>
      </c>
      <c r="D268" s="23" t="s">
        <v>242</v>
      </c>
      <c r="E268" s="23" t="s">
        <v>70</v>
      </c>
      <c r="F268" s="23" t="s">
        <v>426</v>
      </c>
      <c r="G268" s="23" t="s">
        <v>107</v>
      </c>
      <c r="H268" s="56">
        <f t="shared" si="19"/>
        <v>50</v>
      </c>
      <c r="I268" s="259">
        <f t="shared" si="19"/>
        <v>0</v>
      </c>
      <c r="J268" s="259">
        <f t="shared" si="19"/>
        <v>0</v>
      </c>
    </row>
    <row r="269" spans="1:10" ht="14.25" customHeight="1" hidden="1">
      <c r="A269" s="13"/>
      <c r="B269" s="17" t="s">
        <v>424</v>
      </c>
      <c r="C269" s="23" t="s">
        <v>404</v>
      </c>
      <c r="D269" s="23" t="s">
        <v>242</v>
      </c>
      <c r="E269" s="23" t="s">
        <v>70</v>
      </c>
      <c r="F269" s="23" t="s">
        <v>426</v>
      </c>
      <c r="G269" s="23" t="s">
        <v>422</v>
      </c>
      <c r="H269" s="56">
        <v>50</v>
      </c>
      <c r="I269" s="259"/>
      <c r="J269" s="259"/>
    </row>
    <row r="270" spans="1:10" ht="27" customHeight="1" hidden="1">
      <c r="A270" s="13"/>
      <c r="B270" s="17" t="s">
        <v>425</v>
      </c>
      <c r="C270" s="23" t="s">
        <v>404</v>
      </c>
      <c r="D270" s="23" t="s">
        <v>242</v>
      </c>
      <c r="E270" s="23" t="s">
        <v>70</v>
      </c>
      <c r="F270" s="23" t="s">
        <v>423</v>
      </c>
      <c r="G270" s="23"/>
      <c r="H270" s="56">
        <f aca="true" t="shared" si="20" ref="H270:J271">H271</f>
        <v>50</v>
      </c>
      <c r="I270" s="259">
        <f t="shared" si="20"/>
        <v>0</v>
      </c>
      <c r="J270" s="259">
        <f t="shared" si="20"/>
        <v>0</v>
      </c>
    </row>
    <row r="271" spans="1:10" ht="40.5" customHeight="1" hidden="1">
      <c r="A271" s="13"/>
      <c r="B271" s="16" t="s">
        <v>237</v>
      </c>
      <c r="C271" s="23" t="s">
        <v>404</v>
      </c>
      <c r="D271" s="23" t="s">
        <v>242</v>
      </c>
      <c r="E271" s="23" t="s">
        <v>70</v>
      </c>
      <c r="F271" s="23" t="s">
        <v>423</v>
      </c>
      <c r="G271" s="23" t="s">
        <v>107</v>
      </c>
      <c r="H271" s="56">
        <f t="shared" si="20"/>
        <v>50</v>
      </c>
      <c r="I271" s="259">
        <f t="shared" si="20"/>
        <v>0</v>
      </c>
      <c r="J271" s="259">
        <f t="shared" si="20"/>
        <v>0</v>
      </c>
    </row>
    <row r="272" spans="1:10" ht="18" customHeight="1" hidden="1">
      <c r="A272" s="13"/>
      <c r="B272" s="17" t="s">
        <v>424</v>
      </c>
      <c r="C272" s="23" t="s">
        <v>404</v>
      </c>
      <c r="D272" s="23" t="s">
        <v>242</v>
      </c>
      <c r="E272" s="23" t="s">
        <v>70</v>
      </c>
      <c r="F272" s="23" t="s">
        <v>423</v>
      </c>
      <c r="G272" s="23" t="s">
        <v>422</v>
      </c>
      <c r="H272" s="56">
        <v>50</v>
      </c>
      <c r="I272" s="259"/>
      <c r="J272" s="259"/>
    </row>
    <row r="273" spans="1:10" ht="14.25" customHeight="1" hidden="1">
      <c r="A273" s="13"/>
      <c r="B273" s="14" t="s">
        <v>171</v>
      </c>
      <c r="C273" s="27" t="s">
        <v>404</v>
      </c>
      <c r="D273" s="27" t="s">
        <v>114</v>
      </c>
      <c r="E273" s="27"/>
      <c r="F273" s="27"/>
      <c r="G273" s="27"/>
      <c r="H273" s="57">
        <f>H274+H281+H301</f>
        <v>970.16</v>
      </c>
      <c r="I273" s="258">
        <f>I274+I281+I301</f>
        <v>0</v>
      </c>
      <c r="J273" s="258">
        <f>J274+J281+J301</f>
        <v>0</v>
      </c>
    </row>
    <row r="274" spans="1:10" ht="36.75" customHeight="1" hidden="1">
      <c r="A274" s="13"/>
      <c r="B274" s="14" t="s">
        <v>163</v>
      </c>
      <c r="C274" s="23" t="s">
        <v>404</v>
      </c>
      <c r="D274" s="27" t="s">
        <v>114</v>
      </c>
      <c r="E274" s="27" t="s">
        <v>71</v>
      </c>
      <c r="F274" s="27"/>
      <c r="G274" s="27"/>
      <c r="H274" s="57">
        <f>H275</f>
        <v>0</v>
      </c>
      <c r="I274" s="258">
        <f aca="true" t="shared" si="21" ref="I274:I280">H274*97.5/100</f>
        <v>0</v>
      </c>
      <c r="J274" s="258">
        <f aca="true" t="shared" si="22" ref="J274:J280">I274*100.9/100</f>
        <v>0</v>
      </c>
    </row>
    <row r="275" spans="1:10" ht="36.75" customHeight="1" hidden="1">
      <c r="A275" s="13"/>
      <c r="B275" s="14" t="s">
        <v>162</v>
      </c>
      <c r="C275" s="23" t="s">
        <v>404</v>
      </c>
      <c r="D275" s="27" t="s">
        <v>114</v>
      </c>
      <c r="E275" s="27" t="s">
        <v>71</v>
      </c>
      <c r="F275" s="27" t="s">
        <v>416</v>
      </c>
      <c r="G275" s="27"/>
      <c r="H275" s="57">
        <f>H276</f>
        <v>0</v>
      </c>
      <c r="I275" s="258">
        <f t="shared" si="21"/>
        <v>0</v>
      </c>
      <c r="J275" s="258">
        <f t="shared" si="22"/>
        <v>0</v>
      </c>
    </row>
    <row r="276" spans="1:10" ht="36.75" customHeight="1" hidden="1">
      <c r="A276" s="13"/>
      <c r="B276" s="26" t="s">
        <v>161</v>
      </c>
      <c r="C276" s="23" t="s">
        <v>404</v>
      </c>
      <c r="D276" s="23" t="s">
        <v>114</v>
      </c>
      <c r="E276" s="23" t="s">
        <v>71</v>
      </c>
      <c r="F276" s="23" t="s">
        <v>421</v>
      </c>
      <c r="G276" s="23"/>
      <c r="H276" s="56">
        <f>H277</f>
        <v>0</v>
      </c>
      <c r="I276" s="258">
        <f t="shared" si="21"/>
        <v>0</v>
      </c>
      <c r="J276" s="258">
        <f t="shared" si="22"/>
        <v>0</v>
      </c>
    </row>
    <row r="277" spans="1:10" ht="36.75" customHeight="1" hidden="1">
      <c r="A277" s="13"/>
      <c r="B277" s="26" t="s">
        <v>160</v>
      </c>
      <c r="C277" s="23" t="s">
        <v>404</v>
      </c>
      <c r="D277" s="23" t="s">
        <v>114</v>
      </c>
      <c r="E277" s="23" t="s">
        <v>71</v>
      </c>
      <c r="F277" s="23" t="s">
        <v>419</v>
      </c>
      <c r="G277" s="23"/>
      <c r="H277" s="56">
        <f>H278</f>
        <v>0</v>
      </c>
      <c r="I277" s="258">
        <f t="shared" si="21"/>
        <v>0</v>
      </c>
      <c r="J277" s="258">
        <f t="shared" si="22"/>
        <v>0</v>
      </c>
    </row>
    <row r="278" spans="1:10" ht="36.75" customHeight="1" hidden="1">
      <c r="A278" s="13"/>
      <c r="B278" s="26" t="s">
        <v>159</v>
      </c>
      <c r="C278" s="23" t="s">
        <v>404</v>
      </c>
      <c r="D278" s="23" t="s">
        <v>114</v>
      </c>
      <c r="E278" s="23" t="s">
        <v>71</v>
      </c>
      <c r="F278" s="23" t="s">
        <v>419</v>
      </c>
      <c r="G278" s="23" t="s">
        <v>132</v>
      </c>
      <c r="H278" s="56">
        <f>H279</f>
        <v>0</v>
      </c>
      <c r="I278" s="258">
        <f t="shared" si="21"/>
        <v>0</v>
      </c>
      <c r="J278" s="258">
        <f t="shared" si="22"/>
        <v>0</v>
      </c>
    </row>
    <row r="279" spans="1:10" ht="36.75" customHeight="1" hidden="1">
      <c r="A279" s="13"/>
      <c r="B279" s="26" t="s">
        <v>420</v>
      </c>
      <c r="C279" s="23" t="s">
        <v>404</v>
      </c>
      <c r="D279" s="23" t="s">
        <v>114</v>
      </c>
      <c r="E279" s="23" t="s">
        <v>71</v>
      </c>
      <c r="F279" s="23" t="s">
        <v>419</v>
      </c>
      <c r="G279" s="23" t="s">
        <v>418</v>
      </c>
      <c r="H279" s="56"/>
      <c r="I279" s="258">
        <f t="shared" si="21"/>
        <v>0</v>
      </c>
      <c r="J279" s="258">
        <f t="shared" si="22"/>
        <v>0</v>
      </c>
    </row>
    <row r="280" spans="1:10" ht="36.75" customHeight="1" hidden="1">
      <c r="A280" s="13"/>
      <c r="B280" s="14"/>
      <c r="C280" s="27"/>
      <c r="D280" s="27"/>
      <c r="E280" s="27"/>
      <c r="F280" s="27"/>
      <c r="G280" s="27"/>
      <c r="H280" s="57"/>
      <c r="I280" s="258">
        <f t="shared" si="21"/>
        <v>0</v>
      </c>
      <c r="J280" s="258">
        <f t="shared" si="22"/>
        <v>0</v>
      </c>
    </row>
    <row r="281" spans="1:10" ht="15" customHeight="1" hidden="1">
      <c r="A281" s="13"/>
      <c r="B281" s="14" t="s">
        <v>417</v>
      </c>
      <c r="C281" s="27" t="s">
        <v>404</v>
      </c>
      <c r="D281" s="27" t="s">
        <v>114</v>
      </c>
      <c r="E281" s="27" t="s">
        <v>128</v>
      </c>
      <c r="F281" s="27"/>
      <c r="G281" s="27"/>
      <c r="H281" s="57">
        <f>H282+H286</f>
        <v>970.16</v>
      </c>
      <c r="I281" s="258">
        <f>I282+I286</f>
        <v>0</v>
      </c>
      <c r="J281" s="258">
        <f>J282+J286</f>
        <v>0</v>
      </c>
    </row>
    <row r="282" spans="1:10" ht="36.75" customHeight="1" hidden="1">
      <c r="A282" s="13"/>
      <c r="B282" s="26" t="s">
        <v>145</v>
      </c>
      <c r="C282" s="23" t="s">
        <v>404</v>
      </c>
      <c r="D282" s="23" t="s">
        <v>114</v>
      </c>
      <c r="E282" s="23" t="s">
        <v>128</v>
      </c>
      <c r="F282" s="23" t="s">
        <v>416</v>
      </c>
      <c r="G282" s="23"/>
      <c r="H282" s="56">
        <f>H283</f>
        <v>0</v>
      </c>
      <c r="I282" s="258">
        <f>H282*97.5/100</f>
        <v>0</v>
      </c>
      <c r="J282" s="258">
        <f>I282*100.9/100</f>
        <v>0</v>
      </c>
    </row>
    <row r="283" spans="1:10" ht="36.75" customHeight="1" hidden="1">
      <c r="A283" s="13"/>
      <c r="B283" s="26" t="s">
        <v>144</v>
      </c>
      <c r="C283" s="23" t="s">
        <v>404</v>
      </c>
      <c r="D283" s="23" t="s">
        <v>114</v>
      </c>
      <c r="E283" s="23" t="s">
        <v>128</v>
      </c>
      <c r="F283" s="23" t="s">
        <v>415</v>
      </c>
      <c r="G283" s="23"/>
      <c r="H283" s="56">
        <f>H284</f>
        <v>0</v>
      </c>
      <c r="I283" s="258">
        <f>H283*97.5/100</f>
        <v>0</v>
      </c>
      <c r="J283" s="258">
        <f>I283*100.9/100</f>
        <v>0</v>
      </c>
    </row>
    <row r="284" spans="1:10" ht="36.75" customHeight="1" hidden="1">
      <c r="A284" s="13"/>
      <c r="B284" s="26" t="s">
        <v>133</v>
      </c>
      <c r="C284" s="23" t="s">
        <v>404</v>
      </c>
      <c r="D284" s="23" t="s">
        <v>114</v>
      </c>
      <c r="E284" s="23" t="s">
        <v>128</v>
      </c>
      <c r="F284" s="23" t="s">
        <v>415</v>
      </c>
      <c r="G284" s="23" t="s">
        <v>132</v>
      </c>
      <c r="H284" s="56">
        <f>H285</f>
        <v>0</v>
      </c>
      <c r="I284" s="258">
        <f>H284*97.5/100</f>
        <v>0</v>
      </c>
      <c r="J284" s="258">
        <f>I284*100.9/100</f>
        <v>0</v>
      </c>
    </row>
    <row r="285" spans="1:10" ht="36.75" customHeight="1" hidden="1">
      <c r="A285" s="13"/>
      <c r="B285" s="26" t="s">
        <v>131</v>
      </c>
      <c r="C285" s="23" t="s">
        <v>404</v>
      </c>
      <c r="D285" s="23" t="s">
        <v>114</v>
      </c>
      <c r="E285" s="23" t="s">
        <v>128</v>
      </c>
      <c r="F285" s="23" t="s">
        <v>415</v>
      </c>
      <c r="G285" s="23" t="s">
        <v>130</v>
      </c>
      <c r="H285" s="56"/>
      <c r="I285" s="258">
        <f>H285*97.5/100</f>
        <v>0</v>
      </c>
      <c r="J285" s="258">
        <f>I285*100.9/100</f>
        <v>0</v>
      </c>
    </row>
    <row r="286" spans="1:10" ht="18" customHeight="1" hidden="1">
      <c r="A286" s="13"/>
      <c r="B286" s="26" t="s">
        <v>414</v>
      </c>
      <c r="C286" s="23" t="s">
        <v>404</v>
      </c>
      <c r="D286" s="23" t="s">
        <v>114</v>
      </c>
      <c r="E286" s="23" t="s">
        <v>128</v>
      </c>
      <c r="F286" s="23"/>
      <c r="G286" s="23"/>
      <c r="H286" s="56">
        <f>H287+H290+H295</f>
        <v>970.16</v>
      </c>
      <c r="I286" s="259">
        <f>I287+I290+I295</f>
        <v>0</v>
      </c>
      <c r="J286" s="259">
        <f>J287+J290+J295</f>
        <v>0</v>
      </c>
    </row>
    <row r="287" spans="1:10" ht="57.75" customHeight="1" hidden="1">
      <c r="A287" s="13"/>
      <c r="B287" s="16" t="s">
        <v>137</v>
      </c>
      <c r="C287" s="23" t="s">
        <v>404</v>
      </c>
      <c r="D287" s="29" t="s">
        <v>114</v>
      </c>
      <c r="E287" s="29" t="s">
        <v>128</v>
      </c>
      <c r="F287" s="29" t="s">
        <v>411</v>
      </c>
      <c r="G287" s="29"/>
      <c r="H287" s="55">
        <f aca="true" t="shared" si="23" ref="H287:J288">H288</f>
        <v>970.16</v>
      </c>
      <c r="I287" s="260">
        <f t="shared" si="23"/>
        <v>0</v>
      </c>
      <c r="J287" s="260">
        <f t="shared" si="23"/>
        <v>0</v>
      </c>
    </row>
    <row r="288" spans="1:10" ht="16.5" customHeight="1" hidden="1">
      <c r="A288" s="13"/>
      <c r="B288" s="26" t="s">
        <v>133</v>
      </c>
      <c r="C288" s="23" t="s">
        <v>404</v>
      </c>
      <c r="D288" s="23" t="s">
        <v>114</v>
      </c>
      <c r="E288" s="23" t="s">
        <v>128</v>
      </c>
      <c r="F288" s="23" t="s">
        <v>413</v>
      </c>
      <c r="G288" s="23" t="s">
        <v>132</v>
      </c>
      <c r="H288" s="56">
        <f t="shared" si="23"/>
        <v>970.16</v>
      </c>
      <c r="I288" s="259">
        <f t="shared" si="23"/>
        <v>0</v>
      </c>
      <c r="J288" s="259">
        <f t="shared" si="23"/>
        <v>0</v>
      </c>
    </row>
    <row r="289" spans="1:10" ht="27.75" customHeight="1" hidden="1">
      <c r="A289" s="13"/>
      <c r="B289" s="26" t="s">
        <v>412</v>
      </c>
      <c r="C289" s="23" t="s">
        <v>404</v>
      </c>
      <c r="D289" s="23" t="s">
        <v>114</v>
      </c>
      <c r="E289" s="23" t="s">
        <v>128</v>
      </c>
      <c r="F289" s="23" t="s">
        <v>411</v>
      </c>
      <c r="G289" s="23" t="s">
        <v>62</v>
      </c>
      <c r="H289" s="56">
        <v>970.16</v>
      </c>
      <c r="I289" s="259"/>
      <c r="J289" s="259"/>
    </row>
    <row r="290" spans="1:10" ht="36.75" customHeight="1" hidden="1">
      <c r="A290" s="13"/>
      <c r="B290" s="26" t="s">
        <v>410</v>
      </c>
      <c r="C290" s="23" t="s">
        <v>404</v>
      </c>
      <c r="D290" s="23" t="s">
        <v>114</v>
      </c>
      <c r="E290" s="23" t="s">
        <v>128</v>
      </c>
      <c r="F290" s="23" t="s">
        <v>409</v>
      </c>
      <c r="G290" s="23"/>
      <c r="H290" s="56">
        <f>H291</f>
        <v>0</v>
      </c>
      <c r="I290" s="258">
        <f aca="true" t="shared" si="24" ref="I290:I307">H290*97.5/100</f>
        <v>0</v>
      </c>
      <c r="J290" s="258">
        <f aca="true" t="shared" si="25" ref="J290:J307">I290*100.9/100</f>
        <v>0</v>
      </c>
    </row>
    <row r="291" spans="1:10" ht="36.75" customHeight="1" hidden="1">
      <c r="A291" s="13"/>
      <c r="B291" s="26" t="s">
        <v>134</v>
      </c>
      <c r="C291" s="23" t="s">
        <v>404</v>
      </c>
      <c r="D291" s="23" t="s">
        <v>114</v>
      </c>
      <c r="E291" s="23" t="s">
        <v>128</v>
      </c>
      <c r="F291" s="23" t="s">
        <v>409</v>
      </c>
      <c r="G291" s="23"/>
      <c r="H291" s="56">
        <f>H292</f>
        <v>0</v>
      </c>
      <c r="I291" s="258">
        <f t="shared" si="24"/>
        <v>0</v>
      </c>
      <c r="J291" s="258">
        <f t="shared" si="25"/>
        <v>0</v>
      </c>
    </row>
    <row r="292" spans="1:10" ht="36.75" customHeight="1" hidden="1">
      <c r="A292" s="13"/>
      <c r="B292" s="26" t="s">
        <v>133</v>
      </c>
      <c r="C292" s="23" t="s">
        <v>404</v>
      </c>
      <c r="D292" s="23" t="s">
        <v>114</v>
      </c>
      <c r="E292" s="23" t="s">
        <v>128</v>
      </c>
      <c r="F292" s="23" t="s">
        <v>409</v>
      </c>
      <c r="G292" s="23" t="s">
        <v>132</v>
      </c>
      <c r="H292" s="55">
        <f>H293+H294</f>
        <v>0</v>
      </c>
      <c r="I292" s="258">
        <f t="shared" si="24"/>
        <v>0</v>
      </c>
      <c r="J292" s="258">
        <f t="shared" si="25"/>
        <v>0</v>
      </c>
    </row>
    <row r="293" spans="1:10" ht="36.75" customHeight="1" hidden="1">
      <c r="A293" s="13"/>
      <c r="B293" s="26" t="s">
        <v>131</v>
      </c>
      <c r="C293" s="23" t="s">
        <v>404</v>
      </c>
      <c r="D293" s="23" t="s">
        <v>114</v>
      </c>
      <c r="E293" s="23" t="s">
        <v>128</v>
      </c>
      <c r="F293" s="23" t="s">
        <v>409</v>
      </c>
      <c r="G293" s="23" t="s">
        <v>130</v>
      </c>
      <c r="H293" s="56"/>
      <c r="I293" s="258">
        <f t="shared" si="24"/>
        <v>0</v>
      </c>
      <c r="J293" s="258">
        <f t="shared" si="25"/>
        <v>0</v>
      </c>
    </row>
    <row r="294" spans="1:10" ht="36.75" customHeight="1" hidden="1">
      <c r="A294" s="13"/>
      <c r="B294" s="26" t="s">
        <v>129</v>
      </c>
      <c r="C294" s="23" t="s">
        <v>404</v>
      </c>
      <c r="D294" s="23" t="s">
        <v>114</v>
      </c>
      <c r="E294" s="23" t="s">
        <v>128</v>
      </c>
      <c r="F294" s="23" t="s">
        <v>409</v>
      </c>
      <c r="G294" s="23" t="s">
        <v>62</v>
      </c>
      <c r="H294" s="56"/>
      <c r="I294" s="258">
        <f t="shared" si="24"/>
        <v>0</v>
      </c>
      <c r="J294" s="258">
        <f t="shared" si="25"/>
        <v>0</v>
      </c>
    </row>
    <row r="295" spans="1:10" ht="36.75" customHeight="1" hidden="1">
      <c r="A295" s="13"/>
      <c r="B295" s="26" t="s">
        <v>408</v>
      </c>
      <c r="C295" s="23" t="s">
        <v>404</v>
      </c>
      <c r="D295" s="23" t="s">
        <v>114</v>
      </c>
      <c r="E295" s="23" t="s">
        <v>128</v>
      </c>
      <c r="F295" s="23" t="s">
        <v>407</v>
      </c>
      <c r="G295" s="23"/>
      <c r="H295" s="56">
        <f>H296</f>
        <v>0</v>
      </c>
      <c r="I295" s="258">
        <f t="shared" si="24"/>
        <v>0</v>
      </c>
      <c r="J295" s="258">
        <f t="shared" si="25"/>
        <v>0</v>
      </c>
    </row>
    <row r="296" spans="1:10" ht="36.75" customHeight="1" hidden="1">
      <c r="A296" s="13"/>
      <c r="B296" s="26" t="s">
        <v>133</v>
      </c>
      <c r="C296" s="23" t="s">
        <v>404</v>
      </c>
      <c r="D296" s="23" t="s">
        <v>114</v>
      </c>
      <c r="E296" s="23" t="s">
        <v>128</v>
      </c>
      <c r="F296" s="23" t="s">
        <v>407</v>
      </c>
      <c r="G296" s="23" t="s">
        <v>132</v>
      </c>
      <c r="H296" s="56">
        <f>H297</f>
        <v>0</v>
      </c>
      <c r="I296" s="258">
        <f t="shared" si="24"/>
        <v>0</v>
      </c>
      <c r="J296" s="258">
        <f t="shared" si="25"/>
        <v>0</v>
      </c>
    </row>
    <row r="297" spans="1:10" ht="36.75" customHeight="1" hidden="1">
      <c r="A297" s="13"/>
      <c r="B297" s="26" t="s">
        <v>131</v>
      </c>
      <c r="C297" s="23" t="s">
        <v>404</v>
      </c>
      <c r="D297" s="23" t="s">
        <v>114</v>
      </c>
      <c r="E297" s="23" t="s">
        <v>128</v>
      </c>
      <c r="F297" s="23" t="s">
        <v>407</v>
      </c>
      <c r="G297" s="23" t="s">
        <v>130</v>
      </c>
      <c r="H297" s="56"/>
      <c r="I297" s="258">
        <f t="shared" si="24"/>
        <v>0</v>
      </c>
      <c r="J297" s="258">
        <f t="shared" si="25"/>
        <v>0</v>
      </c>
    </row>
    <row r="298" spans="1:10" ht="36.75" customHeight="1" hidden="1">
      <c r="A298" s="13"/>
      <c r="B298" s="26"/>
      <c r="C298" s="23"/>
      <c r="D298" s="23"/>
      <c r="E298" s="23"/>
      <c r="F298" s="23"/>
      <c r="G298" s="23"/>
      <c r="H298" s="56"/>
      <c r="I298" s="258">
        <f t="shared" si="24"/>
        <v>0</v>
      </c>
      <c r="J298" s="258">
        <f t="shared" si="25"/>
        <v>0</v>
      </c>
    </row>
    <row r="299" spans="1:10" ht="36.75" customHeight="1" hidden="1">
      <c r="A299" s="13"/>
      <c r="B299" s="26"/>
      <c r="C299" s="23"/>
      <c r="D299" s="23"/>
      <c r="E299" s="23"/>
      <c r="F299" s="23"/>
      <c r="G299" s="23"/>
      <c r="H299" s="56"/>
      <c r="I299" s="258">
        <f t="shared" si="24"/>
        <v>0</v>
      </c>
      <c r="J299" s="258">
        <f t="shared" si="25"/>
        <v>0</v>
      </c>
    </row>
    <row r="300" spans="1:10" ht="36.75" customHeight="1" hidden="1">
      <c r="A300" s="13"/>
      <c r="B300" s="26"/>
      <c r="C300" s="23"/>
      <c r="D300" s="23"/>
      <c r="E300" s="23"/>
      <c r="F300" s="23"/>
      <c r="G300" s="23"/>
      <c r="H300" s="56"/>
      <c r="I300" s="258">
        <f t="shared" si="24"/>
        <v>0</v>
      </c>
      <c r="J300" s="258">
        <f t="shared" si="25"/>
        <v>0</v>
      </c>
    </row>
    <row r="301" spans="1:10" ht="36.75" customHeight="1" hidden="1">
      <c r="A301" s="13"/>
      <c r="B301" s="14" t="s">
        <v>406</v>
      </c>
      <c r="C301" s="27" t="s">
        <v>404</v>
      </c>
      <c r="D301" s="27" t="s">
        <v>114</v>
      </c>
      <c r="E301" s="27" t="s">
        <v>85</v>
      </c>
      <c r="F301" s="27"/>
      <c r="G301" s="27"/>
      <c r="H301" s="57">
        <f>H302</f>
        <v>0</v>
      </c>
      <c r="I301" s="258">
        <f t="shared" si="24"/>
        <v>0</v>
      </c>
      <c r="J301" s="258">
        <f t="shared" si="25"/>
        <v>0</v>
      </c>
    </row>
    <row r="302" spans="1:10" ht="36.75" customHeight="1" hidden="1">
      <c r="A302" s="13"/>
      <c r="B302" s="26" t="s">
        <v>127</v>
      </c>
      <c r="C302" s="23" t="s">
        <v>404</v>
      </c>
      <c r="D302" s="23" t="s">
        <v>114</v>
      </c>
      <c r="E302" s="23" t="s">
        <v>85</v>
      </c>
      <c r="F302" s="23" t="s">
        <v>210</v>
      </c>
      <c r="G302" s="23"/>
      <c r="H302" s="56">
        <f>H303+H306</f>
        <v>0</v>
      </c>
      <c r="I302" s="258">
        <f t="shared" si="24"/>
        <v>0</v>
      </c>
      <c r="J302" s="258">
        <f t="shared" si="25"/>
        <v>0</v>
      </c>
    </row>
    <row r="303" spans="1:10" ht="36.75" customHeight="1" hidden="1">
      <c r="A303" s="13"/>
      <c r="B303" s="26" t="s">
        <v>405</v>
      </c>
      <c r="C303" s="23" t="s">
        <v>404</v>
      </c>
      <c r="D303" s="23" t="s">
        <v>114</v>
      </c>
      <c r="E303" s="23" t="s">
        <v>85</v>
      </c>
      <c r="F303" s="23" t="s">
        <v>403</v>
      </c>
      <c r="G303" s="23"/>
      <c r="H303" s="56">
        <f>H305</f>
        <v>0</v>
      </c>
      <c r="I303" s="258">
        <f t="shared" si="24"/>
        <v>0</v>
      </c>
      <c r="J303" s="258">
        <f t="shared" si="25"/>
        <v>0</v>
      </c>
    </row>
    <row r="304" spans="1:10" ht="36.75" customHeight="1" hidden="1">
      <c r="A304" s="13"/>
      <c r="B304" s="24" t="s">
        <v>75</v>
      </c>
      <c r="C304" s="23" t="s">
        <v>404</v>
      </c>
      <c r="D304" s="23" t="s">
        <v>114</v>
      </c>
      <c r="E304" s="23" t="s">
        <v>85</v>
      </c>
      <c r="F304" s="23" t="s">
        <v>403</v>
      </c>
      <c r="G304" s="23" t="s">
        <v>74</v>
      </c>
      <c r="H304" s="56">
        <f>H305</f>
        <v>0</v>
      </c>
      <c r="I304" s="258">
        <f t="shared" si="24"/>
        <v>0</v>
      </c>
      <c r="J304" s="258">
        <f t="shared" si="25"/>
        <v>0</v>
      </c>
    </row>
    <row r="305" spans="1:10" ht="36.75" customHeight="1" hidden="1">
      <c r="A305" s="13"/>
      <c r="B305" s="24" t="s">
        <v>73</v>
      </c>
      <c r="C305" s="23" t="s">
        <v>404</v>
      </c>
      <c r="D305" s="23" t="s">
        <v>114</v>
      </c>
      <c r="E305" s="23" t="s">
        <v>85</v>
      </c>
      <c r="F305" s="23" t="s">
        <v>403</v>
      </c>
      <c r="G305" s="23" t="s">
        <v>68</v>
      </c>
      <c r="H305" s="56"/>
      <c r="I305" s="258">
        <f t="shared" si="24"/>
        <v>0</v>
      </c>
      <c r="J305" s="258">
        <f t="shared" si="25"/>
        <v>0</v>
      </c>
    </row>
    <row r="306" spans="1:10" ht="36.75" customHeight="1" hidden="1">
      <c r="A306" s="13"/>
      <c r="B306" s="26"/>
      <c r="C306" s="23"/>
      <c r="D306" s="23"/>
      <c r="E306" s="23"/>
      <c r="F306" s="23"/>
      <c r="G306" s="23"/>
      <c r="H306" s="56"/>
      <c r="I306" s="258">
        <f t="shared" si="24"/>
        <v>0</v>
      </c>
      <c r="J306" s="258">
        <f t="shared" si="25"/>
        <v>0</v>
      </c>
    </row>
    <row r="307" spans="1:10" ht="36.75" customHeight="1" hidden="1">
      <c r="A307" s="13"/>
      <c r="B307" s="26"/>
      <c r="C307" s="23"/>
      <c r="D307" s="23"/>
      <c r="E307" s="23"/>
      <c r="F307" s="23"/>
      <c r="G307" s="23"/>
      <c r="H307" s="56"/>
      <c r="I307" s="258">
        <f t="shared" si="24"/>
        <v>0</v>
      </c>
      <c r="J307" s="258">
        <f t="shared" si="25"/>
        <v>0</v>
      </c>
    </row>
    <row r="308" spans="1:10" ht="27.75" customHeight="1" hidden="1">
      <c r="A308" s="13"/>
      <c r="B308" s="14" t="s">
        <v>402</v>
      </c>
      <c r="C308" s="27" t="s">
        <v>60</v>
      </c>
      <c r="D308" s="27"/>
      <c r="E308" s="27"/>
      <c r="F308" s="27"/>
      <c r="G308" s="27"/>
      <c r="H308" s="57">
        <f aca="true" t="shared" si="26" ref="H308:J309">H309</f>
        <v>2100</v>
      </c>
      <c r="I308" s="258">
        <f t="shared" si="26"/>
        <v>0</v>
      </c>
      <c r="J308" s="258">
        <f t="shared" si="26"/>
        <v>0</v>
      </c>
    </row>
    <row r="309" spans="1:10" ht="16.5" customHeight="1" hidden="1">
      <c r="A309" s="13"/>
      <c r="B309" s="14" t="s">
        <v>94</v>
      </c>
      <c r="C309" s="27" t="s">
        <v>60</v>
      </c>
      <c r="D309" s="27" t="s">
        <v>86</v>
      </c>
      <c r="E309" s="27"/>
      <c r="F309" s="27"/>
      <c r="G309" s="27"/>
      <c r="H309" s="57">
        <f t="shared" si="26"/>
        <v>2100</v>
      </c>
      <c r="I309" s="258">
        <f t="shared" si="26"/>
        <v>0</v>
      </c>
      <c r="J309" s="258">
        <f t="shared" si="26"/>
        <v>0</v>
      </c>
    </row>
    <row r="310" spans="1:10" ht="14.25" customHeight="1" hidden="1">
      <c r="A310" s="13"/>
      <c r="B310" s="14" t="s">
        <v>401</v>
      </c>
      <c r="C310" s="27" t="s">
        <v>60</v>
      </c>
      <c r="D310" s="27" t="s">
        <v>86</v>
      </c>
      <c r="E310" s="27" t="s">
        <v>312</v>
      </c>
      <c r="F310" s="27"/>
      <c r="G310" s="27"/>
      <c r="H310" s="57">
        <f>H311</f>
        <v>2100</v>
      </c>
      <c r="I310" s="258">
        <f>I311+I320+I323</f>
        <v>0</v>
      </c>
      <c r="J310" s="258">
        <f>J311+J320+J323</f>
        <v>0</v>
      </c>
    </row>
    <row r="311" spans="1:10" ht="29.25" customHeight="1" hidden="1">
      <c r="A311" s="13"/>
      <c r="B311" s="26" t="s">
        <v>394</v>
      </c>
      <c r="C311" s="23" t="s">
        <v>60</v>
      </c>
      <c r="D311" s="23" t="s">
        <v>86</v>
      </c>
      <c r="E311" s="23" t="s">
        <v>312</v>
      </c>
      <c r="F311" s="23" t="s">
        <v>330</v>
      </c>
      <c r="G311" s="23"/>
      <c r="H311" s="56">
        <f>H312</f>
        <v>2100</v>
      </c>
      <c r="I311" s="259">
        <f>I312</f>
        <v>0</v>
      </c>
      <c r="J311" s="259">
        <f>J312</f>
        <v>0</v>
      </c>
    </row>
    <row r="312" spans="1:10" ht="16.5" customHeight="1" hidden="1">
      <c r="A312" s="15" t="s">
        <v>400</v>
      </c>
      <c r="B312" s="26" t="s">
        <v>333</v>
      </c>
      <c r="C312" s="23" t="s">
        <v>60</v>
      </c>
      <c r="D312" s="23" t="s">
        <v>86</v>
      </c>
      <c r="E312" s="23" t="s">
        <v>312</v>
      </c>
      <c r="F312" s="23" t="s">
        <v>330</v>
      </c>
      <c r="G312" s="23"/>
      <c r="H312" s="56">
        <f>H313+H315+H317</f>
        <v>2100</v>
      </c>
      <c r="I312" s="259">
        <f>I313+I315+I317</f>
        <v>0</v>
      </c>
      <c r="J312" s="259">
        <f>J313+J315+J317</f>
        <v>0</v>
      </c>
    </row>
    <row r="313" spans="1:10" ht="69.75" customHeight="1" hidden="1">
      <c r="A313" s="15"/>
      <c r="B313" s="24" t="s">
        <v>90</v>
      </c>
      <c r="C313" s="23" t="s">
        <v>60</v>
      </c>
      <c r="D313" s="23" t="s">
        <v>86</v>
      </c>
      <c r="E313" s="23" t="s">
        <v>312</v>
      </c>
      <c r="F313" s="23" t="s">
        <v>330</v>
      </c>
      <c r="G313" s="23" t="s">
        <v>78</v>
      </c>
      <c r="H313" s="56">
        <f>H314</f>
        <v>1704</v>
      </c>
      <c r="I313" s="259">
        <f>I314</f>
        <v>0</v>
      </c>
      <c r="J313" s="259">
        <f>J314</f>
        <v>0</v>
      </c>
    </row>
    <row r="314" spans="1:10" ht="27" customHeight="1" hidden="1">
      <c r="A314" s="15"/>
      <c r="B314" s="24" t="s">
        <v>278</v>
      </c>
      <c r="C314" s="23" t="s">
        <v>60</v>
      </c>
      <c r="D314" s="23" t="s">
        <v>86</v>
      </c>
      <c r="E314" s="23" t="s">
        <v>312</v>
      </c>
      <c r="F314" s="23" t="s">
        <v>330</v>
      </c>
      <c r="G314" s="23" t="s">
        <v>88</v>
      </c>
      <c r="H314" s="56">
        <v>1704</v>
      </c>
      <c r="I314" s="259"/>
      <c r="J314" s="259"/>
    </row>
    <row r="315" spans="1:10" ht="26.25" customHeight="1" hidden="1">
      <c r="A315" s="15"/>
      <c r="B315" s="24" t="s">
        <v>75</v>
      </c>
      <c r="C315" s="23" t="s">
        <v>60</v>
      </c>
      <c r="D315" s="23" t="s">
        <v>86</v>
      </c>
      <c r="E315" s="23" t="s">
        <v>312</v>
      </c>
      <c r="F315" s="23" t="s">
        <v>330</v>
      </c>
      <c r="G315" s="23" t="s">
        <v>74</v>
      </c>
      <c r="H315" s="56">
        <f>H316</f>
        <v>380</v>
      </c>
      <c r="I315" s="259">
        <f>I316</f>
        <v>0</v>
      </c>
      <c r="J315" s="259">
        <f>J316</f>
        <v>0</v>
      </c>
    </row>
    <row r="316" spans="1:10" ht="26.25" customHeight="1" hidden="1">
      <c r="A316" s="15"/>
      <c r="B316" s="24" t="s">
        <v>73</v>
      </c>
      <c r="C316" s="23" t="s">
        <v>60</v>
      </c>
      <c r="D316" s="23" t="s">
        <v>86</v>
      </c>
      <c r="E316" s="23" t="s">
        <v>312</v>
      </c>
      <c r="F316" s="23" t="s">
        <v>330</v>
      </c>
      <c r="G316" s="23" t="s">
        <v>68</v>
      </c>
      <c r="H316" s="56">
        <v>380</v>
      </c>
      <c r="I316" s="259"/>
      <c r="J316" s="259"/>
    </row>
    <row r="317" spans="1:10" ht="22.5" customHeight="1" hidden="1">
      <c r="A317" s="15"/>
      <c r="B317" s="24" t="s">
        <v>287</v>
      </c>
      <c r="C317" s="23" t="s">
        <v>60</v>
      </c>
      <c r="D317" s="23" t="s">
        <v>86</v>
      </c>
      <c r="E317" s="23" t="s">
        <v>312</v>
      </c>
      <c r="F317" s="23" t="s">
        <v>330</v>
      </c>
      <c r="G317" s="23" t="s">
        <v>265</v>
      </c>
      <c r="H317" s="56">
        <f>H318+H319</f>
        <v>16</v>
      </c>
      <c r="I317" s="259">
        <f>I318+I319</f>
        <v>0</v>
      </c>
      <c r="J317" s="259">
        <f>J318+J319</f>
        <v>0</v>
      </c>
    </row>
    <row r="318" spans="2:10" ht="27" customHeight="1" hidden="1">
      <c r="B318" s="24" t="s">
        <v>318</v>
      </c>
      <c r="C318" s="23" t="s">
        <v>60</v>
      </c>
      <c r="D318" s="23" t="s">
        <v>86</v>
      </c>
      <c r="E318" s="23" t="s">
        <v>312</v>
      </c>
      <c r="F318" s="23" t="s">
        <v>330</v>
      </c>
      <c r="G318" s="23" t="s">
        <v>317</v>
      </c>
      <c r="H318" s="56">
        <v>5.5</v>
      </c>
      <c r="I318" s="259"/>
      <c r="J318" s="259"/>
    </row>
    <row r="319" spans="2:10" ht="16.5" customHeight="1" hidden="1">
      <c r="B319" s="24" t="s">
        <v>331</v>
      </c>
      <c r="C319" s="23" t="s">
        <v>60</v>
      </c>
      <c r="D319" s="23" t="s">
        <v>86</v>
      </c>
      <c r="E319" s="23" t="s">
        <v>312</v>
      </c>
      <c r="F319" s="23" t="s">
        <v>330</v>
      </c>
      <c r="G319" s="23" t="s">
        <v>314</v>
      </c>
      <c r="H319" s="56">
        <v>10.5</v>
      </c>
      <c r="I319" s="259"/>
      <c r="J319" s="259"/>
    </row>
    <row r="320" spans="2:10" ht="29.25" customHeight="1" hidden="1">
      <c r="B320" s="24" t="s">
        <v>399</v>
      </c>
      <c r="C320" s="23" t="s">
        <v>60</v>
      </c>
      <c r="D320" s="23" t="s">
        <v>86</v>
      </c>
      <c r="E320" s="23" t="s">
        <v>312</v>
      </c>
      <c r="F320" s="23" t="s">
        <v>398</v>
      </c>
      <c r="G320" s="23"/>
      <c r="H320" s="56"/>
      <c r="I320" s="259">
        <f>I321</f>
        <v>0</v>
      </c>
      <c r="J320" s="259">
        <f>J321</f>
        <v>0</v>
      </c>
    </row>
    <row r="321" spans="2:10" ht="28.5" customHeight="1" hidden="1">
      <c r="B321" s="24" t="s">
        <v>75</v>
      </c>
      <c r="C321" s="23" t="s">
        <v>60</v>
      </c>
      <c r="D321" s="23" t="s">
        <v>86</v>
      </c>
      <c r="E321" s="23" t="s">
        <v>312</v>
      </c>
      <c r="F321" s="23" t="s">
        <v>398</v>
      </c>
      <c r="G321" s="23" t="s">
        <v>74</v>
      </c>
      <c r="H321" s="56"/>
      <c r="I321" s="259">
        <f>I322</f>
        <v>0</v>
      </c>
      <c r="J321" s="259">
        <f>J322</f>
        <v>0</v>
      </c>
    </row>
    <row r="322" spans="2:10" ht="28.5" customHeight="1" hidden="1">
      <c r="B322" s="24" t="s">
        <v>73</v>
      </c>
      <c r="C322" s="23" t="s">
        <v>60</v>
      </c>
      <c r="D322" s="23" t="s">
        <v>86</v>
      </c>
      <c r="E322" s="23" t="s">
        <v>312</v>
      </c>
      <c r="F322" s="23" t="s">
        <v>398</v>
      </c>
      <c r="G322" s="23" t="s">
        <v>68</v>
      </c>
      <c r="H322" s="56"/>
      <c r="I322" s="259"/>
      <c r="J322" s="259"/>
    </row>
    <row r="323" spans="2:10" ht="39" customHeight="1" hidden="1">
      <c r="B323" s="24" t="s">
        <v>397</v>
      </c>
      <c r="C323" s="23" t="s">
        <v>60</v>
      </c>
      <c r="D323" s="23" t="s">
        <v>86</v>
      </c>
      <c r="E323" s="23" t="s">
        <v>312</v>
      </c>
      <c r="F323" s="23" t="s">
        <v>396</v>
      </c>
      <c r="G323" s="23"/>
      <c r="H323" s="56"/>
      <c r="I323" s="259">
        <f>I324</f>
        <v>0</v>
      </c>
      <c r="J323" s="259">
        <f>J324</f>
        <v>0</v>
      </c>
    </row>
    <row r="324" spans="2:10" ht="29.25" customHeight="1" hidden="1">
      <c r="B324" s="24" t="s">
        <v>75</v>
      </c>
      <c r="C324" s="23" t="s">
        <v>60</v>
      </c>
      <c r="D324" s="23" t="s">
        <v>86</v>
      </c>
      <c r="E324" s="23" t="s">
        <v>312</v>
      </c>
      <c r="F324" s="23" t="s">
        <v>396</v>
      </c>
      <c r="G324" s="23" t="s">
        <v>74</v>
      </c>
      <c r="H324" s="56"/>
      <c r="I324" s="259">
        <f>I325</f>
        <v>0</v>
      </c>
      <c r="J324" s="259">
        <f>J325</f>
        <v>0</v>
      </c>
    </row>
    <row r="325" spans="2:10" ht="31.5" customHeight="1" hidden="1">
      <c r="B325" s="24" t="s">
        <v>73</v>
      </c>
      <c r="C325" s="23" t="s">
        <v>60</v>
      </c>
      <c r="D325" s="23" t="s">
        <v>86</v>
      </c>
      <c r="E325" s="23" t="s">
        <v>312</v>
      </c>
      <c r="F325" s="23" t="s">
        <v>396</v>
      </c>
      <c r="G325" s="23" t="s">
        <v>68</v>
      </c>
      <c r="H325" s="56"/>
      <c r="I325" s="259"/>
      <c r="J325" s="259"/>
    </row>
    <row r="326" spans="2:10" ht="27" customHeight="1" hidden="1">
      <c r="B326" s="28" t="s">
        <v>395</v>
      </c>
      <c r="C326" s="27" t="s">
        <v>61</v>
      </c>
      <c r="D326" s="23"/>
      <c r="E326" s="23"/>
      <c r="F326" s="23"/>
      <c r="G326" s="23"/>
      <c r="H326" s="57">
        <f>H327+H348+H355+H365+H379+H384</f>
        <v>28306.626</v>
      </c>
      <c r="I326" s="258">
        <f>I327+I348+I355+I365+I379+I384+I398</f>
        <v>0</v>
      </c>
      <c r="J326" s="258">
        <f>J327+J348+J355+J365+J379+J384+J398</f>
        <v>0</v>
      </c>
    </row>
    <row r="327" spans="2:10" ht="17.25" customHeight="1" hidden="1">
      <c r="B327" s="14" t="s">
        <v>94</v>
      </c>
      <c r="C327" s="27" t="s">
        <v>61</v>
      </c>
      <c r="D327" s="27" t="s">
        <v>86</v>
      </c>
      <c r="E327" s="27"/>
      <c r="F327" s="27"/>
      <c r="G327" s="27"/>
      <c r="H327" s="57">
        <f>H328+H343+H338</f>
        <v>7400.2</v>
      </c>
      <c r="I327" s="258">
        <f>I328+I343+I338</f>
        <v>0</v>
      </c>
      <c r="J327" s="258">
        <f>J328+J343+J338</f>
        <v>0</v>
      </c>
    </row>
    <row r="328" spans="2:10" ht="41.25" customHeight="1" hidden="1">
      <c r="B328" s="14" t="s">
        <v>92</v>
      </c>
      <c r="C328" s="27" t="s">
        <v>61</v>
      </c>
      <c r="D328" s="27" t="s">
        <v>86</v>
      </c>
      <c r="E328" s="27" t="s">
        <v>85</v>
      </c>
      <c r="F328" s="27"/>
      <c r="G328" s="27"/>
      <c r="H328" s="57">
        <f aca="true" t="shared" si="27" ref="H328:J329">H329</f>
        <v>4900</v>
      </c>
      <c r="I328" s="258">
        <f t="shared" si="27"/>
        <v>0</v>
      </c>
      <c r="J328" s="258">
        <f t="shared" si="27"/>
        <v>0</v>
      </c>
    </row>
    <row r="329" spans="2:10" ht="30" customHeight="1" hidden="1">
      <c r="B329" s="26" t="s">
        <v>394</v>
      </c>
      <c r="C329" s="23" t="s">
        <v>61</v>
      </c>
      <c r="D329" s="23" t="s">
        <v>86</v>
      </c>
      <c r="E329" s="23" t="s">
        <v>85</v>
      </c>
      <c r="F329" s="23" t="s">
        <v>393</v>
      </c>
      <c r="G329" s="23"/>
      <c r="H329" s="56">
        <f t="shared" si="27"/>
        <v>4900</v>
      </c>
      <c r="I329" s="259">
        <f t="shared" si="27"/>
        <v>0</v>
      </c>
      <c r="J329" s="259">
        <f t="shared" si="27"/>
        <v>0</v>
      </c>
    </row>
    <row r="330" spans="2:10" ht="18" customHeight="1" hidden="1">
      <c r="B330" s="26" t="s">
        <v>333</v>
      </c>
      <c r="C330" s="23" t="s">
        <v>61</v>
      </c>
      <c r="D330" s="23" t="s">
        <v>86</v>
      </c>
      <c r="E330" s="23" t="s">
        <v>85</v>
      </c>
      <c r="F330" s="23" t="s">
        <v>332</v>
      </c>
      <c r="G330" s="23"/>
      <c r="H330" s="56">
        <f>H331+H333+H335</f>
        <v>4900</v>
      </c>
      <c r="I330" s="259">
        <f>I331+I333+I335</f>
        <v>0</v>
      </c>
      <c r="J330" s="259">
        <f>J331+J333+J335</f>
        <v>0</v>
      </c>
    </row>
    <row r="331" spans="2:10" ht="36.75" customHeight="1" hidden="1">
      <c r="B331" s="24" t="s">
        <v>90</v>
      </c>
      <c r="C331" s="23" t="s">
        <v>61</v>
      </c>
      <c r="D331" s="23" t="s">
        <v>86</v>
      </c>
      <c r="E331" s="23" t="s">
        <v>85</v>
      </c>
      <c r="F331" s="23" t="s">
        <v>393</v>
      </c>
      <c r="G331" s="23" t="s">
        <v>78</v>
      </c>
      <c r="H331" s="56">
        <f>H332</f>
        <v>4371</v>
      </c>
      <c r="I331" s="259">
        <f>I332</f>
        <v>0</v>
      </c>
      <c r="J331" s="259">
        <f>J332</f>
        <v>0</v>
      </c>
    </row>
    <row r="332" spans="2:10" ht="36.75" customHeight="1" hidden="1">
      <c r="B332" s="24" t="s">
        <v>89</v>
      </c>
      <c r="C332" s="23" t="s">
        <v>61</v>
      </c>
      <c r="D332" s="23" t="s">
        <v>86</v>
      </c>
      <c r="E332" s="23" t="s">
        <v>85</v>
      </c>
      <c r="F332" s="23" t="s">
        <v>393</v>
      </c>
      <c r="G332" s="23" t="s">
        <v>88</v>
      </c>
      <c r="H332" s="56">
        <v>4371</v>
      </c>
      <c r="I332" s="259"/>
      <c r="J332" s="259"/>
    </row>
    <row r="333" spans="2:10" ht="30" customHeight="1" hidden="1">
      <c r="B333" s="24" t="s">
        <v>75</v>
      </c>
      <c r="C333" s="23" t="s">
        <v>61</v>
      </c>
      <c r="D333" s="23" t="s">
        <v>86</v>
      </c>
      <c r="E333" s="23" t="s">
        <v>85</v>
      </c>
      <c r="F333" s="23" t="s">
        <v>393</v>
      </c>
      <c r="G333" s="23" t="s">
        <v>74</v>
      </c>
      <c r="H333" s="56">
        <f>H334</f>
        <v>501</v>
      </c>
      <c r="I333" s="259">
        <f>I334</f>
        <v>0</v>
      </c>
      <c r="J333" s="259">
        <f>J334</f>
        <v>0</v>
      </c>
    </row>
    <row r="334" spans="2:10" ht="36.75" customHeight="1" hidden="1">
      <c r="B334" s="24" t="s">
        <v>73</v>
      </c>
      <c r="C334" s="23" t="s">
        <v>61</v>
      </c>
      <c r="D334" s="23" t="s">
        <v>86</v>
      </c>
      <c r="E334" s="23" t="s">
        <v>85</v>
      </c>
      <c r="F334" s="23" t="s">
        <v>393</v>
      </c>
      <c r="G334" s="23" t="s">
        <v>68</v>
      </c>
      <c r="H334" s="56">
        <v>501</v>
      </c>
      <c r="I334" s="259"/>
      <c r="J334" s="259"/>
    </row>
    <row r="335" spans="2:10" ht="15" customHeight="1" hidden="1">
      <c r="B335" s="24" t="s">
        <v>287</v>
      </c>
      <c r="C335" s="23" t="s">
        <v>61</v>
      </c>
      <c r="D335" s="23" t="s">
        <v>86</v>
      </c>
      <c r="E335" s="23" t="s">
        <v>85</v>
      </c>
      <c r="F335" s="23" t="s">
        <v>393</v>
      </c>
      <c r="G335" s="23" t="s">
        <v>265</v>
      </c>
      <c r="H335" s="56">
        <f>H336+H337</f>
        <v>28</v>
      </c>
      <c r="I335" s="259">
        <f>I336+I337</f>
        <v>0</v>
      </c>
      <c r="J335" s="259">
        <f>J336+J337</f>
        <v>0</v>
      </c>
    </row>
    <row r="336" spans="2:10" ht="27.75" customHeight="1" hidden="1">
      <c r="B336" s="24" t="s">
        <v>536</v>
      </c>
      <c r="C336" s="23" t="s">
        <v>61</v>
      </c>
      <c r="D336" s="23" t="s">
        <v>86</v>
      </c>
      <c r="E336" s="23" t="s">
        <v>85</v>
      </c>
      <c r="F336" s="23" t="s">
        <v>393</v>
      </c>
      <c r="G336" s="23" t="s">
        <v>317</v>
      </c>
      <c r="H336" s="56">
        <v>15</v>
      </c>
      <c r="I336" s="259"/>
      <c r="J336" s="259"/>
    </row>
    <row r="337" spans="2:10" ht="20.25" customHeight="1" hidden="1">
      <c r="B337" s="24" t="s">
        <v>331</v>
      </c>
      <c r="C337" s="23" t="s">
        <v>61</v>
      </c>
      <c r="D337" s="23" t="s">
        <v>86</v>
      </c>
      <c r="E337" s="23" t="s">
        <v>85</v>
      </c>
      <c r="F337" s="23" t="s">
        <v>393</v>
      </c>
      <c r="G337" s="23" t="s">
        <v>314</v>
      </c>
      <c r="H337" s="56">
        <v>13</v>
      </c>
      <c r="I337" s="259"/>
      <c r="J337" s="259"/>
    </row>
    <row r="338" spans="2:10" ht="17.25" customHeight="1" hidden="1">
      <c r="B338" s="14" t="s">
        <v>322</v>
      </c>
      <c r="C338" s="23" t="s">
        <v>61</v>
      </c>
      <c r="D338" s="27" t="s">
        <v>86</v>
      </c>
      <c r="E338" s="27" t="s">
        <v>312</v>
      </c>
      <c r="F338" s="23"/>
      <c r="G338" s="23"/>
      <c r="H338" s="57">
        <f aca="true" t="shared" si="28" ref="H338:J341">H339</f>
        <v>0.2</v>
      </c>
      <c r="I338" s="258">
        <f t="shared" si="28"/>
        <v>0</v>
      </c>
      <c r="J338" s="258">
        <f t="shared" si="28"/>
        <v>0</v>
      </c>
    </row>
    <row r="339" spans="2:10" ht="36.75" customHeight="1" hidden="1">
      <c r="B339" s="26" t="s">
        <v>124</v>
      </c>
      <c r="C339" s="23" t="s">
        <v>61</v>
      </c>
      <c r="D339" s="23" t="s">
        <v>86</v>
      </c>
      <c r="E339" s="23" t="s">
        <v>312</v>
      </c>
      <c r="F339" s="23" t="s">
        <v>390</v>
      </c>
      <c r="G339" s="23"/>
      <c r="H339" s="56">
        <f t="shared" si="28"/>
        <v>0.2</v>
      </c>
      <c r="I339" s="259">
        <f t="shared" si="28"/>
        <v>0</v>
      </c>
      <c r="J339" s="259">
        <f t="shared" si="28"/>
        <v>0</v>
      </c>
    </row>
    <row r="340" spans="2:10" ht="84" customHeight="1" hidden="1">
      <c r="B340" s="24" t="s">
        <v>392</v>
      </c>
      <c r="C340" s="23" t="s">
        <v>61</v>
      </c>
      <c r="D340" s="23" t="s">
        <v>86</v>
      </c>
      <c r="E340" s="23" t="s">
        <v>312</v>
      </c>
      <c r="F340" s="23" t="s">
        <v>390</v>
      </c>
      <c r="G340" s="23"/>
      <c r="H340" s="56">
        <f t="shared" si="28"/>
        <v>0.2</v>
      </c>
      <c r="I340" s="259">
        <f t="shared" si="28"/>
        <v>0</v>
      </c>
      <c r="J340" s="259">
        <f t="shared" si="28"/>
        <v>0</v>
      </c>
    </row>
    <row r="341" spans="2:10" ht="12.75" customHeight="1" hidden="1">
      <c r="B341" s="24" t="s">
        <v>391</v>
      </c>
      <c r="C341" s="23" t="s">
        <v>61</v>
      </c>
      <c r="D341" s="23" t="s">
        <v>86</v>
      </c>
      <c r="E341" s="23" t="s">
        <v>312</v>
      </c>
      <c r="F341" s="23" t="s">
        <v>390</v>
      </c>
      <c r="G341" s="23" t="s">
        <v>340</v>
      </c>
      <c r="H341" s="56">
        <f t="shared" si="28"/>
        <v>0.2</v>
      </c>
      <c r="I341" s="259">
        <f t="shared" si="28"/>
        <v>0</v>
      </c>
      <c r="J341" s="259">
        <f t="shared" si="28"/>
        <v>0</v>
      </c>
    </row>
    <row r="342" spans="2:10" ht="15" customHeight="1" hidden="1">
      <c r="B342" s="20" t="s">
        <v>368</v>
      </c>
      <c r="C342" s="29" t="s">
        <v>61</v>
      </c>
      <c r="D342" s="29" t="s">
        <v>86</v>
      </c>
      <c r="E342" s="29" t="s">
        <v>312</v>
      </c>
      <c r="F342" s="29" t="s">
        <v>390</v>
      </c>
      <c r="G342" s="29" t="s">
        <v>366</v>
      </c>
      <c r="H342" s="56">
        <v>0.2</v>
      </c>
      <c r="I342" s="259"/>
      <c r="J342" s="259"/>
    </row>
    <row r="343" spans="2:10" ht="15" customHeight="1" hidden="1">
      <c r="B343" s="14" t="s">
        <v>389</v>
      </c>
      <c r="C343" s="27" t="s">
        <v>61</v>
      </c>
      <c r="D343" s="27" t="s">
        <v>86</v>
      </c>
      <c r="E343" s="27" t="s">
        <v>98</v>
      </c>
      <c r="F343" s="27"/>
      <c r="G343" s="27"/>
      <c r="H343" s="57">
        <f aca="true" t="shared" si="29" ref="H343:J346">H344</f>
        <v>2500</v>
      </c>
      <c r="I343" s="258">
        <f t="shared" si="29"/>
        <v>0</v>
      </c>
      <c r="J343" s="258">
        <f t="shared" si="29"/>
        <v>0</v>
      </c>
    </row>
    <row r="344" spans="2:10" ht="14.25" customHeight="1" hidden="1">
      <c r="B344" s="26" t="s">
        <v>389</v>
      </c>
      <c r="C344" s="23" t="s">
        <v>61</v>
      </c>
      <c r="D344" s="23" t="s">
        <v>86</v>
      </c>
      <c r="E344" s="23" t="s">
        <v>98</v>
      </c>
      <c r="F344" s="23" t="s">
        <v>385</v>
      </c>
      <c r="G344" s="23"/>
      <c r="H344" s="56">
        <f t="shared" si="29"/>
        <v>2500</v>
      </c>
      <c r="I344" s="259">
        <f t="shared" si="29"/>
        <v>0</v>
      </c>
      <c r="J344" s="259">
        <f t="shared" si="29"/>
        <v>0</v>
      </c>
    </row>
    <row r="345" spans="2:10" ht="15" customHeight="1" hidden="1">
      <c r="B345" s="26" t="s">
        <v>388</v>
      </c>
      <c r="C345" s="23" t="s">
        <v>61</v>
      </c>
      <c r="D345" s="23" t="s">
        <v>86</v>
      </c>
      <c r="E345" s="23" t="s">
        <v>98</v>
      </c>
      <c r="F345" s="23" t="s">
        <v>385</v>
      </c>
      <c r="G345" s="23"/>
      <c r="H345" s="56">
        <f t="shared" si="29"/>
        <v>2500</v>
      </c>
      <c r="I345" s="259">
        <f t="shared" si="29"/>
        <v>0</v>
      </c>
      <c r="J345" s="259">
        <f t="shared" si="29"/>
        <v>0</v>
      </c>
    </row>
    <row r="346" spans="2:10" ht="17.25" customHeight="1" hidden="1">
      <c r="B346" s="26" t="s">
        <v>387</v>
      </c>
      <c r="C346" s="23" t="s">
        <v>61</v>
      </c>
      <c r="D346" s="23" t="s">
        <v>86</v>
      </c>
      <c r="E346" s="23" t="s">
        <v>98</v>
      </c>
      <c r="F346" s="23" t="s">
        <v>385</v>
      </c>
      <c r="G346" s="23" t="s">
        <v>265</v>
      </c>
      <c r="H346" s="56">
        <f t="shared" si="29"/>
        <v>2500</v>
      </c>
      <c r="I346" s="259">
        <f t="shared" si="29"/>
        <v>0</v>
      </c>
      <c r="J346" s="259">
        <f t="shared" si="29"/>
        <v>0</v>
      </c>
    </row>
    <row r="347" spans="2:10" ht="15" customHeight="1" hidden="1">
      <c r="B347" s="26" t="s">
        <v>386</v>
      </c>
      <c r="C347" s="23" t="s">
        <v>61</v>
      </c>
      <c r="D347" s="23" t="s">
        <v>86</v>
      </c>
      <c r="E347" s="23" t="s">
        <v>98</v>
      </c>
      <c r="F347" s="23" t="s">
        <v>385</v>
      </c>
      <c r="G347" s="23" t="s">
        <v>384</v>
      </c>
      <c r="H347" s="56">
        <v>2500</v>
      </c>
      <c r="I347" s="259"/>
      <c r="J347" s="259"/>
    </row>
    <row r="348" spans="2:10" ht="15.75" customHeight="1" hidden="1">
      <c r="B348" s="14" t="s">
        <v>383</v>
      </c>
      <c r="C348" s="27" t="s">
        <v>382</v>
      </c>
      <c r="D348" s="27" t="s">
        <v>97</v>
      </c>
      <c r="E348" s="27"/>
      <c r="F348" s="27"/>
      <c r="G348" s="27"/>
      <c r="H348" s="58">
        <f aca="true" t="shared" si="30" ref="H348:J353">H349</f>
        <v>735.126</v>
      </c>
      <c r="I348" s="261">
        <f t="shared" si="30"/>
        <v>0</v>
      </c>
      <c r="J348" s="261">
        <f t="shared" si="30"/>
        <v>0</v>
      </c>
    </row>
    <row r="349" spans="2:10" ht="18" customHeight="1" hidden="1">
      <c r="B349" s="14" t="s">
        <v>381</v>
      </c>
      <c r="C349" s="27" t="s">
        <v>61</v>
      </c>
      <c r="D349" s="27" t="s">
        <v>97</v>
      </c>
      <c r="E349" s="27" t="s">
        <v>71</v>
      </c>
      <c r="F349" s="27"/>
      <c r="G349" s="27"/>
      <c r="H349" s="58">
        <f t="shared" si="30"/>
        <v>735.126</v>
      </c>
      <c r="I349" s="261">
        <f t="shared" si="30"/>
        <v>0</v>
      </c>
      <c r="J349" s="261">
        <f t="shared" si="30"/>
        <v>0</v>
      </c>
    </row>
    <row r="350" spans="2:10" ht="24.75" customHeight="1" hidden="1">
      <c r="B350" s="26" t="s">
        <v>327</v>
      </c>
      <c r="C350" s="23" t="s">
        <v>61</v>
      </c>
      <c r="D350" s="23" t="s">
        <v>97</v>
      </c>
      <c r="E350" s="23" t="s">
        <v>71</v>
      </c>
      <c r="F350" s="23" t="s">
        <v>378</v>
      </c>
      <c r="G350" s="23"/>
      <c r="H350" s="55">
        <f t="shared" si="30"/>
        <v>735.126</v>
      </c>
      <c r="I350" s="260">
        <f t="shared" si="30"/>
        <v>0</v>
      </c>
      <c r="J350" s="260">
        <f t="shared" si="30"/>
        <v>0</v>
      </c>
    </row>
    <row r="351" spans="2:10" ht="27.75" customHeight="1" hidden="1">
      <c r="B351" s="26" t="s">
        <v>380</v>
      </c>
      <c r="C351" s="23" t="s">
        <v>61</v>
      </c>
      <c r="D351" s="23" t="s">
        <v>97</v>
      </c>
      <c r="E351" s="23" t="s">
        <v>71</v>
      </c>
      <c r="F351" s="23" t="s">
        <v>378</v>
      </c>
      <c r="G351" s="23"/>
      <c r="H351" s="55">
        <f t="shared" si="30"/>
        <v>735.126</v>
      </c>
      <c r="I351" s="260">
        <f t="shared" si="30"/>
        <v>0</v>
      </c>
      <c r="J351" s="260">
        <f t="shared" si="30"/>
        <v>0</v>
      </c>
    </row>
    <row r="352" spans="2:10" ht="54.75" customHeight="1" hidden="1">
      <c r="B352" s="26" t="s">
        <v>1006</v>
      </c>
      <c r="C352" s="23" t="s">
        <v>61</v>
      </c>
      <c r="D352" s="23" t="s">
        <v>97</v>
      </c>
      <c r="E352" s="23" t="s">
        <v>71</v>
      </c>
      <c r="F352" s="23" t="s">
        <v>378</v>
      </c>
      <c r="G352" s="23"/>
      <c r="H352" s="55">
        <f t="shared" si="30"/>
        <v>735.126</v>
      </c>
      <c r="I352" s="260">
        <f t="shared" si="30"/>
        <v>0</v>
      </c>
      <c r="J352" s="260">
        <f t="shared" si="30"/>
        <v>0</v>
      </c>
    </row>
    <row r="353" spans="2:10" ht="18" customHeight="1" hidden="1">
      <c r="B353" s="16" t="s">
        <v>344</v>
      </c>
      <c r="C353" s="29" t="s">
        <v>61</v>
      </c>
      <c r="D353" s="29" t="s">
        <v>97</v>
      </c>
      <c r="E353" s="29" t="s">
        <v>71</v>
      </c>
      <c r="F353" s="23" t="s">
        <v>378</v>
      </c>
      <c r="G353" s="29" t="s">
        <v>340</v>
      </c>
      <c r="H353" s="55">
        <f t="shared" si="30"/>
        <v>735.126</v>
      </c>
      <c r="I353" s="260">
        <f t="shared" si="30"/>
        <v>0</v>
      </c>
      <c r="J353" s="260">
        <f t="shared" si="30"/>
        <v>0</v>
      </c>
    </row>
    <row r="354" spans="2:10" ht="13.5" customHeight="1" hidden="1">
      <c r="B354" s="26" t="s">
        <v>368</v>
      </c>
      <c r="C354" s="23" t="s">
        <v>61</v>
      </c>
      <c r="D354" s="23" t="s">
        <v>97</v>
      </c>
      <c r="E354" s="23" t="s">
        <v>71</v>
      </c>
      <c r="F354" s="23" t="s">
        <v>378</v>
      </c>
      <c r="G354" s="23" t="s">
        <v>366</v>
      </c>
      <c r="H354" s="55">
        <v>735.126</v>
      </c>
      <c r="I354" s="259"/>
      <c r="J354" s="259"/>
    </row>
    <row r="355" spans="2:10" ht="36.75" customHeight="1" hidden="1">
      <c r="B355" s="14" t="s">
        <v>377</v>
      </c>
      <c r="C355" s="23" t="s">
        <v>61</v>
      </c>
      <c r="D355" s="27" t="s">
        <v>128</v>
      </c>
      <c r="E355" s="27" t="s">
        <v>70</v>
      </c>
      <c r="F355" s="27"/>
      <c r="G355" s="27"/>
      <c r="H355" s="57">
        <f>H356</f>
        <v>0</v>
      </c>
      <c r="I355" s="258">
        <f aca="true" t="shared" si="31" ref="I355:I364">H355*97.5/100</f>
        <v>0</v>
      </c>
      <c r="J355" s="258">
        <f aca="true" t="shared" si="32" ref="J355:J364">I355*100.9/100</f>
        <v>0</v>
      </c>
    </row>
    <row r="356" spans="2:10" ht="36.75" customHeight="1" hidden="1">
      <c r="B356" s="26" t="s">
        <v>233</v>
      </c>
      <c r="C356" s="23" t="s">
        <v>61</v>
      </c>
      <c r="D356" s="23" t="s">
        <v>128</v>
      </c>
      <c r="E356" s="23" t="s">
        <v>70</v>
      </c>
      <c r="F356" s="23" t="s">
        <v>231</v>
      </c>
      <c r="G356" s="23"/>
      <c r="H356" s="56">
        <f>H357</f>
        <v>0</v>
      </c>
      <c r="I356" s="258">
        <f t="shared" si="31"/>
        <v>0</v>
      </c>
      <c r="J356" s="258">
        <f t="shared" si="32"/>
        <v>0</v>
      </c>
    </row>
    <row r="357" spans="2:10" ht="36.75" customHeight="1" hidden="1">
      <c r="B357" s="26" t="s">
        <v>376</v>
      </c>
      <c r="C357" s="23" t="s">
        <v>61</v>
      </c>
      <c r="D357" s="23" t="s">
        <v>128</v>
      </c>
      <c r="E357" s="23" t="s">
        <v>70</v>
      </c>
      <c r="F357" s="23" t="s">
        <v>231</v>
      </c>
      <c r="G357" s="23"/>
      <c r="H357" s="56">
        <f>H358+H361</f>
        <v>0</v>
      </c>
      <c r="I357" s="258">
        <f t="shared" si="31"/>
        <v>0</v>
      </c>
      <c r="J357" s="258">
        <f t="shared" si="32"/>
        <v>0</v>
      </c>
    </row>
    <row r="358" spans="2:10" ht="36.75" customHeight="1" hidden="1">
      <c r="B358" s="26" t="s">
        <v>375</v>
      </c>
      <c r="C358" s="23" t="s">
        <v>61</v>
      </c>
      <c r="D358" s="23" t="s">
        <v>128</v>
      </c>
      <c r="E358" s="23" t="s">
        <v>70</v>
      </c>
      <c r="F358" s="23" t="s">
        <v>374</v>
      </c>
      <c r="G358" s="23"/>
      <c r="H358" s="56">
        <f>H359</f>
        <v>0</v>
      </c>
      <c r="I358" s="258">
        <f t="shared" si="31"/>
        <v>0</v>
      </c>
      <c r="J358" s="258">
        <f t="shared" si="32"/>
        <v>0</v>
      </c>
    </row>
    <row r="359" spans="2:10" ht="36.75" customHeight="1" hidden="1">
      <c r="B359" s="26" t="s">
        <v>233</v>
      </c>
      <c r="C359" s="29" t="s">
        <v>61</v>
      </c>
      <c r="D359" s="41" t="s">
        <v>128</v>
      </c>
      <c r="E359" s="41" t="s">
        <v>70</v>
      </c>
      <c r="F359" s="41" t="s">
        <v>374</v>
      </c>
      <c r="G359" s="23" t="s">
        <v>340</v>
      </c>
      <c r="H359" s="56">
        <f>H360</f>
        <v>0</v>
      </c>
      <c r="I359" s="258">
        <f t="shared" si="31"/>
        <v>0</v>
      </c>
      <c r="J359" s="258">
        <f t="shared" si="32"/>
        <v>0</v>
      </c>
    </row>
    <row r="360" spans="2:10" ht="36.75" customHeight="1" hidden="1">
      <c r="B360" s="16" t="s">
        <v>372</v>
      </c>
      <c r="C360" s="23" t="s">
        <v>61</v>
      </c>
      <c r="D360" s="41" t="s">
        <v>128</v>
      </c>
      <c r="E360" s="41" t="s">
        <v>70</v>
      </c>
      <c r="F360" s="41" t="s">
        <v>374</v>
      </c>
      <c r="G360" s="41" t="s">
        <v>370</v>
      </c>
      <c r="H360" s="56"/>
      <c r="I360" s="258">
        <f t="shared" si="31"/>
        <v>0</v>
      </c>
      <c r="J360" s="258">
        <f t="shared" si="32"/>
        <v>0</v>
      </c>
    </row>
    <row r="361" spans="2:10" ht="36.75" customHeight="1" hidden="1">
      <c r="B361" s="26" t="s">
        <v>373</v>
      </c>
      <c r="C361" s="23" t="s">
        <v>61</v>
      </c>
      <c r="D361" s="23" t="s">
        <v>128</v>
      </c>
      <c r="E361" s="23" t="s">
        <v>70</v>
      </c>
      <c r="F361" s="23" t="s">
        <v>371</v>
      </c>
      <c r="G361" s="23"/>
      <c r="H361" s="56">
        <f>H362</f>
        <v>0</v>
      </c>
      <c r="I361" s="258">
        <f t="shared" si="31"/>
        <v>0</v>
      </c>
      <c r="J361" s="258">
        <f t="shared" si="32"/>
        <v>0</v>
      </c>
    </row>
    <row r="362" spans="2:10" ht="36.75" customHeight="1" hidden="1">
      <c r="B362" s="16" t="s">
        <v>124</v>
      </c>
      <c r="C362" s="29" t="s">
        <v>61</v>
      </c>
      <c r="D362" s="41" t="s">
        <v>128</v>
      </c>
      <c r="E362" s="41" t="s">
        <v>70</v>
      </c>
      <c r="F362" s="41" t="s">
        <v>371</v>
      </c>
      <c r="G362" s="41" t="s">
        <v>340</v>
      </c>
      <c r="H362" s="56">
        <f>H363</f>
        <v>0</v>
      </c>
      <c r="I362" s="258">
        <f t="shared" si="31"/>
        <v>0</v>
      </c>
      <c r="J362" s="258">
        <f t="shared" si="32"/>
        <v>0</v>
      </c>
    </row>
    <row r="363" spans="2:10" ht="36.75" customHeight="1" hidden="1">
      <c r="B363" s="16" t="s">
        <v>372</v>
      </c>
      <c r="C363" s="23" t="s">
        <v>61</v>
      </c>
      <c r="D363" s="41" t="s">
        <v>128</v>
      </c>
      <c r="E363" s="41" t="s">
        <v>70</v>
      </c>
      <c r="F363" s="41" t="s">
        <v>371</v>
      </c>
      <c r="G363" s="41" t="s">
        <v>370</v>
      </c>
      <c r="H363" s="56"/>
      <c r="I363" s="258">
        <f t="shared" si="31"/>
        <v>0</v>
      </c>
      <c r="J363" s="258">
        <f t="shared" si="32"/>
        <v>0</v>
      </c>
    </row>
    <row r="364" spans="2:10" ht="36.75" customHeight="1" hidden="1">
      <c r="B364" s="26"/>
      <c r="C364" s="23"/>
      <c r="D364" s="23"/>
      <c r="E364" s="23"/>
      <c r="F364" s="23"/>
      <c r="G364" s="23"/>
      <c r="H364" s="55"/>
      <c r="I364" s="258">
        <f t="shared" si="31"/>
        <v>0</v>
      </c>
      <c r="J364" s="258">
        <f t="shared" si="32"/>
        <v>0</v>
      </c>
    </row>
    <row r="365" spans="2:10" ht="14.25" customHeight="1" hidden="1">
      <c r="B365" s="14" t="s">
        <v>239</v>
      </c>
      <c r="C365" s="27" t="s">
        <v>61</v>
      </c>
      <c r="D365" s="27" t="s">
        <v>223</v>
      </c>
      <c r="E365" s="27"/>
      <c r="F365" s="27"/>
      <c r="G365" s="30"/>
      <c r="H365" s="58">
        <f>H367</f>
        <v>470.3</v>
      </c>
      <c r="I365" s="261">
        <f>I367</f>
        <v>0</v>
      </c>
      <c r="J365" s="261">
        <f>J367</f>
        <v>0</v>
      </c>
    </row>
    <row r="366" spans="2:10" ht="36.75" customHeight="1" hidden="1">
      <c r="B366" s="14"/>
      <c r="C366" s="23"/>
      <c r="D366" s="27"/>
      <c r="E366" s="27"/>
      <c r="F366" s="27"/>
      <c r="G366" s="27"/>
      <c r="H366" s="57"/>
      <c r="I366" s="258">
        <f>H366*97.5/100</f>
        <v>0</v>
      </c>
      <c r="J366" s="258">
        <f>I366*100.9/100</f>
        <v>0</v>
      </c>
    </row>
    <row r="367" spans="2:10" ht="36.75" customHeight="1" hidden="1">
      <c r="B367" s="14" t="s">
        <v>124</v>
      </c>
      <c r="C367" s="27" t="s">
        <v>61</v>
      </c>
      <c r="D367" s="27" t="s">
        <v>223</v>
      </c>
      <c r="E367" s="27" t="s">
        <v>128</v>
      </c>
      <c r="F367" s="27" t="s">
        <v>232</v>
      </c>
      <c r="G367" s="27"/>
      <c r="H367" s="57">
        <f>H371+H368</f>
        <v>470.3</v>
      </c>
      <c r="I367" s="258">
        <f>I371+I368</f>
        <v>0</v>
      </c>
      <c r="J367" s="258">
        <f>J371+J368</f>
        <v>0</v>
      </c>
    </row>
    <row r="368" spans="2:10" ht="36.75" customHeight="1" hidden="1">
      <c r="B368" s="36" t="s">
        <v>364</v>
      </c>
      <c r="C368" s="23" t="s">
        <v>61</v>
      </c>
      <c r="D368" s="23" t="s">
        <v>223</v>
      </c>
      <c r="E368" s="23" t="s">
        <v>128</v>
      </c>
      <c r="F368" s="29" t="s">
        <v>362</v>
      </c>
      <c r="G368" s="23"/>
      <c r="H368" s="56">
        <f aca="true" t="shared" si="33" ref="H368:J369">H369</f>
        <v>200</v>
      </c>
      <c r="I368" s="259">
        <f t="shared" si="33"/>
        <v>0</v>
      </c>
      <c r="J368" s="259">
        <f t="shared" si="33"/>
        <v>0</v>
      </c>
    </row>
    <row r="369" spans="2:10" ht="16.5" customHeight="1" hidden="1">
      <c r="B369" s="36" t="s">
        <v>363</v>
      </c>
      <c r="C369" s="23" t="s">
        <v>61</v>
      </c>
      <c r="D369" s="23" t="s">
        <v>223</v>
      </c>
      <c r="E369" s="23" t="s">
        <v>128</v>
      </c>
      <c r="F369" s="29" t="s">
        <v>362</v>
      </c>
      <c r="G369" s="23" t="s">
        <v>340</v>
      </c>
      <c r="H369" s="56">
        <f t="shared" si="33"/>
        <v>200</v>
      </c>
      <c r="I369" s="259">
        <f t="shared" si="33"/>
        <v>0</v>
      </c>
      <c r="J369" s="259">
        <f t="shared" si="33"/>
        <v>0</v>
      </c>
    </row>
    <row r="370" spans="2:10" ht="17.25" customHeight="1" hidden="1">
      <c r="B370" s="36" t="s">
        <v>64</v>
      </c>
      <c r="C370" s="23" t="s">
        <v>61</v>
      </c>
      <c r="D370" s="23" t="s">
        <v>223</v>
      </c>
      <c r="E370" s="23" t="s">
        <v>128</v>
      </c>
      <c r="F370" s="29" t="s">
        <v>362</v>
      </c>
      <c r="G370" s="23" t="s">
        <v>337</v>
      </c>
      <c r="H370" s="56">
        <v>200</v>
      </c>
      <c r="I370" s="259"/>
      <c r="J370" s="259"/>
    </row>
    <row r="371" spans="2:10" ht="78" customHeight="1" hidden="1">
      <c r="B371" s="26" t="s">
        <v>123</v>
      </c>
      <c r="C371" s="23" t="s">
        <v>61</v>
      </c>
      <c r="D371" s="23" t="s">
        <v>223</v>
      </c>
      <c r="E371" s="23" t="s">
        <v>128</v>
      </c>
      <c r="F371" s="23" t="s">
        <v>367</v>
      </c>
      <c r="G371" s="23"/>
      <c r="H371" s="56">
        <f aca="true" t="shared" si="34" ref="H371:J373">H372</f>
        <v>270.3</v>
      </c>
      <c r="I371" s="259">
        <f t="shared" si="34"/>
        <v>0</v>
      </c>
      <c r="J371" s="259">
        <f t="shared" si="34"/>
        <v>0</v>
      </c>
    </row>
    <row r="372" spans="2:10" ht="57" customHeight="1" hidden="1">
      <c r="B372" s="26" t="s">
        <v>369</v>
      </c>
      <c r="C372" s="23" t="s">
        <v>61</v>
      </c>
      <c r="D372" s="23" t="s">
        <v>223</v>
      </c>
      <c r="E372" s="23" t="s">
        <v>128</v>
      </c>
      <c r="F372" s="23" t="s">
        <v>367</v>
      </c>
      <c r="G372" s="29"/>
      <c r="H372" s="56">
        <f t="shared" si="34"/>
        <v>270.3</v>
      </c>
      <c r="I372" s="259">
        <f t="shared" si="34"/>
        <v>0</v>
      </c>
      <c r="J372" s="259">
        <f t="shared" si="34"/>
        <v>0</v>
      </c>
    </row>
    <row r="373" spans="2:10" ht="15.75" customHeight="1" hidden="1">
      <c r="B373" s="26" t="s">
        <v>233</v>
      </c>
      <c r="C373" s="23" t="s">
        <v>61</v>
      </c>
      <c r="D373" s="23" t="s">
        <v>223</v>
      </c>
      <c r="E373" s="23" t="s">
        <v>128</v>
      </c>
      <c r="F373" s="23" t="s">
        <v>367</v>
      </c>
      <c r="G373" s="23" t="s">
        <v>340</v>
      </c>
      <c r="H373" s="56">
        <f t="shared" si="34"/>
        <v>270.3</v>
      </c>
      <c r="I373" s="259">
        <f t="shared" si="34"/>
        <v>0</v>
      </c>
      <c r="J373" s="259">
        <f t="shared" si="34"/>
        <v>0</v>
      </c>
    </row>
    <row r="374" spans="2:10" ht="17.25" customHeight="1" hidden="1">
      <c r="B374" s="26" t="s">
        <v>368</v>
      </c>
      <c r="C374" s="23" t="s">
        <v>61</v>
      </c>
      <c r="D374" s="23" t="s">
        <v>223</v>
      </c>
      <c r="E374" s="23" t="s">
        <v>128</v>
      </c>
      <c r="F374" s="23" t="s">
        <v>367</v>
      </c>
      <c r="G374" s="23" t="s">
        <v>366</v>
      </c>
      <c r="H374" s="56">
        <v>270.3</v>
      </c>
      <c r="I374" s="259"/>
      <c r="J374" s="259"/>
    </row>
    <row r="375" spans="2:10" ht="36.75" customHeight="1" hidden="1">
      <c r="B375" s="36" t="s">
        <v>365</v>
      </c>
      <c r="C375" s="23" t="s">
        <v>61</v>
      </c>
      <c r="D375" s="23" t="s">
        <v>223</v>
      </c>
      <c r="E375" s="23" t="s">
        <v>128</v>
      </c>
      <c r="F375" s="23"/>
      <c r="G375" s="23"/>
      <c r="H375" s="56">
        <f>H376</f>
        <v>0</v>
      </c>
      <c r="I375" s="258">
        <f aca="true" t="shared" si="35" ref="I375:I383">H375*97.5/100</f>
        <v>0</v>
      </c>
      <c r="J375" s="258">
        <f aca="true" t="shared" si="36" ref="J375:J383">I375*100.9/100</f>
        <v>0</v>
      </c>
    </row>
    <row r="376" spans="2:10" ht="36.75" customHeight="1" hidden="1">
      <c r="B376" s="36" t="s">
        <v>364</v>
      </c>
      <c r="C376" s="23" t="s">
        <v>61</v>
      </c>
      <c r="D376" s="23" t="s">
        <v>223</v>
      </c>
      <c r="E376" s="23" t="s">
        <v>128</v>
      </c>
      <c r="F376" s="29" t="s">
        <v>362</v>
      </c>
      <c r="G376" s="23"/>
      <c r="H376" s="56">
        <f>H377</f>
        <v>0</v>
      </c>
      <c r="I376" s="258">
        <f t="shared" si="35"/>
        <v>0</v>
      </c>
      <c r="J376" s="258">
        <f t="shared" si="36"/>
        <v>0</v>
      </c>
    </row>
    <row r="377" spans="2:10" ht="36.75" customHeight="1" hidden="1">
      <c r="B377" s="36" t="s">
        <v>363</v>
      </c>
      <c r="C377" s="23" t="s">
        <v>61</v>
      </c>
      <c r="D377" s="23" t="s">
        <v>223</v>
      </c>
      <c r="E377" s="23" t="s">
        <v>128</v>
      </c>
      <c r="F377" s="29" t="s">
        <v>362</v>
      </c>
      <c r="G377" s="23" t="s">
        <v>340</v>
      </c>
      <c r="H377" s="56">
        <f>H378</f>
        <v>0</v>
      </c>
      <c r="I377" s="258">
        <f t="shared" si="35"/>
        <v>0</v>
      </c>
      <c r="J377" s="258">
        <f t="shared" si="36"/>
        <v>0</v>
      </c>
    </row>
    <row r="378" spans="2:10" ht="36.75" customHeight="1" hidden="1">
      <c r="B378" s="36" t="s">
        <v>64</v>
      </c>
      <c r="C378" s="23" t="s">
        <v>61</v>
      </c>
      <c r="D378" s="23" t="s">
        <v>223</v>
      </c>
      <c r="E378" s="23" t="s">
        <v>128</v>
      </c>
      <c r="F378" s="29" t="s">
        <v>362</v>
      </c>
      <c r="G378" s="23" t="s">
        <v>337</v>
      </c>
      <c r="H378" s="56">
        <v>0</v>
      </c>
      <c r="I378" s="258">
        <f t="shared" si="35"/>
        <v>0</v>
      </c>
      <c r="J378" s="258">
        <f t="shared" si="36"/>
        <v>0</v>
      </c>
    </row>
    <row r="379" spans="2:10" ht="36.75" customHeight="1" hidden="1">
      <c r="B379" s="14" t="s">
        <v>361</v>
      </c>
      <c r="C379" s="27" t="s">
        <v>61</v>
      </c>
      <c r="D379" s="27" t="s">
        <v>312</v>
      </c>
      <c r="E379" s="27"/>
      <c r="F379" s="27"/>
      <c r="G379" s="27"/>
      <c r="H379" s="57">
        <f>H380</f>
        <v>0</v>
      </c>
      <c r="I379" s="258">
        <f t="shared" si="35"/>
        <v>0</v>
      </c>
      <c r="J379" s="258">
        <f t="shared" si="36"/>
        <v>0</v>
      </c>
    </row>
    <row r="380" spans="2:10" ht="36.75" customHeight="1" hidden="1">
      <c r="B380" s="26" t="s">
        <v>360</v>
      </c>
      <c r="C380" s="23" t="s">
        <v>61</v>
      </c>
      <c r="D380" s="23" t="s">
        <v>312</v>
      </c>
      <c r="E380" s="23" t="s">
        <v>86</v>
      </c>
      <c r="F380" s="23" t="s">
        <v>359</v>
      </c>
      <c r="G380" s="23"/>
      <c r="H380" s="56">
        <f>H381</f>
        <v>0</v>
      </c>
      <c r="I380" s="258">
        <f t="shared" si="35"/>
        <v>0</v>
      </c>
      <c r="J380" s="258">
        <f t="shared" si="36"/>
        <v>0</v>
      </c>
    </row>
    <row r="381" spans="2:10" ht="36.75" customHeight="1" hidden="1">
      <c r="B381" s="26" t="s">
        <v>358</v>
      </c>
      <c r="C381" s="23" t="s">
        <v>61</v>
      </c>
      <c r="D381" s="23" t="s">
        <v>312</v>
      </c>
      <c r="E381" s="23" t="s">
        <v>86</v>
      </c>
      <c r="F381" s="23" t="s">
        <v>354</v>
      </c>
      <c r="G381" s="23"/>
      <c r="H381" s="56">
        <f>H382</f>
        <v>0</v>
      </c>
      <c r="I381" s="258">
        <f t="shared" si="35"/>
        <v>0</v>
      </c>
      <c r="J381" s="258">
        <f t="shared" si="36"/>
        <v>0</v>
      </c>
    </row>
    <row r="382" spans="2:10" ht="36.75" customHeight="1" hidden="1">
      <c r="B382" s="26" t="s">
        <v>357</v>
      </c>
      <c r="C382" s="23" t="s">
        <v>61</v>
      </c>
      <c r="D382" s="23" t="s">
        <v>312</v>
      </c>
      <c r="E382" s="23" t="s">
        <v>86</v>
      </c>
      <c r="F382" s="23" t="s">
        <v>354</v>
      </c>
      <c r="G382" s="29" t="s">
        <v>356</v>
      </c>
      <c r="H382" s="56">
        <f>H383</f>
        <v>0</v>
      </c>
      <c r="I382" s="258">
        <f t="shared" si="35"/>
        <v>0</v>
      </c>
      <c r="J382" s="258">
        <f t="shared" si="36"/>
        <v>0</v>
      </c>
    </row>
    <row r="383" spans="2:10" ht="36.75" customHeight="1" hidden="1">
      <c r="B383" s="26" t="s">
        <v>355</v>
      </c>
      <c r="C383" s="23" t="s">
        <v>61</v>
      </c>
      <c r="D383" s="23" t="s">
        <v>312</v>
      </c>
      <c r="E383" s="23" t="s">
        <v>86</v>
      </c>
      <c r="F383" s="23" t="s">
        <v>354</v>
      </c>
      <c r="G383" s="29" t="s">
        <v>353</v>
      </c>
      <c r="H383" s="56"/>
      <c r="I383" s="258">
        <f t="shared" si="35"/>
        <v>0</v>
      </c>
      <c r="J383" s="258">
        <f t="shared" si="36"/>
        <v>0</v>
      </c>
    </row>
    <row r="384" spans="2:10" ht="36.75" customHeight="1" hidden="1">
      <c r="B384" s="14" t="s">
        <v>352</v>
      </c>
      <c r="C384" s="27" t="s">
        <v>61</v>
      </c>
      <c r="D384" s="27" t="s">
        <v>339</v>
      </c>
      <c r="E384" s="27"/>
      <c r="F384" s="27"/>
      <c r="G384" s="30"/>
      <c r="H384" s="57">
        <f>H385+H391</f>
        <v>19701</v>
      </c>
      <c r="I384" s="258">
        <f>I385+I391</f>
        <v>0</v>
      </c>
      <c r="J384" s="258">
        <f>J385+J391</f>
        <v>0</v>
      </c>
    </row>
    <row r="385" spans="2:10" ht="36.75" customHeight="1" hidden="1">
      <c r="B385" s="14" t="s">
        <v>351</v>
      </c>
      <c r="C385" s="27" t="s">
        <v>61</v>
      </c>
      <c r="D385" s="27" t="s">
        <v>339</v>
      </c>
      <c r="E385" s="27" t="s">
        <v>86</v>
      </c>
      <c r="F385" s="27"/>
      <c r="G385" s="30"/>
      <c r="H385" s="57">
        <f aca="true" t="shared" si="37" ref="H385:J386">H386</f>
        <v>6427</v>
      </c>
      <c r="I385" s="258">
        <f t="shared" si="37"/>
        <v>0</v>
      </c>
      <c r="J385" s="258">
        <f t="shared" si="37"/>
        <v>0</v>
      </c>
    </row>
    <row r="386" spans="2:10" ht="36.75" customHeight="1" hidden="1">
      <c r="B386" s="26" t="s">
        <v>233</v>
      </c>
      <c r="C386" s="23" t="s">
        <v>61</v>
      </c>
      <c r="D386" s="23" t="s">
        <v>339</v>
      </c>
      <c r="E386" s="23" t="s">
        <v>86</v>
      </c>
      <c r="F386" s="23" t="s">
        <v>348</v>
      </c>
      <c r="G386" s="29"/>
      <c r="H386" s="56">
        <f t="shared" si="37"/>
        <v>6427</v>
      </c>
      <c r="I386" s="259">
        <f t="shared" si="37"/>
        <v>0</v>
      </c>
      <c r="J386" s="259">
        <f t="shared" si="37"/>
        <v>0</v>
      </c>
    </row>
    <row r="387" spans="2:10" ht="79.5" customHeight="1" hidden="1">
      <c r="B387" s="26" t="s">
        <v>123</v>
      </c>
      <c r="C387" s="23" t="s">
        <v>61</v>
      </c>
      <c r="D387" s="23" t="s">
        <v>339</v>
      </c>
      <c r="E387" s="23" t="s">
        <v>86</v>
      </c>
      <c r="F387" s="23" t="s">
        <v>348</v>
      </c>
      <c r="G387" s="29"/>
      <c r="H387" s="56">
        <f>H389</f>
        <v>6427</v>
      </c>
      <c r="I387" s="259">
        <f>I389</f>
        <v>0</v>
      </c>
      <c r="J387" s="259">
        <f>J389</f>
        <v>0</v>
      </c>
    </row>
    <row r="388" spans="2:10" ht="36.75" customHeight="1" hidden="1">
      <c r="B388" s="26" t="s">
        <v>350</v>
      </c>
      <c r="C388" s="23" t="s">
        <v>61</v>
      </c>
      <c r="D388" s="23" t="s">
        <v>339</v>
      </c>
      <c r="E388" s="23" t="s">
        <v>86</v>
      </c>
      <c r="F388" s="23" t="s">
        <v>348</v>
      </c>
      <c r="G388" s="29"/>
      <c r="H388" s="56">
        <f aca="true" t="shared" si="38" ref="H388:J389">H389</f>
        <v>6427</v>
      </c>
      <c r="I388" s="259">
        <f t="shared" si="38"/>
        <v>0</v>
      </c>
      <c r="J388" s="259">
        <f t="shared" si="38"/>
        <v>0</v>
      </c>
    </row>
    <row r="389" spans="2:10" ht="15.75" customHeight="1" hidden="1">
      <c r="B389" s="26" t="s">
        <v>124</v>
      </c>
      <c r="C389" s="23" t="s">
        <v>61</v>
      </c>
      <c r="D389" s="23" t="s">
        <v>339</v>
      </c>
      <c r="E389" s="23" t="s">
        <v>86</v>
      </c>
      <c r="F389" s="23" t="s">
        <v>348</v>
      </c>
      <c r="G389" s="29" t="s">
        <v>340</v>
      </c>
      <c r="H389" s="56">
        <f t="shared" si="38"/>
        <v>6427</v>
      </c>
      <c r="I389" s="259">
        <f t="shared" si="38"/>
        <v>0</v>
      </c>
      <c r="J389" s="259">
        <f t="shared" si="38"/>
        <v>0</v>
      </c>
    </row>
    <row r="390" spans="2:10" ht="27" customHeight="1" hidden="1">
      <c r="B390" s="26" t="s">
        <v>349</v>
      </c>
      <c r="C390" s="23" t="s">
        <v>61</v>
      </c>
      <c r="D390" s="23" t="s">
        <v>339</v>
      </c>
      <c r="E390" s="23" t="s">
        <v>86</v>
      </c>
      <c r="F390" s="23" t="s">
        <v>348</v>
      </c>
      <c r="G390" s="29" t="s">
        <v>347</v>
      </c>
      <c r="H390" s="56">
        <v>6427</v>
      </c>
      <c r="I390" s="259"/>
      <c r="J390" s="259"/>
    </row>
    <row r="391" spans="2:10" ht="18.75" customHeight="1" hidden="1">
      <c r="B391" s="14" t="s">
        <v>346</v>
      </c>
      <c r="C391" s="27" t="s">
        <v>61</v>
      </c>
      <c r="D391" s="27" t="s">
        <v>339</v>
      </c>
      <c r="E391" s="27" t="s">
        <v>97</v>
      </c>
      <c r="F391" s="27"/>
      <c r="G391" s="30"/>
      <c r="H391" s="57">
        <f>H394</f>
        <v>13274</v>
      </c>
      <c r="I391" s="258">
        <f>I394</f>
        <v>0</v>
      </c>
      <c r="J391" s="258">
        <f>J394</f>
        <v>0</v>
      </c>
    </row>
    <row r="392" spans="2:10" ht="18" customHeight="1" hidden="1">
      <c r="B392" s="26" t="s">
        <v>233</v>
      </c>
      <c r="C392" s="23" t="s">
        <v>61</v>
      </c>
      <c r="D392" s="23" t="s">
        <v>339</v>
      </c>
      <c r="E392" s="23" t="s">
        <v>97</v>
      </c>
      <c r="F392" s="23" t="s">
        <v>342</v>
      </c>
      <c r="G392" s="29"/>
      <c r="H392" s="56">
        <f aca="true" t="shared" si="39" ref="H392:J395">H393</f>
        <v>13274</v>
      </c>
      <c r="I392" s="259">
        <f t="shared" si="39"/>
        <v>0</v>
      </c>
      <c r="J392" s="259">
        <f t="shared" si="39"/>
        <v>0</v>
      </c>
    </row>
    <row r="393" spans="2:10" ht="36.75" customHeight="1" hidden="1">
      <c r="B393" s="26" t="s">
        <v>123</v>
      </c>
      <c r="C393" s="23" t="s">
        <v>61</v>
      </c>
      <c r="D393" s="23" t="s">
        <v>339</v>
      </c>
      <c r="E393" s="23" t="s">
        <v>97</v>
      </c>
      <c r="F393" s="23" t="s">
        <v>342</v>
      </c>
      <c r="G393" s="29"/>
      <c r="H393" s="56">
        <f t="shared" si="39"/>
        <v>13274</v>
      </c>
      <c r="I393" s="259">
        <f t="shared" si="39"/>
        <v>0</v>
      </c>
      <c r="J393" s="259">
        <f t="shared" si="39"/>
        <v>0</v>
      </c>
    </row>
    <row r="394" spans="2:10" ht="28.5" customHeight="1" hidden="1">
      <c r="B394" s="26" t="s">
        <v>345</v>
      </c>
      <c r="C394" s="23" t="s">
        <v>61</v>
      </c>
      <c r="D394" s="23" t="s">
        <v>339</v>
      </c>
      <c r="E394" s="23" t="s">
        <v>97</v>
      </c>
      <c r="F394" s="23" t="s">
        <v>342</v>
      </c>
      <c r="G394" s="29"/>
      <c r="H394" s="56">
        <f t="shared" si="39"/>
        <v>13274</v>
      </c>
      <c r="I394" s="259">
        <f t="shared" si="39"/>
        <v>0</v>
      </c>
      <c r="J394" s="259">
        <f t="shared" si="39"/>
        <v>0</v>
      </c>
    </row>
    <row r="395" spans="2:10" ht="17.25" customHeight="1" hidden="1">
      <c r="B395" s="26" t="s">
        <v>344</v>
      </c>
      <c r="C395" s="23" t="s">
        <v>61</v>
      </c>
      <c r="D395" s="23" t="s">
        <v>339</v>
      </c>
      <c r="E395" s="23" t="s">
        <v>97</v>
      </c>
      <c r="F395" s="23" t="s">
        <v>342</v>
      </c>
      <c r="G395" s="29" t="s">
        <v>340</v>
      </c>
      <c r="H395" s="56">
        <f t="shared" si="39"/>
        <v>13274</v>
      </c>
      <c r="I395" s="259">
        <f t="shared" si="39"/>
        <v>0</v>
      </c>
      <c r="J395" s="259">
        <f t="shared" si="39"/>
        <v>0</v>
      </c>
    </row>
    <row r="396" spans="2:10" ht="13.5" customHeight="1" hidden="1">
      <c r="B396" s="26" t="s">
        <v>343</v>
      </c>
      <c r="C396" s="23" t="s">
        <v>61</v>
      </c>
      <c r="D396" s="23" t="s">
        <v>339</v>
      </c>
      <c r="E396" s="23" t="s">
        <v>97</v>
      </c>
      <c r="F396" s="23" t="s">
        <v>342</v>
      </c>
      <c r="G396" s="29" t="s">
        <v>341</v>
      </c>
      <c r="H396" s="56">
        <v>13274</v>
      </c>
      <c r="I396" s="259"/>
      <c r="J396" s="259"/>
    </row>
    <row r="397" spans="2:10" ht="12.75" customHeight="1" hidden="1">
      <c r="B397" s="14" t="s">
        <v>1007</v>
      </c>
      <c r="C397" s="27" t="s">
        <v>61</v>
      </c>
      <c r="D397" s="27" t="s">
        <v>1008</v>
      </c>
      <c r="E397" s="27" t="s">
        <v>1008</v>
      </c>
      <c r="F397" s="27"/>
      <c r="G397" s="30"/>
      <c r="H397" s="57"/>
      <c r="I397" s="258">
        <f>I398</f>
        <v>0</v>
      </c>
      <c r="J397" s="258">
        <f>J398</f>
        <v>0</v>
      </c>
    </row>
    <row r="398" spans="2:10" ht="17.25" customHeight="1" hidden="1">
      <c r="B398" s="26" t="s">
        <v>1007</v>
      </c>
      <c r="C398" s="23" t="s">
        <v>61</v>
      </c>
      <c r="D398" s="23" t="s">
        <v>1008</v>
      </c>
      <c r="E398" s="23" t="s">
        <v>1008</v>
      </c>
      <c r="F398" s="23" t="s">
        <v>1009</v>
      </c>
      <c r="G398" s="29"/>
      <c r="H398" s="55"/>
      <c r="I398" s="259">
        <f>I399</f>
        <v>0</v>
      </c>
      <c r="J398" s="259">
        <f>J399</f>
        <v>0</v>
      </c>
    </row>
    <row r="399" spans="2:10" ht="15.75" customHeight="1" hidden="1">
      <c r="B399" s="26" t="s">
        <v>1007</v>
      </c>
      <c r="C399" s="23" t="s">
        <v>61</v>
      </c>
      <c r="D399" s="23" t="s">
        <v>1008</v>
      </c>
      <c r="E399" s="23" t="s">
        <v>1008</v>
      </c>
      <c r="F399" s="23" t="s">
        <v>1009</v>
      </c>
      <c r="G399" s="29" t="s">
        <v>1010</v>
      </c>
      <c r="H399" s="62"/>
      <c r="I399" s="259"/>
      <c r="J399" s="259"/>
    </row>
    <row r="400" spans="2:10" ht="36.75" customHeight="1" hidden="1">
      <c r="B400" s="26"/>
      <c r="C400" s="23"/>
      <c r="D400" s="23"/>
      <c r="E400" s="23"/>
      <c r="F400" s="49"/>
      <c r="G400" s="29"/>
      <c r="H400" s="61"/>
      <c r="I400" s="258">
        <f aca="true" t="shared" si="40" ref="I400:I409">H400*97.5/100</f>
        <v>0</v>
      </c>
      <c r="J400" s="258">
        <f aca="true" t="shared" si="41" ref="J400:J409">I400*100.9/100</f>
        <v>0</v>
      </c>
    </row>
    <row r="401" spans="2:10" ht="36.75" customHeight="1" hidden="1">
      <c r="B401" s="26"/>
      <c r="C401" s="23"/>
      <c r="D401" s="23"/>
      <c r="E401" s="23"/>
      <c r="F401" s="49"/>
      <c r="G401" s="29"/>
      <c r="H401" s="61"/>
      <c r="I401" s="258">
        <f t="shared" si="40"/>
        <v>0</v>
      </c>
      <c r="J401" s="258">
        <f t="shared" si="41"/>
        <v>0</v>
      </c>
    </row>
    <row r="402" spans="2:10" ht="36.75" customHeight="1" hidden="1">
      <c r="B402" s="26"/>
      <c r="C402" s="23"/>
      <c r="D402" s="23"/>
      <c r="E402" s="23"/>
      <c r="F402" s="49"/>
      <c r="G402" s="29"/>
      <c r="H402" s="61"/>
      <c r="I402" s="258">
        <f t="shared" si="40"/>
        <v>0</v>
      </c>
      <c r="J402" s="258">
        <f t="shared" si="41"/>
        <v>0</v>
      </c>
    </row>
    <row r="403" spans="2:10" ht="36.75" customHeight="1" hidden="1">
      <c r="B403" s="50"/>
      <c r="C403" s="49"/>
      <c r="D403" s="49"/>
      <c r="E403" s="49"/>
      <c r="F403" s="49"/>
      <c r="G403" s="48"/>
      <c r="H403" s="61"/>
      <c r="I403" s="258">
        <f t="shared" si="40"/>
        <v>0</v>
      </c>
      <c r="J403" s="258">
        <f t="shared" si="41"/>
        <v>0</v>
      </c>
    </row>
    <row r="404" spans="2:10" ht="36.75" customHeight="1" hidden="1">
      <c r="B404" s="47"/>
      <c r="C404" s="46"/>
      <c r="D404" s="46"/>
      <c r="E404" s="46"/>
      <c r="F404" s="46"/>
      <c r="G404" s="45"/>
      <c r="H404" s="54">
        <f>H405</f>
        <v>0</v>
      </c>
      <c r="I404" s="258">
        <f t="shared" si="40"/>
        <v>0</v>
      </c>
      <c r="J404" s="258">
        <f t="shared" si="41"/>
        <v>0</v>
      </c>
    </row>
    <row r="405" spans="2:10" ht="36.75" customHeight="1" hidden="1">
      <c r="B405" s="47"/>
      <c r="C405" s="46"/>
      <c r="D405" s="46"/>
      <c r="E405" s="46"/>
      <c r="F405" s="46"/>
      <c r="G405" s="45"/>
      <c r="H405" s="54">
        <f>H406</f>
        <v>0</v>
      </c>
      <c r="I405" s="258">
        <f t="shared" si="40"/>
        <v>0</v>
      </c>
      <c r="J405" s="258">
        <f t="shared" si="41"/>
        <v>0</v>
      </c>
    </row>
    <row r="406" spans="2:10" ht="36.75" customHeight="1" hidden="1">
      <c r="B406" s="47"/>
      <c r="C406" s="46"/>
      <c r="D406" s="46"/>
      <c r="E406" s="46"/>
      <c r="F406" s="46"/>
      <c r="G406" s="45"/>
      <c r="H406" s="54">
        <f>H407</f>
        <v>0</v>
      </c>
      <c r="I406" s="258">
        <f t="shared" si="40"/>
        <v>0</v>
      </c>
      <c r="J406" s="258">
        <f t="shared" si="41"/>
        <v>0</v>
      </c>
    </row>
    <row r="407" spans="2:10" ht="36.75" customHeight="1" hidden="1">
      <c r="B407" s="47"/>
      <c r="C407" s="46"/>
      <c r="D407" s="46"/>
      <c r="E407" s="46"/>
      <c r="F407" s="46"/>
      <c r="G407" s="45"/>
      <c r="H407" s="54">
        <v>0</v>
      </c>
      <c r="I407" s="258">
        <f t="shared" si="40"/>
        <v>0</v>
      </c>
      <c r="J407" s="258">
        <f t="shared" si="41"/>
        <v>0</v>
      </c>
    </row>
    <row r="408" spans="2:10" ht="36.75" customHeight="1" hidden="1">
      <c r="B408" s="26"/>
      <c r="C408" s="23" t="s">
        <v>61</v>
      </c>
      <c r="D408" s="23" t="s">
        <v>339</v>
      </c>
      <c r="E408" s="23" t="s">
        <v>97</v>
      </c>
      <c r="F408" s="23" t="s">
        <v>338</v>
      </c>
      <c r="G408" s="23" t="s">
        <v>340</v>
      </c>
      <c r="H408" s="61">
        <f>H409</f>
        <v>0</v>
      </c>
      <c r="I408" s="258">
        <f t="shared" si="40"/>
        <v>0</v>
      </c>
      <c r="J408" s="258">
        <f t="shared" si="41"/>
        <v>0</v>
      </c>
    </row>
    <row r="409" spans="2:10" ht="36.75" customHeight="1" hidden="1">
      <c r="B409" s="26"/>
      <c r="C409" s="23" t="s">
        <v>61</v>
      </c>
      <c r="D409" s="23" t="s">
        <v>339</v>
      </c>
      <c r="E409" s="23" t="s">
        <v>97</v>
      </c>
      <c r="F409" s="23" t="s">
        <v>338</v>
      </c>
      <c r="G409" s="29" t="s">
        <v>337</v>
      </c>
      <c r="H409" s="61">
        <v>0</v>
      </c>
      <c r="I409" s="258">
        <f t="shared" si="40"/>
        <v>0</v>
      </c>
      <c r="J409" s="258">
        <f t="shared" si="41"/>
        <v>0</v>
      </c>
    </row>
    <row r="410" spans="2:10" ht="29.25" customHeight="1">
      <c r="B410" s="14" t="s">
        <v>336</v>
      </c>
      <c r="C410" s="27" t="s">
        <v>99</v>
      </c>
      <c r="D410" s="27"/>
      <c r="E410" s="27"/>
      <c r="F410" s="27"/>
      <c r="G410" s="27"/>
      <c r="H410" s="57">
        <f>H411+H451+H458+H500+H533+H619+H521+H527+H687</f>
        <v>62808</v>
      </c>
      <c r="I410" s="57">
        <f>I411+I451+I458+I500+I533+I619+I521+I527+I687</f>
        <v>2000</v>
      </c>
      <c r="J410" s="57">
        <f>J411+J451+J458+J500+J533+J619+J521+J527+J687</f>
        <v>2000</v>
      </c>
    </row>
    <row r="411" spans="2:10" ht="12.75" customHeight="1">
      <c r="B411" s="14" t="s">
        <v>94</v>
      </c>
      <c r="C411" s="27" t="s">
        <v>99</v>
      </c>
      <c r="D411" s="27" t="s">
        <v>86</v>
      </c>
      <c r="E411" s="27"/>
      <c r="F411" s="27"/>
      <c r="G411" s="27"/>
      <c r="H411" s="57">
        <f>H412+H429+H434</f>
        <v>17519.5</v>
      </c>
      <c r="I411" s="57">
        <f>I412+I429+I434</f>
        <v>2000</v>
      </c>
      <c r="J411" s="57">
        <f>J412+J429+J434+J425</f>
        <v>2000</v>
      </c>
    </row>
    <row r="412" spans="2:10" ht="57.75" customHeight="1" hidden="1">
      <c r="B412" s="14" t="s">
        <v>335</v>
      </c>
      <c r="C412" s="27" t="s">
        <v>99</v>
      </c>
      <c r="D412" s="27" t="s">
        <v>86</v>
      </c>
      <c r="E412" s="27" t="s">
        <v>128</v>
      </c>
      <c r="F412" s="27"/>
      <c r="G412" s="27"/>
      <c r="H412" s="57">
        <f>H413+H422</f>
        <v>16350</v>
      </c>
      <c r="I412" s="57">
        <f>I413+I422</f>
        <v>0</v>
      </c>
      <c r="J412" s="57">
        <f>J413+J422</f>
        <v>0</v>
      </c>
    </row>
    <row r="413" spans="2:10" ht="57" customHeight="1" hidden="1">
      <c r="B413" s="26" t="s">
        <v>334</v>
      </c>
      <c r="C413" s="23" t="s">
        <v>99</v>
      </c>
      <c r="D413" s="23" t="s">
        <v>86</v>
      </c>
      <c r="E413" s="23" t="s">
        <v>128</v>
      </c>
      <c r="F413" s="23" t="s">
        <v>330</v>
      </c>
      <c r="G413" s="23"/>
      <c r="H413" s="56">
        <f>H414</f>
        <v>15215</v>
      </c>
      <c r="I413" s="56">
        <f>I414</f>
        <v>0</v>
      </c>
      <c r="J413" s="56">
        <f>J414</f>
        <v>0</v>
      </c>
    </row>
    <row r="414" spans="2:10" ht="24.75" customHeight="1" hidden="1">
      <c r="B414" s="26" t="s">
        <v>333</v>
      </c>
      <c r="C414" s="23" t="s">
        <v>99</v>
      </c>
      <c r="D414" s="23" t="s">
        <v>86</v>
      </c>
      <c r="E414" s="23" t="s">
        <v>128</v>
      </c>
      <c r="F414" s="23" t="s">
        <v>332</v>
      </c>
      <c r="G414" s="23"/>
      <c r="H414" s="56">
        <f>H415+H417+H419</f>
        <v>15215</v>
      </c>
      <c r="I414" s="56">
        <f>I415+I417+I419</f>
        <v>0</v>
      </c>
      <c r="J414" s="56">
        <f>J415+J417+J419</f>
        <v>0</v>
      </c>
    </row>
    <row r="415" spans="2:10" ht="36.75" customHeight="1" hidden="1">
      <c r="B415" s="24" t="s">
        <v>90</v>
      </c>
      <c r="C415" s="23" t="s">
        <v>99</v>
      </c>
      <c r="D415" s="23" t="s">
        <v>86</v>
      </c>
      <c r="E415" s="23" t="s">
        <v>128</v>
      </c>
      <c r="F415" s="23" t="s">
        <v>330</v>
      </c>
      <c r="G415" s="23" t="s">
        <v>78</v>
      </c>
      <c r="H415" s="56">
        <f>H416</f>
        <v>11589.1</v>
      </c>
      <c r="I415" s="56">
        <f>I416</f>
        <v>0</v>
      </c>
      <c r="J415" s="56">
        <f>J416</f>
        <v>0</v>
      </c>
    </row>
    <row r="416" spans="2:10" ht="28.5" customHeight="1" hidden="1">
      <c r="B416" s="24" t="s">
        <v>278</v>
      </c>
      <c r="C416" s="23" t="s">
        <v>99</v>
      </c>
      <c r="D416" s="23" t="s">
        <v>86</v>
      </c>
      <c r="E416" s="23" t="s">
        <v>128</v>
      </c>
      <c r="F416" s="23" t="s">
        <v>330</v>
      </c>
      <c r="G416" s="23" t="s">
        <v>88</v>
      </c>
      <c r="H416" s="56">
        <v>11589.1</v>
      </c>
      <c r="I416" s="56"/>
      <c r="J416" s="56"/>
    </row>
    <row r="417" spans="2:10" ht="29.25" customHeight="1" hidden="1">
      <c r="B417" s="24" t="s">
        <v>75</v>
      </c>
      <c r="C417" s="23" t="s">
        <v>99</v>
      </c>
      <c r="D417" s="23" t="s">
        <v>86</v>
      </c>
      <c r="E417" s="23" t="s">
        <v>128</v>
      </c>
      <c r="F417" s="23" t="s">
        <v>330</v>
      </c>
      <c r="G417" s="23" t="s">
        <v>74</v>
      </c>
      <c r="H417" s="56">
        <f>H418</f>
        <v>3298.1</v>
      </c>
      <c r="I417" s="56">
        <f>I418</f>
        <v>0</v>
      </c>
      <c r="J417" s="56">
        <f>J418</f>
        <v>0</v>
      </c>
    </row>
    <row r="418" spans="2:10" ht="27.75" customHeight="1" hidden="1">
      <c r="B418" s="24" t="s">
        <v>73</v>
      </c>
      <c r="C418" s="23" t="s">
        <v>99</v>
      </c>
      <c r="D418" s="23" t="s">
        <v>86</v>
      </c>
      <c r="E418" s="23" t="s">
        <v>128</v>
      </c>
      <c r="F418" s="23" t="s">
        <v>330</v>
      </c>
      <c r="G418" s="23" t="s">
        <v>68</v>
      </c>
      <c r="H418" s="56">
        <v>3298.1</v>
      </c>
      <c r="I418" s="56"/>
      <c r="J418" s="56"/>
    </row>
    <row r="419" spans="2:10" ht="19.5" customHeight="1" hidden="1">
      <c r="B419" s="24" t="s">
        <v>287</v>
      </c>
      <c r="C419" s="23" t="s">
        <v>99</v>
      </c>
      <c r="D419" s="23" t="s">
        <v>86</v>
      </c>
      <c r="E419" s="23" t="s">
        <v>128</v>
      </c>
      <c r="F419" s="23" t="s">
        <v>330</v>
      </c>
      <c r="G419" s="23" t="s">
        <v>265</v>
      </c>
      <c r="H419" s="56">
        <f>H420+H421</f>
        <v>327.8</v>
      </c>
      <c r="I419" s="56">
        <f>I420+I421</f>
        <v>0</v>
      </c>
      <c r="J419" s="56">
        <f>J420+J421</f>
        <v>0</v>
      </c>
    </row>
    <row r="420" spans="2:10" ht="26.25" customHeight="1" hidden="1">
      <c r="B420" s="24" t="s">
        <v>318</v>
      </c>
      <c r="C420" s="23" t="s">
        <v>99</v>
      </c>
      <c r="D420" s="23" t="s">
        <v>86</v>
      </c>
      <c r="E420" s="23" t="s">
        <v>128</v>
      </c>
      <c r="F420" s="23" t="s">
        <v>330</v>
      </c>
      <c r="G420" s="23" t="s">
        <v>317</v>
      </c>
      <c r="H420" s="56">
        <v>280</v>
      </c>
      <c r="I420" s="56"/>
      <c r="J420" s="56"/>
    </row>
    <row r="421" spans="2:10" ht="16.5" customHeight="1" hidden="1">
      <c r="B421" s="24" t="s">
        <v>331</v>
      </c>
      <c r="C421" s="23" t="s">
        <v>99</v>
      </c>
      <c r="D421" s="23" t="s">
        <v>86</v>
      </c>
      <c r="E421" s="23" t="s">
        <v>128</v>
      </c>
      <c r="F421" s="23" t="s">
        <v>330</v>
      </c>
      <c r="G421" s="23" t="s">
        <v>314</v>
      </c>
      <c r="H421" s="56">
        <v>47.8</v>
      </c>
      <c r="I421" s="56"/>
      <c r="J421" s="56"/>
    </row>
    <row r="422" spans="2:10" ht="20.25" customHeight="1" hidden="1">
      <c r="B422" s="14" t="s">
        <v>329</v>
      </c>
      <c r="C422" s="27" t="s">
        <v>99</v>
      </c>
      <c r="D422" s="27" t="s">
        <v>86</v>
      </c>
      <c r="E422" s="27" t="s">
        <v>128</v>
      </c>
      <c r="F422" s="23" t="s">
        <v>328</v>
      </c>
      <c r="G422" s="27"/>
      <c r="H422" s="56">
        <f aca="true" t="shared" si="42" ref="H422:J423">H423</f>
        <v>1135</v>
      </c>
      <c r="I422" s="56">
        <f t="shared" si="42"/>
        <v>0</v>
      </c>
      <c r="J422" s="56">
        <f t="shared" si="42"/>
        <v>0</v>
      </c>
    </row>
    <row r="423" spans="2:10" ht="36.75" customHeight="1" hidden="1">
      <c r="B423" s="24" t="s">
        <v>90</v>
      </c>
      <c r="C423" s="23" t="s">
        <v>99</v>
      </c>
      <c r="D423" s="23" t="s">
        <v>86</v>
      </c>
      <c r="E423" s="23" t="s">
        <v>128</v>
      </c>
      <c r="F423" s="23" t="s">
        <v>328</v>
      </c>
      <c r="G423" s="23" t="s">
        <v>78</v>
      </c>
      <c r="H423" s="56">
        <f t="shared" si="42"/>
        <v>1135</v>
      </c>
      <c r="I423" s="56">
        <f t="shared" si="42"/>
        <v>0</v>
      </c>
      <c r="J423" s="56">
        <f t="shared" si="42"/>
        <v>0</v>
      </c>
    </row>
    <row r="424" spans="2:10" ht="25.5" customHeight="1" hidden="1">
      <c r="B424" s="24" t="s">
        <v>278</v>
      </c>
      <c r="C424" s="23" t="s">
        <v>99</v>
      </c>
      <c r="D424" s="23" t="s">
        <v>86</v>
      </c>
      <c r="E424" s="23" t="s">
        <v>128</v>
      </c>
      <c r="F424" s="23" t="s">
        <v>328</v>
      </c>
      <c r="G424" s="23" t="s">
        <v>88</v>
      </c>
      <c r="H424" s="56">
        <v>1135</v>
      </c>
      <c r="I424" s="56"/>
      <c r="J424" s="56"/>
    </row>
    <row r="425" spans="2:10" ht="15.75" customHeight="1" hidden="1">
      <c r="B425" s="28" t="s">
        <v>535</v>
      </c>
      <c r="C425" s="27" t="s">
        <v>99</v>
      </c>
      <c r="D425" s="27" t="s">
        <v>86</v>
      </c>
      <c r="E425" s="27" t="s">
        <v>247</v>
      </c>
      <c r="F425" s="27"/>
      <c r="G425" s="27"/>
      <c r="H425" s="57"/>
      <c r="I425" s="57"/>
      <c r="J425" s="57">
        <f>J426</f>
        <v>0</v>
      </c>
    </row>
    <row r="426" spans="2:10" ht="62.25" customHeight="1" hidden="1">
      <c r="B426" s="24" t="s">
        <v>1011</v>
      </c>
      <c r="C426" s="23" t="s">
        <v>99</v>
      </c>
      <c r="D426" s="23" t="s">
        <v>86</v>
      </c>
      <c r="E426" s="23" t="s">
        <v>247</v>
      </c>
      <c r="F426" s="23" t="s">
        <v>1012</v>
      </c>
      <c r="G426" s="23"/>
      <c r="H426" s="56"/>
      <c r="I426" s="57"/>
      <c r="J426" s="56">
        <f>J427</f>
        <v>0</v>
      </c>
    </row>
    <row r="427" spans="2:10" ht="15" customHeight="1" hidden="1">
      <c r="B427" s="26" t="s">
        <v>233</v>
      </c>
      <c r="C427" s="23" t="s">
        <v>99</v>
      </c>
      <c r="D427" s="23" t="s">
        <v>86</v>
      </c>
      <c r="E427" s="23" t="s">
        <v>247</v>
      </c>
      <c r="F427" s="23" t="s">
        <v>1012</v>
      </c>
      <c r="G427" s="23" t="s">
        <v>340</v>
      </c>
      <c r="H427" s="56"/>
      <c r="I427" s="56"/>
      <c r="J427" s="56">
        <f>J428</f>
        <v>0</v>
      </c>
    </row>
    <row r="428" spans="2:10" ht="15.75" customHeight="1" hidden="1">
      <c r="B428" s="26" t="s">
        <v>368</v>
      </c>
      <c r="C428" s="23" t="s">
        <v>99</v>
      </c>
      <c r="D428" s="23" t="s">
        <v>86</v>
      </c>
      <c r="E428" s="23" t="s">
        <v>247</v>
      </c>
      <c r="F428" s="23" t="s">
        <v>1012</v>
      </c>
      <c r="G428" s="23" t="s">
        <v>366</v>
      </c>
      <c r="H428" s="56"/>
      <c r="I428" s="56"/>
      <c r="J428" s="56"/>
    </row>
    <row r="429" spans="2:10" ht="36.75" customHeight="1" hidden="1">
      <c r="B429" s="40" t="s">
        <v>326</v>
      </c>
      <c r="C429" s="44">
        <v>916</v>
      </c>
      <c r="D429" s="43" t="s">
        <v>86</v>
      </c>
      <c r="E429" s="43" t="s">
        <v>242</v>
      </c>
      <c r="F429" s="43" t="s">
        <v>324</v>
      </c>
      <c r="G429" s="43"/>
      <c r="H429" s="56">
        <f>H430</f>
        <v>100</v>
      </c>
      <c r="I429" s="57"/>
      <c r="J429" s="57"/>
    </row>
    <row r="430" spans="2:10" ht="36.75" customHeight="1" hidden="1">
      <c r="B430" s="16" t="s">
        <v>327</v>
      </c>
      <c r="C430" s="42">
        <v>916</v>
      </c>
      <c r="D430" s="41" t="s">
        <v>86</v>
      </c>
      <c r="E430" s="41" t="s">
        <v>242</v>
      </c>
      <c r="F430" s="41"/>
      <c r="G430" s="41"/>
      <c r="H430" s="56">
        <f>H431</f>
        <v>100</v>
      </c>
      <c r="I430" s="57"/>
      <c r="J430" s="57">
        <f>I430*100.9/100</f>
        <v>0</v>
      </c>
    </row>
    <row r="431" spans="2:10" ht="36.75" customHeight="1" hidden="1">
      <c r="B431" s="16" t="s">
        <v>326</v>
      </c>
      <c r="C431" s="42">
        <v>916</v>
      </c>
      <c r="D431" s="41" t="s">
        <v>86</v>
      </c>
      <c r="E431" s="41" t="s">
        <v>242</v>
      </c>
      <c r="F431" s="41"/>
      <c r="G431" s="41"/>
      <c r="H431" s="60">
        <f>H432</f>
        <v>100</v>
      </c>
      <c r="I431" s="57"/>
      <c r="J431" s="57">
        <f>I431*100.9/100</f>
        <v>0</v>
      </c>
    </row>
    <row r="432" spans="2:10" ht="36.75" customHeight="1" hidden="1">
      <c r="B432" s="17" t="s">
        <v>266</v>
      </c>
      <c r="C432" s="42">
        <v>916</v>
      </c>
      <c r="D432" s="41" t="s">
        <v>86</v>
      </c>
      <c r="E432" s="41" t="s">
        <v>242</v>
      </c>
      <c r="F432" s="41" t="s">
        <v>324</v>
      </c>
      <c r="G432" s="41" t="s">
        <v>265</v>
      </c>
      <c r="H432" s="60">
        <f>H433</f>
        <v>100</v>
      </c>
      <c r="I432" s="57"/>
      <c r="J432" s="57">
        <f>I432*100.9/100</f>
        <v>0</v>
      </c>
    </row>
    <row r="433" spans="2:10" ht="3.75" customHeight="1" hidden="1">
      <c r="B433" s="16" t="s">
        <v>325</v>
      </c>
      <c r="C433" s="42">
        <v>916</v>
      </c>
      <c r="D433" s="41" t="s">
        <v>86</v>
      </c>
      <c r="E433" s="41" t="s">
        <v>242</v>
      </c>
      <c r="F433" s="41" t="s">
        <v>324</v>
      </c>
      <c r="G433" s="41" t="s">
        <v>323</v>
      </c>
      <c r="H433" s="60">
        <v>100</v>
      </c>
      <c r="I433" s="57"/>
      <c r="J433" s="57">
        <f>I433*100.9/100</f>
        <v>0</v>
      </c>
    </row>
    <row r="434" spans="2:10" ht="13.5" customHeight="1">
      <c r="B434" s="14" t="s">
        <v>322</v>
      </c>
      <c r="C434" s="27" t="s">
        <v>99</v>
      </c>
      <c r="D434" s="27" t="s">
        <v>86</v>
      </c>
      <c r="E434" s="27" t="s">
        <v>312</v>
      </c>
      <c r="F434" s="27"/>
      <c r="G434" s="27"/>
      <c r="H434" s="57">
        <f>H438</f>
        <v>1069.5</v>
      </c>
      <c r="I434" s="57">
        <f>I438+I435</f>
        <v>2000</v>
      </c>
      <c r="J434" s="57">
        <f>J438+J435</f>
        <v>2000</v>
      </c>
    </row>
    <row r="435" spans="2:10" ht="16.5" customHeight="1">
      <c r="B435" s="26" t="s">
        <v>1023</v>
      </c>
      <c r="C435" s="23" t="s">
        <v>99</v>
      </c>
      <c r="D435" s="23" t="s">
        <v>86</v>
      </c>
      <c r="E435" s="23" t="s">
        <v>312</v>
      </c>
      <c r="F435" s="23" t="s">
        <v>1024</v>
      </c>
      <c r="G435" s="23"/>
      <c r="H435" s="56">
        <f aca="true" t="shared" si="43" ref="H435:J436">H436</f>
        <v>2000</v>
      </c>
      <c r="I435" s="56">
        <f t="shared" si="43"/>
        <v>2000</v>
      </c>
      <c r="J435" s="56">
        <f t="shared" si="43"/>
        <v>2000</v>
      </c>
    </row>
    <row r="436" spans="2:10" ht="40.5" customHeight="1">
      <c r="B436" s="16" t="s">
        <v>237</v>
      </c>
      <c r="C436" s="23" t="s">
        <v>99</v>
      </c>
      <c r="D436" s="23" t="s">
        <v>86</v>
      </c>
      <c r="E436" s="23" t="s">
        <v>312</v>
      </c>
      <c r="F436" s="23" t="s">
        <v>1024</v>
      </c>
      <c r="G436" s="23" t="s">
        <v>107</v>
      </c>
      <c r="H436" s="56">
        <f t="shared" si="43"/>
        <v>2000</v>
      </c>
      <c r="I436" s="56">
        <f t="shared" si="43"/>
        <v>2000</v>
      </c>
      <c r="J436" s="56">
        <f t="shared" si="43"/>
        <v>2000</v>
      </c>
    </row>
    <row r="437" spans="2:10" ht="40.5" customHeight="1">
      <c r="B437" s="16" t="s">
        <v>236</v>
      </c>
      <c r="C437" s="23" t="s">
        <v>99</v>
      </c>
      <c r="D437" s="23" t="s">
        <v>86</v>
      </c>
      <c r="E437" s="23" t="s">
        <v>312</v>
      </c>
      <c r="F437" s="23" t="s">
        <v>1024</v>
      </c>
      <c r="G437" s="23" t="s">
        <v>234</v>
      </c>
      <c r="H437" s="56">
        <v>2000</v>
      </c>
      <c r="I437" s="56">
        <v>2000</v>
      </c>
      <c r="J437" s="56">
        <v>2000</v>
      </c>
    </row>
    <row r="438" spans="2:10" ht="86.25" customHeight="1" hidden="1">
      <c r="B438" s="26" t="s">
        <v>321</v>
      </c>
      <c r="C438" s="23" t="s">
        <v>99</v>
      </c>
      <c r="D438" s="23" t="s">
        <v>86</v>
      </c>
      <c r="E438" s="23" t="s">
        <v>312</v>
      </c>
      <c r="F438" s="23" t="s">
        <v>319</v>
      </c>
      <c r="G438" s="23"/>
      <c r="H438" s="55">
        <f>H439</f>
        <v>1069.5</v>
      </c>
      <c r="I438" s="55">
        <f>I439</f>
        <v>0</v>
      </c>
      <c r="J438" s="55">
        <f>J439</f>
        <v>0</v>
      </c>
    </row>
    <row r="439" spans="2:10" ht="16.5" customHeight="1" hidden="1">
      <c r="B439" s="26" t="s">
        <v>124</v>
      </c>
      <c r="C439" s="23" t="s">
        <v>99</v>
      </c>
      <c r="D439" s="23" t="s">
        <v>86</v>
      </c>
      <c r="E439" s="23" t="s">
        <v>312</v>
      </c>
      <c r="F439" s="23" t="s">
        <v>319</v>
      </c>
      <c r="G439" s="23"/>
      <c r="H439" s="55">
        <f>H440+H448</f>
        <v>1069.5</v>
      </c>
      <c r="I439" s="55">
        <f>I440+I448</f>
        <v>0</v>
      </c>
      <c r="J439" s="55">
        <f>J440+J448</f>
        <v>0</v>
      </c>
    </row>
    <row r="440" spans="2:10" ht="63.75" customHeight="1" hidden="1">
      <c r="B440" s="26" t="s">
        <v>320</v>
      </c>
      <c r="C440" s="23" t="s">
        <v>99</v>
      </c>
      <c r="D440" s="23" t="s">
        <v>86</v>
      </c>
      <c r="E440" s="23" t="s">
        <v>312</v>
      </c>
      <c r="F440" s="23" t="s">
        <v>315</v>
      </c>
      <c r="G440" s="23"/>
      <c r="H440" s="55">
        <f>H441+H443</f>
        <v>1069.5</v>
      </c>
      <c r="I440" s="55">
        <f>I441+I443</f>
        <v>0</v>
      </c>
      <c r="J440" s="55">
        <f>J441+J443</f>
        <v>0</v>
      </c>
    </row>
    <row r="441" spans="2:10" ht="43.5" customHeight="1" hidden="1">
      <c r="B441" s="16" t="s">
        <v>79</v>
      </c>
      <c r="C441" s="23" t="s">
        <v>99</v>
      </c>
      <c r="D441" s="23" t="s">
        <v>86</v>
      </c>
      <c r="E441" s="23" t="s">
        <v>312</v>
      </c>
      <c r="F441" s="23" t="s">
        <v>319</v>
      </c>
      <c r="G441" s="23" t="s">
        <v>78</v>
      </c>
      <c r="H441" s="55">
        <f>H442</f>
        <v>1061.6</v>
      </c>
      <c r="I441" s="55">
        <f>I442</f>
        <v>0</v>
      </c>
      <c r="J441" s="55">
        <f>J442</f>
        <v>0</v>
      </c>
    </row>
    <row r="442" spans="2:10" ht="24.75" customHeight="1" hidden="1">
      <c r="B442" s="24" t="s">
        <v>278</v>
      </c>
      <c r="C442" s="23" t="s">
        <v>99</v>
      </c>
      <c r="D442" s="23" t="s">
        <v>86</v>
      </c>
      <c r="E442" s="23" t="s">
        <v>312</v>
      </c>
      <c r="F442" s="23" t="s">
        <v>319</v>
      </c>
      <c r="G442" s="23" t="s">
        <v>88</v>
      </c>
      <c r="H442" s="55">
        <v>1061.6</v>
      </c>
      <c r="I442" s="55"/>
      <c r="J442" s="55"/>
    </row>
    <row r="443" spans="2:10" ht="28.5" customHeight="1" hidden="1">
      <c r="B443" s="24" t="s">
        <v>75</v>
      </c>
      <c r="C443" s="23" t="s">
        <v>99</v>
      </c>
      <c r="D443" s="23" t="s">
        <v>86</v>
      </c>
      <c r="E443" s="23" t="s">
        <v>312</v>
      </c>
      <c r="F443" s="23" t="s">
        <v>319</v>
      </c>
      <c r="G443" s="23" t="s">
        <v>74</v>
      </c>
      <c r="H443" s="55">
        <f>H444</f>
        <v>7.9</v>
      </c>
      <c r="I443" s="55">
        <f>I444</f>
        <v>0</v>
      </c>
      <c r="J443" s="55">
        <f>J444</f>
        <v>0</v>
      </c>
    </row>
    <row r="444" spans="2:10" ht="28.5" customHeight="1" hidden="1">
      <c r="B444" s="24" t="s">
        <v>73</v>
      </c>
      <c r="C444" s="23" t="s">
        <v>99</v>
      </c>
      <c r="D444" s="23" t="s">
        <v>86</v>
      </c>
      <c r="E444" s="23" t="s">
        <v>312</v>
      </c>
      <c r="F444" s="23" t="s">
        <v>319</v>
      </c>
      <c r="G444" s="23" t="s">
        <v>68</v>
      </c>
      <c r="H444" s="55">
        <v>7.9</v>
      </c>
      <c r="I444" s="55"/>
      <c r="J444" s="55"/>
    </row>
    <row r="445" spans="2:10" ht="36.75" customHeight="1" hidden="1">
      <c r="B445" s="24" t="s">
        <v>287</v>
      </c>
      <c r="C445" s="23" t="s">
        <v>99</v>
      </c>
      <c r="D445" s="23" t="s">
        <v>86</v>
      </c>
      <c r="E445" s="23" t="s">
        <v>312</v>
      </c>
      <c r="F445" s="23" t="s">
        <v>315</v>
      </c>
      <c r="G445" s="23" t="s">
        <v>265</v>
      </c>
      <c r="H445" s="55">
        <f>H446+H447</f>
        <v>0</v>
      </c>
      <c r="I445" s="57">
        <f aca="true" t="shared" si="44" ref="I445:I457">H445*97.5/100</f>
        <v>0</v>
      </c>
      <c r="J445" s="57">
        <f aca="true" t="shared" si="45" ref="J445:J457">I445*100.9/100</f>
        <v>0</v>
      </c>
    </row>
    <row r="446" spans="2:10" ht="36.75" customHeight="1" hidden="1">
      <c r="B446" s="24" t="s">
        <v>318</v>
      </c>
      <c r="C446" s="23" t="s">
        <v>99</v>
      </c>
      <c r="D446" s="23" t="s">
        <v>86</v>
      </c>
      <c r="E446" s="23" t="s">
        <v>312</v>
      </c>
      <c r="F446" s="23" t="s">
        <v>315</v>
      </c>
      <c r="G446" s="23" t="s">
        <v>317</v>
      </c>
      <c r="H446" s="55"/>
      <c r="I446" s="57">
        <f t="shared" si="44"/>
        <v>0</v>
      </c>
      <c r="J446" s="57">
        <f t="shared" si="45"/>
        <v>0</v>
      </c>
    </row>
    <row r="447" spans="2:10" ht="36.75" customHeight="1" hidden="1">
      <c r="B447" s="24" t="s">
        <v>316</v>
      </c>
      <c r="C447" s="23" t="s">
        <v>99</v>
      </c>
      <c r="D447" s="23" t="s">
        <v>86</v>
      </c>
      <c r="E447" s="23" t="s">
        <v>312</v>
      </c>
      <c r="F447" s="23" t="s">
        <v>315</v>
      </c>
      <c r="G447" s="23" t="s">
        <v>314</v>
      </c>
      <c r="H447" s="55"/>
      <c r="I447" s="57">
        <f t="shared" si="44"/>
        <v>0</v>
      </c>
      <c r="J447" s="57">
        <f t="shared" si="45"/>
        <v>0</v>
      </c>
    </row>
    <row r="448" spans="2:10" ht="36.75" customHeight="1" hidden="1">
      <c r="B448" s="24" t="s">
        <v>313</v>
      </c>
      <c r="C448" s="23" t="s">
        <v>99</v>
      </c>
      <c r="D448" s="23" t="s">
        <v>86</v>
      </c>
      <c r="E448" s="23" t="s">
        <v>312</v>
      </c>
      <c r="F448" s="23" t="s">
        <v>311</v>
      </c>
      <c r="G448" s="23"/>
      <c r="H448" s="55">
        <f>H449</f>
        <v>0</v>
      </c>
      <c r="I448" s="57">
        <f t="shared" si="44"/>
        <v>0</v>
      </c>
      <c r="J448" s="57">
        <f t="shared" si="45"/>
        <v>0</v>
      </c>
    </row>
    <row r="449" spans="2:10" ht="36.75" customHeight="1" hidden="1">
      <c r="B449" s="24" t="s">
        <v>75</v>
      </c>
      <c r="C449" s="23" t="s">
        <v>99</v>
      </c>
      <c r="D449" s="23" t="s">
        <v>86</v>
      </c>
      <c r="E449" s="23" t="s">
        <v>312</v>
      </c>
      <c r="F449" s="23" t="s">
        <v>311</v>
      </c>
      <c r="G449" s="23" t="s">
        <v>74</v>
      </c>
      <c r="H449" s="55">
        <f>H450</f>
        <v>0</v>
      </c>
      <c r="I449" s="57">
        <f t="shared" si="44"/>
        <v>0</v>
      </c>
      <c r="J449" s="57">
        <f t="shared" si="45"/>
        <v>0</v>
      </c>
    </row>
    <row r="450" spans="2:10" ht="36.75" customHeight="1" hidden="1">
      <c r="B450" s="24" t="s">
        <v>73</v>
      </c>
      <c r="C450" s="23" t="s">
        <v>99</v>
      </c>
      <c r="D450" s="23" t="s">
        <v>86</v>
      </c>
      <c r="E450" s="23" t="s">
        <v>312</v>
      </c>
      <c r="F450" s="23" t="s">
        <v>311</v>
      </c>
      <c r="G450" s="23" t="s">
        <v>68</v>
      </c>
      <c r="H450" s="55"/>
      <c r="I450" s="57">
        <f t="shared" si="44"/>
        <v>0</v>
      </c>
      <c r="J450" s="57">
        <f t="shared" si="45"/>
        <v>0</v>
      </c>
    </row>
    <row r="451" spans="2:10" ht="36.75" customHeight="1" hidden="1">
      <c r="B451" s="14" t="s">
        <v>82</v>
      </c>
      <c r="C451" s="27" t="s">
        <v>99</v>
      </c>
      <c r="D451" s="27" t="s">
        <v>71</v>
      </c>
      <c r="E451" s="27"/>
      <c r="F451" s="27"/>
      <c r="G451" s="27"/>
      <c r="H451" s="55">
        <f>H452</f>
        <v>0</v>
      </c>
      <c r="I451" s="57">
        <f t="shared" si="44"/>
        <v>0</v>
      </c>
      <c r="J451" s="57">
        <f t="shared" si="45"/>
        <v>0</v>
      </c>
    </row>
    <row r="452" spans="2:10" ht="36.75" customHeight="1" hidden="1">
      <c r="B452" s="40" t="s">
        <v>81</v>
      </c>
      <c r="C452" s="27" t="s">
        <v>99</v>
      </c>
      <c r="D452" s="27" t="s">
        <v>71</v>
      </c>
      <c r="E452" s="27" t="s">
        <v>70</v>
      </c>
      <c r="F452" s="27"/>
      <c r="G452" s="27"/>
      <c r="H452" s="57">
        <f>H453</f>
        <v>0</v>
      </c>
      <c r="I452" s="57">
        <f t="shared" si="44"/>
        <v>0</v>
      </c>
      <c r="J452" s="57">
        <f t="shared" si="45"/>
        <v>0</v>
      </c>
    </row>
    <row r="453" spans="2:10" ht="36.75" customHeight="1" hidden="1">
      <c r="B453" s="26" t="s">
        <v>80</v>
      </c>
      <c r="C453" s="23" t="s">
        <v>99</v>
      </c>
      <c r="D453" s="23" t="s">
        <v>71</v>
      </c>
      <c r="E453" s="23" t="s">
        <v>70</v>
      </c>
      <c r="F453" s="23" t="s">
        <v>310</v>
      </c>
      <c r="G453" s="23"/>
      <c r="H453" s="56">
        <f>H454+H456</f>
        <v>0</v>
      </c>
      <c r="I453" s="57">
        <f t="shared" si="44"/>
        <v>0</v>
      </c>
      <c r="J453" s="57">
        <f t="shared" si="45"/>
        <v>0</v>
      </c>
    </row>
    <row r="454" spans="2:10" ht="36.75" customHeight="1" hidden="1">
      <c r="B454" s="16" t="s">
        <v>79</v>
      </c>
      <c r="C454" s="23" t="s">
        <v>99</v>
      </c>
      <c r="D454" s="23" t="s">
        <v>71</v>
      </c>
      <c r="E454" s="23" t="s">
        <v>70</v>
      </c>
      <c r="F454" s="23" t="s">
        <v>307</v>
      </c>
      <c r="G454" s="23" t="s">
        <v>78</v>
      </c>
      <c r="H454" s="56">
        <f>H455</f>
        <v>0</v>
      </c>
      <c r="I454" s="57">
        <f t="shared" si="44"/>
        <v>0</v>
      </c>
      <c r="J454" s="57">
        <f t="shared" si="45"/>
        <v>0</v>
      </c>
    </row>
    <row r="455" spans="2:10" ht="36.75" customHeight="1" hidden="1">
      <c r="B455" s="17" t="s">
        <v>309</v>
      </c>
      <c r="C455" s="27" t="s">
        <v>99</v>
      </c>
      <c r="D455" s="23" t="s">
        <v>71</v>
      </c>
      <c r="E455" s="23" t="s">
        <v>70</v>
      </c>
      <c r="F455" s="23" t="s">
        <v>307</v>
      </c>
      <c r="G455" s="23" t="s">
        <v>308</v>
      </c>
      <c r="H455" s="56">
        <v>0</v>
      </c>
      <c r="I455" s="57">
        <f t="shared" si="44"/>
        <v>0</v>
      </c>
      <c r="J455" s="57">
        <f t="shared" si="45"/>
        <v>0</v>
      </c>
    </row>
    <row r="456" spans="2:10" ht="36.75" customHeight="1" hidden="1">
      <c r="B456" s="24" t="s">
        <v>75</v>
      </c>
      <c r="C456" s="23" t="s">
        <v>99</v>
      </c>
      <c r="D456" s="23" t="s">
        <v>71</v>
      </c>
      <c r="E456" s="23" t="s">
        <v>70</v>
      </c>
      <c r="F456" s="23" t="s">
        <v>307</v>
      </c>
      <c r="G456" s="23" t="s">
        <v>74</v>
      </c>
      <c r="H456" s="56">
        <f>H457</f>
        <v>0</v>
      </c>
      <c r="I456" s="57">
        <f t="shared" si="44"/>
        <v>0</v>
      </c>
      <c r="J456" s="57">
        <f t="shared" si="45"/>
        <v>0</v>
      </c>
    </row>
    <row r="457" spans="2:10" ht="36.75" customHeight="1" hidden="1">
      <c r="B457" s="24" t="s">
        <v>73</v>
      </c>
      <c r="C457" s="23" t="s">
        <v>99</v>
      </c>
      <c r="D457" s="23" t="s">
        <v>71</v>
      </c>
      <c r="E457" s="23" t="s">
        <v>70</v>
      </c>
      <c r="F457" s="23" t="s">
        <v>307</v>
      </c>
      <c r="G457" s="23" t="s">
        <v>68</v>
      </c>
      <c r="H457" s="56">
        <v>0</v>
      </c>
      <c r="I457" s="57">
        <f t="shared" si="44"/>
        <v>0</v>
      </c>
      <c r="J457" s="57">
        <f t="shared" si="45"/>
        <v>0</v>
      </c>
    </row>
    <row r="458" spans="2:10" ht="15.75" customHeight="1" hidden="1">
      <c r="B458" s="14" t="s">
        <v>306</v>
      </c>
      <c r="C458" s="27" t="s">
        <v>99</v>
      </c>
      <c r="D458" s="27" t="s">
        <v>128</v>
      </c>
      <c r="E458" s="27"/>
      <c r="F458" s="27"/>
      <c r="G458" s="27"/>
      <c r="H458" s="57">
        <f>H459+H485</f>
        <v>7484.5</v>
      </c>
      <c r="I458" s="57">
        <f>I459+I485+I480</f>
        <v>0</v>
      </c>
      <c r="J458" s="57">
        <f>J459+J485+J480</f>
        <v>0</v>
      </c>
    </row>
    <row r="459" spans="2:10" ht="14.25" customHeight="1" hidden="1">
      <c r="B459" s="14" t="s">
        <v>305</v>
      </c>
      <c r="C459" s="27" t="s">
        <v>99</v>
      </c>
      <c r="D459" s="27" t="s">
        <v>128</v>
      </c>
      <c r="E459" s="27" t="s">
        <v>247</v>
      </c>
      <c r="F459" s="27"/>
      <c r="G459" s="27"/>
      <c r="H459" s="57">
        <f>H464</f>
        <v>7300</v>
      </c>
      <c r="I459" s="57">
        <f>I464</f>
        <v>0</v>
      </c>
      <c r="J459" s="57">
        <f>J464</f>
        <v>0</v>
      </c>
    </row>
    <row r="460" spans="2:10" ht="36.75" customHeight="1" hidden="1">
      <c r="B460" s="26" t="s">
        <v>304</v>
      </c>
      <c r="C460" s="23" t="s">
        <v>99</v>
      </c>
      <c r="D460" s="23" t="s">
        <v>128</v>
      </c>
      <c r="E460" s="23" t="s">
        <v>247</v>
      </c>
      <c r="F460" s="23" t="s">
        <v>303</v>
      </c>
      <c r="G460" s="23"/>
      <c r="H460" s="56">
        <f>H461</f>
        <v>0</v>
      </c>
      <c r="I460" s="57">
        <f>H460*97.5/100</f>
        <v>0</v>
      </c>
      <c r="J460" s="57">
        <f>I460*100.9/100</f>
        <v>0</v>
      </c>
    </row>
    <row r="461" spans="2:10" ht="36.75" customHeight="1" hidden="1">
      <c r="B461" s="26" t="s">
        <v>295</v>
      </c>
      <c r="C461" s="23" t="s">
        <v>99</v>
      </c>
      <c r="D461" s="23" t="s">
        <v>128</v>
      </c>
      <c r="E461" s="23" t="s">
        <v>247</v>
      </c>
      <c r="F461" s="23" t="s">
        <v>302</v>
      </c>
      <c r="G461" s="23"/>
      <c r="H461" s="56">
        <f>H462</f>
        <v>0</v>
      </c>
      <c r="I461" s="57">
        <f>H461*97.5/100</f>
        <v>0</v>
      </c>
      <c r="J461" s="57">
        <f>I461*100.9/100</f>
        <v>0</v>
      </c>
    </row>
    <row r="462" spans="2:10" ht="36.75" customHeight="1" hidden="1">
      <c r="B462" s="26" t="s">
        <v>301</v>
      </c>
      <c r="C462" s="23" t="s">
        <v>99</v>
      </c>
      <c r="D462" s="23" t="s">
        <v>128</v>
      </c>
      <c r="E462" s="23" t="s">
        <v>247</v>
      </c>
      <c r="F462" s="23" t="s">
        <v>299</v>
      </c>
      <c r="G462" s="23"/>
      <c r="H462" s="56">
        <f>H463</f>
        <v>0</v>
      </c>
      <c r="I462" s="57">
        <f>H462*97.5/100</f>
        <v>0</v>
      </c>
      <c r="J462" s="57">
        <f>I462*100.9/100</f>
        <v>0</v>
      </c>
    </row>
    <row r="463" spans="2:10" ht="36.75" customHeight="1" hidden="1">
      <c r="B463" s="26" t="s">
        <v>300</v>
      </c>
      <c r="C463" s="23" t="s">
        <v>99</v>
      </c>
      <c r="D463" s="23" t="s">
        <v>128</v>
      </c>
      <c r="E463" s="23" t="s">
        <v>247</v>
      </c>
      <c r="F463" s="23" t="s">
        <v>299</v>
      </c>
      <c r="G463" s="23" t="s">
        <v>60</v>
      </c>
      <c r="H463" s="56"/>
      <c r="I463" s="57">
        <f>H463*97.5/100</f>
        <v>0</v>
      </c>
      <c r="J463" s="57">
        <f>I463*100.9/100</f>
        <v>0</v>
      </c>
    </row>
    <row r="464" spans="2:10" ht="36.75" customHeight="1" hidden="1">
      <c r="B464" s="26" t="s">
        <v>102</v>
      </c>
      <c r="C464" s="23" t="s">
        <v>99</v>
      </c>
      <c r="D464" s="23" t="s">
        <v>128</v>
      </c>
      <c r="E464" s="23" t="s">
        <v>247</v>
      </c>
      <c r="F464" s="23" t="s">
        <v>118</v>
      </c>
      <c r="G464" s="23"/>
      <c r="H464" s="56">
        <f>H465+H471+H474+H477</f>
        <v>7300</v>
      </c>
      <c r="I464" s="56">
        <f>I465+I471+I474+I477</f>
        <v>0</v>
      </c>
      <c r="J464" s="56">
        <f>J465+J471+J474+J477</f>
        <v>0</v>
      </c>
    </row>
    <row r="465" spans="2:10" ht="36.75" customHeight="1" hidden="1">
      <c r="B465" s="26" t="s">
        <v>298</v>
      </c>
      <c r="C465" s="23" t="s">
        <v>99</v>
      </c>
      <c r="D465" s="23" t="s">
        <v>128</v>
      </c>
      <c r="E465" s="23" t="s">
        <v>247</v>
      </c>
      <c r="F465" s="23" t="s">
        <v>297</v>
      </c>
      <c r="G465" s="23"/>
      <c r="H465" s="56">
        <f aca="true" t="shared" si="46" ref="H465:J466">H466</f>
        <v>500</v>
      </c>
      <c r="I465" s="56">
        <f t="shared" si="46"/>
        <v>0</v>
      </c>
      <c r="J465" s="56">
        <f t="shared" si="46"/>
        <v>0</v>
      </c>
    </row>
    <row r="466" spans="2:10" ht="25.5" customHeight="1" hidden="1">
      <c r="B466" s="26" t="s">
        <v>75</v>
      </c>
      <c r="C466" s="23" t="s">
        <v>99</v>
      </c>
      <c r="D466" s="23" t="s">
        <v>128</v>
      </c>
      <c r="E466" s="23" t="s">
        <v>247</v>
      </c>
      <c r="F466" s="23" t="s">
        <v>297</v>
      </c>
      <c r="G466" s="23" t="s">
        <v>74</v>
      </c>
      <c r="H466" s="56">
        <f t="shared" si="46"/>
        <v>500</v>
      </c>
      <c r="I466" s="56">
        <f t="shared" si="46"/>
        <v>0</v>
      </c>
      <c r="J466" s="56">
        <f t="shared" si="46"/>
        <v>0</v>
      </c>
    </row>
    <row r="467" spans="2:10" ht="27.75" customHeight="1" hidden="1">
      <c r="B467" s="26" t="s">
        <v>73</v>
      </c>
      <c r="C467" s="23" t="s">
        <v>99</v>
      </c>
      <c r="D467" s="23" t="s">
        <v>128</v>
      </c>
      <c r="E467" s="23" t="s">
        <v>247</v>
      </c>
      <c r="F467" s="23" t="s">
        <v>297</v>
      </c>
      <c r="G467" s="23" t="s">
        <v>68</v>
      </c>
      <c r="H467" s="56">
        <v>500</v>
      </c>
      <c r="I467" s="56"/>
      <c r="J467" s="56"/>
    </row>
    <row r="468" spans="2:10" ht="27.75" customHeight="1" hidden="1">
      <c r="B468" s="26" t="s">
        <v>295</v>
      </c>
      <c r="C468" s="23" t="s">
        <v>99</v>
      </c>
      <c r="D468" s="23" t="s">
        <v>128</v>
      </c>
      <c r="E468" s="23" t="s">
        <v>247</v>
      </c>
      <c r="F468" s="23" t="s">
        <v>297</v>
      </c>
      <c r="G468" s="23" t="s">
        <v>293</v>
      </c>
      <c r="H468" s="56"/>
      <c r="I468" s="57">
        <f>H468*97.5/100</f>
        <v>0</v>
      </c>
      <c r="J468" s="57">
        <f>I468*100.9/100</f>
        <v>0</v>
      </c>
    </row>
    <row r="469" spans="2:10" ht="36.75" customHeight="1" hidden="1">
      <c r="B469" s="26"/>
      <c r="C469" s="23" t="s">
        <v>296</v>
      </c>
      <c r="D469" s="23" t="s">
        <v>128</v>
      </c>
      <c r="E469" s="23" t="s">
        <v>247</v>
      </c>
      <c r="F469" s="23" t="s">
        <v>294</v>
      </c>
      <c r="G469" s="23"/>
      <c r="H469" s="56"/>
      <c r="I469" s="57">
        <f>H469*97.5/100</f>
        <v>0</v>
      </c>
      <c r="J469" s="57">
        <f>I469*100.9/100</f>
        <v>0</v>
      </c>
    </row>
    <row r="470" spans="2:10" ht="36.75" customHeight="1" hidden="1">
      <c r="B470" s="26" t="s">
        <v>295</v>
      </c>
      <c r="C470" s="23" t="s">
        <v>99</v>
      </c>
      <c r="D470" s="23" t="s">
        <v>128</v>
      </c>
      <c r="E470" s="23" t="s">
        <v>247</v>
      </c>
      <c r="F470" s="23" t="s">
        <v>294</v>
      </c>
      <c r="G470" s="23" t="s">
        <v>293</v>
      </c>
      <c r="H470" s="56"/>
      <c r="I470" s="57">
        <f>H470*97.5/100</f>
        <v>0</v>
      </c>
      <c r="J470" s="57">
        <f>I470*100.9/100</f>
        <v>0</v>
      </c>
    </row>
    <row r="471" spans="2:10" ht="15.75" customHeight="1" hidden="1">
      <c r="B471" s="26" t="s">
        <v>292</v>
      </c>
      <c r="C471" s="23" t="s">
        <v>99</v>
      </c>
      <c r="D471" s="23" t="s">
        <v>128</v>
      </c>
      <c r="E471" s="23" t="s">
        <v>247</v>
      </c>
      <c r="F471" s="23" t="s">
        <v>291</v>
      </c>
      <c r="G471" s="23"/>
      <c r="H471" s="56">
        <f aca="true" t="shared" si="47" ref="H471:J472">H472</f>
        <v>1000</v>
      </c>
      <c r="I471" s="56">
        <f t="shared" si="47"/>
        <v>0</v>
      </c>
      <c r="J471" s="56">
        <f t="shared" si="47"/>
        <v>0</v>
      </c>
    </row>
    <row r="472" spans="2:10" ht="12.75" customHeight="1" hidden="1">
      <c r="B472" s="26" t="s">
        <v>287</v>
      </c>
      <c r="C472" s="23" t="s">
        <v>99</v>
      </c>
      <c r="D472" s="23" t="s">
        <v>128</v>
      </c>
      <c r="E472" s="23" t="s">
        <v>247</v>
      </c>
      <c r="F472" s="23" t="s">
        <v>291</v>
      </c>
      <c r="G472" s="23" t="s">
        <v>265</v>
      </c>
      <c r="H472" s="56">
        <f t="shared" si="47"/>
        <v>1000</v>
      </c>
      <c r="I472" s="56">
        <f t="shared" si="47"/>
        <v>0</v>
      </c>
      <c r="J472" s="56">
        <f t="shared" si="47"/>
        <v>0</v>
      </c>
    </row>
    <row r="473" spans="2:10" ht="39.75" customHeight="1" hidden="1">
      <c r="B473" s="26" t="s">
        <v>286</v>
      </c>
      <c r="C473" s="23" t="s">
        <v>99</v>
      </c>
      <c r="D473" s="23" t="s">
        <v>128</v>
      </c>
      <c r="E473" s="23" t="s">
        <v>247</v>
      </c>
      <c r="F473" s="23" t="s">
        <v>291</v>
      </c>
      <c r="G473" s="23" t="s">
        <v>63</v>
      </c>
      <c r="H473" s="56">
        <v>1000</v>
      </c>
      <c r="I473" s="56"/>
      <c r="J473" s="56"/>
    </row>
    <row r="474" spans="2:10" ht="18.75" customHeight="1" hidden="1">
      <c r="B474" s="26" t="s">
        <v>290</v>
      </c>
      <c r="C474" s="23" t="s">
        <v>99</v>
      </c>
      <c r="D474" s="23" t="s">
        <v>128</v>
      </c>
      <c r="E474" s="23" t="s">
        <v>247</v>
      </c>
      <c r="F474" s="23" t="s">
        <v>289</v>
      </c>
      <c r="G474" s="23"/>
      <c r="H474" s="56">
        <f aca="true" t="shared" si="48" ref="H474:J475">H475</f>
        <v>4000</v>
      </c>
      <c r="I474" s="56">
        <f t="shared" si="48"/>
        <v>0</v>
      </c>
      <c r="J474" s="56">
        <f t="shared" si="48"/>
        <v>0</v>
      </c>
    </row>
    <row r="475" spans="2:10" ht="14.25" customHeight="1" hidden="1">
      <c r="B475" s="26" t="s">
        <v>287</v>
      </c>
      <c r="C475" s="23" t="s">
        <v>99</v>
      </c>
      <c r="D475" s="23" t="s">
        <v>128</v>
      </c>
      <c r="E475" s="23" t="s">
        <v>247</v>
      </c>
      <c r="F475" s="23" t="s">
        <v>289</v>
      </c>
      <c r="G475" s="23" t="s">
        <v>265</v>
      </c>
      <c r="H475" s="56">
        <f t="shared" si="48"/>
        <v>4000</v>
      </c>
      <c r="I475" s="56">
        <f t="shared" si="48"/>
        <v>0</v>
      </c>
      <c r="J475" s="56">
        <f t="shared" si="48"/>
        <v>0</v>
      </c>
    </row>
    <row r="476" spans="2:10" ht="40.5" customHeight="1" hidden="1">
      <c r="B476" s="26" t="s">
        <v>286</v>
      </c>
      <c r="C476" s="23" t="s">
        <v>99</v>
      </c>
      <c r="D476" s="23" t="s">
        <v>128</v>
      </c>
      <c r="E476" s="23" t="s">
        <v>247</v>
      </c>
      <c r="F476" s="23" t="s">
        <v>289</v>
      </c>
      <c r="G476" s="23" t="s">
        <v>63</v>
      </c>
      <c r="H476" s="56">
        <v>4000</v>
      </c>
      <c r="I476" s="56"/>
      <c r="J476" s="56"/>
    </row>
    <row r="477" spans="2:10" ht="26.25" customHeight="1" hidden="1">
      <c r="B477" s="26" t="s">
        <v>288</v>
      </c>
      <c r="C477" s="23" t="s">
        <v>99</v>
      </c>
      <c r="D477" s="23" t="s">
        <v>128</v>
      </c>
      <c r="E477" s="23" t="s">
        <v>247</v>
      </c>
      <c r="F477" s="23" t="s">
        <v>285</v>
      </c>
      <c r="G477" s="23"/>
      <c r="H477" s="56">
        <f aca="true" t="shared" si="49" ref="H477:J478">H478</f>
        <v>1800</v>
      </c>
      <c r="I477" s="56">
        <f t="shared" si="49"/>
        <v>0</v>
      </c>
      <c r="J477" s="56">
        <f t="shared" si="49"/>
        <v>0</v>
      </c>
    </row>
    <row r="478" spans="2:10" ht="19.5" customHeight="1" hidden="1">
      <c r="B478" s="26" t="s">
        <v>287</v>
      </c>
      <c r="C478" s="23" t="s">
        <v>99</v>
      </c>
      <c r="D478" s="23" t="s">
        <v>128</v>
      </c>
      <c r="E478" s="23" t="s">
        <v>247</v>
      </c>
      <c r="F478" s="23" t="s">
        <v>285</v>
      </c>
      <c r="G478" s="23" t="s">
        <v>265</v>
      </c>
      <c r="H478" s="56">
        <f t="shared" si="49"/>
        <v>1800</v>
      </c>
      <c r="I478" s="56">
        <f t="shared" si="49"/>
        <v>0</v>
      </c>
      <c r="J478" s="56">
        <f t="shared" si="49"/>
        <v>0</v>
      </c>
    </row>
    <row r="479" spans="2:10" ht="42.75" customHeight="1" hidden="1">
      <c r="B479" s="26" t="s">
        <v>286</v>
      </c>
      <c r="C479" s="23" t="s">
        <v>99</v>
      </c>
      <c r="D479" s="23" t="s">
        <v>128</v>
      </c>
      <c r="E479" s="23" t="s">
        <v>247</v>
      </c>
      <c r="F479" s="23" t="s">
        <v>285</v>
      </c>
      <c r="G479" s="29" t="s">
        <v>63</v>
      </c>
      <c r="H479" s="55">
        <v>1800</v>
      </c>
      <c r="I479" s="55"/>
      <c r="J479" s="55"/>
    </row>
    <row r="480" spans="2:10" ht="15.75" customHeight="1" hidden="1">
      <c r="B480" s="14" t="s">
        <v>284</v>
      </c>
      <c r="C480" s="27" t="s">
        <v>99</v>
      </c>
      <c r="D480" s="27" t="s">
        <v>128</v>
      </c>
      <c r="E480" s="27" t="s">
        <v>85</v>
      </c>
      <c r="F480" s="27"/>
      <c r="G480" s="30"/>
      <c r="H480" s="58"/>
      <c r="I480" s="58">
        <f aca="true" t="shared" si="50" ref="I480:J483">I481</f>
        <v>0</v>
      </c>
      <c r="J480" s="58">
        <f t="shared" si="50"/>
        <v>0</v>
      </c>
    </row>
    <row r="481" spans="2:10" ht="42.75" customHeight="1" hidden="1">
      <c r="B481" s="26" t="s">
        <v>102</v>
      </c>
      <c r="C481" s="23" t="s">
        <v>99</v>
      </c>
      <c r="D481" s="23" t="s">
        <v>128</v>
      </c>
      <c r="E481" s="23" t="s">
        <v>85</v>
      </c>
      <c r="F481" s="23" t="s">
        <v>118</v>
      </c>
      <c r="G481" s="29"/>
      <c r="H481" s="55"/>
      <c r="I481" s="55">
        <f t="shared" si="50"/>
        <v>0</v>
      </c>
      <c r="J481" s="55">
        <f t="shared" si="50"/>
        <v>0</v>
      </c>
    </row>
    <row r="482" spans="2:10" ht="27" customHeight="1" hidden="1">
      <c r="B482" s="26" t="s">
        <v>283</v>
      </c>
      <c r="C482" s="23" t="s">
        <v>99</v>
      </c>
      <c r="D482" s="23" t="s">
        <v>128</v>
      </c>
      <c r="E482" s="23" t="s">
        <v>85</v>
      </c>
      <c r="F482" s="23" t="s">
        <v>282</v>
      </c>
      <c r="G482" s="29"/>
      <c r="H482" s="55"/>
      <c r="I482" s="55">
        <f t="shared" si="50"/>
        <v>0</v>
      </c>
      <c r="J482" s="55">
        <f t="shared" si="50"/>
        <v>0</v>
      </c>
    </row>
    <row r="483" spans="2:10" ht="42.75" customHeight="1" hidden="1">
      <c r="B483" s="11" t="s">
        <v>259</v>
      </c>
      <c r="C483" s="23" t="s">
        <v>99</v>
      </c>
      <c r="D483" s="23" t="s">
        <v>128</v>
      </c>
      <c r="E483" s="23" t="s">
        <v>85</v>
      </c>
      <c r="F483" s="23" t="s">
        <v>282</v>
      </c>
      <c r="G483" s="29" t="s">
        <v>258</v>
      </c>
      <c r="H483" s="55"/>
      <c r="I483" s="55">
        <f t="shared" si="50"/>
        <v>0</v>
      </c>
      <c r="J483" s="55">
        <f t="shared" si="50"/>
        <v>0</v>
      </c>
    </row>
    <row r="484" spans="2:10" ht="12" customHeight="1" hidden="1">
      <c r="B484" s="26" t="s">
        <v>257</v>
      </c>
      <c r="C484" s="23" t="s">
        <v>99</v>
      </c>
      <c r="D484" s="23" t="s">
        <v>128</v>
      </c>
      <c r="E484" s="23" t="s">
        <v>85</v>
      </c>
      <c r="F484" s="23" t="s">
        <v>282</v>
      </c>
      <c r="G484" s="29" t="s">
        <v>255</v>
      </c>
      <c r="H484" s="55"/>
      <c r="I484" s="55"/>
      <c r="J484" s="55"/>
    </row>
    <row r="485" spans="2:10" ht="18.75" customHeight="1" hidden="1">
      <c r="B485" s="14" t="s">
        <v>281</v>
      </c>
      <c r="C485" s="27" t="s">
        <v>99</v>
      </c>
      <c r="D485" s="27" t="s">
        <v>128</v>
      </c>
      <c r="E485" s="27" t="s">
        <v>272</v>
      </c>
      <c r="F485" s="27"/>
      <c r="G485" s="30"/>
      <c r="H485" s="57">
        <f>H487+H493</f>
        <v>184.5</v>
      </c>
      <c r="I485" s="57">
        <f>I487+I493</f>
        <v>0</v>
      </c>
      <c r="J485" s="57">
        <f>J487+J493</f>
        <v>0</v>
      </c>
    </row>
    <row r="486" spans="2:10" ht="36.75" customHeight="1" hidden="1">
      <c r="B486" s="26" t="s">
        <v>124</v>
      </c>
      <c r="C486" s="23" t="s">
        <v>99</v>
      </c>
      <c r="D486" s="23" t="s">
        <v>128</v>
      </c>
      <c r="E486" s="23" t="s">
        <v>272</v>
      </c>
      <c r="F486" s="23"/>
      <c r="G486" s="30"/>
      <c r="H486" s="57">
        <f aca="true" t="shared" si="51" ref="H486:J487">H487</f>
        <v>164.5</v>
      </c>
      <c r="I486" s="57">
        <f t="shared" si="51"/>
        <v>0</v>
      </c>
      <c r="J486" s="57">
        <f t="shared" si="51"/>
        <v>0</v>
      </c>
    </row>
    <row r="487" spans="2:10" ht="36.75" customHeight="1" hidden="1">
      <c r="B487" s="26" t="s">
        <v>123</v>
      </c>
      <c r="C487" s="23" t="s">
        <v>99</v>
      </c>
      <c r="D487" s="23" t="s">
        <v>128</v>
      </c>
      <c r="E487" s="23" t="s">
        <v>272</v>
      </c>
      <c r="F487" s="23"/>
      <c r="G487" s="29"/>
      <c r="H487" s="56">
        <f t="shared" si="51"/>
        <v>164.5</v>
      </c>
      <c r="I487" s="56">
        <f t="shared" si="51"/>
        <v>0</v>
      </c>
      <c r="J487" s="56">
        <f t="shared" si="51"/>
        <v>0</v>
      </c>
    </row>
    <row r="488" spans="2:10" ht="45" customHeight="1" hidden="1">
      <c r="B488" s="26" t="s">
        <v>280</v>
      </c>
      <c r="C488" s="23" t="s">
        <v>99</v>
      </c>
      <c r="D488" s="23" t="s">
        <v>128</v>
      </c>
      <c r="E488" s="23" t="s">
        <v>272</v>
      </c>
      <c r="F488" s="23" t="s">
        <v>277</v>
      </c>
      <c r="G488" s="29"/>
      <c r="H488" s="56">
        <f>H489+H491</f>
        <v>164.5</v>
      </c>
      <c r="I488" s="56">
        <f>I489+I491</f>
        <v>0</v>
      </c>
      <c r="J488" s="56">
        <f>J489+J491</f>
        <v>0</v>
      </c>
    </row>
    <row r="489" spans="2:10" ht="45" customHeight="1" hidden="1">
      <c r="B489" s="16" t="s">
        <v>79</v>
      </c>
      <c r="C489" s="23" t="s">
        <v>279</v>
      </c>
      <c r="D489" s="23" t="s">
        <v>128</v>
      </c>
      <c r="E489" s="23" t="s">
        <v>272</v>
      </c>
      <c r="F489" s="23" t="s">
        <v>277</v>
      </c>
      <c r="G489" s="29" t="s">
        <v>78</v>
      </c>
      <c r="H489" s="56">
        <f>H490</f>
        <v>164.5</v>
      </c>
      <c r="I489" s="56">
        <f>I490</f>
        <v>0</v>
      </c>
      <c r="J489" s="56">
        <f>J490</f>
        <v>0</v>
      </c>
    </row>
    <row r="490" spans="2:10" ht="30.75" customHeight="1" hidden="1">
      <c r="B490" s="24" t="s">
        <v>278</v>
      </c>
      <c r="C490" s="23" t="s">
        <v>99</v>
      </c>
      <c r="D490" s="23" t="s">
        <v>128</v>
      </c>
      <c r="E490" s="23" t="s">
        <v>272</v>
      </c>
      <c r="F490" s="23" t="s">
        <v>277</v>
      </c>
      <c r="G490" s="23" t="s">
        <v>88</v>
      </c>
      <c r="H490" s="56">
        <v>164.5</v>
      </c>
      <c r="I490" s="56"/>
      <c r="J490" s="56"/>
    </row>
    <row r="491" spans="2:10" ht="36.75" customHeight="1" hidden="1">
      <c r="B491" s="24" t="s">
        <v>75</v>
      </c>
      <c r="C491" s="23" t="s">
        <v>99</v>
      </c>
      <c r="D491" s="23" t="s">
        <v>128</v>
      </c>
      <c r="E491" s="23" t="s">
        <v>272</v>
      </c>
      <c r="F491" s="23" t="s">
        <v>276</v>
      </c>
      <c r="G491" s="23" t="s">
        <v>74</v>
      </c>
      <c r="H491" s="56">
        <f>H492</f>
        <v>0</v>
      </c>
      <c r="I491" s="57">
        <f>H491*97.5/100</f>
        <v>0</v>
      </c>
      <c r="J491" s="57">
        <f>I491*100.9/100</f>
        <v>0</v>
      </c>
    </row>
    <row r="492" spans="2:10" ht="36.75" customHeight="1" hidden="1">
      <c r="B492" s="24" t="s">
        <v>73</v>
      </c>
      <c r="C492" s="23" t="s">
        <v>99</v>
      </c>
      <c r="D492" s="23" t="s">
        <v>128</v>
      </c>
      <c r="E492" s="23" t="s">
        <v>272</v>
      </c>
      <c r="F492" s="23" t="s">
        <v>276</v>
      </c>
      <c r="G492" s="23" t="s">
        <v>68</v>
      </c>
      <c r="H492" s="56">
        <v>0</v>
      </c>
      <c r="I492" s="57">
        <f>H492*97.5/100</f>
        <v>0</v>
      </c>
      <c r="J492" s="57">
        <f>I492*100.9/100</f>
        <v>0</v>
      </c>
    </row>
    <row r="493" spans="2:10" ht="40.5" customHeight="1" hidden="1">
      <c r="B493" s="26" t="s">
        <v>102</v>
      </c>
      <c r="C493" s="23" t="s">
        <v>99</v>
      </c>
      <c r="D493" s="23" t="s">
        <v>128</v>
      </c>
      <c r="E493" s="23" t="s">
        <v>272</v>
      </c>
      <c r="F493" s="23" t="s">
        <v>118</v>
      </c>
      <c r="G493" s="23"/>
      <c r="H493" s="56">
        <f>H494+H497</f>
        <v>20</v>
      </c>
      <c r="I493" s="56">
        <f>I494+I497</f>
        <v>0</v>
      </c>
      <c r="J493" s="56">
        <f>J494+J497</f>
        <v>0</v>
      </c>
    </row>
    <row r="494" spans="2:10" ht="29.25" customHeight="1" hidden="1">
      <c r="B494" s="24" t="s">
        <v>275</v>
      </c>
      <c r="C494" s="23" t="s">
        <v>99</v>
      </c>
      <c r="D494" s="23" t="s">
        <v>128</v>
      </c>
      <c r="E494" s="23" t="s">
        <v>272</v>
      </c>
      <c r="F494" s="23" t="s">
        <v>274</v>
      </c>
      <c r="G494" s="23"/>
      <c r="H494" s="56">
        <f aca="true" t="shared" si="52" ref="H494:J495">H495</f>
        <v>10</v>
      </c>
      <c r="I494" s="56">
        <f t="shared" si="52"/>
        <v>0</v>
      </c>
      <c r="J494" s="56">
        <f t="shared" si="52"/>
        <v>0</v>
      </c>
    </row>
    <row r="495" spans="2:10" ht="24.75" customHeight="1" hidden="1">
      <c r="B495" s="24" t="s">
        <v>75</v>
      </c>
      <c r="C495" s="23" t="s">
        <v>99</v>
      </c>
      <c r="D495" s="23" t="s">
        <v>128</v>
      </c>
      <c r="E495" s="23" t="s">
        <v>272</v>
      </c>
      <c r="F495" s="23" t="s">
        <v>274</v>
      </c>
      <c r="G495" s="23" t="s">
        <v>74</v>
      </c>
      <c r="H495" s="56">
        <f t="shared" si="52"/>
        <v>10</v>
      </c>
      <c r="I495" s="56">
        <f t="shared" si="52"/>
        <v>0</v>
      </c>
      <c r="J495" s="56">
        <f t="shared" si="52"/>
        <v>0</v>
      </c>
    </row>
    <row r="496" spans="2:10" ht="27.75" customHeight="1" hidden="1">
      <c r="B496" s="24" t="s">
        <v>73</v>
      </c>
      <c r="C496" s="23" t="s">
        <v>99</v>
      </c>
      <c r="D496" s="23" t="s">
        <v>128</v>
      </c>
      <c r="E496" s="23" t="s">
        <v>272</v>
      </c>
      <c r="F496" s="23" t="s">
        <v>274</v>
      </c>
      <c r="G496" s="29" t="s">
        <v>68</v>
      </c>
      <c r="H496" s="56">
        <v>10</v>
      </c>
      <c r="I496" s="56"/>
      <c r="J496" s="56"/>
    </row>
    <row r="497" spans="2:10" ht="29.25" customHeight="1" hidden="1">
      <c r="B497" s="24" t="s">
        <v>273</v>
      </c>
      <c r="C497" s="23" t="s">
        <v>99</v>
      </c>
      <c r="D497" s="23" t="s">
        <v>128</v>
      </c>
      <c r="E497" s="23" t="s">
        <v>272</v>
      </c>
      <c r="F497" s="23" t="s">
        <v>271</v>
      </c>
      <c r="G497" s="29"/>
      <c r="H497" s="56">
        <f aca="true" t="shared" si="53" ref="H497:J498">H498</f>
        <v>10</v>
      </c>
      <c r="I497" s="56">
        <f t="shared" si="53"/>
        <v>0</v>
      </c>
      <c r="J497" s="56">
        <f t="shared" si="53"/>
        <v>0</v>
      </c>
    </row>
    <row r="498" spans="2:10" ht="27" customHeight="1" hidden="1">
      <c r="B498" s="24" t="s">
        <v>75</v>
      </c>
      <c r="C498" s="23" t="s">
        <v>99</v>
      </c>
      <c r="D498" s="23" t="s">
        <v>128</v>
      </c>
      <c r="E498" s="23" t="s">
        <v>272</v>
      </c>
      <c r="F498" s="23" t="s">
        <v>271</v>
      </c>
      <c r="G498" s="23" t="s">
        <v>74</v>
      </c>
      <c r="H498" s="56">
        <f t="shared" si="53"/>
        <v>10</v>
      </c>
      <c r="I498" s="56">
        <f t="shared" si="53"/>
        <v>0</v>
      </c>
      <c r="J498" s="56">
        <f t="shared" si="53"/>
        <v>0</v>
      </c>
    </row>
    <row r="499" spans="2:10" ht="27" customHeight="1" hidden="1">
      <c r="B499" s="24" t="s">
        <v>73</v>
      </c>
      <c r="C499" s="23" t="s">
        <v>99</v>
      </c>
      <c r="D499" s="23" t="s">
        <v>128</v>
      </c>
      <c r="E499" s="23" t="s">
        <v>272</v>
      </c>
      <c r="F499" s="23" t="s">
        <v>271</v>
      </c>
      <c r="G499" s="29" t="s">
        <v>68</v>
      </c>
      <c r="H499" s="56">
        <v>10</v>
      </c>
      <c r="I499" s="56"/>
      <c r="J499" s="56"/>
    </row>
    <row r="500" spans="2:10" ht="14.25" customHeight="1" hidden="1">
      <c r="B500" s="14" t="s">
        <v>270</v>
      </c>
      <c r="C500" s="27" t="s">
        <v>99</v>
      </c>
      <c r="D500" s="27" t="s">
        <v>247</v>
      </c>
      <c r="E500" s="27"/>
      <c r="F500" s="27"/>
      <c r="G500" s="27"/>
      <c r="H500" s="57">
        <f aca="true" t="shared" si="54" ref="H500:J501">H501</f>
        <v>3350</v>
      </c>
      <c r="I500" s="57">
        <f t="shared" si="54"/>
        <v>0</v>
      </c>
      <c r="J500" s="57">
        <f t="shared" si="54"/>
        <v>0</v>
      </c>
    </row>
    <row r="501" spans="2:10" ht="14.25" customHeight="1" hidden="1">
      <c r="B501" s="14" t="s">
        <v>269</v>
      </c>
      <c r="C501" s="27" t="s">
        <v>99</v>
      </c>
      <c r="D501" s="27" t="s">
        <v>247</v>
      </c>
      <c r="E501" s="27" t="s">
        <v>86</v>
      </c>
      <c r="F501" s="27"/>
      <c r="G501" s="27"/>
      <c r="H501" s="57">
        <f t="shared" si="54"/>
        <v>3350</v>
      </c>
      <c r="I501" s="57">
        <f t="shared" si="54"/>
        <v>0</v>
      </c>
      <c r="J501" s="57">
        <f t="shared" si="54"/>
        <v>0</v>
      </c>
    </row>
    <row r="502" spans="2:10" ht="36.75" customHeight="1" hidden="1">
      <c r="B502" s="26" t="s">
        <v>102</v>
      </c>
      <c r="C502" s="23" t="s">
        <v>99</v>
      </c>
      <c r="D502" s="23" t="s">
        <v>247</v>
      </c>
      <c r="E502" s="23" t="s">
        <v>86</v>
      </c>
      <c r="F502" s="23" t="s">
        <v>118</v>
      </c>
      <c r="G502" s="23"/>
      <c r="H502" s="56">
        <f>H506+H512+H509+H503+H515+H518</f>
        <v>3350</v>
      </c>
      <c r="I502" s="56">
        <f>I506+I512+I509+I503+I515+I518</f>
        <v>0</v>
      </c>
      <c r="J502" s="56">
        <f>J506+J512+J509+J503+J515+J518</f>
        <v>0</v>
      </c>
    </row>
    <row r="503" spans="2:10" ht="27.75" customHeight="1" hidden="1">
      <c r="B503" s="26" t="s">
        <v>268</v>
      </c>
      <c r="C503" s="23" t="s">
        <v>99</v>
      </c>
      <c r="D503" s="23" t="s">
        <v>267</v>
      </c>
      <c r="E503" s="23" t="s">
        <v>86</v>
      </c>
      <c r="F503" s="23" t="s">
        <v>263</v>
      </c>
      <c r="G503" s="23"/>
      <c r="H503" s="56">
        <f aca="true" t="shared" si="55" ref="H503:J504">H504</f>
        <v>2000</v>
      </c>
      <c r="I503" s="56">
        <f t="shared" si="55"/>
        <v>0</v>
      </c>
      <c r="J503" s="56">
        <f t="shared" si="55"/>
        <v>0</v>
      </c>
    </row>
    <row r="504" spans="2:10" ht="16.5" customHeight="1" hidden="1">
      <c r="B504" s="26" t="s">
        <v>266</v>
      </c>
      <c r="C504" s="23" t="s">
        <v>99</v>
      </c>
      <c r="D504" s="23" t="s">
        <v>247</v>
      </c>
      <c r="E504" s="23" t="s">
        <v>86</v>
      </c>
      <c r="F504" s="23" t="s">
        <v>263</v>
      </c>
      <c r="G504" s="23" t="s">
        <v>265</v>
      </c>
      <c r="H504" s="56">
        <f t="shared" si="55"/>
        <v>2000</v>
      </c>
      <c r="I504" s="56">
        <f t="shared" si="55"/>
        <v>0</v>
      </c>
      <c r="J504" s="56">
        <f t="shared" si="55"/>
        <v>0</v>
      </c>
    </row>
    <row r="505" spans="2:10" ht="40.5" customHeight="1" hidden="1">
      <c r="B505" s="26" t="s">
        <v>264</v>
      </c>
      <c r="C505" s="23" t="s">
        <v>99</v>
      </c>
      <c r="D505" s="23" t="s">
        <v>247</v>
      </c>
      <c r="E505" s="23" t="s">
        <v>86</v>
      </c>
      <c r="F505" s="23" t="s">
        <v>263</v>
      </c>
      <c r="G505" s="23" t="s">
        <v>63</v>
      </c>
      <c r="H505" s="56">
        <v>2000</v>
      </c>
      <c r="I505" s="56"/>
      <c r="J505" s="56"/>
    </row>
    <row r="506" spans="2:10" ht="18.75" customHeight="1" hidden="1">
      <c r="B506" s="26" t="s">
        <v>262</v>
      </c>
      <c r="C506" s="23" t="s">
        <v>99</v>
      </c>
      <c r="D506" s="23" t="s">
        <v>247</v>
      </c>
      <c r="E506" s="23" t="s">
        <v>86</v>
      </c>
      <c r="F506" s="23" t="s">
        <v>261</v>
      </c>
      <c r="G506" s="23"/>
      <c r="H506" s="56">
        <f aca="true" t="shared" si="56" ref="H506:J507">H507</f>
        <v>1000</v>
      </c>
      <c r="I506" s="56">
        <f t="shared" si="56"/>
        <v>0</v>
      </c>
      <c r="J506" s="56">
        <f t="shared" si="56"/>
        <v>0</v>
      </c>
    </row>
    <row r="507" spans="2:10" ht="38.25" hidden="1">
      <c r="B507" s="11" t="s">
        <v>259</v>
      </c>
      <c r="C507" s="23" t="s">
        <v>99</v>
      </c>
      <c r="D507" s="23" t="s">
        <v>247</v>
      </c>
      <c r="E507" s="23" t="s">
        <v>86</v>
      </c>
      <c r="F507" s="23" t="s">
        <v>261</v>
      </c>
      <c r="G507" s="23" t="s">
        <v>258</v>
      </c>
      <c r="H507" s="56">
        <f t="shared" si="56"/>
        <v>1000</v>
      </c>
      <c r="I507" s="56">
        <f t="shared" si="56"/>
        <v>0</v>
      </c>
      <c r="J507" s="56">
        <f t="shared" si="56"/>
        <v>0</v>
      </c>
    </row>
    <row r="508" spans="2:10" ht="15" customHeight="1" hidden="1">
      <c r="B508" s="26" t="s">
        <v>257</v>
      </c>
      <c r="C508" s="23" t="s">
        <v>99</v>
      </c>
      <c r="D508" s="23" t="s">
        <v>247</v>
      </c>
      <c r="E508" s="23" t="s">
        <v>86</v>
      </c>
      <c r="F508" s="23" t="s">
        <v>261</v>
      </c>
      <c r="G508" s="23" t="s">
        <v>255</v>
      </c>
      <c r="H508" s="56">
        <v>1000</v>
      </c>
      <c r="I508" s="56"/>
      <c r="J508" s="56"/>
    </row>
    <row r="509" spans="2:10" ht="28.5" customHeight="1" hidden="1">
      <c r="B509" s="26" t="s">
        <v>260</v>
      </c>
      <c r="C509" s="23" t="s">
        <v>99</v>
      </c>
      <c r="D509" s="23" t="s">
        <v>247</v>
      </c>
      <c r="E509" s="23" t="s">
        <v>86</v>
      </c>
      <c r="F509" s="23" t="s">
        <v>256</v>
      </c>
      <c r="G509" s="23"/>
      <c r="H509" s="56">
        <f aca="true" t="shared" si="57" ref="H509:J510">H510</f>
        <v>200</v>
      </c>
      <c r="I509" s="56">
        <f t="shared" si="57"/>
        <v>0</v>
      </c>
      <c r="J509" s="56">
        <f t="shared" si="57"/>
        <v>0</v>
      </c>
    </row>
    <row r="510" spans="2:10" ht="37.5" customHeight="1" hidden="1">
      <c r="B510" s="11" t="s">
        <v>259</v>
      </c>
      <c r="C510" s="23" t="s">
        <v>99</v>
      </c>
      <c r="D510" s="23" t="s">
        <v>247</v>
      </c>
      <c r="E510" s="23" t="s">
        <v>86</v>
      </c>
      <c r="F510" s="23" t="s">
        <v>256</v>
      </c>
      <c r="G510" s="23" t="s">
        <v>258</v>
      </c>
      <c r="H510" s="56">
        <f t="shared" si="57"/>
        <v>200</v>
      </c>
      <c r="I510" s="56">
        <f t="shared" si="57"/>
        <v>0</v>
      </c>
      <c r="J510" s="56">
        <f t="shared" si="57"/>
        <v>0</v>
      </c>
    </row>
    <row r="511" spans="2:10" ht="15.75" customHeight="1" hidden="1">
      <c r="B511" s="26" t="s">
        <v>257</v>
      </c>
      <c r="C511" s="23" t="s">
        <v>99</v>
      </c>
      <c r="D511" s="23" t="s">
        <v>247</v>
      </c>
      <c r="E511" s="23" t="s">
        <v>86</v>
      </c>
      <c r="F511" s="23" t="s">
        <v>256</v>
      </c>
      <c r="G511" s="23" t="s">
        <v>255</v>
      </c>
      <c r="H511" s="56">
        <v>200</v>
      </c>
      <c r="I511" s="56"/>
      <c r="J511" s="56"/>
    </row>
    <row r="512" spans="2:10" ht="27.75" customHeight="1" hidden="1">
      <c r="B512" s="26" t="s">
        <v>254</v>
      </c>
      <c r="C512" s="23" t="s">
        <v>99</v>
      </c>
      <c r="D512" s="23" t="s">
        <v>247</v>
      </c>
      <c r="E512" s="23" t="s">
        <v>86</v>
      </c>
      <c r="F512" s="23" t="s">
        <v>253</v>
      </c>
      <c r="G512" s="29"/>
      <c r="H512" s="56">
        <f aca="true" t="shared" si="58" ref="H512:J513">H513</f>
        <v>150</v>
      </c>
      <c r="I512" s="56">
        <f t="shared" si="58"/>
        <v>0</v>
      </c>
      <c r="J512" s="56">
        <f t="shared" si="58"/>
        <v>0</v>
      </c>
    </row>
    <row r="513" spans="2:10" ht="26.25" customHeight="1" hidden="1">
      <c r="B513" s="24" t="s">
        <v>75</v>
      </c>
      <c r="C513" s="23" t="s">
        <v>99</v>
      </c>
      <c r="D513" s="23" t="s">
        <v>247</v>
      </c>
      <c r="E513" s="23" t="s">
        <v>86</v>
      </c>
      <c r="F513" s="23" t="s">
        <v>253</v>
      </c>
      <c r="G513" s="29" t="s">
        <v>74</v>
      </c>
      <c r="H513" s="56">
        <f t="shared" si="58"/>
        <v>150</v>
      </c>
      <c r="I513" s="56">
        <f t="shared" si="58"/>
        <v>0</v>
      </c>
      <c r="J513" s="56">
        <f t="shared" si="58"/>
        <v>0</v>
      </c>
    </row>
    <row r="514" spans="2:10" ht="29.25" customHeight="1" hidden="1">
      <c r="B514" s="24" t="s">
        <v>73</v>
      </c>
      <c r="C514" s="23" t="s">
        <v>99</v>
      </c>
      <c r="D514" s="23" t="s">
        <v>247</v>
      </c>
      <c r="E514" s="23" t="s">
        <v>86</v>
      </c>
      <c r="F514" s="23" t="s">
        <v>253</v>
      </c>
      <c r="G514" s="29" t="s">
        <v>68</v>
      </c>
      <c r="H514" s="56">
        <v>150</v>
      </c>
      <c r="I514" s="56"/>
      <c r="J514" s="56"/>
    </row>
    <row r="515" spans="2:10" ht="25.5" customHeight="1" hidden="1">
      <c r="B515" s="24" t="s">
        <v>252</v>
      </c>
      <c r="C515" s="23" t="s">
        <v>99</v>
      </c>
      <c r="D515" s="23" t="s">
        <v>247</v>
      </c>
      <c r="E515" s="23" t="s">
        <v>86</v>
      </c>
      <c r="F515" s="23" t="s">
        <v>246</v>
      </c>
      <c r="G515" s="29"/>
      <c r="H515" s="56">
        <f>H516</f>
        <v>0</v>
      </c>
      <c r="I515" s="57">
        <f aca="true" t="shared" si="59" ref="I515:I520">H515*97.5/100</f>
        <v>0</v>
      </c>
      <c r="J515" s="57">
        <f aca="true" t="shared" si="60" ref="J515:J520">I515*100.9/100</f>
        <v>0</v>
      </c>
    </row>
    <row r="516" spans="2:10" ht="36.75" customHeight="1" hidden="1">
      <c r="B516" s="24" t="s">
        <v>75</v>
      </c>
      <c r="C516" s="23" t="s">
        <v>99</v>
      </c>
      <c r="D516" s="23" t="s">
        <v>247</v>
      </c>
      <c r="E516" s="23" t="s">
        <v>86</v>
      </c>
      <c r="F516" s="23" t="s">
        <v>246</v>
      </c>
      <c r="G516" s="29" t="s">
        <v>74</v>
      </c>
      <c r="H516" s="56">
        <f>H517</f>
        <v>0</v>
      </c>
      <c r="I516" s="57">
        <f t="shared" si="59"/>
        <v>0</v>
      </c>
      <c r="J516" s="57">
        <f t="shared" si="60"/>
        <v>0</v>
      </c>
    </row>
    <row r="517" spans="2:10" ht="36.75" customHeight="1" hidden="1">
      <c r="B517" s="24" t="s">
        <v>73</v>
      </c>
      <c r="C517" s="23" t="s">
        <v>99</v>
      </c>
      <c r="D517" s="23" t="s">
        <v>247</v>
      </c>
      <c r="E517" s="23" t="s">
        <v>86</v>
      </c>
      <c r="F517" s="23" t="s">
        <v>246</v>
      </c>
      <c r="G517" s="29" t="s">
        <v>68</v>
      </c>
      <c r="H517" s="56"/>
      <c r="I517" s="57">
        <f t="shared" si="59"/>
        <v>0</v>
      </c>
      <c r="J517" s="57">
        <f t="shared" si="60"/>
        <v>0</v>
      </c>
    </row>
    <row r="518" spans="2:10" ht="36.75" customHeight="1" hidden="1">
      <c r="B518" s="24" t="s">
        <v>251</v>
      </c>
      <c r="C518" s="23"/>
      <c r="D518" s="23"/>
      <c r="E518" s="23"/>
      <c r="F518" s="23"/>
      <c r="G518" s="29"/>
      <c r="H518" s="56">
        <f>H519</f>
        <v>0</v>
      </c>
      <c r="I518" s="57">
        <f t="shared" si="59"/>
        <v>0</v>
      </c>
      <c r="J518" s="57">
        <f t="shared" si="60"/>
        <v>0</v>
      </c>
    </row>
    <row r="519" spans="2:10" ht="36.75" customHeight="1" hidden="1">
      <c r="B519" s="24" t="s">
        <v>75</v>
      </c>
      <c r="C519" s="23" t="s">
        <v>99</v>
      </c>
      <c r="D519" s="23" t="s">
        <v>247</v>
      </c>
      <c r="E519" s="23" t="s">
        <v>86</v>
      </c>
      <c r="F519" s="23" t="s">
        <v>246</v>
      </c>
      <c r="G519" s="29" t="s">
        <v>74</v>
      </c>
      <c r="H519" s="56">
        <f>H520</f>
        <v>0</v>
      </c>
      <c r="I519" s="57">
        <f t="shared" si="59"/>
        <v>0</v>
      </c>
      <c r="J519" s="57">
        <f t="shared" si="60"/>
        <v>0</v>
      </c>
    </row>
    <row r="520" spans="2:10" ht="36.75" customHeight="1" hidden="1">
      <c r="B520" s="24" t="s">
        <v>73</v>
      </c>
      <c r="C520" s="23" t="s">
        <v>99</v>
      </c>
      <c r="D520" s="23" t="s">
        <v>247</v>
      </c>
      <c r="E520" s="23" t="s">
        <v>86</v>
      </c>
      <c r="F520" s="23" t="s">
        <v>246</v>
      </c>
      <c r="G520" s="29" t="s">
        <v>68</v>
      </c>
      <c r="H520" s="56"/>
      <c r="I520" s="57">
        <f t="shared" si="59"/>
        <v>0</v>
      </c>
      <c r="J520" s="57">
        <f t="shared" si="60"/>
        <v>0</v>
      </c>
    </row>
    <row r="521" spans="2:10" ht="16.5" customHeight="1" hidden="1">
      <c r="B521" s="28" t="s">
        <v>250</v>
      </c>
      <c r="C521" s="27" t="s">
        <v>99</v>
      </c>
      <c r="D521" s="27" t="s">
        <v>85</v>
      </c>
      <c r="E521" s="27"/>
      <c r="F521" s="27"/>
      <c r="G521" s="30"/>
      <c r="H521" s="57">
        <f aca="true" t="shared" si="61" ref="H521:J525">H522</f>
        <v>100</v>
      </c>
      <c r="I521" s="57">
        <f t="shared" si="61"/>
        <v>0</v>
      </c>
      <c r="J521" s="57">
        <f t="shared" si="61"/>
        <v>0</v>
      </c>
    </row>
    <row r="522" spans="2:10" ht="21.75" customHeight="1" hidden="1">
      <c r="B522" s="28" t="s">
        <v>249</v>
      </c>
      <c r="C522" s="27" t="s">
        <v>99</v>
      </c>
      <c r="D522" s="27" t="s">
        <v>85</v>
      </c>
      <c r="E522" s="27" t="s">
        <v>247</v>
      </c>
      <c r="F522" s="27"/>
      <c r="G522" s="30"/>
      <c r="H522" s="57">
        <f t="shared" si="61"/>
        <v>100</v>
      </c>
      <c r="I522" s="57">
        <f t="shared" si="61"/>
        <v>0</v>
      </c>
      <c r="J522" s="57">
        <f t="shared" si="61"/>
        <v>0</v>
      </c>
    </row>
    <row r="523" spans="2:10" ht="37.5" customHeight="1" hidden="1">
      <c r="B523" s="26" t="s">
        <v>102</v>
      </c>
      <c r="C523" s="23" t="s">
        <v>99</v>
      </c>
      <c r="D523" s="23" t="s">
        <v>85</v>
      </c>
      <c r="E523" s="23" t="s">
        <v>247</v>
      </c>
      <c r="F523" s="23" t="s">
        <v>118</v>
      </c>
      <c r="G523" s="29"/>
      <c r="H523" s="56">
        <f t="shared" si="61"/>
        <v>100</v>
      </c>
      <c r="I523" s="56">
        <f t="shared" si="61"/>
        <v>0</v>
      </c>
      <c r="J523" s="56">
        <f t="shared" si="61"/>
        <v>0</v>
      </c>
    </row>
    <row r="524" spans="2:10" ht="21.75" customHeight="1" hidden="1">
      <c r="B524" s="24" t="s">
        <v>248</v>
      </c>
      <c r="C524" s="23" t="s">
        <v>99</v>
      </c>
      <c r="D524" s="23" t="s">
        <v>85</v>
      </c>
      <c r="E524" s="23" t="s">
        <v>247</v>
      </c>
      <c r="F524" s="23" t="s">
        <v>246</v>
      </c>
      <c r="G524" s="29"/>
      <c r="H524" s="56">
        <f t="shared" si="61"/>
        <v>100</v>
      </c>
      <c r="I524" s="56">
        <f t="shared" si="61"/>
        <v>0</v>
      </c>
      <c r="J524" s="56">
        <f t="shared" si="61"/>
        <v>0</v>
      </c>
    </row>
    <row r="525" spans="2:10" ht="29.25" customHeight="1" hidden="1">
      <c r="B525" s="24" t="s">
        <v>75</v>
      </c>
      <c r="C525" s="23" t="s">
        <v>99</v>
      </c>
      <c r="D525" s="23" t="s">
        <v>85</v>
      </c>
      <c r="E525" s="23" t="s">
        <v>247</v>
      </c>
      <c r="F525" s="23" t="s">
        <v>246</v>
      </c>
      <c r="G525" s="29" t="s">
        <v>74</v>
      </c>
      <c r="H525" s="56">
        <f t="shared" si="61"/>
        <v>100</v>
      </c>
      <c r="I525" s="56">
        <f t="shared" si="61"/>
        <v>0</v>
      </c>
      <c r="J525" s="56">
        <f t="shared" si="61"/>
        <v>0</v>
      </c>
    </row>
    <row r="526" spans="2:10" ht="25.5" customHeight="1" hidden="1">
      <c r="B526" s="24" t="s">
        <v>73</v>
      </c>
      <c r="C526" s="23" t="s">
        <v>99</v>
      </c>
      <c r="D526" s="23" t="s">
        <v>85</v>
      </c>
      <c r="E526" s="23" t="s">
        <v>247</v>
      </c>
      <c r="F526" s="23" t="s">
        <v>246</v>
      </c>
      <c r="G526" s="29" t="s">
        <v>68</v>
      </c>
      <c r="H526" s="56">
        <v>100</v>
      </c>
      <c r="I526" s="56"/>
      <c r="J526" s="56"/>
    </row>
    <row r="527" spans="2:10" ht="18" customHeight="1" hidden="1">
      <c r="B527" s="28" t="s">
        <v>245</v>
      </c>
      <c r="C527" s="27" t="s">
        <v>99</v>
      </c>
      <c r="D527" s="27" t="s">
        <v>242</v>
      </c>
      <c r="E527" s="27"/>
      <c r="F527" s="27"/>
      <c r="G527" s="30"/>
      <c r="H527" s="57">
        <f aca="true" t="shared" si="62" ref="H527:J531">H528</f>
        <v>442</v>
      </c>
      <c r="I527" s="57">
        <f t="shared" si="62"/>
        <v>0</v>
      </c>
      <c r="J527" s="57">
        <f t="shared" si="62"/>
        <v>0</v>
      </c>
    </row>
    <row r="528" spans="2:10" ht="21" customHeight="1" hidden="1">
      <c r="B528" s="28" t="s">
        <v>244</v>
      </c>
      <c r="C528" s="27" t="s">
        <v>99</v>
      </c>
      <c r="D528" s="27" t="s">
        <v>242</v>
      </c>
      <c r="E528" s="27" t="s">
        <v>70</v>
      </c>
      <c r="F528" s="27"/>
      <c r="G528" s="30"/>
      <c r="H528" s="57">
        <f t="shared" si="62"/>
        <v>442</v>
      </c>
      <c r="I528" s="57">
        <f t="shared" si="62"/>
        <v>0</v>
      </c>
      <c r="J528" s="57">
        <f t="shared" si="62"/>
        <v>0</v>
      </c>
    </row>
    <row r="529" spans="2:10" ht="36.75" customHeight="1" hidden="1">
      <c r="B529" s="26" t="s">
        <v>102</v>
      </c>
      <c r="C529" s="23" t="s">
        <v>99</v>
      </c>
      <c r="D529" s="23" t="s">
        <v>242</v>
      </c>
      <c r="E529" s="23" t="s">
        <v>70</v>
      </c>
      <c r="F529" s="23" t="s">
        <v>118</v>
      </c>
      <c r="G529" s="29"/>
      <c r="H529" s="56">
        <f t="shared" si="62"/>
        <v>442</v>
      </c>
      <c r="I529" s="56">
        <f t="shared" si="62"/>
        <v>0</v>
      </c>
      <c r="J529" s="56">
        <f t="shared" si="62"/>
        <v>0</v>
      </c>
    </row>
    <row r="530" spans="2:10" ht="26.25" customHeight="1" hidden="1">
      <c r="B530" s="26" t="s">
        <v>243</v>
      </c>
      <c r="C530" s="23" t="s">
        <v>99</v>
      </c>
      <c r="D530" s="23" t="s">
        <v>242</v>
      </c>
      <c r="E530" s="23" t="s">
        <v>70</v>
      </c>
      <c r="F530" s="23" t="s">
        <v>241</v>
      </c>
      <c r="G530" s="29"/>
      <c r="H530" s="56">
        <f t="shared" si="62"/>
        <v>442</v>
      </c>
      <c r="I530" s="56">
        <f t="shared" si="62"/>
        <v>0</v>
      </c>
      <c r="J530" s="56">
        <f t="shared" si="62"/>
        <v>0</v>
      </c>
    </row>
    <row r="531" spans="2:10" ht="24" customHeight="1" hidden="1">
      <c r="B531" s="24" t="s">
        <v>75</v>
      </c>
      <c r="C531" s="23" t="s">
        <v>99</v>
      </c>
      <c r="D531" s="23" t="s">
        <v>242</v>
      </c>
      <c r="E531" s="23" t="s">
        <v>70</v>
      </c>
      <c r="F531" s="23" t="s">
        <v>241</v>
      </c>
      <c r="G531" s="29" t="s">
        <v>74</v>
      </c>
      <c r="H531" s="56">
        <f t="shared" si="62"/>
        <v>442</v>
      </c>
      <c r="I531" s="56">
        <f t="shared" si="62"/>
        <v>0</v>
      </c>
      <c r="J531" s="56">
        <f t="shared" si="62"/>
        <v>0</v>
      </c>
    </row>
    <row r="532" spans="2:10" ht="26.25" customHeight="1" hidden="1">
      <c r="B532" s="24" t="s">
        <v>73</v>
      </c>
      <c r="C532" s="23" t="s">
        <v>99</v>
      </c>
      <c r="D532" s="23" t="s">
        <v>242</v>
      </c>
      <c r="E532" s="23" t="s">
        <v>70</v>
      </c>
      <c r="F532" s="23" t="s">
        <v>241</v>
      </c>
      <c r="G532" s="29" t="s">
        <v>68</v>
      </c>
      <c r="H532" s="56">
        <v>442</v>
      </c>
      <c r="I532" s="56"/>
      <c r="J532" s="56"/>
    </row>
    <row r="533" spans="2:10" ht="27" customHeight="1" hidden="1">
      <c r="B533" s="14" t="s">
        <v>240</v>
      </c>
      <c r="C533" s="27" t="s">
        <v>99</v>
      </c>
      <c r="D533" s="27" t="s">
        <v>223</v>
      </c>
      <c r="E533" s="27"/>
      <c r="F533" s="27"/>
      <c r="G533" s="27"/>
      <c r="H533" s="57">
        <f>H534+H539</f>
        <v>1650</v>
      </c>
      <c r="I533" s="57">
        <f>I534+I539</f>
        <v>0</v>
      </c>
      <c r="J533" s="57">
        <f>J534+J539</f>
        <v>0</v>
      </c>
    </row>
    <row r="534" spans="2:10" ht="16.5" customHeight="1" hidden="1">
      <c r="B534" s="14" t="s">
        <v>239</v>
      </c>
      <c r="C534" s="27" t="s">
        <v>99</v>
      </c>
      <c r="D534" s="27" t="s">
        <v>223</v>
      </c>
      <c r="E534" s="27" t="s">
        <v>86</v>
      </c>
      <c r="F534" s="27"/>
      <c r="G534" s="27"/>
      <c r="H534" s="57">
        <f>H535+H540+H545</f>
        <v>1650</v>
      </c>
      <c r="I534" s="57">
        <f>I535+I540+I545</f>
        <v>0</v>
      </c>
      <c r="J534" s="57">
        <f>J535+J540+J545</f>
        <v>0</v>
      </c>
    </row>
    <row r="535" spans="2:10" ht="17.25" customHeight="1" hidden="1">
      <c r="B535" s="26" t="s">
        <v>238</v>
      </c>
      <c r="C535" s="23" t="s">
        <v>99</v>
      </c>
      <c r="D535" s="23" t="s">
        <v>223</v>
      </c>
      <c r="E535" s="23" t="s">
        <v>86</v>
      </c>
      <c r="F535" s="23" t="s">
        <v>235</v>
      </c>
      <c r="G535" s="23"/>
      <c r="H535" s="56">
        <f aca="true" t="shared" si="63" ref="H535:J537">H536</f>
        <v>1300</v>
      </c>
      <c r="I535" s="56">
        <f t="shared" si="63"/>
        <v>0</v>
      </c>
      <c r="J535" s="56">
        <f t="shared" si="63"/>
        <v>0</v>
      </c>
    </row>
    <row r="536" spans="2:10" ht="24" customHeight="1" hidden="1">
      <c r="B536" s="26" t="s">
        <v>212</v>
      </c>
      <c r="C536" s="23" t="s">
        <v>99</v>
      </c>
      <c r="D536" s="23" t="s">
        <v>223</v>
      </c>
      <c r="E536" s="23" t="s">
        <v>86</v>
      </c>
      <c r="F536" s="23" t="s">
        <v>235</v>
      </c>
      <c r="G536" s="23"/>
      <c r="H536" s="56">
        <f t="shared" si="63"/>
        <v>1300</v>
      </c>
      <c r="I536" s="56">
        <f t="shared" si="63"/>
        <v>0</v>
      </c>
      <c r="J536" s="56">
        <f t="shared" si="63"/>
        <v>0</v>
      </c>
    </row>
    <row r="537" spans="2:10" ht="39.75" customHeight="1" hidden="1">
      <c r="B537" s="16" t="s">
        <v>237</v>
      </c>
      <c r="C537" s="23" t="s">
        <v>99</v>
      </c>
      <c r="D537" s="23" t="s">
        <v>223</v>
      </c>
      <c r="E537" s="23" t="s">
        <v>86</v>
      </c>
      <c r="F537" s="23" t="s">
        <v>235</v>
      </c>
      <c r="G537" s="23" t="s">
        <v>107</v>
      </c>
      <c r="H537" s="56">
        <f t="shared" si="63"/>
        <v>1300</v>
      </c>
      <c r="I537" s="56">
        <f t="shared" si="63"/>
        <v>0</v>
      </c>
      <c r="J537" s="56">
        <f t="shared" si="63"/>
        <v>0</v>
      </c>
    </row>
    <row r="538" spans="2:10" ht="47.25" customHeight="1" hidden="1">
      <c r="B538" s="16" t="s">
        <v>236</v>
      </c>
      <c r="C538" s="23" t="s">
        <v>99</v>
      </c>
      <c r="D538" s="23" t="s">
        <v>223</v>
      </c>
      <c r="E538" s="23" t="s">
        <v>86</v>
      </c>
      <c r="F538" s="23" t="s">
        <v>235</v>
      </c>
      <c r="G538" s="23" t="s">
        <v>234</v>
      </c>
      <c r="H538" s="56">
        <v>1300</v>
      </c>
      <c r="I538" s="56"/>
      <c r="J538" s="56"/>
    </row>
    <row r="539" spans="2:10" ht="36.75" customHeight="1" hidden="1">
      <c r="B539" s="14"/>
      <c r="C539" s="27"/>
      <c r="D539" s="27"/>
      <c r="E539" s="27"/>
      <c r="F539" s="27"/>
      <c r="G539" s="27"/>
      <c r="H539" s="57"/>
      <c r="I539" s="57">
        <f aca="true" t="shared" si="64" ref="I539:I544">H539*97.5/100</f>
        <v>0</v>
      </c>
      <c r="J539" s="57">
        <f aca="true" t="shared" si="65" ref="J539:J544">I539*100.9/100</f>
        <v>0</v>
      </c>
    </row>
    <row r="540" spans="2:10" ht="36.75" customHeight="1" hidden="1">
      <c r="B540" s="26" t="s">
        <v>233</v>
      </c>
      <c r="C540" s="23" t="s">
        <v>99</v>
      </c>
      <c r="D540" s="23" t="s">
        <v>223</v>
      </c>
      <c r="E540" s="23" t="s">
        <v>86</v>
      </c>
      <c r="F540" s="23" t="s">
        <v>232</v>
      </c>
      <c r="G540" s="23"/>
      <c r="H540" s="56">
        <f>H541</f>
        <v>0</v>
      </c>
      <c r="I540" s="57">
        <f t="shared" si="64"/>
        <v>0</v>
      </c>
      <c r="J540" s="57">
        <f t="shared" si="65"/>
        <v>0</v>
      </c>
    </row>
    <row r="541" spans="2:10" ht="36.75" customHeight="1" hidden="1">
      <c r="B541" s="26" t="s">
        <v>123</v>
      </c>
      <c r="C541" s="23" t="s">
        <v>99</v>
      </c>
      <c r="D541" s="23" t="s">
        <v>223</v>
      </c>
      <c r="E541" s="23" t="s">
        <v>86</v>
      </c>
      <c r="F541" s="23" t="s">
        <v>231</v>
      </c>
      <c r="G541" s="23"/>
      <c r="H541" s="56">
        <f>H542</f>
        <v>0</v>
      </c>
      <c r="I541" s="57">
        <f t="shared" si="64"/>
        <v>0</v>
      </c>
      <c r="J541" s="57">
        <f t="shared" si="65"/>
        <v>0</v>
      </c>
    </row>
    <row r="542" spans="2:10" ht="36.75" customHeight="1" hidden="1">
      <c r="B542" s="26" t="s">
        <v>230</v>
      </c>
      <c r="C542" s="23" t="s">
        <v>99</v>
      </c>
      <c r="D542" s="23" t="s">
        <v>223</v>
      </c>
      <c r="E542" s="23" t="s">
        <v>86</v>
      </c>
      <c r="F542" s="23" t="s">
        <v>227</v>
      </c>
      <c r="G542" s="23"/>
      <c r="H542" s="56">
        <f>H543</f>
        <v>0</v>
      </c>
      <c r="I542" s="57">
        <f t="shared" si="64"/>
        <v>0</v>
      </c>
      <c r="J542" s="57">
        <f t="shared" si="65"/>
        <v>0</v>
      </c>
    </row>
    <row r="543" spans="2:10" ht="36.75" customHeight="1" hidden="1">
      <c r="B543" s="16" t="s">
        <v>229</v>
      </c>
      <c r="C543" s="23" t="s">
        <v>99</v>
      </c>
      <c r="D543" s="23" t="s">
        <v>223</v>
      </c>
      <c r="E543" s="23" t="s">
        <v>86</v>
      </c>
      <c r="F543" s="23" t="s">
        <v>227</v>
      </c>
      <c r="G543" s="23" t="s">
        <v>132</v>
      </c>
      <c r="H543" s="56">
        <f>H544</f>
        <v>0</v>
      </c>
      <c r="I543" s="57">
        <f t="shared" si="64"/>
        <v>0</v>
      </c>
      <c r="J543" s="57">
        <f t="shared" si="65"/>
        <v>0</v>
      </c>
    </row>
    <row r="544" spans="2:10" ht="36.75" customHeight="1" hidden="1">
      <c r="B544" s="16" t="s">
        <v>228</v>
      </c>
      <c r="C544" s="23" t="s">
        <v>99</v>
      </c>
      <c r="D544" s="23" t="s">
        <v>223</v>
      </c>
      <c r="E544" s="23" t="s">
        <v>86</v>
      </c>
      <c r="F544" s="23" t="s">
        <v>227</v>
      </c>
      <c r="G544" s="23" t="s">
        <v>62</v>
      </c>
      <c r="H544" s="56"/>
      <c r="I544" s="57">
        <f t="shared" si="64"/>
        <v>0</v>
      </c>
      <c r="J544" s="57">
        <f t="shared" si="65"/>
        <v>0</v>
      </c>
    </row>
    <row r="545" spans="2:10" ht="47.25" customHeight="1" hidden="1">
      <c r="B545" s="26" t="s">
        <v>102</v>
      </c>
      <c r="C545" s="23" t="s">
        <v>99</v>
      </c>
      <c r="D545" s="23" t="s">
        <v>223</v>
      </c>
      <c r="E545" s="23" t="s">
        <v>86</v>
      </c>
      <c r="F545" s="23" t="s">
        <v>1013</v>
      </c>
      <c r="G545" s="23"/>
      <c r="H545" s="55">
        <f>H546+H549</f>
        <v>350</v>
      </c>
      <c r="I545" s="55">
        <f>I546+I549</f>
        <v>0</v>
      </c>
      <c r="J545" s="55">
        <f>J546+J549</f>
        <v>0</v>
      </c>
    </row>
    <row r="546" spans="2:10" ht="27" customHeight="1" hidden="1">
      <c r="B546" s="26" t="s">
        <v>226</v>
      </c>
      <c r="C546" s="23" t="s">
        <v>99</v>
      </c>
      <c r="D546" s="23" t="s">
        <v>223</v>
      </c>
      <c r="E546" s="23" t="s">
        <v>86</v>
      </c>
      <c r="F546" s="23" t="s">
        <v>225</v>
      </c>
      <c r="G546" s="23"/>
      <c r="H546" s="55">
        <f aca="true" t="shared" si="66" ref="H546:J547">H547</f>
        <v>300</v>
      </c>
      <c r="I546" s="55">
        <f t="shared" si="66"/>
        <v>0</v>
      </c>
      <c r="J546" s="55">
        <f t="shared" si="66"/>
        <v>0</v>
      </c>
    </row>
    <row r="547" spans="2:10" ht="24.75" customHeight="1" hidden="1">
      <c r="B547" s="17" t="s">
        <v>155</v>
      </c>
      <c r="C547" s="23" t="s">
        <v>99</v>
      </c>
      <c r="D547" s="23" t="s">
        <v>223</v>
      </c>
      <c r="E547" s="23" t="s">
        <v>86</v>
      </c>
      <c r="F547" s="23" t="s">
        <v>225</v>
      </c>
      <c r="G547" s="23" t="s">
        <v>74</v>
      </c>
      <c r="H547" s="55">
        <f t="shared" si="66"/>
        <v>300</v>
      </c>
      <c r="I547" s="55">
        <f t="shared" si="66"/>
        <v>0</v>
      </c>
      <c r="J547" s="55">
        <f t="shared" si="66"/>
        <v>0</v>
      </c>
    </row>
    <row r="548" spans="2:10" ht="27.75" customHeight="1" hidden="1">
      <c r="B548" s="16" t="s">
        <v>154</v>
      </c>
      <c r="C548" s="23" t="s">
        <v>99</v>
      </c>
      <c r="D548" s="23" t="s">
        <v>223</v>
      </c>
      <c r="E548" s="23" t="s">
        <v>86</v>
      </c>
      <c r="F548" s="23" t="s">
        <v>225</v>
      </c>
      <c r="G548" s="23" t="s">
        <v>68</v>
      </c>
      <c r="H548" s="55">
        <v>300</v>
      </c>
      <c r="I548" s="55"/>
      <c r="J548" s="55"/>
    </row>
    <row r="549" spans="2:10" ht="18" customHeight="1" hidden="1">
      <c r="B549" s="26" t="s">
        <v>224</v>
      </c>
      <c r="C549" s="23" t="s">
        <v>99</v>
      </c>
      <c r="D549" s="23" t="s">
        <v>223</v>
      </c>
      <c r="E549" s="23" t="s">
        <v>86</v>
      </c>
      <c r="F549" s="23" t="s">
        <v>222</v>
      </c>
      <c r="G549" s="23"/>
      <c r="H549" s="55">
        <f aca="true" t="shared" si="67" ref="H549:J550">H550</f>
        <v>50</v>
      </c>
      <c r="I549" s="55">
        <f t="shared" si="67"/>
        <v>0</v>
      </c>
      <c r="J549" s="55">
        <f t="shared" si="67"/>
        <v>0</v>
      </c>
    </row>
    <row r="550" spans="2:10" ht="26.25" customHeight="1" hidden="1">
      <c r="B550" s="17" t="s">
        <v>155</v>
      </c>
      <c r="C550" s="23" t="s">
        <v>99</v>
      </c>
      <c r="D550" s="23" t="s">
        <v>223</v>
      </c>
      <c r="E550" s="23" t="s">
        <v>86</v>
      </c>
      <c r="F550" s="23" t="s">
        <v>222</v>
      </c>
      <c r="G550" s="23" t="s">
        <v>74</v>
      </c>
      <c r="H550" s="55">
        <f t="shared" si="67"/>
        <v>50</v>
      </c>
      <c r="I550" s="55">
        <f t="shared" si="67"/>
        <v>0</v>
      </c>
      <c r="J550" s="55">
        <f t="shared" si="67"/>
        <v>0</v>
      </c>
    </row>
    <row r="551" spans="2:10" ht="27" customHeight="1" hidden="1">
      <c r="B551" s="16" t="s">
        <v>154</v>
      </c>
      <c r="C551" s="23" t="s">
        <v>99</v>
      </c>
      <c r="D551" s="23" t="s">
        <v>223</v>
      </c>
      <c r="E551" s="23" t="s">
        <v>86</v>
      </c>
      <c r="F551" s="23" t="s">
        <v>222</v>
      </c>
      <c r="G551" s="23" t="s">
        <v>68</v>
      </c>
      <c r="H551" s="55">
        <v>50</v>
      </c>
      <c r="I551" s="55"/>
      <c r="J551" s="55"/>
    </row>
    <row r="552" spans="2:10" ht="36.75" customHeight="1" hidden="1">
      <c r="B552" s="14" t="s">
        <v>221</v>
      </c>
      <c r="C552" s="27" t="s">
        <v>99</v>
      </c>
      <c r="D552" s="27" t="s">
        <v>70</v>
      </c>
      <c r="E552" s="27"/>
      <c r="F552" s="27"/>
      <c r="G552" s="27"/>
      <c r="H552" s="58">
        <f>H615+H611+H607+H594+H577+H573+H569+H553</f>
        <v>0</v>
      </c>
      <c r="I552" s="57">
        <f aca="true" t="shared" si="68" ref="I552:I615">H552*97.5/100</f>
        <v>0</v>
      </c>
      <c r="J552" s="57">
        <f aca="true" t="shared" si="69" ref="J552:J615">I552*100.9/100</f>
        <v>0</v>
      </c>
    </row>
    <row r="553" spans="2:10" ht="36.75" customHeight="1" hidden="1">
      <c r="B553" s="14" t="s">
        <v>197</v>
      </c>
      <c r="C553" s="27" t="s">
        <v>99</v>
      </c>
      <c r="D553" s="27" t="s">
        <v>70</v>
      </c>
      <c r="E553" s="27" t="s">
        <v>86</v>
      </c>
      <c r="F553" s="27"/>
      <c r="G553" s="27"/>
      <c r="H553" s="58">
        <f>H554+H560+H557</f>
        <v>0</v>
      </c>
      <c r="I553" s="57">
        <f t="shared" si="68"/>
        <v>0</v>
      </c>
      <c r="J553" s="57">
        <f t="shared" si="69"/>
        <v>0</v>
      </c>
    </row>
    <row r="554" spans="2:10" ht="36.75" customHeight="1" hidden="1">
      <c r="B554" s="26" t="s">
        <v>196</v>
      </c>
      <c r="C554" s="23" t="s">
        <v>99</v>
      </c>
      <c r="D554" s="23" t="s">
        <v>70</v>
      </c>
      <c r="E554" s="23" t="s">
        <v>86</v>
      </c>
      <c r="F554" s="23" t="s">
        <v>195</v>
      </c>
      <c r="G554" s="23"/>
      <c r="H554" s="55">
        <f>H556</f>
        <v>0</v>
      </c>
      <c r="I554" s="57">
        <f t="shared" si="68"/>
        <v>0</v>
      </c>
      <c r="J554" s="57">
        <f t="shared" si="69"/>
        <v>0</v>
      </c>
    </row>
    <row r="555" spans="2:10" ht="36.75" customHeight="1" hidden="1">
      <c r="B555" s="26" t="s">
        <v>220</v>
      </c>
      <c r="C555" s="23" t="s">
        <v>99</v>
      </c>
      <c r="D555" s="23" t="s">
        <v>70</v>
      </c>
      <c r="E555" s="23" t="s">
        <v>86</v>
      </c>
      <c r="F555" s="23" t="s">
        <v>193</v>
      </c>
      <c r="G555" s="23"/>
      <c r="H555" s="55">
        <f>H556</f>
        <v>0</v>
      </c>
      <c r="I555" s="57">
        <f t="shared" si="68"/>
        <v>0</v>
      </c>
      <c r="J555" s="57">
        <f t="shared" si="69"/>
        <v>0</v>
      </c>
    </row>
    <row r="556" spans="2:10" ht="36.75" customHeight="1" hidden="1">
      <c r="B556" s="26" t="s">
        <v>180</v>
      </c>
      <c r="C556" s="23" t="s">
        <v>99</v>
      </c>
      <c r="D556" s="23" t="s">
        <v>70</v>
      </c>
      <c r="E556" s="23" t="s">
        <v>86</v>
      </c>
      <c r="F556" s="23" t="s">
        <v>219</v>
      </c>
      <c r="G556" s="23" t="s">
        <v>172</v>
      </c>
      <c r="H556" s="55"/>
      <c r="I556" s="57">
        <f t="shared" si="68"/>
        <v>0</v>
      </c>
      <c r="J556" s="57">
        <f t="shared" si="69"/>
        <v>0</v>
      </c>
    </row>
    <row r="557" spans="2:10" ht="36.75" customHeight="1" hidden="1">
      <c r="B557" s="26" t="s">
        <v>191</v>
      </c>
      <c r="C557" s="23" t="s">
        <v>99</v>
      </c>
      <c r="D557" s="23" t="s">
        <v>70</v>
      </c>
      <c r="E557" s="23" t="s">
        <v>86</v>
      </c>
      <c r="F557" s="23" t="s">
        <v>190</v>
      </c>
      <c r="G557" s="23"/>
      <c r="H557" s="55">
        <f>H558+H561+H566</f>
        <v>0</v>
      </c>
      <c r="I557" s="57">
        <f t="shared" si="68"/>
        <v>0</v>
      </c>
      <c r="J557" s="57">
        <f t="shared" si="69"/>
        <v>0</v>
      </c>
    </row>
    <row r="558" spans="2:10" ht="36.75" customHeight="1" hidden="1">
      <c r="B558" s="39"/>
      <c r="C558" s="38"/>
      <c r="D558" s="38"/>
      <c r="E558" s="38"/>
      <c r="F558" s="38"/>
      <c r="G558" s="38"/>
      <c r="H558" s="55"/>
      <c r="I558" s="57">
        <f t="shared" si="68"/>
        <v>0</v>
      </c>
      <c r="J558" s="57">
        <f t="shared" si="69"/>
        <v>0</v>
      </c>
    </row>
    <row r="559" spans="2:10" ht="36.75" customHeight="1" hidden="1">
      <c r="B559" s="39"/>
      <c r="C559" s="38"/>
      <c r="D559" s="38"/>
      <c r="E559" s="38"/>
      <c r="F559" s="38"/>
      <c r="G559" s="38"/>
      <c r="H559" s="55"/>
      <c r="I559" s="57">
        <f t="shared" si="68"/>
        <v>0</v>
      </c>
      <c r="J559" s="57">
        <f t="shared" si="69"/>
        <v>0</v>
      </c>
    </row>
    <row r="560" spans="2:10" ht="36.75" customHeight="1" hidden="1">
      <c r="B560" s="26"/>
      <c r="C560" s="23"/>
      <c r="D560" s="23"/>
      <c r="E560" s="23"/>
      <c r="F560" s="23"/>
      <c r="G560" s="23"/>
      <c r="H560" s="55"/>
      <c r="I560" s="57">
        <f t="shared" si="68"/>
        <v>0</v>
      </c>
      <c r="J560" s="57">
        <f t="shared" si="69"/>
        <v>0</v>
      </c>
    </row>
    <row r="561" spans="2:10" ht="36.75" customHeight="1" hidden="1">
      <c r="B561" s="26" t="s">
        <v>189</v>
      </c>
      <c r="C561" s="23" t="s">
        <v>99</v>
      </c>
      <c r="D561" s="23" t="s">
        <v>70</v>
      </c>
      <c r="E561" s="23" t="s">
        <v>86</v>
      </c>
      <c r="F561" s="23" t="s">
        <v>188</v>
      </c>
      <c r="G561" s="23"/>
      <c r="H561" s="55">
        <f>H562+H564</f>
        <v>0</v>
      </c>
      <c r="I561" s="57">
        <f t="shared" si="68"/>
        <v>0</v>
      </c>
      <c r="J561" s="57">
        <f t="shared" si="69"/>
        <v>0</v>
      </c>
    </row>
    <row r="562" spans="2:10" ht="36.75" customHeight="1" hidden="1">
      <c r="B562" s="26" t="s">
        <v>187</v>
      </c>
      <c r="C562" s="23" t="s">
        <v>99</v>
      </c>
      <c r="D562" s="23" t="s">
        <v>70</v>
      </c>
      <c r="E562" s="23" t="s">
        <v>86</v>
      </c>
      <c r="F562" s="23" t="s">
        <v>186</v>
      </c>
      <c r="G562" s="23"/>
      <c r="H562" s="55">
        <f>H563</f>
        <v>0</v>
      </c>
      <c r="I562" s="57">
        <f t="shared" si="68"/>
        <v>0</v>
      </c>
      <c r="J562" s="57">
        <f t="shared" si="69"/>
        <v>0</v>
      </c>
    </row>
    <row r="563" spans="2:10" ht="36.75" customHeight="1" hidden="1">
      <c r="B563" s="26" t="s">
        <v>180</v>
      </c>
      <c r="C563" s="23" t="s">
        <v>99</v>
      </c>
      <c r="D563" s="23" t="s">
        <v>70</v>
      </c>
      <c r="E563" s="23" t="s">
        <v>86</v>
      </c>
      <c r="F563" s="23" t="s">
        <v>186</v>
      </c>
      <c r="G563" s="23" t="s">
        <v>172</v>
      </c>
      <c r="H563" s="55"/>
      <c r="I563" s="57">
        <f t="shared" si="68"/>
        <v>0</v>
      </c>
      <c r="J563" s="57">
        <f t="shared" si="69"/>
        <v>0</v>
      </c>
    </row>
    <row r="564" spans="2:10" ht="36.75" customHeight="1" hidden="1">
      <c r="B564" s="26" t="s">
        <v>185</v>
      </c>
      <c r="C564" s="23" t="s">
        <v>99</v>
      </c>
      <c r="D564" s="23" t="s">
        <v>70</v>
      </c>
      <c r="E564" s="23" t="s">
        <v>86</v>
      </c>
      <c r="F564" s="23" t="s">
        <v>184</v>
      </c>
      <c r="G564" s="23"/>
      <c r="H564" s="55">
        <f>H565</f>
        <v>0</v>
      </c>
      <c r="I564" s="57">
        <f t="shared" si="68"/>
        <v>0</v>
      </c>
      <c r="J564" s="57">
        <f t="shared" si="69"/>
        <v>0</v>
      </c>
    </row>
    <row r="565" spans="2:10" ht="36.75" customHeight="1" hidden="1">
      <c r="B565" s="26" t="s">
        <v>180</v>
      </c>
      <c r="C565" s="23" t="s">
        <v>99</v>
      </c>
      <c r="D565" s="23" t="s">
        <v>70</v>
      </c>
      <c r="E565" s="23" t="s">
        <v>86</v>
      </c>
      <c r="F565" s="23" t="s">
        <v>184</v>
      </c>
      <c r="G565" s="23" t="s">
        <v>172</v>
      </c>
      <c r="H565" s="55"/>
      <c r="I565" s="57">
        <f t="shared" si="68"/>
        <v>0</v>
      </c>
      <c r="J565" s="57">
        <f t="shared" si="69"/>
        <v>0</v>
      </c>
    </row>
    <row r="566" spans="2:10" ht="36.75" customHeight="1" hidden="1">
      <c r="B566" s="26" t="s">
        <v>183</v>
      </c>
      <c r="C566" s="23" t="s">
        <v>99</v>
      </c>
      <c r="D566" s="23" t="s">
        <v>70</v>
      </c>
      <c r="E566" s="23" t="s">
        <v>86</v>
      </c>
      <c r="F566" s="23" t="s">
        <v>182</v>
      </c>
      <c r="G566" s="23"/>
      <c r="H566" s="55">
        <f>H567</f>
        <v>0</v>
      </c>
      <c r="I566" s="57">
        <f t="shared" si="68"/>
        <v>0</v>
      </c>
      <c r="J566" s="57">
        <f t="shared" si="69"/>
        <v>0</v>
      </c>
    </row>
    <row r="567" spans="2:10" ht="36.75" customHeight="1" hidden="1">
      <c r="B567" s="26" t="s">
        <v>181</v>
      </c>
      <c r="C567" s="23" t="s">
        <v>99</v>
      </c>
      <c r="D567" s="23" t="s">
        <v>70</v>
      </c>
      <c r="E567" s="23" t="s">
        <v>86</v>
      </c>
      <c r="F567" s="23" t="s">
        <v>179</v>
      </c>
      <c r="G567" s="23"/>
      <c r="H567" s="55">
        <f>H568</f>
        <v>0</v>
      </c>
      <c r="I567" s="57">
        <f t="shared" si="68"/>
        <v>0</v>
      </c>
      <c r="J567" s="57">
        <f t="shared" si="69"/>
        <v>0</v>
      </c>
    </row>
    <row r="568" spans="2:10" ht="36.75" customHeight="1" hidden="1">
      <c r="B568" s="26" t="s">
        <v>180</v>
      </c>
      <c r="C568" s="23" t="s">
        <v>99</v>
      </c>
      <c r="D568" s="23" t="s">
        <v>70</v>
      </c>
      <c r="E568" s="23" t="s">
        <v>86</v>
      </c>
      <c r="F568" s="23" t="s">
        <v>179</v>
      </c>
      <c r="G568" s="23" t="s">
        <v>172</v>
      </c>
      <c r="H568" s="55"/>
      <c r="I568" s="57">
        <f t="shared" si="68"/>
        <v>0</v>
      </c>
      <c r="J568" s="57">
        <f t="shared" si="69"/>
        <v>0</v>
      </c>
    </row>
    <row r="569" spans="2:10" ht="36.75" customHeight="1" hidden="1">
      <c r="B569" s="14" t="s">
        <v>218</v>
      </c>
      <c r="C569" s="27" t="s">
        <v>99</v>
      </c>
      <c r="D569" s="27" t="s">
        <v>70</v>
      </c>
      <c r="E569" s="27" t="s">
        <v>97</v>
      </c>
      <c r="F569" s="27"/>
      <c r="G569" s="27"/>
      <c r="H569" s="58">
        <f>H570</f>
        <v>0</v>
      </c>
      <c r="I569" s="57">
        <f t="shared" si="68"/>
        <v>0</v>
      </c>
      <c r="J569" s="57">
        <f t="shared" si="69"/>
        <v>0</v>
      </c>
    </row>
    <row r="570" spans="2:10" ht="36.75" customHeight="1" hidden="1">
      <c r="B570" s="14" t="s">
        <v>138</v>
      </c>
      <c r="C570" s="23" t="s">
        <v>99</v>
      </c>
      <c r="D570" s="23" t="s">
        <v>70</v>
      </c>
      <c r="E570" s="23" t="s">
        <v>97</v>
      </c>
      <c r="F570" s="23" t="s">
        <v>177</v>
      </c>
      <c r="G570" s="23"/>
      <c r="H570" s="55">
        <f>H571</f>
        <v>0</v>
      </c>
      <c r="I570" s="57">
        <f t="shared" si="68"/>
        <v>0</v>
      </c>
      <c r="J570" s="57">
        <f t="shared" si="69"/>
        <v>0</v>
      </c>
    </row>
    <row r="571" spans="2:10" ht="36.75" customHeight="1" hidden="1">
      <c r="B571" s="26" t="s">
        <v>176</v>
      </c>
      <c r="C571" s="23" t="s">
        <v>99</v>
      </c>
      <c r="D571" s="23" t="s">
        <v>70</v>
      </c>
      <c r="E571" s="23" t="s">
        <v>97</v>
      </c>
      <c r="F571" s="23" t="s">
        <v>175</v>
      </c>
      <c r="G571" s="23"/>
      <c r="H571" s="55">
        <f>H572</f>
        <v>0</v>
      </c>
      <c r="I571" s="57">
        <f t="shared" si="68"/>
        <v>0</v>
      </c>
      <c r="J571" s="57">
        <f t="shared" si="69"/>
        <v>0</v>
      </c>
    </row>
    <row r="572" spans="2:10" ht="36.75" customHeight="1" hidden="1">
      <c r="B572" s="26" t="s">
        <v>217</v>
      </c>
      <c r="C572" s="23" t="s">
        <v>99</v>
      </c>
      <c r="D572" s="23" t="s">
        <v>70</v>
      </c>
      <c r="E572" s="23" t="s">
        <v>97</v>
      </c>
      <c r="F572" s="23" t="s">
        <v>216</v>
      </c>
      <c r="G572" s="23" t="s">
        <v>172</v>
      </c>
      <c r="H572" s="55"/>
      <c r="I572" s="57">
        <f t="shared" si="68"/>
        <v>0</v>
      </c>
      <c r="J572" s="57">
        <f t="shared" si="69"/>
        <v>0</v>
      </c>
    </row>
    <row r="573" spans="2:10" ht="36.75" customHeight="1" hidden="1">
      <c r="B573" s="14" t="s">
        <v>178</v>
      </c>
      <c r="C573" s="27" t="s">
        <v>99</v>
      </c>
      <c r="D573" s="27" t="s">
        <v>70</v>
      </c>
      <c r="E573" s="27" t="s">
        <v>128</v>
      </c>
      <c r="F573" s="27"/>
      <c r="G573" s="27"/>
      <c r="H573" s="58">
        <f>H574</f>
        <v>0</v>
      </c>
      <c r="I573" s="57">
        <f t="shared" si="68"/>
        <v>0</v>
      </c>
      <c r="J573" s="57">
        <f t="shared" si="69"/>
        <v>0</v>
      </c>
    </row>
    <row r="574" spans="2:10" ht="36.75" customHeight="1" hidden="1">
      <c r="B574" s="14" t="s">
        <v>138</v>
      </c>
      <c r="C574" s="23" t="s">
        <v>99</v>
      </c>
      <c r="D574" s="23" t="s">
        <v>70</v>
      </c>
      <c r="E574" s="23" t="s">
        <v>128</v>
      </c>
      <c r="F574" s="23" t="s">
        <v>177</v>
      </c>
      <c r="G574" s="23"/>
      <c r="H574" s="55">
        <f>H575</f>
        <v>0</v>
      </c>
      <c r="I574" s="57">
        <f t="shared" si="68"/>
        <v>0</v>
      </c>
      <c r="J574" s="57">
        <f t="shared" si="69"/>
        <v>0</v>
      </c>
    </row>
    <row r="575" spans="2:10" ht="36.75" customHeight="1" hidden="1">
      <c r="B575" s="26" t="s">
        <v>176</v>
      </c>
      <c r="C575" s="23" t="s">
        <v>99</v>
      </c>
      <c r="D575" s="23" t="s">
        <v>70</v>
      </c>
      <c r="E575" s="23" t="s">
        <v>128</v>
      </c>
      <c r="F575" s="23" t="s">
        <v>175</v>
      </c>
      <c r="G575" s="23"/>
      <c r="H575" s="55">
        <f>H576</f>
        <v>0</v>
      </c>
      <c r="I575" s="57">
        <f t="shared" si="68"/>
        <v>0</v>
      </c>
      <c r="J575" s="57">
        <f t="shared" si="69"/>
        <v>0</v>
      </c>
    </row>
    <row r="576" spans="2:10" ht="36.75" customHeight="1" hidden="1">
      <c r="B576" s="26" t="s">
        <v>217</v>
      </c>
      <c r="C576" s="23" t="s">
        <v>99</v>
      </c>
      <c r="D576" s="23" t="s">
        <v>70</v>
      </c>
      <c r="E576" s="23" t="s">
        <v>128</v>
      </c>
      <c r="F576" s="23" t="s">
        <v>216</v>
      </c>
      <c r="G576" s="23" t="s">
        <v>172</v>
      </c>
      <c r="H576" s="55"/>
      <c r="I576" s="57">
        <f t="shared" si="68"/>
        <v>0</v>
      </c>
      <c r="J576" s="57">
        <f t="shared" si="69"/>
        <v>0</v>
      </c>
    </row>
    <row r="577" spans="2:10" ht="36.75" customHeight="1" hidden="1">
      <c r="B577" s="37" t="s">
        <v>215</v>
      </c>
      <c r="C577" s="23" t="s">
        <v>99</v>
      </c>
      <c r="D577" s="27" t="s">
        <v>70</v>
      </c>
      <c r="E577" s="27" t="s">
        <v>114</v>
      </c>
      <c r="F577" s="27"/>
      <c r="G577" s="27"/>
      <c r="H577" s="58">
        <f>H578+H584+H581+H591</f>
        <v>0</v>
      </c>
      <c r="I577" s="57">
        <f t="shared" si="68"/>
        <v>0</v>
      </c>
      <c r="J577" s="57">
        <f t="shared" si="69"/>
        <v>0</v>
      </c>
    </row>
    <row r="578" spans="2:10" ht="36.75" customHeight="1" hidden="1">
      <c r="B578" s="26" t="s">
        <v>214</v>
      </c>
      <c r="C578" s="23" t="s">
        <v>99</v>
      </c>
      <c r="D578" s="23" t="s">
        <v>70</v>
      </c>
      <c r="E578" s="23" t="s">
        <v>114</v>
      </c>
      <c r="F578" s="23" t="s">
        <v>213</v>
      </c>
      <c r="G578" s="23"/>
      <c r="H578" s="55">
        <f>H579</f>
        <v>0</v>
      </c>
      <c r="I578" s="57">
        <f t="shared" si="68"/>
        <v>0</v>
      </c>
      <c r="J578" s="57">
        <f t="shared" si="69"/>
        <v>0</v>
      </c>
    </row>
    <row r="579" spans="2:10" ht="36.75" customHeight="1" hidden="1">
      <c r="B579" s="26" t="s">
        <v>212</v>
      </c>
      <c r="C579" s="23" t="s">
        <v>99</v>
      </c>
      <c r="D579" s="23" t="s">
        <v>70</v>
      </c>
      <c r="E579" s="23" t="s">
        <v>114</v>
      </c>
      <c r="F579" s="23" t="s">
        <v>211</v>
      </c>
      <c r="G579" s="23"/>
      <c r="H579" s="55">
        <f>H580</f>
        <v>0</v>
      </c>
      <c r="I579" s="57">
        <f t="shared" si="68"/>
        <v>0</v>
      </c>
      <c r="J579" s="57">
        <f t="shared" si="69"/>
        <v>0</v>
      </c>
    </row>
    <row r="580" spans="2:10" ht="36.75" customHeight="1" hidden="1">
      <c r="B580" s="26" t="s">
        <v>180</v>
      </c>
      <c r="C580" s="23" t="s">
        <v>99</v>
      </c>
      <c r="D580" s="23" t="s">
        <v>70</v>
      </c>
      <c r="E580" s="23" t="s">
        <v>114</v>
      </c>
      <c r="F580" s="23" t="s">
        <v>211</v>
      </c>
      <c r="G580" s="23" t="s">
        <v>172</v>
      </c>
      <c r="H580" s="55"/>
      <c r="I580" s="57">
        <f t="shared" si="68"/>
        <v>0</v>
      </c>
      <c r="J580" s="57">
        <f t="shared" si="69"/>
        <v>0</v>
      </c>
    </row>
    <row r="581" spans="2:10" ht="36.75" customHeight="1" hidden="1">
      <c r="B581" s="26"/>
      <c r="C581" s="23"/>
      <c r="D581" s="23"/>
      <c r="E581" s="23"/>
      <c r="F581" s="23"/>
      <c r="G581" s="23"/>
      <c r="H581" s="55"/>
      <c r="I581" s="57">
        <f t="shared" si="68"/>
        <v>0</v>
      </c>
      <c r="J581" s="57">
        <f t="shared" si="69"/>
        <v>0</v>
      </c>
    </row>
    <row r="582" spans="2:10" ht="36.75" customHeight="1" hidden="1">
      <c r="B582" s="26"/>
      <c r="C582" s="23"/>
      <c r="D582" s="23"/>
      <c r="E582" s="23"/>
      <c r="F582" s="23"/>
      <c r="G582" s="23"/>
      <c r="H582" s="55"/>
      <c r="I582" s="57">
        <f t="shared" si="68"/>
        <v>0</v>
      </c>
      <c r="J582" s="57">
        <f t="shared" si="69"/>
        <v>0</v>
      </c>
    </row>
    <row r="583" spans="2:10" ht="36.75" customHeight="1" hidden="1">
      <c r="B583" s="26"/>
      <c r="C583" s="23"/>
      <c r="D583" s="23"/>
      <c r="E583" s="23"/>
      <c r="F583" s="23"/>
      <c r="G583" s="23"/>
      <c r="H583" s="55"/>
      <c r="I583" s="57">
        <f t="shared" si="68"/>
        <v>0</v>
      </c>
      <c r="J583" s="57">
        <f t="shared" si="69"/>
        <v>0</v>
      </c>
    </row>
    <row r="584" spans="2:10" ht="36.75" customHeight="1" hidden="1">
      <c r="B584" s="26" t="s">
        <v>127</v>
      </c>
      <c r="C584" s="23" t="s">
        <v>99</v>
      </c>
      <c r="D584" s="23" t="s">
        <v>70</v>
      </c>
      <c r="E584" s="23" t="s">
        <v>114</v>
      </c>
      <c r="F584" s="23" t="s">
        <v>210</v>
      </c>
      <c r="G584" s="23"/>
      <c r="H584" s="55">
        <f>H585+H587+H589</f>
        <v>0</v>
      </c>
      <c r="I584" s="57">
        <f t="shared" si="68"/>
        <v>0</v>
      </c>
      <c r="J584" s="57">
        <f t="shared" si="69"/>
        <v>0</v>
      </c>
    </row>
    <row r="585" spans="2:10" ht="36.75" customHeight="1" hidden="1">
      <c r="B585" s="26" t="s">
        <v>209</v>
      </c>
      <c r="C585" s="23" t="s">
        <v>99</v>
      </c>
      <c r="D585" s="23" t="s">
        <v>70</v>
      </c>
      <c r="E585" s="23" t="s">
        <v>114</v>
      </c>
      <c r="F585" s="23" t="s">
        <v>208</v>
      </c>
      <c r="G585" s="23"/>
      <c r="H585" s="55">
        <f>H586</f>
        <v>0</v>
      </c>
      <c r="I585" s="57">
        <f t="shared" si="68"/>
        <v>0</v>
      </c>
      <c r="J585" s="57">
        <f t="shared" si="69"/>
        <v>0</v>
      </c>
    </row>
    <row r="586" spans="2:10" ht="36.75" customHeight="1" hidden="1">
      <c r="B586" s="36" t="s">
        <v>200</v>
      </c>
      <c r="C586" s="23" t="s">
        <v>99</v>
      </c>
      <c r="D586" s="23" t="s">
        <v>70</v>
      </c>
      <c r="E586" s="23" t="s">
        <v>114</v>
      </c>
      <c r="F586" s="23" t="s">
        <v>208</v>
      </c>
      <c r="G586" s="23" t="s">
        <v>198</v>
      </c>
      <c r="H586" s="55"/>
      <c r="I586" s="57">
        <f t="shared" si="68"/>
        <v>0</v>
      </c>
      <c r="J586" s="57">
        <f t="shared" si="69"/>
        <v>0</v>
      </c>
    </row>
    <row r="587" spans="2:10" ht="36.75" customHeight="1" hidden="1">
      <c r="B587" s="36" t="s">
        <v>207</v>
      </c>
      <c r="C587" s="23" t="s">
        <v>99</v>
      </c>
      <c r="D587" s="23" t="s">
        <v>70</v>
      </c>
      <c r="E587" s="23" t="s">
        <v>114</v>
      </c>
      <c r="F587" s="23" t="s">
        <v>206</v>
      </c>
      <c r="G587" s="23"/>
      <c r="H587" s="55">
        <f>H588</f>
        <v>0</v>
      </c>
      <c r="I587" s="57">
        <f t="shared" si="68"/>
        <v>0</v>
      </c>
      <c r="J587" s="57">
        <f t="shared" si="69"/>
        <v>0</v>
      </c>
    </row>
    <row r="588" spans="2:10" ht="36.75" customHeight="1" hidden="1">
      <c r="B588" s="36" t="s">
        <v>200</v>
      </c>
      <c r="C588" s="23" t="s">
        <v>99</v>
      </c>
      <c r="D588" s="23" t="s">
        <v>70</v>
      </c>
      <c r="E588" s="23" t="s">
        <v>114</v>
      </c>
      <c r="F588" s="23" t="s">
        <v>206</v>
      </c>
      <c r="G588" s="23" t="s">
        <v>198</v>
      </c>
      <c r="H588" s="55"/>
      <c r="I588" s="57">
        <f t="shared" si="68"/>
        <v>0</v>
      </c>
      <c r="J588" s="57">
        <f t="shared" si="69"/>
        <v>0</v>
      </c>
    </row>
    <row r="589" spans="2:10" ht="36.75" customHeight="1" hidden="1">
      <c r="B589" s="36" t="s">
        <v>205</v>
      </c>
      <c r="C589" s="23" t="s">
        <v>99</v>
      </c>
      <c r="D589" s="23" t="s">
        <v>70</v>
      </c>
      <c r="E589" s="23" t="s">
        <v>114</v>
      </c>
      <c r="F589" s="23" t="s">
        <v>204</v>
      </c>
      <c r="G589" s="23"/>
      <c r="H589" s="55">
        <f>H590</f>
        <v>0</v>
      </c>
      <c r="I589" s="57">
        <f t="shared" si="68"/>
        <v>0</v>
      </c>
      <c r="J589" s="57">
        <f t="shared" si="69"/>
        <v>0</v>
      </c>
    </row>
    <row r="590" spans="2:10" ht="36.75" customHeight="1" hidden="1">
      <c r="B590" s="36" t="s">
        <v>200</v>
      </c>
      <c r="C590" s="23" t="s">
        <v>99</v>
      </c>
      <c r="D590" s="23" t="s">
        <v>70</v>
      </c>
      <c r="E590" s="23" t="s">
        <v>114</v>
      </c>
      <c r="F590" s="23" t="s">
        <v>204</v>
      </c>
      <c r="G590" s="23" t="s">
        <v>198</v>
      </c>
      <c r="H590" s="55"/>
      <c r="I590" s="57">
        <f t="shared" si="68"/>
        <v>0</v>
      </c>
      <c r="J590" s="57">
        <f t="shared" si="69"/>
        <v>0</v>
      </c>
    </row>
    <row r="591" spans="2:10" ht="36.75" customHeight="1" hidden="1">
      <c r="B591" s="36" t="s">
        <v>203</v>
      </c>
      <c r="C591" s="23" t="s">
        <v>172</v>
      </c>
      <c r="D591" s="23" t="s">
        <v>70</v>
      </c>
      <c r="E591" s="23" t="s">
        <v>114</v>
      </c>
      <c r="F591" s="23" t="s">
        <v>202</v>
      </c>
      <c r="G591" s="23"/>
      <c r="H591" s="55">
        <f>H592</f>
        <v>0</v>
      </c>
      <c r="I591" s="57">
        <f t="shared" si="68"/>
        <v>0</v>
      </c>
      <c r="J591" s="57">
        <f t="shared" si="69"/>
        <v>0</v>
      </c>
    </row>
    <row r="592" spans="2:10" ht="36.75" customHeight="1" hidden="1">
      <c r="B592" s="36" t="s">
        <v>201</v>
      </c>
      <c r="C592" s="23" t="s">
        <v>172</v>
      </c>
      <c r="D592" s="23" t="s">
        <v>70</v>
      </c>
      <c r="E592" s="23" t="s">
        <v>114</v>
      </c>
      <c r="F592" s="23" t="s">
        <v>199</v>
      </c>
      <c r="G592" s="23"/>
      <c r="H592" s="55">
        <f>H593</f>
        <v>0</v>
      </c>
      <c r="I592" s="57">
        <f t="shared" si="68"/>
        <v>0</v>
      </c>
      <c r="J592" s="57">
        <f t="shared" si="69"/>
        <v>0</v>
      </c>
    </row>
    <row r="593" spans="2:10" ht="36.75" customHeight="1" hidden="1">
      <c r="B593" s="36" t="s">
        <v>200</v>
      </c>
      <c r="C593" s="23" t="s">
        <v>172</v>
      </c>
      <c r="D593" s="23" t="s">
        <v>70</v>
      </c>
      <c r="E593" s="23" t="s">
        <v>114</v>
      </c>
      <c r="F593" s="23" t="s">
        <v>199</v>
      </c>
      <c r="G593" s="23" t="s">
        <v>198</v>
      </c>
      <c r="H593" s="55"/>
      <c r="I593" s="57">
        <f t="shared" si="68"/>
        <v>0</v>
      </c>
      <c r="J593" s="57">
        <f t="shared" si="69"/>
        <v>0</v>
      </c>
    </row>
    <row r="594" spans="2:10" ht="36.75" customHeight="1" hidden="1">
      <c r="B594" s="14" t="s">
        <v>197</v>
      </c>
      <c r="C594" s="27" t="s">
        <v>99</v>
      </c>
      <c r="D594" s="27" t="s">
        <v>70</v>
      </c>
      <c r="E594" s="27" t="s">
        <v>86</v>
      </c>
      <c r="F594" s="27"/>
      <c r="G594" s="27"/>
      <c r="H594" s="58">
        <f>H595+H598</f>
        <v>0</v>
      </c>
      <c r="I594" s="57">
        <f t="shared" si="68"/>
        <v>0</v>
      </c>
      <c r="J594" s="57">
        <f t="shared" si="69"/>
        <v>0</v>
      </c>
    </row>
    <row r="595" spans="2:10" ht="36.75" customHeight="1" hidden="1">
      <c r="B595" s="26" t="s">
        <v>196</v>
      </c>
      <c r="C595" s="23" t="s">
        <v>99</v>
      </c>
      <c r="D595" s="23" t="s">
        <v>70</v>
      </c>
      <c r="E595" s="23" t="s">
        <v>86</v>
      </c>
      <c r="F595" s="23" t="s">
        <v>195</v>
      </c>
      <c r="G595" s="23"/>
      <c r="H595" s="55">
        <f>H597</f>
        <v>0</v>
      </c>
      <c r="I595" s="57">
        <f t="shared" si="68"/>
        <v>0</v>
      </c>
      <c r="J595" s="57">
        <f t="shared" si="69"/>
        <v>0</v>
      </c>
    </row>
    <row r="596" spans="2:10" ht="36.75" customHeight="1" hidden="1">
      <c r="B596" s="26" t="s">
        <v>194</v>
      </c>
      <c r="C596" s="23" t="s">
        <v>99</v>
      </c>
      <c r="D596" s="23" t="s">
        <v>70</v>
      </c>
      <c r="E596" s="23" t="s">
        <v>86</v>
      </c>
      <c r="F596" s="23" t="s">
        <v>193</v>
      </c>
      <c r="G596" s="23"/>
      <c r="H596" s="55">
        <f>H597</f>
        <v>0</v>
      </c>
      <c r="I596" s="57">
        <f t="shared" si="68"/>
        <v>0</v>
      </c>
      <c r="J596" s="57">
        <f t="shared" si="69"/>
        <v>0</v>
      </c>
    </row>
    <row r="597" spans="2:10" ht="36.75" customHeight="1" hidden="1">
      <c r="B597" s="26" t="s">
        <v>180</v>
      </c>
      <c r="C597" s="23" t="s">
        <v>99</v>
      </c>
      <c r="D597" s="23" t="s">
        <v>70</v>
      </c>
      <c r="E597" s="23" t="s">
        <v>86</v>
      </c>
      <c r="F597" s="23" t="s">
        <v>192</v>
      </c>
      <c r="G597" s="23" t="s">
        <v>172</v>
      </c>
      <c r="H597" s="55"/>
      <c r="I597" s="57">
        <f t="shared" si="68"/>
        <v>0</v>
      </c>
      <c r="J597" s="57">
        <f t="shared" si="69"/>
        <v>0</v>
      </c>
    </row>
    <row r="598" spans="2:10" ht="36.75" customHeight="1" hidden="1">
      <c r="B598" s="26" t="s">
        <v>191</v>
      </c>
      <c r="C598" s="23" t="s">
        <v>99</v>
      </c>
      <c r="D598" s="23" t="s">
        <v>70</v>
      </c>
      <c r="E598" s="23" t="s">
        <v>86</v>
      </c>
      <c r="F598" s="23" t="s">
        <v>190</v>
      </c>
      <c r="G598" s="23"/>
      <c r="H598" s="55">
        <f>H599+H604</f>
        <v>0</v>
      </c>
      <c r="I598" s="57">
        <f t="shared" si="68"/>
        <v>0</v>
      </c>
      <c r="J598" s="57">
        <f t="shared" si="69"/>
        <v>0</v>
      </c>
    </row>
    <row r="599" spans="2:10" ht="36.75" customHeight="1" hidden="1">
      <c r="B599" s="26" t="s">
        <v>189</v>
      </c>
      <c r="C599" s="23" t="s">
        <v>99</v>
      </c>
      <c r="D599" s="23" t="s">
        <v>70</v>
      </c>
      <c r="E599" s="23" t="s">
        <v>86</v>
      </c>
      <c r="F599" s="23" t="s">
        <v>188</v>
      </c>
      <c r="G599" s="23"/>
      <c r="H599" s="55">
        <f>H600+H602</f>
        <v>0</v>
      </c>
      <c r="I599" s="57">
        <f t="shared" si="68"/>
        <v>0</v>
      </c>
      <c r="J599" s="57">
        <f t="shared" si="69"/>
        <v>0</v>
      </c>
    </row>
    <row r="600" spans="2:10" ht="36.75" customHeight="1" hidden="1">
      <c r="B600" s="26" t="s">
        <v>187</v>
      </c>
      <c r="C600" s="23" t="s">
        <v>99</v>
      </c>
      <c r="D600" s="23" t="s">
        <v>70</v>
      </c>
      <c r="E600" s="23" t="s">
        <v>86</v>
      </c>
      <c r="F600" s="23" t="s">
        <v>186</v>
      </c>
      <c r="G600" s="23"/>
      <c r="H600" s="55">
        <f>H601</f>
        <v>0</v>
      </c>
      <c r="I600" s="57">
        <f t="shared" si="68"/>
        <v>0</v>
      </c>
      <c r="J600" s="57">
        <f t="shared" si="69"/>
        <v>0</v>
      </c>
    </row>
    <row r="601" spans="2:10" ht="36.75" customHeight="1" hidden="1">
      <c r="B601" s="26" t="s">
        <v>180</v>
      </c>
      <c r="C601" s="23" t="s">
        <v>99</v>
      </c>
      <c r="D601" s="23" t="s">
        <v>70</v>
      </c>
      <c r="E601" s="23" t="s">
        <v>86</v>
      </c>
      <c r="F601" s="23" t="s">
        <v>186</v>
      </c>
      <c r="G601" s="23" t="s">
        <v>172</v>
      </c>
      <c r="H601" s="55"/>
      <c r="I601" s="57">
        <f t="shared" si="68"/>
        <v>0</v>
      </c>
      <c r="J601" s="57">
        <f t="shared" si="69"/>
        <v>0</v>
      </c>
    </row>
    <row r="602" spans="2:10" ht="36.75" customHeight="1" hidden="1">
      <c r="B602" s="26" t="s">
        <v>185</v>
      </c>
      <c r="C602" s="23" t="s">
        <v>99</v>
      </c>
      <c r="D602" s="23" t="s">
        <v>70</v>
      </c>
      <c r="E602" s="23" t="s">
        <v>86</v>
      </c>
      <c r="F602" s="23" t="s">
        <v>184</v>
      </c>
      <c r="G602" s="23"/>
      <c r="H602" s="55">
        <f>H603</f>
        <v>0</v>
      </c>
      <c r="I602" s="57">
        <f t="shared" si="68"/>
        <v>0</v>
      </c>
      <c r="J602" s="57">
        <f t="shared" si="69"/>
        <v>0</v>
      </c>
    </row>
    <row r="603" spans="2:10" ht="36.75" customHeight="1" hidden="1">
      <c r="B603" s="26" t="s">
        <v>180</v>
      </c>
      <c r="C603" s="23" t="s">
        <v>99</v>
      </c>
      <c r="D603" s="23" t="s">
        <v>70</v>
      </c>
      <c r="E603" s="23" t="s">
        <v>86</v>
      </c>
      <c r="F603" s="23" t="s">
        <v>184</v>
      </c>
      <c r="G603" s="23" t="s">
        <v>172</v>
      </c>
      <c r="H603" s="55"/>
      <c r="I603" s="57">
        <f t="shared" si="68"/>
        <v>0</v>
      </c>
      <c r="J603" s="57">
        <f t="shared" si="69"/>
        <v>0</v>
      </c>
    </row>
    <row r="604" spans="2:10" ht="36.75" customHeight="1" hidden="1">
      <c r="B604" s="26" t="s">
        <v>183</v>
      </c>
      <c r="C604" s="23" t="s">
        <v>99</v>
      </c>
      <c r="D604" s="23" t="s">
        <v>70</v>
      </c>
      <c r="E604" s="23" t="s">
        <v>86</v>
      </c>
      <c r="F604" s="23" t="s">
        <v>182</v>
      </c>
      <c r="G604" s="23"/>
      <c r="H604" s="55">
        <f>H605</f>
        <v>0</v>
      </c>
      <c r="I604" s="57">
        <f t="shared" si="68"/>
        <v>0</v>
      </c>
      <c r="J604" s="57">
        <f t="shared" si="69"/>
        <v>0</v>
      </c>
    </row>
    <row r="605" spans="2:10" ht="36.75" customHeight="1" hidden="1">
      <c r="B605" s="26" t="s">
        <v>181</v>
      </c>
      <c r="C605" s="23" t="s">
        <v>99</v>
      </c>
      <c r="D605" s="23" t="s">
        <v>70</v>
      </c>
      <c r="E605" s="23" t="s">
        <v>86</v>
      </c>
      <c r="F605" s="23" t="s">
        <v>179</v>
      </c>
      <c r="G605" s="23"/>
      <c r="H605" s="55">
        <f>H606</f>
        <v>0</v>
      </c>
      <c r="I605" s="57">
        <f t="shared" si="68"/>
        <v>0</v>
      </c>
      <c r="J605" s="57">
        <f t="shared" si="69"/>
        <v>0</v>
      </c>
    </row>
    <row r="606" spans="2:10" ht="36.75" customHeight="1" hidden="1">
      <c r="B606" s="26" t="s">
        <v>180</v>
      </c>
      <c r="C606" s="23" t="s">
        <v>99</v>
      </c>
      <c r="D606" s="23" t="s">
        <v>70</v>
      </c>
      <c r="E606" s="23" t="s">
        <v>86</v>
      </c>
      <c r="F606" s="23" t="s">
        <v>179</v>
      </c>
      <c r="G606" s="23" t="s">
        <v>172</v>
      </c>
      <c r="H606" s="55"/>
      <c r="I606" s="57">
        <f t="shared" si="68"/>
        <v>0</v>
      </c>
      <c r="J606" s="57">
        <f t="shared" si="69"/>
        <v>0</v>
      </c>
    </row>
    <row r="607" spans="2:10" ht="36.75" customHeight="1" hidden="1">
      <c r="B607" s="14" t="s">
        <v>178</v>
      </c>
      <c r="C607" s="27" t="s">
        <v>99</v>
      </c>
      <c r="D607" s="27" t="s">
        <v>70</v>
      </c>
      <c r="E607" s="27" t="s">
        <v>128</v>
      </c>
      <c r="F607" s="27"/>
      <c r="G607" s="27"/>
      <c r="H607" s="58">
        <f>H608</f>
        <v>0</v>
      </c>
      <c r="I607" s="57">
        <f t="shared" si="68"/>
        <v>0</v>
      </c>
      <c r="J607" s="57">
        <f t="shared" si="69"/>
        <v>0</v>
      </c>
    </row>
    <row r="608" spans="2:10" ht="36.75" customHeight="1" hidden="1">
      <c r="B608" s="14" t="s">
        <v>138</v>
      </c>
      <c r="C608" s="23" t="s">
        <v>99</v>
      </c>
      <c r="D608" s="23" t="s">
        <v>70</v>
      </c>
      <c r="E608" s="23" t="s">
        <v>128</v>
      </c>
      <c r="F608" s="23" t="s">
        <v>177</v>
      </c>
      <c r="G608" s="23"/>
      <c r="H608" s="55">
        <f>H609</f>
        <v>0</v>
      </c>
      <c r="I608" s="57">
        <f t="shared" si="68"/>
        <v>0</v>
      </c>
      <c r="J608" s="57">
        <f t="shared" si="69"/>
        <v>0</v>
      </c>
    </row>
    <row r="609" spans="2:10" ht="36.75" customHeight="1" hidden="1">
      <c r="B609" s="26" t="s">
        <v>176</v>
      </c>
      <c r="C609" s="23" t="s">
        <v>99</v>
      </c>
      <c r="D609" s="23" t="s">
        <v>70</v>
      </c>
      <c r="E609" s="23" t="s">
        <v>128</v>
      </c>
      <c r="F609" s="23" t="s">
        <v>175</v>
      </c>
      <c r="G609" s="23"/>
      <c r="H609" s="55">
        <f>H610</f>
        <v>0</v>
      </c>
      <c r="I609" s="57">
        <f t="shared" si="68"/>
        <v>0</v>
      </c>
      <c r="J609" s="57">
        <f t="shared" si="69"/>
        <v>0</v>
      </c>
    </row>
    <row r="610" spans="2:10" ht="36.75" customHeight="1" hidden="1">
      <c r="B610" s="26" t="s">
        <v>174</v>
      </c>
      <c r="C610" s="23" t="s">
        <v>99</v>
      </c>
      <c r="D610" s="23" t="s">
        <v>70</v>
      </c>
      <c r="E610" s="23" t="s">
        <v>128</v>
      </c>
      <c r="F610" s="23" t="s">
        <v>173</v>
      </c>
      <c r="G610" s="23" t="s">
        <v>172</v>
      </c>
      <c r="H610" s="55"/>
      <c r="I610" s="57">
        <f t="shared" si="68"/>
        <v>0</v>
      </c>
      <c r="J610" s="57">
        <f t="shared" si="69"/>
        <v>0</v>
      </c>
    </row>
    <row r="611" spans="2:10" ht="36.75" customHeight="1" hidden="1">
      <c r="B611" s="37"/>
      <c r="C611" s="27"/>
      <c r="D611" s="27"/>
      <c r="E611" s="27"/>
      <c r="F611" s="27"/>
      <c r="G611" s="27"/>
      <c r="H611" s="58"/>
      <c r="I611" s="57">
        <f t="shared" si="68"/>
        <v>0</v>
      </c>
      <c r="J611" s="57">
        <f t="shared" si="69"/>
        <v>0</v>
      </c>
    </row>
    <row r="612" spans="2:10" ht="36.75" customHeight="1" hidden="1">
      <c r="B612" s="26"/>
      <c r="C612" s="23"/>
      <c r="D612" s="23"/>
      <c r="E612" s="23"/>
      <c r="F612" s="23"/>
      <c r="G612" s="23"/>
      <c r="H612" s="55"/>
      <c r="I612" s="57">
        <f t="shared" si="68"/>
        <v>0</v>
      </c>
      <c r="J612" s="57">
        <f t="shared" si="69"/>
        <v>0</v>
      </c>
    </row>
    <row r="613" spans="2:10" ht="36.75" customHeight="1" hidden="1">
      <c r="B613" s="26"/>
      <c r="C613" s="23"/>
      <c r="D613" s="23"/>
      <c r="E613" s="23"/>
      <c r="F613" s="23"/>
      <c r="G613" s="23"/>
      <c r="H613" s="55"/>
      <c r="I613" s="57">
        <f t="shared" si="68"/>
        <v>0</v>
      </c>
      <c r="J613" s="57">
        <f t="shared" si="69"/>
        <v>0</v>
      </c>
    </row>
    <row r="614" spans="2:10" ht="36.75" customHeight="1" hidden="1">
      <c r="B614" s="36"/>
      <c r="C614" s="23"/>
      <c r="D614" s="23"/>
      <c r="E614" s="23"/>
      <c r="F614" s="23"/>
      <c r="G614" s="23"/>
      <c r="H614" s="55"/>
      <c r="I614" s="57">
        <f t="shared" si="68"/>
        <v>0</v>
      </c>
      <c r="J614" s="57">
        <f t="shared" si="69"/>
        <v>0</v>
      </c>
    </row>
    <row r="615" spans="2:10" ht="36.75" customHeight="1" hidden="1">
      <c r="B615" s="35"/>
      <c r="C615" s="34"/>
      <c r="D615" s="34"/>
      <c r="E615" s="34"/>
      <c r="F615" s="34"/>
      <c r="G615" s="34"/>
      <c r="H615" s="58"/>
      <c r="I615" s="57">
        <f t="shared" si="68"/>
        <v>0</v>
      </c>
      <c r="J615" s="57">
        <f t="shared" si="69"/>
        <v>0</v>
      </c>
    </row>
    <row r="616" spans="2:10" ht="36.75" customHeight="1" hidden="1">
      <c r="B616" s="33"/>
      <c r="C616" s="31"/>
      <c r="D616" s="31"/>
      <c r="E616" s="31"/>
      <c r="F616" s="31"/>
      <c r="G616" s="31"/>
      <c r="H616" s="55"/>
      <c r="I616" s="57">
        <f>H616*97.5/100</f>
        <v>0</v>
      </c>
      <c r="J616" s="57">
        <f>I616*100.9/100</f>
        <v>0</v>
      </c>
    </row>
    <row r="617" spans="2:10" ht="36.75" customHeight="1" hidden="1">
      <c r="B617" s="33"/>
      <c r="C617" s="31"/>
      <c r="D617" s="31"/>
      <c r="E617" s="31"/>
      <c r="F617" s="31"/>
      <c r="G617" s="31"/>
      <c r="H617" s="55"/>
      <c r="I617" s="57">
        <f>H617*97.5/100</f>
        <v>0</v>
      </c>
      <c r="J617" s="57">
        <f>I617*100.9/100</f>
        <v>0</v>
      </c>
    </row>
    <row r="618" spans="2:10" ht="36.75" customHeight="1" hidden="1">
      <c r="B618" s="32"/>
      <c r="C618" s="31"/>
      <c r="D618" s="31"/>
      <c r="E618" s="31"/>
      <c r="F618" s="31"/>
      <c r="G618" s="31"/>
      <c r="H618" s="55"/>
      <c r="I618" s="57">
        <f>H618*97.5/100</f>
        <v>0</v>
      </c>
      <c r="J618" s="57">
        <f>I618*100.9/100</f>
        <v>0</v>
      </c>
    </row>
    <row r="619" spans="2:10" ht="16.5" customHeight="1" hidden="1">
      <c r="B619" s="14" t="s">
        <v>171</v>
      </c>
      <c r="C619" s="27" t="s">
        <v>99</v>
      </c>
      <c r="D619" s="27" t="s">
        <v>114</v>
      </c>
      <c r="E619" s="27"/>
      <c r="F619" s="27"/>
      <c r="G619" s="27"/>
      <c r="H619" s="58">
        <f>H620+H626+H640+H665</f>
        <v>23312</v>
      </c>
      <c r="I619" s="58">
        <f>I620+I626+I640+I665</f>
        <v>0</v>
      </c>
      <c r="J619" s="58">
        <f>J620+J626+J640+J665</f>
        <v>0</v>
      </c>
    </row>
    <row r="620" spans="2:10" ht="15.75" customHeight="1" hidden="1">
      <c r="B620" s="14" t="s">
        <v>170</v>
      </c>
      <c r="C620" s="27" t="s">
        <v>99</v>
      </c>
      <c r="D620" s="27" t="s">
        <v>114</v>
      </c>
      <c r="E620" s="27" t="s">
        <v>86</v>
      </c>
      <c r="F620" s="27"/>
      <c r="G620" s="27"/>
      <c r="H620" s="56">
        <f aca="true" t="shared" si="70" ref="H620:J624">H621</f>
        <v>4500</v>
      </c>
      <c r="I620" s="56">
        <f t="shared" si="70"/>
        <v>0</v>
      </c>
      <c r="J620" s="56">
        <f t="shared" si="70"/>
        <v>0</v>
      </c>
    </row>
    <row r="621" spans="2:10" ht="24.75" customHeight="1" hidden="1">
      <c r="B621" s="26" t="s">
        <v>169</v>
      </c>
      <c r="C621" s="23" t="s">
        <v>99</v>
      </c>
      <c r="D621" s="23" t="s">
        <v>114</v>
      </c>
      <c r="E621" s="23" t="s">
        <v>86</v>
      </c>
      <c r="F621" s="23" t="s">
        <v>168</v>
      </c>
      <c r="G621" s="23"/>
      <c r="H621" s="56">
        <f t="shared" si="70"/>
        <v>4500</v>
      </c>
      <c r="I621" s="56">
        <f t="shared" si="70"/>
        <v>0</v>
      </c>
      <c r="J621" s="56">
        <f t="shared" si="70"/>
        <v>0</v>
      </c>
    </row>
    <row r="622" spans="2:10" ht="36.75" customHeight="1" hidden="1">
      <c r="B622" s="26" t="s">
        <v>167</v>
      </c>
      <c r="C622" s="23" t="s">
        <v>99</v>
      </c>
      <c r="D622" s="23" t="s">
        <v>114</v>
      </c>
      <c r="E622" s="23" t="s">
        <v>86</v>
      </c>
      <c r="F622" s="23" t="s">
        <v>165</v>
      </c>
      <c r="G622" s="23"/>
      <c r="H622" s="56">
        <f t="shared" si="70"/>
        <v>4500</v>
      </c>
      <c r="I622" s="56">
        <f t="shared" si="70"/>
        <v>0</v>
      </c>
      <c r="J622" s="56">
        <f t="shared" si="70"/>
        <v>0</v>
      </c>
    </row>
    <row r="623" spans="2:10" ht="36.75" customHeight="1" hidden="1">
      <c r="B623" s="26" t="s">
        <v>167</v>
      </c>
      <c r="C623" s="23" t="s">
        <v>99</v>
      </c>
      <c r="D623" s="23" t="s">
        <v>114</v>
      </c>
      <c r="E623" s="23" t="s">
        <v>86</v>
      </c>
      <c r="F623" s="23" t="s">
        <v>165</v>
      </c>
      <c r="G623" s="23"/>
      <c r="H623" s="56">
        <f t="shared" si="70"/>
        <v>4500</v>
      </c>
      <c r="I623" s="56">
        <f t="shared" si="70"/>
        <v>0</v>
      </c>
      <c r="J623" s="56">
        <f t="shared" si="70"/>
        <v>0</v>
      </c>
    </row>
    <row r="624" spans="2:10" ht="16.5" customHeight="1" hidden="1">
      <c r="B624" s="26" t="s">
        <v>159</v>
      </c>
      <c r="C624" s="23" t="s">
        <v>99</v>
      </c>
      <c r="D624" s="23" t="s">
        <v>114</v>
      </c>
      <c r="E624" s="23" t="s">
        <v>86</v>
      </c>
      <c r="F624" s="23" t="s">
        <v>165</v>
      </c>
      <c r="G624" s="23" t="s">
        <v>132</v>
      </c>
      <c r="H624" s="56">
        <f t="shared" si="70"/>
        <v>4500</v>
      </c>
      <c r="I624" s="56">
        <f t="shared" si="70"/>
        <v>0</v>
      </c>
      <c r="J624" s="56">
        <f t="shared" si="70"/>
        <v>0</v>
      </c>
    </row>
    <row r="625" spans="2:10" ht="27.75" customHeight="1" hidden="1">
      <c r="B625" s="26" t="s">
        <v>166</v>
      </c>
      <c r="C625" s="23" t="s">
        <v>99</v>
      </c>
      <c r="D625" s="23" t="s">
        <v>114</v>
      </c>
      <c r="E625" s="23" t="s">
        <v>86</v>
      </c>
      <c r="F625" s="23" t="s">
        <v>165</v>
      </c>
      <c r="G625" s="23" t="s">
        <v>164</v>
      </c>
      <c r="H625" s="56">
        <v>4500</v>
      </c>
      <c r="I625" s="56"/>
      <c r="J625" s="56"/>
    </row>
    <row r="626" spans="2:10" ht="16.5" customHeight="1" hidden="1">
      <c r="B626" s="14" t="s">
        <v>163</v>
      </c>
      <c r="C626" s="27" t="s">
        <v>99</v>
      </c>
      <c r="D626" s="27" t="s">
        <v>114</v>
      </c>
      <c r="E626" s="27" t="s">
        <v>71</v>
      </c>
      <c r="F626" s="27"/>
      <c r="G626" s="27"/>
      <c r="H626" s="57">
        <f>H627+H632+H635</f>
        <v>636.5</v>
      </c>
      <c r="I626" s="57">
        <f>I627+I632+I635</f>
        <v>0</v>
      </c>
      <c r="J626" s="57">
        <f>J627+J632+J635</f>
        <v>0</v>
      </c>
    </row>
    <row r="627" spans="2:10" ht="13.5" customHeight="1" hidden="1">
      <c r="B627" s="14" t="s">
        <v>162</v>
      </c>
      <c r="C627" s="27" t="s">
        <v>99</v>
      </c>
      <c r="D627" s="27" t="s">
        <v>114</v>
      </c>
      <c r="E627" s="27" t="s">
        <v>71</v>
      </c>
      <c r="F627" s="27" t="s">
        <v>157</v>
      </c>
      <c r="G627" s="27"/>
      <c r="H627" s="57">
        <f>H629</f>
        <v>163.5</v>
      </c>
      <c r="I627" s="57">
        <f>I629</f>
        <v>0</v>
      </c>
      <c r="J627" s="57">
        <f>J629</f>
        <v>0</v>
      </c>
    </row>
    <row r="628" spans="2:10" ht="64.5" customHeight="1" hidden="1">
      <c r="B628" s="26" t="s">
        <v>161</v>
      </c>
      <c r="C628" s="23" t="s">
        <v>99</v>
      </c>
      <c r="D628" s="23" t="s">
        <v>114</v>
      </c>
      <c r="E628" s="23" t="s">
        <v>71</v>
      </c>
      <c r="F628" s="23" t="s">
        <v>157</v>
      </c>
      <c r="G628" s="23"/>
      <c r="H628" s="56">
        <f aca="true" t="shared" si="71" ref="H628:J630">H629</f>
        <v>163.5</v>
      </c>
      <c r="I628" s="56">
        <f t="shared" si="71"/>
        <v>0</v>
      </c>
      <c r="J628" s="56">
        <f t="shared" si="71"/>
        <v>0</v>
      </c>
    </row>
    <row r="629" spans="2:10" ht="42" customHeight="1" hidden="1">
      <c r="B629" s="26" t="s">
        <v>160</v>
      </c>
      <c r="C629" s="23" t="s">
        <v>99</v>
      </c>
      <c r="D629" s="23" t="s">
        <v>114</v>
      </c>
      <c r="E629" s="23" t="s">
        <v>71</v>
      </c>
      <c r="F629" s="23" t="s">
        <v>157</v>
      </c>
      <c r="G629" s="23"/>
      <c r="H629" s="56">
        <f t="shared" si="71"/>
        <v>163.5</v>
      </c>
      <c r="I629" s="56">
        <f t="shared" si="71"/>
        <v>0</v>
      </c>
      <c r="J629" s="56">
        <f t="shared" si="71"/>
        <v>0</v>
      </c>
    </row>
    <row r="630" spans="2:10" ht="18.75" customHeight="1" hidden="1">
      <c r="B630" s="26" t="s">
        <v>159</v>
      </c>
      <c r="C630" s="23" t="s">
        <v>99</v>
      </c>
      <c r="D630" s="23" t="s">
        <v>114</v>
      </c>
      <c r="E630" s="23" t="s">
        <v>71</v>
      </c>
      <c r="F630" s="23" t="s">
        <v>157</v>
      </c>
      <c r="G630" s="23" t="s">
        <v>132</v>
      </c>
      <c r="H630" s="56">
        <f t="shared" si="71"/>
        <v>163.5</v>
      </c>
      <c r="I630" s="56">
        <f t="shared" si="71"/>
        <v>0</v>
      </c>
      <c r="J630" s="56">
        <f t="shared" si="71"/>
        <v>0</v>
      </c>
    </row>
    <row r="631" spans="2:10" ht="18" customHeight="1" hidden="1">
      <c r="B631" s="26" t="s">
        <v>158</v>
      </c>
      <c r="C631" s="23" t="s">
        <v>99</v>
      </c>
      <c r="D631" s="23" t="s">
        <v>114</v>
      </c>
      <c r="E631" s="23" t="s">
        <v>71</v>
      </c>
      <c r="F631" s="23" t="s">
        <v>157</v>
      </c>
      <c r="G631" s="23" t="s">
        <v>139</v>
      </c>
      <c r="H631" s="56">
        <v>163.5</v>
      </c>
      <c r="I631" s="56"/>
      <c r="J631" s="56"/>
    </row>
    <row r="632" spans="2:10" ht="27" customHeight="1" hidden="1">
      <c r="B632" s="26" t="s">
        <v>156</v>
      </c>
      <c r="C632" s="23" t="s">
        <v>99</v>
      </c>
      <c r="D632" s="23" t="s">
        <v>114</v>
      </c>
      <c r="E632" s="23" t="s">
        <v>71</v>
      </c>
      <c r="F632" s="23" t="s">
        <v>153</v>
      </c>
      <c r="G632" s="23"/>
      <c r="H632" s="56">
        <f aca="true" t="shared" si="72" ref="H632:J633">H633</f>
        <v>143</v>
      </c>
      <c r="I632" s="56">
        <f t="shared" si="72"/>
        <v>0</v>
      </c>
      <c r="J632" s="56">
        <f t="shared" si="72"/>
        <v>0</v>
      </c>
    </row>
    <row r="633" spans="2:10" ht="25.5" customHeight="1" hidden="1">
      <c r="B633" s="17" t="s">
        <v>155</v>
      </c>
      <c r="C633" s="23" t="s">
        <v>99</v>
      </c>
      <c r="D633" s="23" t="s">
        <v>114</v>
      </c>
      <c r="E633" s="23" t="s">
        <v>71</v>
      </c>
      <c r="F633" s="23" t="s">
        <v>153</v>
      </c>
      <c r="G633" s="23" t="s">
        <v>74</v>
      </c>
      <c r="H633" s="56">
        <f t="shared" si="72"/>
        <v>143</v>
      </c>
      <c r="I633" s="56">
        <f t="shared" si="72"/>
        <v>0</v>
      </c>
      <c r="J633" s="56">
        <f t="shared" si="72"/>
        <v>0</v>
      </c>
    </row>
    <row r="634" spans="2:10" ht="26.25" customHeight="1" hidden="1">
      <c r="B634" s="16" t="s">
        <v>154</v>
      </c>
      <c r="C634" s="23" t="s">
        <v>99</v>
      </c>
      <c r="D634" s="23" t="s">
        <v>114</v>
      </c>
      <c r="E634" s="23" t="s">
        <v>71</v>
      </c>
      <c r="F634" s="23" t="s">
        <v>153</v>
      </c>
      <c r="G634" s="23" t="s">
        <v>68</v>
      </c>
      <c r="H634" s="56">
        <v>143</v>
      </c>
      <c r="I634" s="56"/>
      <c r="J634" s="56"/>
    </row>
    <row r="635" spans="2:10" ht="45.75" customHeight="1" hidden="1">
      <c r="B635" s="14" t="s">
        <v>102</v>
      </c>
      <c r="C635" s="27" t="s">
        <v>99</v>
      </c>
      <c r="D635" s="27" t="s">
        <v>114</v>
      </c>
      <c r="E635" s="27" t="s">
        <v>71</v>
      </c>
      <c r="F635" s="27" t="s">
        <v>118</v>
      </c>
      <c r="G635" s="27"/>
      <c r="H635" s="57">
        <f>H636+H639</f>
        <v>330</v>
      </c>
      <c r="I635" s="57">
        <f>I636+I639</f>
        <v>0</v>
      </c>
      <c r="J635" s="57">
        <f>J636+J639</f>
        <v>0</v>
      </c>
    </row>
    <row r="636" spans="2:10" ht="18" customHeight="1" hidden="1">
      <c r="B636" s="26" t="s">
        <v>152</v>
      </c>
      <c r="C636" s="23" t="s">
        <v>99</v>
      </c>
      <c r="D636" s="23" t="s">
        <v>114</v>
      </c>
      <c r="E636" s="23" t="s">
        <v>71</v>
      </c>
      <c r="F636" s="23" t="s">
        <v>151</v>
      </c>
      <c r="G636" s="23"/>
      <c r="H636" s="56">
        <f aca="true" t="shared" si="73" ref="H636:J637">H637</f>
        <v>330</v>
      </c>
      <c r="I636" s="56">
        <f t="shared" si="73"/>
        <v>0</v>
      </c>
      <c r="J636" s="56">
        <f t="shared" si="73"/>
        <v>0</v>
      </c>
    </row>
    <row r="637" spans="2:10" ht="18" customHeight="1" hidden="1">
      <c r="B637" s="26" t="s">
        <v>133</v>
      </c>
      <c r="C637" s="23" t="s">
        <v>99</v>
      </c>
      <c r="D637" s="23" t="s">
        <v>114</v>
      </c>
      <c r="E637" s="23" t="s">
        <v>71</v>
      </c>
      <c r="F637" s="23" t="s">
        <v>149</v>
      </c>
      <c r="G637" s="23" t="s">
        <v>132</v>
      </c>
      <c r="H637" s="56">
        <f t="shared" si="73"/>
        <v>330</v>
      </c>
      <c r="I637" s="56">
        <f t="shared" si="73"/>
        <v>0</v>
      </c>
      <c r="J637" s="56">
        <f t="shared" si="73"/>
        <v>0</v>
      </c>
    </row>
    <row r="638" spans="2:10" ht="15" customHeight="1" hidden="1">
      <c r="B638" s="26" t="s">
        <v>150</v>
      </c>
      <c r="C638" s="23" t="s">
        <v>99</v>
      </c>
      <c r="D638" s="23" t="s">
        <v>114</v>
      </c>
      <c r="E638" s="23" t="s">
        <v>71</v>
      </c>
      <c r="F638" s="23" t="s">
        <v>149</v>
      </c>
      <c r="G638" s="23" t="s">
        <v>148</v>
      </c>
      <c r="H638" s="56">
        <v>330</v>
      </c>
      <c r="I638" s="56"/>
      <c r="J638" s="56"/>
    </row>
    <row r="639" spans="2:10" ht="36.75" customHeight="1" hidden="1">
      <c r="B639" s="26" t="s">
        <v>147</v>
      </c>
      <c r="C639" s="23" t="s">
        <v>99</v>
      </c>
      <c r="D639" s="23" t="s">
        <v>114</v>
      </c>
      <c r="E639" s="23" t="s">
        <v>71</v>
      </c>
      <c r="F639" s="23" t="s">
        <v>146</v>
      </c>
      <c r="G639" s="23"/>
      <c r="H639" s="56">
        <f>H664</f>
        <v>0</v>
      </c>
      <c r="I639" s="57">
        <f>H639*97.5/100</f>
        <v>0</v>
      </c>
      <c r="J639" s="57">
        <f>I639*100.9/100</f>
        <v>0</v>
      </c>
    </row>
    <row r="640" spans="2:10" ht="12.75" customHeight="1" hidden="1">
      <c r="B640" s="14" t="s">
        <v>145</v>
      </c>
      <c r="C640" s="27" t="s">
        <v>99</v>
      </c>
      <c r="D640" s="27" t="s">
        <v>114</v>
      </c>
      <c r="E640" s="27" t="s">
        <v>128</v>
      </c>
      <c r="F640" s="27" t="s">
        <v>143</v>
      </c>
      <c r="G640" s="27"/>
      <c r="H640" s="57">
        <f>H641+H647+H644</f>
        <v>17477.5</v>
      </c>
      <c r="I640" s="57">
        <f>I641+I647+I644</f>
        <v>0</v>
      </c>
      <c r="J640" s="57">
        <f>J641+J647+J644</f>
        <v>0</v>
      </c>
    </row>
    <row r="641" spans="2:10" ht="37.5" customHeight="1" hidden="1">
      <c r="B641" s="26" t="s">
        <v>144</v>
      </c>
      <c r="C641" s="23" t="s">
        <v>99</v>
      </c>
      <c r="D641" s="23" t="s">
        <v>114</v>
      </c>
      <c r="E641" s="23" t="s">
        <v>128</v>
      </c>
      <c r="F641" s="23" t="s">
        <v>143</v>
      </c>
      <c r="G641" s="23"/>
      <c r="H641" s="56">
        <f>H643</f>
        <v>187.452</v>
      </c>
      <c r="I641" s="56">
        <f>I643</f>
        <v>0</v>
      </c>
      <c r="J641" s="56">
        <f>J643</f>
        <v>0</v>
      </c>
    </row>
    <row r="642" spans="2:10" ht="17.25" customHeight="1" hidden="1">
      <c r="B642" s="26" t="s">
        <v>133</v>
      </c>
      <c r="C642" s="23" t="s">
        <v>99</v>
      </c>
      <c r="D642" s="23" t="s">
        <v>114</v>
      </c>
      <c r="E642" s="23" t="s">
        <v>128</v>
      </c>
      <c r="F642" s="23" t="s">
        <v>143</v>
      </c>
      <c r="G642" s="23" t="s">
        <v>132</v>
      </c>
      <c r="H642" s="56">
        <f>H643</f>
        <v>187.452</v>
      </c>
      <c r="I642" s="56">
        <f>I643</f>
        <v>0</v>
      </c>
      <c r="J642" s="56">
        <f>J643</f>
        <v>0</v>
      </c>
    </row>
    <row r="643" spans="2:10" ht="28.5" customHeight="1" hidden="1">
      <c r="B643" s="26" t="s">
        <v>131</v>
      </c>
      <c r="C643" s="23" t="s">
        <v>99</v>
      </c>
      <c r="D643" s="23" t="s">
        <v>114</v>
      </c>
      <c r="E643" s="23" t="s">
        <v>128</v>
      </c>
      <c r="F643" s="23" t="s">
        <v>143</v>
      </c>
      <c r="G643" s="23" t="s">
        <v>130</v>
      </c>
      <c r="H643" s="56">
        <v>187.452</v>
      </c>
      <c r="I643" s="56"/>
      <c r="J643" s="56"/>
    </row>
    <row r="644" spans="2:10" ht="57" customHeight="1" hidden="1">
      <c r="B644" s="26" t="s">
        <v>142</v>
      </c>
      <c r="C644" s="23" t="s">
        <v>99</v>
      </c>
      <c r="D644" s="23" t="s">
        <v>114</v>
      </c>
      <c r="E644" s="23" t="s">
        <v>128</v>
      </c>
      <c r="F644" s="23" t="s">
        <v>140</v>
      </c>
      <c r="G644" s="23"/>
      <c r="H644" s="56">
        <f aca="true" t="shared" si="74" ref="H644:J645">H645</f>
        <v>6202.35</v>
      </c>
      <c r="I644" s="56">
        <f t="shared" si="74"/>
        <v>0</v>
      </c>
      <c r="J644" s="56">
        <f t="shared" si="74"/>
        <v>0</v>
      </c>
    </row>
    <row r="645" spans="2:10" ht="22.5" customHeight="1" hidden="1">
      <c r="B645" s="26" t="s">
        <v>133</v>
      </c>
      <c r="C645" s="23" t="s">
        <v>99</v>
      </c>
      <c r="D645" s="23" t="s">
        <v>114</v>
      </c>
      <c r="E645" s="23" t="s">
        <v>128</v>
      </c>
      <c r="F645" s="23" t="s">
        <v>140</v>
      </c>
      <c r="G645" s="23" t="s">
        <v>132</v>
      </c>
      <c r="H645" s="56">
        <f t="shared" si="74"/>
        <v>6202.35</v>
      </c>
      <c r="I645" s="56">
        <f t="shared" si="74"/>
        <v>0</v>
      </c>
      <c r="J645" s="56">
        <f t="shared" si="74"/>
        <v>0</v>
      </c>
    </row>
    <row r="646" spans="2:10" ht="28.5" customHeight="1" hidden="1">
      <c r="B646" s="26" t="s">
        <v>141</v>
      </c>
      <c r="C646" s="23" t="s">
        <v>99</v>
      </c>
      <c r="D646" s="23" t="s">
        <v>114</v>
      </c>
      <c r="E646" s="23" t="s">
        <v>128</v>
      </c>
      <c r="F646" s="23" t="s">
        <v>140</v>
      </c>
      <c r="G646" s="23" t="s">
        <v>139</v>
      </c>
      <c r="H646" s="56">
        <v>6202.35</v>
      </c>
      <c r="I646" s="56"/>
      <c r="J646" s="56"/>
    </row>
    <row r="647" spans="2:10" ht="16.5" customHeight="1" hidden="1">
      <c r="B647" s="14" t="s">
        <v>138</v>
      </c>
      <c r="C647" s="27" t="s">
        <v>99</v>
      </c>
      <c r="D647" s="27" t="s">
        <v>114</v>
      </c>
      <c r="E647" s="27" t="s">
        <v>128</v>
      </c>
      <c r="F647" s="27" t="s">
        <v>119</v>
      </c>
      <c r="G647" s="27"/>
      <c r="H647" s="57">
        <f>H648+H651</f>
        <v>11087.698</v>
      </c>
      <c r="I647" s="57">
        <f>I648+I651</f>
        <v>0</v>
      </c>
      <c r="J647" s="57">
        <f>J648+J651</f>
        <v>0</v>
      </c>
    </row>
    <row r="648" spans="2:10" ht="36.75" customHeight="1" hidden="1">
      <c r="B648" s="40" t="s">
        <v>137</v>
      </c>
      <c r="C648" s="27" t="s">
        <v>99</v>
      </c>
      <c r="D648" s="30" t="s">
        <v>114</v>
      </c>
      <c r="E648" s="30" t="s">
        <v>128</v>
      </c>
      <c r="F648" s="30" t="s">
        <v>136</v>
      </c>
      <c r="G648" s="30"/>
      <c r="H648" s="57">
        <f>H649</f>
        <v>0</v>
      </c>
      <c r="I648" s="57">
        <f>H648*97.5/100</f>
        <v>0</v>
      </c>
      <c r="J648" s="57">
        <f>I648*100.9/100</f>
        <v>0</v>
      </c>
    </row>
    <row r="649" spans="2:10" ht="36.75" customHeight="1" hidden="1">
      <c r="B649" s="14" t="s">
        <v>133</v>
      </c>
      <c r="C649" s="27" t="s">
        <v>99</v>
      </c>
      <c r="D649" s="27" t="s">
        <v>114</v>
      </c>
      <c r="E649" s="27" t="s">
        <v>128</v>
      </c>
      <c r="F649" s="27" t="s">
        <v>136</v>
      </c>
      <c r="G649" s="27" t="s">
        <v>132</v>
      </c>
      <c r="H649" s="57">
        <f>H650</f>
        <v>0</v>
      </c>
      <c r="I649" s="57">
        <f>H649*97.5/100</f>
        <v>0</v>
      </c>
      <c r="J649" s="57">
        <f>I649*100.9/100</f>
        <v>0</v>
      </c>
    </row>
    <row r="650" spans="2:10" ht="36.75" customHeight="1" hidden="1">
      <c r="B650" s="14" t="s">
        <v>131</v>
      </c>
      <c r="C650" s="27" t="s">
        <v>99</v>
      </c>
      <c r="D650" s="27" t="s">
        <v>114</v>
      </c>
      <c r="E650" s="27" t="s">
        <v>128</v>
      </c>
      <c r="F650" s="27" t="s">
        <v>136</v>
      </c>
      <c r="G650" s="27" t="s">
        <v>130</v>
      </c>
      <c r="H650" s="57">
        <v>0</v>
      </c>
      <c r="I650" s="57">
        <f>H650*97.5/100</f>
        <v>0</v>
      </c>
      <c r="J650" s="57">
        <f>I650*100.9/100</f>
        <v>0</v>
      </c>
    </row>
    <row r="651" spans="2:10" ht="56.25" customHeight="1" hidden="1">
      <c r="B651" s="14" t="s">
        <v>135</v>
      </c>
      <c r="C651" s="27" t="s">
        <v>99</v>
      </c>
      <c r="D651" s="27" t="s">
        <v>114</v>
      </c>
      <c r="E651" s="27" t="s">
        <v>128</v>
      </c>
      <c r="F651" s="27" t="s">
        <v>119</v>
      </c>
      <c r="G651" s="27"/>
      <c r="H651" s="57">
        <f>H652+H656</f>
        <v>11087.698</v>
      </c>
      <c r="I651" s="57">
        <f>I652+I656</f>
        <v>0</v>
      </c>
      <c r="J651" s="57">
        <f>J652+J656</f>
        <v>0</v>
      </c>
    </row>
    <row r="652" spans="2:10" ht="52.5" customHeight="1" hidden="1">
      <c r="B652" s="26" t="s">
        <v>134</v>
      </c>
      <c r="C652" s="23" t="s">
        <v>99</v>
      </c>
      <c r="D652" s="23" t="s">
        <v>114</v>
      </c>
      <c r="E652" s="23" t="s">
        <v>128</v>
      </c>
      <c r="F652" s="23" t="s">
        <v>119</v>
      </c>
      <c r="G652" s="23"/>
      <c r="H652" s="56">
        <f>H653</f>
        <v>11087.698</v>
      </c>
      <c r="I652" s="56">
        <f>I653</f>
        <v>0</v>
      </c>
      <c r="J652" s="56">
        <f>J653</f>
        <v>0</v>
      </c>
    </row>
    <row r="653" spans="2:10" ht="15" customHeight="1" hidden="1">
      <c r="B653" s="26" t="s">
        <v>133</v>
      </c>
      <c r="C653" s="23" t="s">
        <v>99</v>
      </c>
      <c r="D653" s="23" t="s">
        <v>114</v>
      </c>
      <c r="E653" s="23" t="s">
        <v>128</v>
      </c>
      <c r="F653" s="23" t="s">
        <v>119</v>
      </c>
      <c r="G653" s="23" t="s">
        <v>132</v>
      </c>
      <c r="H653" s="55">
        <f>H654+H655</f>
        <v>11087.698</v>
      </c>
      <c r="I653" s="55">
        <f>I654+I655</f>
        <v>0</v>
      </c>
      <c r="J653" s="55">
        <f>J654+J655</f>
        <v>0</v>
      </c>
    </row>
    <row r="654" spans="2:10" ht="28.5" customHeight="1" hidden="1">
      <c r="B654" s="26" t="s">
        <v>131</v>
      </c>
      <c r="C654" s="23" t="s">
        <v>99</v>
      </c>
      <c r="D654" s="23" t="s">
        <v>114</v>
      </c>
      <c r="E654" s="23" t="s">
        <v>128</v>
      </c>
      <c r="F654" s="23" t="s">
        <v>119</v>
      </c>
      <c r="G654" s="23" t="s">
        <v>130</v>
      </c>
      <c r="H654" s="56">
        <v>8709.744</v>
      </c>
      <c r="I654" s="56"/>
      <c r="J654" s="56"/>
    </row>
    <row r="655" spans="2:10" ht="39" customHeight="1" hidden="1">
      <c r="B655" s="26" t="s">
        <v>129</v>
      </c>
      <c r="C655" s="23" t="s">
        <v>99</v>
      </c>
      <c r="D655" s="23" t="s">
        <v>114</v>
      </c>
      <c r="E655" s="23" t="s">
        <v>128</v>
      </c>
      <c r="F655" s="23" t="s">
        <v>119</v>
      </c>
      <c r="G655" s="23" t="s">
        <v>62</v>
      </c>
      <c r="H655" s="55">
        <v>2377.954</v>
      </c>
      <c r="I655" s="56"/>
      <c r="J655" s="56"/>
    </row>
    <row r="656" spans="2:10" ht="36.75" customHeight="1" hidden="1">
      <c r="B656" s="26"/>
      <c r="C656" s="23"/>
      <c r="D656" s="23"/>
      <c r="E656" s="23"/>
      <c r="F656" s="23"/>
      <c r="G656" s="23"/>
      <c r="H656" s="56"/>
      <c r="I656" s="57">
        <f aca="true" t="shared" si="75" ref="I656:I664">H656*97.5/100</f>
        <v>0</v>
      </c>
      <c r="J656" s="57">
        <f aca="true" t="shared" si="76" ref="J656:J664">I656*100.9/100</f>
        <v>0</v>
      </c>
    </row>
    <row r="657" spans="2:10" ht="36.75" customHeight="1" hidden="1">
      <c r="B657" s="26" t="s">
        <v>127</v>
      </c>
      <c r="C657" s="23"/>
      <c r="D657" s="23"/>
      <c r="E657" s="23"/>
      <c r="F657" s="23"/>
      <c r="G657" s="23"/>
      <c r="H657" s="56"/>
      <c r="I657" s="57">
        <f t="shared" si="75"/>
        <v>0</v>
      </c>
      <c r="J657" s="57">
        <f t="shared" si="76"/>
        <v>0</v>
      </c>
    </row>
    <row r="658" spans="2:10" ht="36.75" customHeight="1" hidden="1">
      <c r="B658" s="26" t="s">
        <v>126</v>
      </c>
      <c r="C658" s="23"/>
      <c r="D658" s="23"/>
      <c r="E658" s="23"/>
      <c r="F658" s="23"/>
      <c r="G658" s="23"/>
      <c r="H658" s="56"/>
      <c r="I658" s="57">
        <f t="shared" si="75"/>
        <v>0</v>
      </c>
      <c r="J658" s="57">
        <f t="shared" si="76"/>
        <v>0</v>
      </c>
    </row>
    <row r="659" spans="2:10" ht="36.75" customHeight="1" hidden="1">
      <c r="B659" s="24" t="s">
        <v>75</v>
      </c>
      <c r="C659" s="23"/>
      <c r="D659" s="23"/>
      <c r="E659" s="23"/>
      <c r="F659" s="23"/>
      <c r="G659" s="23"/>
      <c r="H659" s="56"/>
      <c r="I659" s="57">
        <f t="shared" si="75"/>
        <v>0</v>
      </c>
      <c r="J659" s="57">
        <f t="shared" si="76"/>
        <v>0</v>
      </c>
    </row>
    <row r="660" spans="2:10" ht="36.75" customHeight="1" hidden="1">
      <c r="B660" s="24" t="s">
        <v>73</v>
      </c>
      <c r="C660" s="23"/>
      <c r="D660" s="23"/>
      <c r="E660" s="23"/>
      <c r="F660" s="23"/>
      <c r="G660" s="23"/>
      <c r="H660" s="56"/>
      <c r="I660" s="57">
        <f t="shared" si="75"/>
        <v>0</v>
      </c>
      <c r="J660" s="57">
        <f t="shared" si="76"/>
        <v>0</v>
      </c>
    </row>
    <row r="661" spans="2:10" ht="36.75" customHeight="1" hidden="1">
      <c r="B661" s="26"/>
      <c r="C661" s="23"/>
      <c r="D661" s="23"/>
      <c r="E661" s="23"/>
      <c r="F661" s="23"/>
      <c r="G661" s="23"/>
      <c r="H661" s="56"/>
      <c r="I661" s="57">
        <f t="shared" si="75"/>
        <v>0</v>
      </c>
      <c r="J661" s="57">
        <f t="shared" si="76"/>
        <v>0</v>
      </c>
    </row>
    <row r="662" spans="2:10" ht="36.75" customHeight="1" hidden="1">
      <c r="B662" s="26"/>
      <c r="C662" s="23"/>
      <c r="D662" s="23"/>
      <c r="E662" s="23"/>
      <c r="F662" s="23"/>
      <c r="G662" s="23"/>
      <c r="H662" s="56"/>
      <c r="I662" s="57">
        <f t="shared" si="75"/>
        <v>0</v>
      </c>
      <c r="J662" s="57">
        <f t="shared" si="76"/>
        <v>0</v>
      </c>
    </row>
    <row r="663" spans="2:10" ht="36.75" customHeight="1" hidden="1">
      <c r="B663" s="26"/>
      <c r="C663" s="23"/>
      <c r="D663" s="23"/>
      <c r="E663" s="23"/>
      <c r="F663" s="23"/>
      <c r="G663" s="23"/>
      <c r="H663" s="56"/>
      <c r="I663" s="57">
        <f t="shared" si="75"/>
        <v>0</v>
      </c>
      <c r="J663" s="57">
        <f t="shared" si="76"/>
        <v>0</v>
      </c>
    </row>
    <row r="664" spans="2:10" ht="36.75" customHeight="1" hidden="1">
      <c r="B664" s="26"/>
      <c r="C664" s="23"/>
      <c r="D664" s="23"/>
      <c r="E664" s="23"/>
      <c r="F664" s="23"/>
      <c r="G664" s="23"/>
      <c r="H664" s="56"/>
      <c r="I664" s="57">
        <f t="shared" si="75"/>
        <v>0</v>
      </c>
      <c r="J664" s="57">
        <f t="shared" si="76"/>
        <v>0</v>
      </c>
    </row>
    <row r="665" spans="2:10" ht="12.75" customHeight="1" hidden="1">
      <c r="B665" s="14" t="s">
        <v>125</v>
      </c>
      <c r="C665" s="27" t="s">
        <v>99</v>
      </c>
      <c r="D665" s="27" t="s">
        <v>114</v>
      </c>
      <c r="E665" s="27" t="s">
        <v>85</v>
      </c>
      <c r="F665" s="27"/>
      <c r="G665" s="27"/>
      <c r="H665" s="57">
        <f>H666+H680</f>
        <v>698</v>
      </c>
      <c r="I665" s="57">
        <f>I666+I680</f>
        <v>0</v>
      </c>
      <c r="J665" s="57">
        <f>J666+J680</f>
        <v>0</v>
      </c>
    </row>
    <row r="666" spans="2:10" ht="36.75" customHeight="1" hidden="1">
      <c r="B666" s="26" t="s">
        <v>124</v>
      </c>
      <c r="C666" s="23" t="s">
        <v>99</v>
      </c>
      <c r="D666" s="23" t="s">
        <v>114</v>
      </c>
      <c r="E666" s="23" t="s">
        <v>85</v>
      </c>
      <c r="F666" s="23" t="s">
        <v>119</v>
      </c>
      <c r="G666" s="23"/>
      <c r="H666" s="56">
        <f>H667</f>
        <v>658</v>
      </c>
      <c r="I666" s="56">
        <f>I667</f>
        <v>0</v>
      </c>
      <c r="J666" s="56">
        <f>J667</f>
        <v>0</v>
      </c>
    </row>
    <row r="667" spans="2:10" ht="36.75" customHeight="1" hidden="1">
      <c r="B667" s="26" t="s">
        <v>123</v>
      </c>
      <c r="C667" s="23" t="s">
        <v>99</v>
      </c>
      <c r="D667" s="23" t="s">
        <v>114</v>
      </c>
      <c r="E667" s="23" t="s">
        <v>85</v>
      </c>
      <c r="F667" s="23" t="s">
        <v>119</v>
      </c>
      <c r="G667" s="23"/>
      <c r="H667" s="56">
        <f>H668+H673</f>
        <v>658</v>
      </c>
      <c r="I667" s="56">
        <f>I668+I673</f>
        <v>0</v>
      </c>
      <c r="J667" s="56">
        <f>J668+J673</f>
        <v>0</v>
      </c>
    </row>
    <row r="668" spans="2:10" ht="36.75" customHeight="1" hidden="1">
      <c r="B668" s="26" t="s">
        <v>122</v>
      </c>
      <c r="C668" s="23" t="s">
        <v>99</v>
      </c>
      <c r="D668" s="23" t="s">
        <v>114</v>
      </c>
      <c r="E668" s="23" t="s">
        <v>85</v>
      </c>
      <c r="F668" s="23" t="s">
        <v>121</v>
      </c>
      <c r="G668" s="23"/>
      <c r="H668" s="56">
        <f>H669+H671</f>
        <v>0</v>
      </c>
      <c r="I668" s="57">
        <f>H668*97.5/100</f>
        <v>0</v>
      </c>
      <c r="J668" s="57">
        <f>I668*100.9/100</f>
        <v>0</v>
      </c>
    </row>
    <row r="669" spans="2:10" ht="36.75" customHeight="1" hidden="1">
      <c r="B669" s="24" t="s">
        <v>90</v>
      </c>
      <c r="C669" s="23" t="s">
        <v>99</v>
      </c>
      <c r="D669" s="23" t="s">
        <v>114</v>
      </c>
      <c r="E669" s="23" t="s">
        <v>85</v>
      </c>
      <c r="F669" s="23" t="s">
        <v>121</v>
      </c>
      <c r="G669" s="23" t="s">
        <v>78</v>
      </c>
      <c r="H669" s="56">
        <f>H670</f>
        <v>0</v>
      </c>
      <c r="I669" s="57">
        <f>H669*97.5/100</f>
        <v>0</v>
      </c>
      <c r="J669" s="57">
        <f>I669*100.9/100</f>
        <v>0</v>
      </c>
    </row>
    <row r="670" spans="2:10" ht="36.75" customHeight="1" hidden="1">
      <c r="B670" s="24" t="s">
        <v>89</v>
      </c>
      <c r="C670" s="23" t="s">
        <v>99</v>
      </c>
      <c r="D670" s="23" t="s">
        <v>114</v>
      </c>
      <c r="E670" s="23" t="s">
        <v>85</v>
      </c>
      <c r="F670" s="23" t="s">
        <v>121</v>
      </c>
      <c r="G670" s="23" t="s">
        <v>88</v>
      </c>
      <c r="H670" s="56"/>
      <c r="I670" s="57">
        <f>H670*97.5/100</f>
        <v>0</v>
      </c>
      <c r="J670" s="57">
        <f>I670*100.9/100</f>
        <v>0</v>
      </c>
    </row>
    <row r="671" spans="2:10" ht="36.75" customHeight="1" hidden="1">
      <c r="B671" s="24" t="s">
        <v>75</v>
      </c>
      <c r="C671" s="23" t="s">
        <v>99</v>
      </c>
      <c r="D671" s="23" t="s">
        <v>114</v>
      </c>
      <c r="E671" s="23" t="s">
        <v>85</v>
      </c>
      <c r="F671" s="23" t="s">
        <v>121</v>
      </c>
      <c r="G671" s="23" t="s">
        <v>74</v>
      </c>
      <c r="H671" s="56">
        <f>H672</f>
        <v>0</v>
      </c>
      <c r="I671" s="57">
        <f>H671*97.5/100</f>
        <v>0</v>
      </c>
      <c r="J671" s="57">
        <f>I671*100.9/100</f>
        <v>0</v>
      </c>
    </row>
    <row r="672" spans="2:10" ht="36.75" customHeight="1" hidden="1">
      <c r="B672" s="24" t="s">
        <v>73</v>
      </c>
      <c r="C672" s="23" t="s">
        <v>99</v>
      </c>
      <c r="D672" s="23" t="s">
        <v>114</v>
      </c>
      <c r="E672" s="23" t="s">
        <v>85</v>
      </c>
      <c r="F672" s="23" t="s">
        <v>121</v>
      </c>
      <c r="G672" s="23" t="s">
        <v>68</v>
      </c>
      <c r="H672" s="55"/>
      <c r="I672" s="57">
        <f>H672*97.5/100</f>
        <v>0</v>
      </c>
      <c r="J672" s="57">
        <f>I672*100.9/100</f>
        <v>0</v>
      </c>
    </row>
    <row r="673" spans="2:10" ht="30" customHeight="1" hidden="1">
      <c r="B673" s="26" t="s">
        <v>120</v>
      </c>
      <c r="C673" s="23" t="s">
        <v>99</v>
      </c>
      <c r="D673" s="23" t="s">
        <v>114</v>
      </c>
      <c r="E673" s="23" t="s">
        <v>85</v>
      </c>
      <c r="F673" s="23" t="s">
        <v>119</v>
      </c>
      <c r="G673" s="23"/>
      <c r="H673" s="56">
        <f>H674+H676</f>
        <v>658</v>
      </c>
      <c r="I673" s="56">
        <f>I674+I676</f>
        <v>0</v>
      </c>
      <c r="J673" s="56">
        <f>J674+J676</f>
        <v>0</v>
      </c>
    </row>
    <row r="674" spans="2:10" ht="67.5" customHeight="1" hidden="1">
      <c r="B674" s="24" t="s">
        <v>90</v>
      </c>
      <c r="C674" s="23" t="s">
        <v>99</v>
      </c>
      <c r="D674" s="23" t="s">
        <v>114</v>
      </c>
      <c r="E674" s="23" t="s">
        <v>85</v>
      </c>
      <c r="F674" s="23" t="s">
        <v>119</v>
      </c>
      <c r="G674" s="23" t="s">
        <v>78</v>
      </c>
      <c r="H674" s="56">
        <f>H675</f>
        <v>642.7</v>
      </c>
      <c r="I674" s="56">
        <f>I675</f>
        <v>0</v>
      </c>
      <c r="J674" s="56">
        <f>J675</f>
        <v>0</v>
      </c>
    </row>
    <row r="675" spans="2:10" ht="46.5" customHeight="1" hidden="1">
      <c r="B675" s="24" t="s">
        <v>89</v>
      </c>
      <c r="C675" s="23" t="s">
        <v>99</v>
      </c>
      <c r="D675" s="23" t="s">
        <v>114</v>
      </c>
      <c r="E675" s="23" t="s">
        <v>85</v>
      </c>
      <c r="F675" s="23" t="s">
        <v>119</v>
      </c>
      <c r="G675" s="23" t="s">
        <v>88</v>
      </c>
      <c r="H675" s="56">
        <v>642.7</v>
      </c>
      <c r="I675" s="56"/>
      <c r="J675" s="56"/>
    </row>
    <row r="676" spans="2:10" ht="31.5" customHeight="1" hidden="1">
      <c r="B676" s="24" t="s">
        <v>75</v>
      </c>
      <c r="C676" s="23" t="s">
        <v>99</v>
      </c>
      <c r="D676" s="23" t="s">
        <v>114</v>
      </c>
      <c r="E676" s="23" t="s">
        <v>85</v>
      </c>
      <c r="F676" s="23" t="s">
        <v>119</v>
      </c>
      <c r="G676" s="23" t="s">
        <v>74</v>
      </c>
      <c r="H676" s="56">
        <f>H677</f>
        <v>15.3</v>
      </c>
      <c r="I676" s="56">
        <f>I677</f>
        <v>0</v>
      </c>
      <c r="J676" s="56">
        <f>J677</f>
        <v>0</v>
      </c>
    </row>
    <row r="677" spans="2:10" ht="28.5" customHeight="1" hidden="1">
      <c r="B677" s="24" t="s">
        <v>73</v>
      </c>
      <c r="C677" s="23" t="s">
        <v>99</v>
      </c>
      <c r="D677" s="23" t="s">
        <v>114</v>
      </c>
      <c r="E677" s="23" t="s">
        <v>85</v>
      </c>
      <c r="F677" s="23" t="s">
        <v>119</v>
      </c>
      <c r="G677" s="23" t="s">
        <v>68</v>
      </c>
      <c r="H677" s="56">
        <v>15.3</v>
      </c>
      <c r="I677" s="56"/>
      <c r="J677" s="56"/>
    </row>
    <row r="678" spans="2:10" ht="36.75" customHeight="1" hidden="1">
      <c r="B678" s="26"/>
      <c r="C678" s="23"/>
      <c r="D678" s="23"/>
      <c r="E678" s="23"/>
      <c r="F678" s="23"/>
      <c r="G678" s="23"/>
      <c r="H678" s="56"/>
      <c r="I678" s="57">
        <f>H678*97.5/100</f>
        <v>0</v>
      </c>
      <c r="J678" s="57">
        <f>I678*100.9/100</f>
        <v>0</v>
      </c>
    </row>
    <row r="679" spans="2:10" ht="36.75" customHeight="1" hidden="1">
      <c r="B679" s="26"/>
      <c r="C679" s="23"/>
      <c r="D679" s="23"/>
      <c r="E679" s="23"/>
      <c r="F679" s="23"/>
      <c r="G679" s="23"/>
      <c r="H679" s="56"/>
      <c r="I679" s="57">
        <f>H679*97.5/100</f>
        <v>0</v>
      </c>
      <c r="J679" s="57">
        <f>I679*100.9/100</f>
        <v>0</v>
      </c>
    </row>
    <row r="680" spans="2:10" ht="36.75" customHeight="1" hidden="1">
      <c r="B680" s="14" t="s">
        <v>102</v>
      </c>
      <c r="C680" s="27" t="s">
        <v>99</v>
      </c>
      <c r="D680" s="27" t="s">
        <v>114</v>
      </c>
      <c r="E680" s="27" t="s">
        <v>85</v>
      </c>
      <c r="F680" s="27" t="s">
        <v>118</v>
      </c>
      <c r="G680" s="27"/>
      <c r="H680" s="59">
        <f>H684+H681</f>
        <v>40</v>
      </c>
      <c r="I680" s="59">
        <f>I684+I681</f>
        <v>0</v>
      </c>
      <c r="J680" s="59">
        <f>J684+J681</f>
        <v>0</v>
      </c>
    </row>
    <row r="681" spans="2:10" ht="18" customHeight="1" hidden="1">
      <c r="B681" s="26" t="s">
        <v>117</v>
      </c>
      <c r="C681" s="23" t="s">
        <v>99</v>
      </c>
      <c r="D681" s="23" t="s">
        <v>114</v>
      </c>
      <c r="E681" s="23" t="s">
        <v>85</v>
      </c>
      <c r="F681" s="23" t="s">
        <v>116</v>
      </c>
      <c r="G681" s="23"/>
      <c r="H681" s="60">
        <f aca="true" t="shared" si="77" ref="H681:J682">H682</f>
        <v>20</v>
      </c>
      <c r="I681" s="60">
        <f t="shared" si="77"/>
        <v>0</v>
      </c>
      <c r="J681" s="60">
        <f t="shared" si="77"/>
        <v>0</v>
      </c>
    </row>
    <row r="682" spans="2:10" ht="25.5" customHeight="1" hidden="1">
      <c r="B682" s="24" t="s">
        <v>75</v>
      </c>
      <c r="C682" s="23" t="s">
        <v>99</v>
      </c>
      <c r="D682" s="23" t="s">
        <v>114</v>
      </c>
      <c r="E682" s="23" t="s">
        <v>85</v>
      </c>
      <c r="F682" s="23" t="s">
        <v>116</v>
      </c>
      <c r="G682" s="23" t="s">
        <v>74</v>
      </c>
      <c r="H682" s="60">
        <f t="shared" si="77"/>
        <v>20</v>
      </c>
      <c r="I682" s="60">
        <f t="shared" si="77"/>
        <v>0</v>
      </c>
      <c r="J682" s="60">
        <f t="shared" si="77"/>
        <v>0</v>
      </c>
    </row>
    <row r="683" spans="2:10" ht="25.5" customHeight="1" hidden="1">
      <c r="B683" s="24" t="s">
        <v>73</v>
      </c>
      <c r="C683" s="23" t="s">
        <v>99</v>
      </c>
      <c r="D683" s="23" t="s">
        <v>114</v>
      </c>
      <c r="E683" s="23" t="s">
        <v>85</v>
      </c>
      <c r="F683" s="23" t="s">
        <v>116</v>
      </c>
      <c r="G683" s="23" t="s">
        <v>68</v>
      </c>
      <c r="H683" s="60">
        <v>20</v>
      </c>
      <c r="I683" s="56"/>
      <c r="J683" s="56"/>
    </row>
    <row r="684" spans="2:10" ht="28.5" customHeight="1" hidden="1">
      <c r="B684" s="26" t="s">
        <v>115</v>
      </c>
      <c r="C684" s="23" t="s">
        <v>99</v>
      </c>
      <c r="D684" s="23" t="s">
        <v>114</v>
      </c>
      <c r="E684" s="23" t="s">
        <v>85</v>
      </c>
      <c r="F684" s="23" t="s">
        <v>113</v>
      </c>
      <c r="G684" s="23"/>
      <c r="H684" s="60">
        <f aca="true" t="shared" si="78" ref="H684:J685">H685</f>
        <v>20</v>
      </c>
      <c r="I684" s="60">
        <f t="shared" si="78"/>
        <v>0</v>
      </c>
      <c r="J684" s="60">
        <f t="shared" si="78"/>
        <v>0</v>
      </c>
    </row>
    <row r="685" spans="2:10" ht="28.5" customHeight="1" hidden="1">
      <c r="B685" s="24" t="s">
        <v>75</v>
      </c>
      <c r="C685" s="23" t="s">
        <v>99</v>
      </c>
      <c r="D685" s="23" t="s">
        <v>114</v>
      </c>
      <c r="E685" s="23" t="s">
        <v>85</v>
      </c>
      <c r="F685" s="23" t="s">
        <v>113</v>
      </c>
      <c r="G685" s="23" t="s">
        <v>74</v>
      </c>
      <c r="H685" s="60">
        <f t="shared" si="78"/>
        <v>20</v>
      </c>
      <c r="I685" s="60">
        <f t="shared" si="78"/>
        <v>0</v>
      </c>
      <c r="J685" s="60">
        <f t="shared" si="78"/>
        <v>0</v>
      </c>
    </row>
    <row r="686" spans="2:10" ht="26.25" customHeight="1" hidden="1">
      <c r="B686" s="24" t="s">
        <v>73</v>
      </c>
      <c r="C686" s="29" t="s">
        <v>99</v>
      </c>
      <c r="D686" s="23" t="s">
        <v>114</v>
      </c>
      <c r="E686" s="23" t="s">
        <v>85</v>
      </c>
      <c r="F686" s="23" t="s">
        <v>113</v>
      </c>
      <c r="G686" s="23" t="s">
        <v>68</v>
      </c>
      <c r="H686" s="60">
        <v>20</v>
      </c>
      <c r="I686" s="56"/>
      <c r="J686" s="56"/>
    </row>
    <row r="687" spans="2:10" ht="18" customHeight="1" hidden="1">
      <c r="B687" s="28" t="s">
        <v>112</v>
      </c>
      <c r="C687" s="30" t="s">
        <v>99</v>
      </c>
      <c r="D687" s="27" t="s">
        <v>98</v>
      </c>
      <c r="E687" s="27"/>
      <c r="F687" s="27"/>
      <c r="G687" s="27"/>
      <c r="H687" s="59">
        <f>H693+H688</f>
        <v>8950</v>
      </c>
      <c r="I687" s="59">
        <f>I693+I688</f>
        <v>0</v>
      </c>
      <c r="J687" s="59">
        <f>J693+J688</f>
        <v>0</v>
      </c>
    </row>
    <row r="688" spans="2:10" ht="13.5" customHeight="1" hidden="1">
      <c r="B688" s="28" t="s">
        <v>111</v>
      </c>
      <c r="C688" s="30" t="s">
        <v>99</v>
      </c>
      <c r="D688" s="27" t="s">
        <v>98</v>
      </c>
      <c r="E688" s="27" t="s">
        <v>86</v>
      </c>
      <c r="F688" s="27"/>
      <c r="G688" s="27"/>
      <c r="H688" s="59">
        <f aca="true" t="shared" si="79" ref="H688:J691">H689</f>
        <v>8500</v>
      </c>
      <c r="I688" s="59">
        <f t="shared" si="79"/>
        <v>0</v>
      </c>
      <c r="J688" s="59">
        <f t="shared" si="79"/>
        <v>0</v>
      </c>
    </row>
    <row r="689" spans="2:10" ht="18" customHeight="1" hidden="1">
      <c r="B689" s="24" t="s">
        <v>110</v>
      </c>
      <c r="C689" s="29" t="s">
        <v>99</v>
      </c>
      <c r="D689" s="23" t="s">
        <v>98</v>
      </c>
      <c r="E689" s="23" t="s">
        <v>86</v>
      </c>
      <c r="F689" s="23" t="s">
        <v>105</v>
      </c>
      <c r="G689" s="23"/>
      <c r="H689" s="60">
        <f t="shared" si="79"/>
        <v>8500</v>
      </c>
      <c r="I689" s="60">
        <f t="shared" si="79"/>
        <v>0</v>
      </c>
      <c r="J689" s="60">
        <f t="shared" si="79"/>
        <v>0</v>
      </c>
    </row>
    <row r="690" spans="2:10" ht="32.25" customHeight="1" hidden="1">
      <c r="B690" s="24" t="s">
        <v>109</v>
      </c>
      <c r="C690" s="29" t="s">
        <v>99</v>
      </c>
      <c r="D690" s="23" t="s">
        <v>98</v>
      </c>
      <c r="E690" s="23" t="s">
        <v>86</v>
      </c>
      <c r="F690" s="23" t="s">
        <v>105</v>
      </c>
      <c r="G690" s="23"/>
      <c r="H690" s="60">
        <f t="shared" si="79"/>
        <v>8500</v>
      </c>
      <c r="I690" s="60">
        <f t="shared" si="79"/>
        <v>0</v>
      </c>
      <c r="J690" s="60">
        <f t="shared" si="79"/>
        <v>0</v>
      </c>
    </row>
    <row r="691" spans="2:10" ht="36.75" customHeight="1" hidden="1">
      <c r="B691" s="24" t="s">
        <v>108</v>
      </c>
      <c r="C691" s="29" t="s">
        <v>99</v>
      </c>
      <c r="D691" s="23" t="s">
        <v>98</v>
      </c>
      <c r="E691" s="23" t="s">
        <v>86</v>
      </c>
      <c r="F691" s="23" t="s">
        <v>105</v>
      </c>
      <c r="G691" s="23" t="s">
        <v>107</v>
      </c>
      <c r="H691" s="60">
        <f t="shared" si="79"/>
        <v>8500</v>
      </c>
      <c r="I691" s="60">
        <f t="shared" si="79"/>
        <v>0</v>
      </c>
      <c r="J691" s="60">
        <f t="shared" si="79"/>
        <v>0</v>
      </c>
    </row>
    <row r="692" spans="2:10" ht="36.75" customHeight="1" hidden="1">
      <c r="B692" s="24" t="s">
        <v>106</v>
      </c>
      <c r="C692" s="29" t="s">
        <v>99</v>
      </c>
      <c r="D692" s="23" t="s">
        <v>98</v>
      </c>
      <c r="E692" s="23" t="s">
        <v>86</v>
      </c>
      <c r="F692" s="23" t="s">
        <v>105</v>
      </c>
      <c r="G692" s="23" t="s">
        <v>104</v>
      </c>
      <c r="H692" s="60">
        <v>8500</v>
      </c>
      <c r="I692" s="56"/>
      <c r="J692" s="56"/>
    </row>
    <row r="693" spans="2:10" ht="15" customHeight="1" hidden="1">
      <c r="B693" s="28" t="s">
        <v>103</v>
      </c>
      <c r="C693" s="30" t="s">
        <v>99</v>
      </c>
      <c r="D693" s="27" t="s">
        <v>98</v>
      </c>
      <c r="E693" s="27" t="s">
        <v>97</v>
      </c>
      <c r="F693" s="27"/>
      <c r="G693" s="27"/>
      <c r="H693" s="59">
        <f aca="true" t="shared" si="80" ref="H693:J696">H694</f>
        <v>450</v>
      </c>
      <c r="I693" s="59">
        <f t="shared" si="80"/>
        <v>0</v>
      </c>
      <c r="J693" s="59">
        <f t="shared" si="80"/>
        <v>0</v>
      </c>
    </row>
    <row r="694" spans="2:10" ht="36.75" customHeight="1" hidden="1">
      <c r="B694" s="26" t="s">
        <v>102</v>
      </c>
      <c r="C694" s="29" t="s">
        <v>99</v>
      </c>
      <c r="D694" s="29" t="s">
        <v>98</v>
      </c>
      <c r="E694" s="29" t="s">
        <v>97</v>
      </c>
      <c r="F694" s="29" t="s">
        <v>101</v>
      </c>
      <c r="G694" s="29"/>
      <c r="H694" s="55">
        <f t="shared" si="80"/>
        <v>450</v>
      </c>
      <c r="I694" s="55">
        <f t="shared" si="80"/>
        <v>0</v>
      </c>
      <c r="J694" s="55">
        <f t="shared" si="80"/>
        <v>0</v>
      </c>
    </row>
    <row r="695" spans="2:10" ht="27.75" customHeight="1" hidden="1">
      <c r="B695" s="16" t="s">
        <v>100</v>
      </c>
      <c r="C695" s="29" t="s">
        <v>99</v>
      </c>
      <c r="D695" s="29" t="s">
        <v>98</v>
      </c>
      <c r="E695" s="29" t="s">
        <v>97</v>
      </c>
      <c r="F695" s="29" t="s">
        <v>96</v>
      </c>
      <c r="G695" s="29"/>
      <c r="H695" s="55">
        <f t="shared" si="80"/>
        <v>450</v>
      </c>
      <c r="I695" s="55">
        <f t="shared" si="80"/>
        <v>0</v>
      </c>
      <c r="J695" s="55">
        <f t="shared" si="80"/>
        <v>0</v>
      </c>
    </row>
    <row r="696" spans="2:10" ht="26.25" customHeight="1" hidden="1">
      <c r="B696" s="24" t="s">
        <v>75</v>
      </c>
      <c r="C696" s="23" t="s">
        <v>99</v>
      </c>
      <c r="D696" s="23" t="s">
        <v>98</v>
      </c>
      <c r="E696" s="23" t="s">
        <v>97</v>
      </c>
      <c r="F696" s="23" t="s">
        <v>96</v>
      </c>
      <c r="G696" s="23" t="s">
        <v>74</v>
      </c>
      <c r="H696" s="55">
        <f t="shared" si="80"/>
        <v>450</v>
      </c>
      <c r="I696" s="55">
        <f t="shared" si="80"/>
        <v>0</v>
      </c>
      <c r="J696" s="55">
        <f t="shared" si="80"/>
        <v>0</v>
      </c>
    </row>
    <row r="697" spans="2:10" ht="25.5" customHeight="1" hidden="1">
      <c r="B697" s="24" t="s">
        <v>73</v>
      </c>
      <c r="C697" s="23" t="s">
        <v>99</v>
      </c>
      <c r="D697" s="23" t="s">
        <v>98</v>
      </c>
      <c r="E697" s="23" t="s">
        <v>97</v>
      </c>
      <c r="F697" s="23" t="s">
        <v>96</v>
      </c>
      <c r="G697" s="23" t="s">
        <v>68</v>
      </c>
      <c r="H697" s="55">
        <v>450</v>
      </c>
      <c r="I697" s="56"/>
      <c r="J697" s="56"/>
    </row>
    <row r="698" spans="2:10" ht="36.75" customHeight="1" hidden="1">
      <c r="B698" s="24"/>
      <c r="C698" s="23"/>
      <c r="D698" s="23"/>
      <c r="E698" s="23"/>
      <c r="F698" s="23"/>
      <c r="G698" s="23"/>
      <c r="H698" s="55"/>
      <c r="I698" s="57">
        <f>H698*97.5/100</f>
        <v>0</v>
      </c>
      <c r="J698" s="57">
        <f>I698*100.9/100</f>
        <v>0</v>
      </c>
    </row>
    <row r="699" spans="2:10" ht="36.75" customHeight="1" hidden="1">
      <c r="B699" s="24"/>
      <c r="C699" s="23"/>
      <c r="D699" s="23"/>
      <c r="E699" s="23"/>
      <c r="F699" s="23"/>
      <c r="G699" s="23"/>
      <c r="H699" s="55"/>
      <c r="I699" s="57">
        <f>H699*97.5/100</f>
        <v>0</v>
      </c>
      <c r="J699" s="57">
        <f>I699*100.9/100</f>
        <v>0</v>
      </c>
    </row>
    <row r="700" spans="2:10" ht="19.5" customHeight="1" hidden="1">
      <c r="B700" s="28" t="s">
        <v>95</v>
      </c>
      <c r="C700" s="27" t="s">
        <v>87</v>
      </c>
      <c r="D700" s="27"/>
      <c r="E700" s="27"/>
      <c r="F700" s="27"/>
      <c r="G700" s="27"/>
      <c r="H700" s="58">
        <f aca="true" t="shared" si="81" ref="H700:J702">H701</f>
        <v>1100</v>
      </c>
      <c r="I700" s="58">
        <f t="shared" si="81"/>
        <v>0</v>
      </c>
      <c r="J700" s="58">
        <f t="shared" si="81"/>
        <v>0</v>
      </c>
    </row>
    <row r="701" spans="2:10" ht="18" customHeight="1" hidden="1">
      <c r="B701" s="14" t="s">
        <v>94</v>
      </c>
      <c r="C701" s="27" t="s">
        <v>87</v>
      </c>
      <c r="D701" s="27" t="s">
        <v>86</v>
      </c>
      <c r="E701" s="27" t="s">
        <v>93</v>
      </c>
      <c r="F701" s="27"/>
      <c r="G701" s="27"/>
      <c r="H701" s="58">
        <f t="shared" si="81"/>
        <v>1100</v>
      </c>
      <c r="I701" s="58">
        <f t="shared" si="81"/>
        <v>0</v>
      </c>
      <c r="J701" s="58">
        <f t="shared" si="81"/>
        <v>0</v>
      </c>
    </row>
    <row r="702" spans="2:10" ht="44.25" customHeight="1" hidden="1">
      <c r="B702" s="14" t="s">
        <v>92</v>
      </c>
      <c r="C702" s="23" t="s">
        <v>87</v>
      </c>
      <c r="D702" s="23" t="s">
        <v>86</v>
      </c>
      <c r="E702" s="23" t="s">
        <v>85</v>
      </c>
      <c r="F702" s="23"/>
      <c r="G702" s="23"/>
      <c r="H702" s="56">
        <f t="shared" si="81"/>
        <v>1100</v>
      </c>
      <c r="I702" s="56">
        <f t="shared" si="81"/>
        <v>0</v>
      </c>
      <c r="J702" s="56">
        <f t="shared" si="81"/>
        <v>0</v>
      </c>
    </row>
    <row r="703" spans="2:10" ht="30" customHeight="1" hidden="1">
      <c r="B703" s="26" t="s">
        <v>91</v>
      </c>
      <c r="C703" s="23" t="s">
        <v>87</v>
      </c>
      <c r="D703" s="23" t="s">
        <v>86</v>
      </c>
      <c r="E703" s="23" t="s">
        <v>85</v>
      </c>
      <c r="F703" s="23" t="s">
        <v>84</v>
      </c>
      <c r="G703" s="23"/>
      <c r="H703" s="56">
        <f>H704+H706</f>
        <v>1100</v>
      </c>
      <c r="I703" s="56">
        <f>I704+I706</f>
        <v>0</v>
      </c>
      <c r="J703" s="56">
        <f>J704+J706</f>
        <v>0</v>
      </c>
    </row>
    <row r="704" spans="2:10" ht="68.25" customHeight="1" hidden="1">
      <c r="B704" s="24" t="s">
        <v>90</v>
      </c>
      <c r="C704" s="23" t="s">
        <v>87</v>
      </c>
      <c r="D704" s="23" t="s">
        <v>86</v>
      </c>
      <c r="E704" s="23" t="s">
        <v>85</v>
      </c>
      <c r="F704" s="23" t="s">
        <v>84</v>
      </c>
      <c r="G704" s="23" t="s">
        <v>78</v>
      </c>
      <c r="H704" s="56">
        <f>H705</f>
        <v>974</v>
      </c>
      <c r="I704" s="56">
        <f>I705</f>
        <v>0</v>
      </c>
      <c r="J704" s="56">
        <f>J705</f>
        <v>0</v>
      </c>
    </row>
    <row r="705" spans="2:10" ht="48" customHeight="1" hidden="1">
      <c r="B705" s="24" t="s">
        <v>89</v>
      </c>
      <c r="C705" s="23" t="s">
        <v>87</v>
      </c>
      <c r="D705" s="23" t="s">
        <v>86</v>
      </c>
      <c r="E705" s="23" t="s">
        <v>85</v>
      </c>
      <c r="F705" s="23" t="s">
        <v>84</v>
      </c>
      <c r="G705" s="23" t="s">
        <v>88</v>
      </c>
      <c r="H705" s="56">
        <v>974</v>
      </c>
      <c r="I705" s="56"/>
      <c r="J705" s="56"/>
    </row>
    <row r="706" spans="2:10" ht="28.5" customHeight="1" hidden="1">
      <c r="B706" s="24" t="s">
        <v>75</v>
      </c>
      <c r="C706" s="23" t="s">
        <v>87</v>
      </c>
      <c r="D706" s="23" t="s">
        <v>86</v>
      </c>
      <c r="E706" s="23" t="s">
        <v>85</v>
      </c>
      <c r="F706" s="23" t="s">
        <v>84</v>
      </c>
      <c r="G706" s="23" t="s">
        <v>74</v>
      </c>
      <c r="H706" s="56">
        <f>H707</f>
        <v>126</v>
      </c>
      <c r="I706" s="56">
        <f>I707</f>
        <v>0</v>
      </c>
      <c r="J706" s="56">
        <f>J707</f>
        <v>0</v>
      </c>
    </row>
    <row r="707" spans="2:10" ht="31.5" customHeight="1" hidden="1">
      <c r="B707" s="24" t="s">
        <v>73</v>
      </c>
      <c r="C707" s="23" t="s">
        <v>87</v>
      </c>
      <c r="D707" s="23" t="s">
        <v>86</v>
      </c>
      <c r="E707" s="23" t="s">
        <v>85</v>
      </c>
      <c r="F707" s="23" t="s">
        <v>84</v>
      </c>
      <c r="G707" s="23" t="s">
        <v>68</v>
      </c>
      <c r="H707" s="56">
        <v>126</v>
      </c>
      <c r="I707" s="56"/>
      <c r="J707" s="56"/>
    </row>
    <row r="708" spans="2:10" ht="27" customHeight="1" hidden="1">
      <c r="B708" s="28" t="s">
        <v>83</v>
      </c>
      <c r="C708" s="27" t="s">
        <v>72</v>
      </c>
      <c r="D708" s="27"/>
      <c r="E708" s="27"/>
      <c r="F708" s="27"/>
      <c r="G708" s="27"/>
      <c r="H708" s="57">
        <f aca="true" t="shared" si="82" ref="H708:J710">H709</f>
        <v>1000</v>
      </c>
      <c r="I708" s="57">
        <f t="shared" si="82"/>
        <v>0</v>
      </c>
      <c r="J708" s="57">
        <f t="shared" si="82"/>
        <v>0</v>
      </c>
    </row>
    <row r="709" spans="2:10" ht="30.75" customHeight="1" hidden="1">
      <c r="B709" s="26" t="s">
        <v>82</v>
      </c>
      <c r="C709" s="23" t="s">
        <v>72</v>
      </c>
      <c r="D709" s="23" t="s">
        <v>71</v>
      </c>
      <c r="E709" s="23"/>
      <c r="F709" s="23"/>
      <c r="G709" s="23"/>
      <c r="H709" s="55">
        <f t="shared" si="82"/>
        <v>1000</v>
      </c>
      <c r="I709" s="55">
        <f t="shared" si="82"/>
        <v>0</v>
      </c>
      <c r="J709" s="55">
        <f t="shared" si="82"/>
        <v>0</v>
      </c>
    </row>
    <row r="710" spans="2:10" ht="44.25" customHeight="1" hidden="1">
      <c r="B710" s="16" t="s">
        <v>81</v>
      </c>
      <c r="C710" s="23" t="s">
        <v>72</v>
      </c>
      <c r="D710" s="23" t="s">
        <v>71</v>
      </c>
      <c r="E710" s="23" t="s">
        <v>70</v>
      </c>
      <c r="F710" s="23"/>
      <c r="G710" s="23"/>
      <c r="H710" s="56">
        <f t="shared" si="82"/>
        <v>1000</v>
      </c>
      <c r="I710" s="56">
        <f t="shared" si="82"/>
        <v>0</v>
      </c>
      <c r="J710" s="56">
        <f t="shared" si="82"/>
        <v>0</v>
      </c>
    </row>
    <row r="711" spans="2:10" ht="17.25" customHeight="1" hidden="1">
      <c r="B711" s="26" t="s">
        <v>80</v>
      </c>
      <c r="C711" s="23" t="s">
        <v>72</v>
      </c>
      <c r="D711" s="23" t="s">
        <v>71</v>
      </c>
      <c r="E711" s="23" t="s">
        <v>70</v>
      </c>
      <c r="F711" s="23" t="s">
        <v>69</v>
      </c>
      <c r="G711" s="23"/>
      <c r="H711" s="56">
        <f>H712+H714</f>
        <v>1000</v>
      </c>
      <c r="I711" s="56">
        <f>I712+I714</f>
        <v>0</v>
      </c>
      <c r="J711" s="56">
        <f>J712+J714</f>
        <v>0</v>
      </c>
    </row>
    <row r="712" spans="2:10" ht="39" customHeight="1" hidden="1">
      <c r="B712" s="16" t="s">
        <v>79</v>
      </c>
      <c r="C712" s="23" t="s">
        <v>72</v>
      </c>
      <c r="D712" s="23" t="s">
        <v>71</v>
      </c>
      <c r="E712" s="23" t="s">
        <v>70</v>
      </c>
      <c r="F712" s="23" t="s">
        <v>69</v>
      </c>
      <c r="G712" s="23" t="s">
        <v>78</v>
      </c>
      <c r="H712" s="56">
        <f>H713</f>
        <v>910.4</v>
      </c>
      <c r="I712" s="56">
        <f>I713</f>
        <v>0</v>
      </c>
      <c r="J712" s="56">
        <f>J713</f>
        <v>0</v>
      </c>
    </row>
    <row r="713" spans="2:10" ht="18" customHeight="1" hidden="1">
      <c r="B713" s="17" t="s">
        <v>77</v>
      </c>
      <c r="C713" s="23" t="s">
        <v>72</v>
      </c>
      <c r="D713" s="23" t="s">
        <v>71</v>
      </c>
      <c r="E713" s="23" t="s">
        <v>70</v>
      </c>
      <c r="F713" s="23" t="s">
        <v>69</v>
      </c>
      <c r="G713" s="23" t="s">
        <v>76</v>
      </c>
      <c r="H713" s="56">
        <v>910.4</v>
      </c>
      <c r="I713" s="56"/>
      <c r="J713" s="56"/>
    </row>
    <row r="714" spans="2:10" ht="24" customHeight="1" hidden="1">
      <c r="B714" s="24" t="s">
        <v>75</v>
      </c>
      <c r="C714" s="23" t="s">
        <v>72</v>
      </c>
      <c r="D714" s="23" t="s">
        <v>71</v>
      </c>
      <c r="E714" s="23" t="s">
        <v>70</v>
      </c>
      <c r="F714" s="23" t="s">
        <v>69</v>
      </c>
      <c r="G714" s="23" t="s">
        <v>74</v>
      </c>
      <c r="H714" s="56">
        <f>H715</f>
        <v>89.6</v>
      </c>
      <c r="I714" s="56">
        <f>I715</f>
        <v>0</v>
      </c>
      <c r="J714" s="56">
        <f>J715</f>
        <v>0</v>
      </c>
    </row>
    <row r="715" spans="2:10" ht="26.25" customHeight="1" hidden="1">
      <c r="B715" s="24" t="s">
        <v>73</v>
      </c>
      <c r="C715" s="23" t="s">
        <v>72</v>
      </c>
      <c r="D715" s="23" t="s">
        <v>71</v>
      </c>
      <c r="E715" s="23" t="s">
        <v>70</v>
      </c>
      <c r="F715" s="23" t="s">
        <v>69</v>
      </c>
      <c r="G715" s="23" t="s">
        <v>68</v>
      </c>
      <c r="H715" s="56">
        <v>89.6</v>
      </c>
      <c r="I715" s="56"/>
      <c r="J715" s="56"/>
    </row>
    <row r="716" spans="2:10" ht="36.75" customHeight="1" hidden="1">
      <c r="B716" s="24"/>
      <c r="C716" s="23"/>
      <c r="D716" s="23"/>
      <c r="E716" s="23"/>
      <c r="F716" s="23"/>
      <c r="G716" s="23"/>
      <c r="H716" s="55"/>
      <c r="I716" s="57">
        <f>H716*97.5/100</f>
        <v>0</v>
      </c>
      <c r="J716" s="57">
        <f>I716*100.9/100</f>
        <v>0</v>
      </c>
    </row>
    <row r="717" spans="2:10" ht="16.5" customHeight="1">
      <c r="B717" s="22" t="s">
        <v>67</v>
      </c>
      <c r="C717" s="22"/>
      <c r="D717" s="22"/>
      <c r="E717" s="22"/>
      <c r="F717" s="22"/>
      <c r="G717" s="22"/>
      <c r="H717" s="54">
        <f>H30+H54+H308+H326+H410+H700+H708</f>
        <v>379039.2459999999</v>
      </c>
      <c r="I717" s="54">
        <f>I30+I54+I308+I326+I410+I700+I708</f>
        <v>2000</v>
      </c>
      <c r="J717" s="54">
        <f>J30+J54+J308+J326+J410+J700+J708</f>
        <v>2000</v>
      </c>
    </row>
    <row r="718" ht="36.75" customHeight="1">
      <c r="H718" s="21">
        <v>379039.246</v>
      </c>
    </row>
    <row r="719" ht="36.75" customHeight="1">
      <c r="H719" s="21">
        <f>H718-H717</f>
        <v>0</v>
      </c>
    </row>
    <row r="720" ht="12.75">
      <c r="H720" s="21"/>
    </row>
    <row r="721" ht="12.75">
      <c r="H721" s="21"/>
    </row>
  </sheetData>
  <sheetProtection/>
  <autoFilter ref="B26:H312"/>
  <mergeCells count="28">
    <mergeCell ref="J23:J27"/>
    <mergeCell ref="B21:J21"/>
    <mergeCell ref="H22:J22"/>
    <mergeCell ref="B23:B27"/>
    <mergeCell ref="C23:C27"/>
    <mergeCell ref="D23:D27"/>
    <mergeCell ref="E23:E27"/>
    <mergeCell ref="F23:F27"/>
    <mergeCell ref="G23:G27"/>
    <mergeCell ref="H23:H27"/>
    <mergeCell ref="I23:I27"/>
    <mergeCell ref="C19:H19"/>
    <mergeCell ref="C9:J9"/>
    <mergeCell ref="C10:J10"/>
    <mergeCell ref="C11:J11"/>
    <mergeCell ref="C2:J2"/>
    <mergeCell ref="C8:J8"/>
    <mergeCell ref="C17:J17"/>
    <mergeCell ref="C18:J18"/>
    <mergeCell ref="C13:J13"/>
    <mergeCell ref="C14:J14"/>
    <mergeCell ref="C15:J15"/>
    <mergeCell ref="C16:J16"/>
    <mergeCell ref="B1:J1"/>
    <mergeCell ref="C4:J4"/>
    <mergeCell ref="C5:J5"/>
    <mergeCell ref="C6:J6"/>
    <mergeCell ref="C7:J7"/>
  </mergeCells>
  <printOptions/>
  <pageMargins left="0.3937007874015748" right="0.15748031496062992" top="0.1968503937007874" bottom="0.2362204724409449" header="0.15748031496062992" footer="0.2362204724409449"/>
  <pageSetup fitToHeight="0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4"/>
  <sheetViews>
    <sheetView showGridLines="0" showZeros="0" zoomScalePageLayoutView="0" workbookViewId="0" topLeftCell="B404">
      <selection activeCell="C7" sqref="C7:J7"/>
    </sheetView>
  </sheetViews>
  <sheetFormatPr defaultColWidth="9.140625" defaultRowHeight="15"/>
  <cols>
    <col min="1" max="1" width="0" style="9" hidden="1" customWidth="1"/>
    <col min="2" max="2" width="45.421875" style="9" customWidth="1"/>
    <col min="3" max="3" width="4.421875" style="9" customWidth="1"/>
    <col min="4" max="4" width="6.421875" style="9" customWidth="1"/>
    <col min="5" max="5" width="6.28125" style="9" customWidth="1"/>
    <col min="6" max="7" width="5.7109375" style="9" hidden="1" customWidth="1"/>
    <col min="8" max="8" width="7.7109375" style="9" customWidth="1"/>
    <col min="9" max="9" width="5.421875" style="9" customWidth="1"/>
    <col min="10" max="10" width="15.57421875" style="9" customWidth="1"/>
    <col min="11" max="11" width="11.28125" style="9" hidden="1" customWidth="1"/>
    <col min="12" max="16384" width="9.140625" style="9" customWidth="1"/>
  </cols>
  <sheetData>
    <row r="1" spans="2:10" ht="42" customHeight="1">
      <c r="B1" s="316" t="s">
        <v>1056</v>
      </c>
      <c r="C1" s="316"/>
      <c r="D1" s="316"/>
      <c r="E1" s="316"/>
      <c r="F1" s="316"/>
      <c r="G1" s="316"/>
      <c r="H1" s="316"/>
      <c r="I1" s="316"/>
      <c r="J1" s="316"/>
    </row>
    <row r="2" spans="2:10" ht="18.75" customHeight="1">
      <c r="B2" s="151"/>
      <c r="C2" s="151"/>
      <c r="D2" s="151"/>
      <c r="E2" s="151"/>
      <c r="F2" s="151"/>
      <c r="G2" s="151"/>
      <c r="H2" s="151"/>
      <c r="I2" s="151"/>
      <c r="J2" s="151"/>
    </row>
    <row r="3" spans="3:8" ht="12.75">
      <c r="C3" s="317" t="s">
        <v>1055</v>
      </c>
      <c r="D3" s="317"/>
      <c r="E3" s="317"/>
      <c r="F3" s="317"/>
      <c r="G3" s="317"/>
      <c r="H3" s="317"/>
    </row>
    <row r="4" spans="3:10" ht="12.75">
      <c r="C4" s="317" t="s">
        <v>534</v>
      </c>
      <c r="D4" s="317"/>
      <c r="E4" s="317"/>
      <c r="F4" s="317"/>
      <c r="G4" s="317"/>
      <c r="H4" s="317"/>
      <c r="I4" s="317"/>
      <c r="J4" s="317"/>
    </row>
    <row r="5" spans="3:10" ht="12.75">
      <c r="C5" s="317" t="s">
        <v>724</v>
      </c>
      <c r="D5" s="317"/>
      <c r="E5" s="317"/>
      <c r="F5" s="317"/>
      <c r="G5" s="317"/>
      <c r="H5" s="317"/>
      <c r="I5" s="317"/>
      <c r="J5" s="317"/>
    </row>
    <row r="6" spans="3:10" ht="12.75">
      <c r="C6" s="317" t="s">
        <v>1068</v>
      </c>
      <c r="D6" s="317"/>
      <c r="E6" s="317"/>
      <c r="F6" s="317"/>
      <c r="G6" s="317"/>
      <c r="H6" s="317"/>
      <c r="I6" s="317"/>
      <c r="J6" s="317"/>
    </row>
    <row r="7" spans="3:10" ht="12.75">
      <c r="C7" s="317" t="s">
        <v>725</v>
      </c>
      <c r="D7" s="317"/>
      <c r="E7" s="317"/>
      <c r="F7" s="317"/>
      <c r="G7" s="317"/>
      <c r="H7" s="317"/>
      <c r="I7" s="317"/>
      <c r="J7" s="317"/>
    </row>
    <row r="8" spans="3:10" ht="12.75">
      <c r="C8" s="317" t="s">
        <v>726</v>
      </c>
      <c r="D8" s="317"/>
      <c r="E8" s="317"/>
      <c r="F8" s="317"/>
      <c r="G8" s="317"/>
      <c r="H8" s="317"/>
      <c r="I8" s="317"/>
      <c r="J8" s="317"/>
    </row>
    <row r="9" spans="3:10" ht="12.75">
      <c r="C9" s="317" t="s">
        <v>724</v>
      </c>
      <c r="D9" s="317"/>
      <c r="E9" s="317"/>
      <c r="F9" s="317"/>
      <c r="G9" s="317"/>
      <c r="H9" s="317"/>
      <c r="I9" s="317"/>
      <c r="J9" s="317"/>
    </row>
    <row r="10" spans="3:10" ht="12.75">
      <c r="C10" s="317" t="s">
        <v>727</v>
      </c>
      <c r="D10" s="317"/>
      <c r="E10" s="317"/>
      <c r="F10" s="317"/>
      <c r="G10" s="317"/>
      <c r="H10" s="317"/>
      <c r="I10" s="317"/>
      <c r="J10" s="317"/>
    </row>
    <row r="11" spans="3:10" ht="12.75">
      <c r="C11" s="150" t="s">
        <v>537</v>
      </c>
      <c r="D11" s="150"/>
      <c r="E11" s="150"/>
      <c r="F11" s="150"/>
      <c r="G11" s="150"/>
      <c r="H11" s="150"/>
      <c r="I11" s="150"/>
      <c r="J11" s="150"/>
    </row>
    <row r="12" spans="3:10" ht="12.75">
      <c r="C12" s="150" t="s">
        <v>531</v>
      </c>
      <c r="D12" s="150"/>
      <c r="E12" s="150"/>
      <c r="F12" s="150"/>
      <c r="G12" s="150"/>
      <c r="H12" s="150"/>
      <c r="I12" s="150"/>
      <c r="J12" s="150"/>
    </row>
    <row r="13" spans="2:11" ht="10.5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2:11" ht="12.75" customHeight="1">
      <c r="B14" s="317" t="s">
        <v>735</v>
      </c>
      <c r="C14" s="317"/>
      <c r="D14" s="317"/>
      <c r="E14" s="317"/>
      <c r="F14" s="317"/>
      <c r="G14" s="317"/>
      <c r="H14" s="317"/>
      <c r="I14" s="317"/>
      <c r="J14" s="317"/>
      <c r="K14" s="141"/>
    </row>
    <row r="15" spans="2:11" ht="12.75" customHeight="1">
      <c r="B15" s="317" t="s">
        <v>729</v>
      </c>
      <c r="C15" s="317"/>
      <c r="D15" s="317"/>
      <c r="E15" s="317"/>
      <c r="F15" s="317"/>
      <c r="G15" s="317"/>
      <c r="H15" s="317"/>
      <c r="I15" s="317"/>
      <c r="J15" s="317"/>
      <c r="K15" s="141"/>
    </row>
    <row r="16" spans="2:11" ht="12.75" customHeight="1">
      <c r="B16" s="317" t="s">
        <v>730</v>
      </c>
      <c r="C16" s="317"/>
      <c r="D16" s="317"/>
      <c r="E16" s="317"/>
      <c r="F16" s="317"/>
      <c r="G16" s="317"/>
      <c r="H16" s="317"/>
      <c r="I16" s="317"/>
      <c r="J16" s="317"/>
      <c r="K16" s="141"/>
    </row>
    <row r="17" spans="1:11" ht="12.75">
      <c r="A17" s="15"/>
      <c r="B17" s="318" t="s">
        <v>731</v>
      </c>
      <c r="C17" s="318"/>
      <c r="D17" s="318"/>
      <c r="E17" s="318"/>
      <c r="F17" s="318"/>
      <c r="G17" s="318"/>
      <c r="H17" s="318"/>
      <c r="I17" s="318"/>
      <c r="J17" s="318"/>
      <c r="K17" s="141"/>
    </row>
    <row r="18" spans="1:11" ht="13.5" customHeight="1">
      <c r="A18" s="15"/>
      <c r="B18" s="318" t="s">
        <v>732</v>
      </c>
      <c r="C18" s="318"/>
      <c r="D18" s="318"/>
      <c r="E18" s="318"/>
      <c r="F18" s="318"/>
      <c r="G18" s="318"/>
      <c r="H18" s="318"/>
      <c r="I18" s="318"/>
      <c r="J18" s="318"/>
      <c r="K18" s="141"/>
    </row>
    <row r="19" spans="1:11" ht="12.75" customHeight="1">
      <c r="A19" s="15"/>
      <c r="B19" s="318" t="s">
        <v>733</v>
      </c>
      <c r="C19" s="318"/>
      <c r="D19" s="318"/>
      <c r="E19" s="318"/>
      <c r="F19" s="318"/>
      <c r="G19" s="318"/>
      <c r="H19" s="318"/>
      <c r="I19" s="318"/>
      <c r="J19" s="318"/>
      <c r="K19" s="141"/>
    </row>
    <row r="20" spans="1:11" ht="9" customHeight="1">
      <c r="A20" s="15"/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 ht="33" customHeight="1" hidden="1">
      <c r="A21" s="15"/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0" ht="59.25" customHeight="1">
      <c r="A22" s="15"/>
      <c r="B22" s="340" t="s">
        <v>747</v>
      </c>
      <c r="C22" s="340"/>
      <c r="D22" s="340"/>
      <c r="E22" s="340"/>
      <c r="F22" s="340"/>
      <c r="G22" s="340"/>
      <c r="H22" s="340"/>
      <c r="I22" s="340"/>
      <c r="J22" s="340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3"/>
      <c r="C24" s="13"/>
      <c r="D24" s="13"/>
      <c r="E24" s="13"/>
      <c r="F24" s="13"/>
      <c r="G24" s="13"/>
      <c r="H24" s="13"/>
      <c r="I24" s="13"/>
      <c r="J24" s="18" t="s">
        <v>530</v>
      </c>
    </row>
    <row r="25" spans="1:10" ht="10.5" customHeight="1">
      <c r="A25" s="13"/>
      <c r="B25" s="326" t="s">
        <v>66</v>
      </c>
      <c r="C25" s="326" t="s">
        <v>678</v>
      </c>
      <c r="D25" s="326" t="s">
        <v>677</v>
      </c>
      <c r="E25" s="329" t="s">
        <v>529</v>
      </c>
      <c r="F25" s="329" t="s">
        <v>528</v>
      </c>
      <c r="G25" s="329" t="s">
        <v>527</v>
      </c>
      <c r="H25" s="329" t="s">
        <v>676</v>
      </c>
      <c r="I25" s="329" t="s">
        <v>525</v>
      </c>
      <c r="J25" s="322" t="s">
        <v>65</v>
      </c>
    </row>
    <row r="26" spans="1:10" ht="9" customHeight="1">
      <c r="A26" s="13"/>
      <c r="B26" s="327"/>
      <c r="C26" s="327"/>
      <c r="D26" s="327"/>
      <c r="E26" s="330"/>
      <c r="F26" s="330"/>
      <c r="G26" s="330"/>
      <c r="H26" s="330"/>
      <c r="I26" s="330"/>
      <c r="J26" s="332"/>
    </row>
    <row r="27" spans="1:10" ht="4.5" customHeight="1">
      <c r="A27" s="13"/>
      <c r="B27" s="327"/>
      <c r="C27" s="327"/>
      <c r="D27" s="327"/>
      <c r="E27" s="330"/>
      <c r="F27" s="330"/>
      <c r="G27" s="330"/>
      <c r="H27" s="330"/>
      <c r="I27" s="330"/>
      <c r="J27" s="332"/>
    </row>
    <row r="28" spans="1:10" ht="12.75" customHeight="1" hidden="1">
      <c r="A28" s="13"/>
      <c r="B28" s="327"/>
      <c r="C28" s="327"/>
      <c r="D28" s="327"/>
      <c r="E28" s="330"/>
      <c r="F28" s="330"/>
      <c r="G28" s="330"/>
      <c r="H28" s="330"/>
      <c r="I28" s="330"/>
      <c r="J28" s="332"/>
    </row>
    <row r="29" spans="1:10" ht="11.25" customHeight="1">
      <c r="A29" s="13"/>
      <c r="B29" s="328"/>
      <c r="C29" s="328"/>
      <c r="D29" s="328"/>
      <c r="E29" s="331"/>
      <c r="F29" s="331"/>
      <c r="G29" s="331"/>
      <c r="H29" s="331"/>
      <c r="I29" s="331"/>
      <c r="J29" s="333"/>
    </row>
    <row r="30" spans="1:10" ht="12.75" hidden="1">
      <c r="A30" s="13"/>
      <c r="B30" s="26"/>
      <c r="C30" s="26"/>
      <c r="D30" s="26"/>
      <c r="E30" s="23"/>
      <c r="F30" s="23"/>
      <c r="G30" s="23"/>
      <c r="H30" s="23"/>
      <c r="I30" s="23"/>
      <c r="J30" s="25"/>
    </row>
    <row r="31" spans="1:10" ht="12.75" hidden="1">
      <c r="A31" s="13"/>
      <c r="B31" s="26"/>
      <c r="C31" s="26"/>
      <c r="D31" s="26"/>
      <c r="E31" s="23"/>
      <c r="F31" s="23"/>
      <c r="G31" s="23"/>
      <c r="H31" s="23"/>
      <c r="I31" s="23"/>
      <c r="J31" s="25"/>
    </row>
    <row r="32" spans="1:10" ht="44.25" customHeight="1">
      <c r="A32" s="13"/>
      <c r="B32" s="140" t="s">
        <v>675</v>
      </c>
      <c r="C32" s="113" t="s">
        <v>97</v>
      </c>
      <c r="D32" s="113" t="s">
        <v>538</v>
      </c>
      <c r="E32" s="139"/>
      <c r="F32" s="139"/>
      <c r="G32" s="139"/>
      <c r="H32" s="139"/>
      <c r="I32" s="139"/>
      <c r="J32" s="268">
        <f>J70+J88+J397</f>
        <v>2000</v>
      </c>
    </row>
    <row r="33" spans="1:10" ht="0.75" customHeight="1" hidden="1">
      <c r="A33" s="13"/>
      <c r="B33" s="26"/>
      <c r="C33" s="71"/>
      <c r="D33" s="71"/>
      <c r="E33" s="67"/>
      <c r="F33" s="67"/>
      <c r="G33" s="67"/>
      <c r="H33" s="67"/>
      <c r="I33" s="67"/>
      <c r="J33" s="155"/>
    </row>
    <row r="34" spans="1:10" ht="0.75" hidden="1">
      <c r="A34" s="13"/>
      <c r="B34" s="26"/>
      <c r="C34" s="71"/>
      <c r="D34" s="71"/>
      <c r="E34" s="67"/>
      <c r="F34" s="67"/>
      <c r="G34" s="67"/>
      <c r="H34" s="67"/>
      <c r="I34" s="67"/>
      <c r="J34" s="155"/>
    </row>
    <row r="35" spans="1:10" ht="12.75" hidden="1">
      <c r="A35" s="13"/>
      <c r="B35" s="14" t="s">
        <v>171</v>
      </c>
      <c r="C35" s="79"/>
      <c r="D35" s="79"/>
      <c r="E35" s="78" t="s">
        <v>404</v>
      </c>
      <c r="F35" s="78" t="s">
        <v>114</v>
      </c>
      <c r="G35" s="78"/>
      <c r="H35" s="78"/>
      <c r="I35" s="78"/>
      <c r="J35" s="154">
        <f>J36+J43+J63</f>
        <v>0</v>
      </c>
    </row>
    <row r="36" spans="1:10" ht="12.75" hidden="1">
      <c r="A36" s="13"/>
      <c r="B36" s="14" t="s">
        <v>163</v>
      </c>
      <c r="C36" s="79"/>
      <c r="D36" s="79"/>
      <c r="E36" s="67" t="s">
        <v>404</v>
      </c>
      <c r="F36" s="78" t="s">
        <v>114</v>
      </c>
      <c r="G36" s="78" t="s">
        <v>71</v>
      </c>
      <c r="H36" s="78"/>
      <c r="I36" s="78"/>
      <c r="J36" s="154">
        <f>J37</f>
        <v>0</v>
      </c>
    </row>
    <row r="37" spans="1:10" ht="12.75" hidden="1">
      <c r="A37" s="13"/>
      <c r="B37" s="14" t="s">
        <v>162</v>
      </c>
      <c r="C37" s="79"/>
      <c r="D37" s="79"/>
      <c r="E37" s="67" t="s">
        <v>404</v>
      </c>
      <c r="F37" s="78" t="s">
        <v>114</v>
      </c>
      <c r="G37" s="78" t="s">
        <v>71</v>
      </c>
      <c r="H37" s="78" t="s">
        <v>416</v>
      </c>
      <c r="I37" s="78"/>
      <c r="J37" s="154">
        <f>J38</f>
        <v>0</v>
      </c>
    </row>
    <row r="38" spans="1:10" ht="63.75" hidden="1">
      <c r="A38" s="13"/>
      <c r="B38" s="26" t="s">
        <v>161</v>
      </c>
      <c r="C38" s="71"/>
      <c r="D38" s="71"/>
      <c r="E38" s="67" t="s">
        <v>404</v>
      </c>
      <c r="F38" s="67" t="s">
        <v>114</v>
      </c>
      <c r="G38" s="67" t="s">
        <v>71</v>
      </c>
      <c r="H38" s="67" t="s">
        <v>421</v>
      </c>
      <c r="I38" s="67"/>
      <c r="J38" s="155">
        <f>J39</f>
        <v>0</v>
      </c>
    </row>
    <row r="39" spans="1:10" ht="42" customHeight="1" hidden="1">
      <c r="A39" s="13"/>
      <c r="B39" s="26" t="s">
        <v>160</v>
      </c>
      <c r="C39" s="71"/>
      <c r="D39" s="71"/>
      <c r="E39" s="67" t="s">
        <v>404</v>
      </c>
      <c r="F39" s="67" t="s">
        <v>114</v>
      </c>
      <c r="G39" s="67" t="s">
        <v>71</v>
      </c>
      <c r="H39" s="67" t="s">
        <v>419</v>
      </c>
      <c r="I39" s="67"/>
      <c r="J39" s="155">
        <f>J40</f>
        <v>0</v>
      </c>
    </row>
    <row r="40" spans="1:10" ht="15.75" customHeight="1" hidden="1">
      <c r="A40" s="13"/>
      <c r="B40" s="26" t="s">
        <v>159</v>
      </c>
      <c r="C40" s="71"/>
      <c r="D40" s="71"/>
      <c r="E40" s="67" t="s">
        <v>404</v>
      </c>
      <c r="F40" s="67" t="s">
        <v>114</v>
      </c>
      <c r="G40" s="67" t="s">
        <v>71</v>
      </c>
      <c r="H40" s="67" t="s">
        <v>419</v>
      </c>
      <c r="I40" s="67" t="s">
        <v>132</v>
      </c>
      <c r="J40" s="155">
        <f>J41</f>
        <v>0</v>
      </c>
    </row>
    <row r="41" spans="1:10" ht="12" customHeight="1" hidden="1">
      <c r="A41" s="13"/>
      <c r="B41" s="26" t="s">
        <v>420</v>
      </c>
      <c r="C41" s="71"/>
      <c r="D41" s="71"/>
      <c r="E41" s="67" t="s">
        <v>404</v>
      </c>
      <c r="F41" s="67" t="s">
        <v>114</v>
      </c>
      <c r="G41" s="67" t="s">
        <v>71</v>
      </c>
      <c r="H41" s="67" t="s">
        <v>419</v>
      </c>
      <c r="I41" s="67" t="s">
        <v>418</v>
      </c>
      <c r="J41" s="155"/>
    </row>
    <row r="42" spans="1:10" ht="12.75" hidden="1">
      <c r="A42" s="13"/>
      <c r="B42" s="14"/>
      <c r="C42" s="79"/>
      <c r="D42" s="79"/>
      <c r="E42" s="78"/>
      <c r="F42" s="78"/>
      <c r="G42" s="78"/>
      <c r="H42" s="78"/>
      <c r="I42" s="78"/>
      <c r="J42" s="154"/>
    </row>
    <row r="43" spans="1:10" ht="12.75" hidden="1">
      <c r="A43" s="13"/>
      <c r="B43" s="14" t="s">
        <v>417</v>
      </c>
      <c r="C43" s="79"/>
      <c r="D43" s="79"/>
      <c r="E43" s="78" t="s">
        <v>404</v>
      </c>
      <c r="F43" s="78" t="s">
        <v>114</v>
      </c>
      <c r="G43" s="78" t="s">
        <v>128</v>
      </c>
      <c r="H43" s="78"/>
      <c r="I43" s="78"/>
      <c r="J43" s="154">
        <f>J44+J48</f>
        <v>0</v>
      </c>
    </row>
    <row r="44" spans="1:10" ht="12.75" hidden="1">
      <c r="A44" s="13"/>
      <c r="B44" s="26" t="s">
        <v>145</v>
      </c>
      <c r="C44" s="71"/>
      <c r="D44" s="71"/>
      <c r="E44" s="67" t="s">
        <v>404</v>
      </c>
      <c r="F44" s="67" t="s">
        <v>114</v>
      </c>
      <c r="G44" s="67" t="s">
        <v>128</v>
      </c>
      <c r="H44" s="67" t="s">
        <v>416</v>
      </c>
      <c r="I44" s="67"/>
      <c r="J44" s="155">
        <f>J45</f>
        <v>0</v>
      </c>
    </row>
    <row r="45" spans="1:10" ht="38.25" hidden="1">
      <c r="A45" s="13"/>
      <c r="B45" s="26" t="s">
        <v>144</v>
      </c>
      <c r="C45" s="71"/>
      <c r="D45" s="71"/>
      <c r="E45" s="67" t="s">
        <v>404</v>
      </c>
      <c r="F45" s="67" t="s">
        <v>114</v>
      </c>
      <c r="G45" s="67" t="s">
        <v>128</v>
      </c>
      <c r="H45" s="67" t="s">
        <v>415</v>
      </c>
      <c r="I45" s="67"/>
      <c r="J45" s="155">
        <f>J46</f>
        <v>0</v>
      </c>
    </row>
    <row r="46" spans="1:10" ht="25.5" hidden="1">
      <c r="A46" s="13"/>
      <c r="B46" s="26" t="s">
        <v>133</v>
      </c>
      <c r="C46" s="71"/>
      <c r="D46" s="71"/>
      <c r="E46" s="67" t="s">
        <v>404</v>
      </c>
      <c r="F46" s="67" t="s">
        <v>114</v>
      </c>
      <c r="G46" s="67" t="s">
        <v>128</v>
      </c>
      <c r="H46" s="67" t="s">
        <v>415</v>
      </c>
      <c r="I46" s="67" t="s">
        <v>132</v>
      </c>
      <c r="J46" s="155">
        <f>J47</f>
        <v>0</v>
      </c>
    </row>
    <row r="47" spans="1:10" ht="28.5" customHeight="1" hidden="1">
      <c r="A47" s="13"/>
      <c r="B47" s="26" t="s">
        <v>131</v>
      </c>
      <c r="C47" s="71"/>
      <c r="D47" s="71"/>
      <c r="E47" s="67" t="s">
        <v>404</v>
      </c>
      <c r="F47" s="67" t="s">
        <v>114</v>
      </c>
      <c r="G47" s="67" t="s">
        <v>128</v>
      </c>
      <c r="H47" s="67" t="s">
        <v>415</v>
      </c>
      <c r="I47" s="67" t="s">
        <v>130</v>
      </c>
      <c r="J47" s="155"/>
    </row>
    <row r="48" spans="1:10" ht="15.75" customHeight="1" hidden="1">
      <c r="A48" s="13"/>
      <c r="B48" s="26" t="s">
        <v>414</v>
      </c>
      <c r="C48" s="71"/>
      <c r="D48" s="71"/>
      <c r="E48" s="67" t="s">
        <v>404</v>
      </c>
      <c r="F48" s="67" t="s">
        <v>114</v>
      </c>
      <c r="G48" s="67" t="s">
        <v>128</v>
      </c>
      <c r="H48" s="67" t="s">
        <v>485</v>
      </c>
      <c r="I48" s="67"/>
      <c r="J48" s="155">
        <f>J49+J52+J57</f>
        <v>0</v>
      </c>
    </row>
    <row r="49" spans="1:10" ht="63.75" hidden="1">
      <c r="A49" s="13"/>
      <c r="B49" s="16" t="s">
        <v>137</v>
      </c>
      <c r="C49" s="91"/>
      <c r="D49" s="91"/>
      <c r="E49" s="67" t="s">
        <v>404</v>
      </c>
      <c r="F49" s="90" t="s">
        <v>114</v>
      </c>
      <c r="G49" s="90" t="s">
        <v>128</v>
      </c>
      <c r="H49" s="90" t="s">
        <v>136</v>
      </c>
      <c r="I49" s="90"/>
      <c r="J49" s="158">
        <f>J50</f>
        <v>0</v>
      </c>
    </row>
    <row r="50" spans="1:10" ht="25.5" hidden="1">
      <c r="A50" s="13"/>
      <c r="B50" s="26" t="s">
        <v>133</v>
      </c>
      <c r="C50" s="71"/>
      <c r="D50" s="71"/>
      <c r="E50" s="67" t="s">
        <v>404</v>
      </c>
      <c r="F50" s="67" t="s">
        <v>114</v>
      </c>
      <c r="G50" s="67" t="s">
        <v>128</v>
      </c>
      <c r="H50" s="67" t="s">
        <v>136</v>
      </c>
      <c r="I50" s="67" t="s">
        <v>132</v>
      </c>
      <c r="J50" s="155">
        <f>J51</f>
        <v>0</v>
      </c>
    </row>
    <row r="51" spans="1:10" ht="30.75" customHeight="1" hidden="1">
      <c r="A51" s="13"/>
      <c r="B51" s="26" t="s">
        <v>131</v>
      </c>
      <c r="C51" s="71"/>
      <c r="D51" s="71"/>
      <c r="E51" s="67" t="s">
        <v>404</v>
      </c>
      <c r="F51" s="67" t="s">
        <v>114</v>
      </c>
      <c r="G51" s="67" t="s">
        <v>128</v>
      </c>
      <c r="H51" s="67" t="s">
        <v>136</v>
      </c>
      <c r="I51" s="67" t="s">
        <v>130</v>
      </c>
      <c r="J51" s="155"/>
    </row>
    <row r="52" spans="1:10" ht="40.5" customHeight="1" hidden="1">
      <c r="A52" s="13"/>
      <c r="B52" s="26" t="s">
        <v>410</v>
      </c>
      <c r="C52" s="71"/>
      <c r="D52" s="71"/>
      <c r="E52" s="67" t="s">
        <v>404</v>
      </c>
      <c r="F52" s="67" t="s">
        <v>114</v>
      </c>
      <c r="G52" s="67" t="s">
        <v>128</v>
      </c>
      <c r="H52" s="67" t="s">
        <v>409</v>
      </c>
      <c r="I52" s="67"/>
      <c r="J52" s="155">
        <f>J53</f>
        <v>0</v>
      </c>
    </row>
    <row r="53" spans="1:10" ht="51" hidden="1">
      <c r="A53" s="13"/>
      <c r="B53" s="26" t="s">
        <v>134</v>
      </c>
      <c r="C53" s="71"/>
      <c r="D53" s="71"/>
      <c r="E53" s="67" t="s">
        <v>404</v>
      </c>
      <c r="F53" s="67" t="s">
        <v>114</v>
      </c>
      <c r="G53" s="67" t="s">
        <v>128</v>
      </c>
      <c r="H53" s="67" t="s">
        <v>409</v>
      </c>
      <c r="I53" s="67"/>
      <c r="J53" s="155">
        <f>J54</f>
        <v>0</v>
      </c>
    </row>
    <row r="54" spans="1:10" ht="25.5" hidden="1">
      <c r="A54" s="13"/>
      <c r="B54" s="26" t="s">
        <v>133</v>
      </c>
      <c r="C54" s="71"/>
      <c r="D54" s="71"/>
      <c r="E54" s="67" t="s">
        <v>404</v>
      </c>
      <c r="F54" s="67" t="s">
        <v>114</v>
      </c>
      <c r="G54" s="67" t="s">
        <v>128</v>
      </c>
      <c r="H54" s="67" t="s">
        <v>409</v>
      </c>
      <c r="I54" s="67" t="s">
        <v>132</v>
      </c>
      <c r="J54" s="158">
        <f>J55+J56</f>
        <v>0</v>
      </c>
    </row>
    <row r="55" spans="1:10" ht="25.5" hidden="1">
      <c r="A55" s="13"/>
      <c r="B55" s="26" t="s">
        <v>131</v>
      </c>
      <c r="C55" s="71"/>
      <c r="D55" s="71"/>
      <c r="E55" s="67" t="s">
        <v>404</v>
      </c>
      <c r="F55" s="67" t="s">
        <v>114</v>
      </c>
      <c r="G55" s="67" t="s">
        <v>128</v>
      </c>
      <c r="H55" s="67" t="s">
        <v>409</v>
      </c>
      <c r="I55" s="67" t="s">
        <v>130</v>
      </c>
      <c r="J55" s="155"/>
    </row>
    <row r="56" spans="1:10" ht="38.25" hidden="1">
      <c r="A56" s="13"/>
      <c r="B56" s="26" t="s">
        <v>129</v>
      </c>
      <c r="C56" s="71"/>
      <c r="D56" s="71"/>
      <c r="E56" s="67" t="s">
        <v>404</v>
      </c>
      <c r="F56" s="67" t="s">
        <v>114</v>
      </c>
      <c r="G56" s="67" t="s">
        <v>128</v>
      </c>
      <c r="H56" s="67" t="s">
        <v>409</v>
      </c>
      <c r="I56" s="67" t="s">
        <v>62</v>
      </c>
      <c r="J56" s="155"/>
    </row>
    <row r="57" spans="1:10" ht="12.75" hidden="1">
      <c r="A57" s="13"/>
      <c r="B57" s="26" t="s">
        <v>408</v>
      </c>
      <c r="C57" s="71"/>
      <c r="D57" s="71"/>
      <c r="E57" s="67" t="s">
        <v>404</v>
      </c>
      <c r="F57" s="67" t="s">
        <v>114</v>
      </c>
      <c r="G57" s="67" t="s">
        <v>128</v>
      </c>
      <c r="H57" s="67" t="s">
        <v>407</v>
      </c>
      <c r="I57" s="67"/>
      <c r="J57" s="155">
        <f>J58</f>
        <v>0</v>
      </c>
    </row>
    <row r="58" spans="1:10" ht="19.5" customHeight="1" hidden="1">
      <c r="A58" s="13"/>
      <c r="B58" s="26" t="s">
        <v>133</v>
      </c>
      <c r="C58" s="71"/>
      <c r="D58" s="71"/>
      <c r="E58" s="67" t="s">
        <v>404</v>
      </c>
      <c r="F58" s="67" t="s">
        <v>114</v>
      </c>
      <c r="G58" s="67" t="s">
        <v>128</v>
      </c>
      <c r="H58" s="67" t="s">
        <v>407</v>
      </c>
      <c r="I58" s="67" t="s">
        <v>132</v>
      </c>
      <c r="J58" s="155">
        <f>J59</f>
        <v>0</v>
      </c>
    </row>
    <row r="59" spans="1:10" ht="24" customHeight="1" hidden="1">
      <c r="A59" s="13"/>
      <c r="B59" s="26" t="s">
        <v>131</v>
      </c>
      <c r="C59" s="71"/>
      <c r="D59" s="71"/>
      <c r="E59" s="67" t="s">
        <v>404</v>
      </c>
      <c r="F59" s="67" t="s">
        <v>114</v>
      </c>
      <c r="G59" s="67" t="s">
        <v>128</v>
      </c>
      <c r="H59" s="67" t="s">
        <v>407</v>
      </c>
      <c r="I59" s="67" t="s">
        <v>130</v>
      </c>
      <c r="J59" s="155"/>
    </row>
    <row r="60" spans="1:10" ht="12.75" hidden="1">
      <c r="A60" s="13"/>
      <c r="B60" s="26"/>
      <c r="C60" s="71"/>
      <c r="D60" s="71"/>
      <c r="E60" s="67"/>
      <c r="F60" s="67"/>
      <c r="G60" s="67"/>
      <c r="H60" s="67"/>
      <c r="I60" s="67"/>
      <c r="J60" s="155"/>
    </row>
    <row r="61" spans="1:10" ht="12.75" hidden="1">
      <c r="A61" s="13"/>
      <c r="B61" s="26"/>
      <c r="C61" s="71"/>
      <c r="D61" s="71"/>
      <c r="E61" s="67"/>
      <c r="F61" s="67"/>
      <c r="G61" s="67"/>
      <c r="H61" s="67"/>
      <c r="I61" s="67"/>
      <c r="J61" s="155"/>
    </row>
    <row r="62" spans="1:10" ht="12.75" hidden="1">
      <c r="A62" s="13"/>
      <c r="B62" s="26"/>
      <c r="C62" s="71"/>
      <c r="D62" s="71"/>
      <c r="E62" s="67"/>
      <c r="F62" s="67"/>
      <c r="G62" s="67"/>
      <c r="H62" s="67"/>
      <c r="I62" s="67"/>
      <c r="J62" s="155"/>
    </row>
    <row r="63" spans="1:10" ht="18.75" customHeight="1" hidden="1">
      <c r="A63" s="13"/>
      <c r="B63" s="14" t="s">
        <v>406</v>
      </c>
      <c r="C63" s="79"/>
      <c r="D63" s="79"/>
      <c r="E63" s="78" t="s">
        <v>404</v>
      </c>
      <c r="F63" s="78" t="s">
        <v>114</v>
      </c>
      <c r="G63" s="78" t="s">
        <v>85</v>
      </c>
      <c r="H63" s="78"/>
      <c r="I63" s="78"/>
      <c r="J63" s="154">
        <f>J64</f>
        <v>0</v>
      </c>
    </row>
    <row r="64" spans="1:10" ht="16.5" customHeight="1" hidden="1">
      <c r="A64" s="13"/>
      <c r="B64" s="26" t="s">
        <v>127</v>
      </c>
      <c r="C64" s="71"/>
      <c r="D64" s="71"/>
      <c r="E64" s="67" t="s">
        <v>404</v>
      </c>
      <c r="F64" s="67" t="s">
        <v>114</v>
      </c>
      <c r="G64" s="67" t="s">
        <v>85</v>
      </c>
      <c r="H64" s="67" t="s">
        <v>210</v>
      </c>
      <c r="I64" s="67"/>
      <c r="J64" s="155">
        <f>J65+J68</f>
        <v>0</v>
      </c>
    </row>
    <row r="65" spans="1:10" ht="27" customHeight="1" hidden="1">
      <c r="A65" s="13"/>
      <c r="B65" s="26" t="s">
        <v>405</v>
      </c>
      <c r="C65" s="71"/>
      <c r="D65" s="71"/>
      <c r="E65" s="67" t="s">
        <v>404</v>
      </c>
      <c r="F65" s="67" t="s">
        <v>114</v>
      </c>
      <c r="G65" s="67" t="s">
        <v>85</v>
      </c>
      <c r="H65" s="67" t="s">
        <v>403</v>
      </c>
      <c r="I65" s="67"/>
      <c r="J65" s="155">
        <f>J67</f>
        <v>0</v>
      </c>
    </row>
    <row r="66" spans="1:10" ht="26.25" customHeight="1" hidden="1">
      <c r="A66" s="13"/>
      <c r="B66" s="24" t="s">
        <v>75</v>
      </c>
      <c r="C66" s="94"/>
      <c r="D66" s="94"/>
      <c r="E66" s="67" t="s">
        <v>404</v>
      </c>
      <c r="F66" s="67" t="s">
        <v>114</v>
      </c>
      <c r="G66" s="67" t="s">
        <v>85</v>
      </c>
      <c r="H66" s="67" t="s">
        <v>403</v>
      </c>
      <c r="I66" s="67" t="s">
        <v>74</v>
      </c>
      <c r="J66" s="155">
        <f>J67</f>
        <v>0</v>
      </c>
    </row>
    <row r="67" spans="1:10" ht="24.75" customHeight="1" hidden="1">
      <c r="A67" s="13"/>
      <c r="B67" s="24" t="s">
        <v>73</v>
      </c>
      <c r="C67" s="94"/>
      <c r="D67" s="94"/>
      <c r="E67" s="67" t="s">
        <v>404</v>
      </c>
      <c r="F67" s="67" t="s">
        <v>114</v>
      </c>
      <c r="G67" s="67" t="s">
        <v>85</v>
      </c>
      <c r="H67" s="67" t="s">
        <v>403</v>
      </c>
      <c r="I67" s="67" t="s">
        <v>68</v>
      </c>
      <c r="J67" s="155"/>
    </row>
    <row r="68" spans="1:10" ht="0.75" customHeight="1" hidden="1">
      <c r="A68" s="13"/>
      <c r="B68" s="26"/>
      <c r="C68" s="71"/>
      <c r="D68" s="71"/>
      <c r="E68" s="67"/>
      <c r="F68" s="67"/>
      <c r="G68" s="67"/>
      <c r="H68" s="67"/>
      <c r="I68" s="67"/>
      <c r="J68" s="155"/>
    </row>
    <row r="69" spans="1:10" ht="17.25" customHeight="1" hidden="1">
      <c r="A69" s="13"/>
      <c r="B69" s="26"/>
      <c r="C69" s="71"/>
      <c r="D69" s="71"/>
      <c r="E69" s="67"/>
      <c r="F69" s="67"/>
      <c r="G69" s="67"/>
      <c r="H69" s="67"/>
      <c r="I69" s="67"/>
      <c r="J69" s="155"/>
    </row>
    <row r="70" spans="1:10" ht="24.75" customHeight="1" hidden="1">
      <c r="A70" s="13"/>
      <c r="B70" s="14" t="s">
        <v>402</v>
      </c>
      <c r="C70" s="79" t="s">
        <v>97</v>
      </c>
      <c r="D70" s="79" t="s">
        <v>538</v>
      </c>
      <c r="E70" s="78" t="s">
        <v>60</v>
      </c>
      <c r="F70" s="78"/>
      <c r="G70" s="78"/>
      <c r="H70" s="78"/>
      <c r="I70" s="78"/>
      <c r="J70" s="154">
        <f>J71+J82+J85</f>
        <v>0</v>
      </c>
    </row>
    <row r="71" spans="1:10" ht="0.75" customHeight="1" hidden="1">
      <c r="A71" s="13"/>
      <c r="B71" s="14" t="s">
        <v>94</v>
      </c>
      <c r="C71" s="79" t="s">
        <v>97</v>
      </c>
      <c r="D71" s="79" t="s">
        <v>538</v>
      </c>
      <c r="E71" s="78" t="s">
        <v>60</v>
      </c>
      <c r="F71" s="78" t="s">
        <v>86</v>
      </c>
      <c r="G71" s="78"/>
      <c r="H71" s="78"/>
      <c r="I71" s="78"/>
      <c r="J71" s="154">
        <f>J72</f>
        <v>0</v>
      </c>
    </row>
    <row r="72" spans="1:10" ht="12.75" hidden="1">
      <c r="A72" s="13"/>
      <c r="B72" s="14" t="s">
        <v>401</v>
      </c>
      <c r="C72" s="79" t="s">
        <v>97</v>
      </c>
      <c r="D72" s="79" t="s">
        <v>538</v>
      </c>
      <c r="E72" s="78" t="s">
        <v>60</v>
      </c>
      <c r="F72" s="78" t="s">
        <v>86</v>
      </c>
      <c r="G72" s="78" t="s">
        <v>312</v>
      </c>
      <c r="H72" s="78"/>
      <c r="I72" s="78"/>
      <c r="J72" s="154">
        <f>J73</f>
        <v>0</v>
      </c>
    </row>
    <row r="73" spans="1:10" ht="29.25" customHeight="1" hidden="1">
      <c r="A73" s="13"/>
      <c r="B73" s="14" t="s">
        <v>670</v>
      </c>
      <c r="C73" s="79" t="s">
        <v>97</v>
      </c>
      <c r="D73" s="79" t="s">
        <v>538</v>
      </c>
      <c r="E73" s="78" t="s">
        <v>60</v>
      </c>
      <c r="F73" s="78" t="s">
        <v>86</v>
      </c>
      <c r="G73" s="78" t="s">
        <v>312</v>
      </c>
      <c r="H73" s="78" t="s">
        <v>559</v>
      </c>
      <c r="I73" s="78"/>
      <c r="J73" s="154">
        <f>J74</f>
        <v>0</v>
      </c>
    </row>
    <row r="74" spans="1:10" ht="15" customHeight="1" hidden="1">
      <c r="A74" s="15" t="s">
        <v>400</v>
      </c>
      <c r="B74" s="26" t="s">
        <v>333</v>
      </c>
      <c r="C74" s="71" t="s">
        <v>97</v>
      </c>
      <c r="D74" s="71" t="s">
        <v>538</v>
      </c>
      <c r="E74" s="67" t="s">
        <v>60</v>
      </c>
      <c r="F74" s="67" t="s">
        <v>86</v>
      </c>
      <c r="G74" s="67" t="s">
        <v>312</v>
      </c>
      <c r="H74" s="67"/>
      <c r="I74" s="67"/>
      <c r="J74" s="155">
        <f>J75+J77+J79</f>
        <v>0</v>
      </c>
    </row>
    <row r="75" spans="1:10" ht="67.5" customHeight="1" hidden="1">
      <c r="A75" s="15"/>
      <c r="B75" s="24" t="s">
        <v>90</v>
      </c>
      <c r="C75" s="94" t="s">
        <v>674</v>
      </c>
      <c r="D75" s="71" t="s">
        <v>538</v>
      </c>
      <c r="E75" s="67" t="s">
        <v>60</v>
      </c>
      <c r="F75" s="67" t="s">
        <v>86</v>
      </c>
      <c r="G75" s="67" t="s">
        <v>312</v>
      </c>
      <c r="H75" s="67" t="s">
        <v>559</v>
      </c>
      <c r="I75" s="67" t="s">
        <v>78</v>
      </c>
      <c r="J75" s="155">
        <f>J76</f>
        <v>0</v>
      </c>
    </row>
    <row r="76" spans="1:10" ht="27" customHeight="1" hidden="1">
      <c r="A76" s="15"/>
      <c r="B76" s="24" t="s">
        <v>652</v>
      </c>
      <c r="C76" s="94" t="s">
        <v>97</v>
      </c>
      <c r="D76" s="71" t="s">
        <v>538</v>
      </c>
      <c r="E76" s="67" t="s">
        <v>60</v>
      </c>
      <c r="F76" s="67" t="s">
        <v>86</v>
      </c>
      <c r="G76" s="67" t="s">
        <v>312</v>
      </c>
      <c r="H76" s="67" t="s">
        <v>559</v>
      </c>
      <c r="I76" s="67" t="s">
        <v>88</v>
      </c>
      <c r="J76" s="155"/>
    </row>
    <row r="77" spans="1:10" ht="25.5" customHeight="1" hidden="1">
      <c r="A77" s="15"/>
      <c r="B77" s="24" t="s">
        <v>75</v>
      </c>
      <c r="C77" s="94" t="s">
        <v>97</v>
      </c>
      <c r="D77" s="71" t="s">
        <v>538</v>
      </c>
      <c r="E77" s="67" t="s">
        <v>60</v>
      </c>
      <c r="F77" s="67" t="s">
        <v>86</v>
      </c>
      <c r="G77" s="67" t="s">
        <v>312</v>
      </c>
      <c r="H77" s="67" t="s">
        <v>559</v>
      </c>
      <c r="I77" s="67" t="s">
        <v>74</v>
      </c>
      <c r="J77" s="155">
        <f>J78</f>
        <v>0</v>
      </c>
    </row>
    <row r="78" spans="1:10" ht="27.75" customHeight="1" hidden="1">
      <c r="A78" s="15"/>
      <c r="B78" s="24" t="s">
        <v>673</v>
      </c>
      <c r="C78" s="94" t="s">
        <v>97</v>
      </c>
      <c r="D78" s="71" t="s">
        <v>538</v>
      </c>
      <c r="E78" s="67" t="s">
        <v>60</v>
      </c>
      <c r="F78" s="67" t="s">
        <v>86</v>
      </c>
      <c r="G78" s="67" t="s">
        <v>312</v>
      </c>
      <c r="H78" s="67" t="s">
        <v>559</v>
      </c>
      <c r="I78" s="67" t="s">
        <v>68</v>
      </c>
      <c r="J78" s="155"/>
    </row>
    <row r="79" spans="1:10" ht="12.75" hidden="1">
      <c r="A79" s="15"/>
      <c r="B79" s="24" t="s">
        <v>287</v>
      </c>
      <c r="C79" s="94" t="s">
        <v>97</v>
      </c>
      <c r="D79" s="71" t="s">
        <v>538</v>
      </c>
      <c r="E79" s="67" t="s">
        <v>60</v>
      </c>
      <c r="F79" s="67" t="s">
        <v>86</v>
      </c>
      <c r="G79" s="67" t="s">
        <v>312</v>
      </c>
      <c r="H79" s="67" t="s">
        <v>559</v>
      </c>
      <c r="I79" s="67" t="s">
        <v>265</v>
      </c>
      <c r="J79" s="155">
        <f>J80+J81</f>
        <v>0</v>
      </c>
    </row>
    <row r="80" spans="2:10" ht="27.75" customHeight="1" hidden="1">
      <c r="B80" s="24" t="s">
        <v>597</v>
      </c>
      <c r="C80" s="94" t="s">
        <v>97</v>
      </c>
      <c r="D80" s="71" t="s">
        <v>538</v>
      </c>
      <c r="E80" s="67" t="s">
        <v>60</v>
      </c>
      <c r="F80" s="67" t="s">
        <v>86</v>
      </c>
      <c r="G80" s="67" t="s">
        <v>312</v>
      </c>
      <c r="H80" s="67" t="s">
        <v>559</v>
      </c>
      <c r="I80" s="67" t="s">
        <v>317</v>
      </c>
      <c r="J80" s="155"/>
    </row>
    <row r="81" spans="2:10" ht="19.5" customHeight="1" hidden="1">
      <c r="B81" s="24" t="s">
        <v>331</v>
      </c>
      <c r="C81" s="94" t="s">
        <v>97</v>
      </c>
      <c r="D81" s="71" t="s">
        <v>538</v>
      </c>
      <c r="E81" s="67" t="s">
        <v>60</v>
      </c>
      <c r="F81" s="67" t="s">
        <v>86</v>
      </c>
      <c r="G81" s="67" t="s">
        <v>312</v>
      </c>
      <c r="H81" s="67" t="s">
        <v>559</v>
      </c>
      <c r="I81" s="67" t="s">
        <v>314</v>
      </c>
      <c r="J81" s="155"/>
    </row>
    <row r="82" spans="2:10" ht="33" customHeight="1" hidden="1">
      <c r="B82" s="24" t="s">
        <v>399</v>
      </c>
      <c r="C82" s="94" t="s">
        <v>97</v>
      </c>
      <c r="D82" s="71" t="s">
        <v>538</v>
      </c>
      <c r="E82" s="67" t="s">
        <v>60</v>
      </c>
      <c r="F82" s="67"/>
      <c r="G82" s="67"/>
      <c r="H82" s="67" t="s">
        <v>672</v>
      </c>
      <c r="I82" s="67"/>
      <c r="J82" s="155">
        <f>J83</f>
        <v>0</v>
      </c>
    </row>
    <row r="83" spans="2:10" ht="29.25" customHeight="1" hidden="1">
      <c r="B83" s="24" t="s">
        <v>75</v>
      </c>
      <c r="C83" s="94" t="s">
        <v>97</v>
      </c>
      <c r="D83" s="71" t="s">
        <v>538</v>
      </c>
      <c r="E83" s="67" t="s">
        <v>60</v>
      </c>
      <c r="F83" s="67"/>
      <c r="G83" s="67"/>
      <c r="H83" s="67" t="s">
        <v>672</v>
      </c>
      <c r="I83" s="67" t="s">
        <v>74</v>
      </c>
      <c r="J83" s="155">
        <f>J84</f>
        <v>0</v>
      </c>
    </row>
    <row r="84" spans="2:10" ht="30.75" customHeight="1" hidden="1">
      <c r="B84" s="24" t="s">
        <v>73</v>
      </c>
      <c r="C84" s="94" t="s">
        <v>97</v>
      </c>
      <c r="D84" s="71" t="s">
        <v>538</v>
      </c>
      <c r="E84" s="67" t="s">
        <v>60</v>
      </c>
      <c r="F84" s="67"/>
      <c r="G84" s="67"/>
      <c r="H84" s="67" t="s">
        <v>672</v>
      </c>
      <c r="I84" s="67" t="s">
        <v>68</v>
      </c>
      <c r="J84" s="155"/>
    </row>
    <row r="85" spans="2:10" ht="41.25" customHeight="1" hidden="1">
      <c r="B85" s="24" t="s">
        <v>397</v>
      </c>
      <c r="C85" s="94" t="s">
        <v>97</v>
      </c>
      <c r="D85" s="71" t="s">
        <v>538</v>
      </c>
      <c r="E85" s="67" t="s">
        <v>60</v>
      </c>
      <c r="F85" s="67"/>
      <c r="G85" s="67"/>
      <c r="H85" s="67" t="s">
        <v>671</v>
      </c>
      <c r="I85" s="67"/>
      <c r="J85" s="155">
        <f>J86</f>
        <v>0</v>
      </c>
    </row>
    <row r="86" spans="2:10" ht="27.75" customHeight="1" hidden="1">
      <c r="B86" s="24" t="s">
        <v>75</v>
      </c>
      <c r="C86" s="94" t="s">
        <v>97</v>
      </c>
      <c r="D86" s="71" t="s">
        <v>538</v>
      </c>
      <c r="E86" s="67" t="s">
        <v>60</v>
      </c>
      <c r="F86" s="67"/>
      <c r="G86" s="67"/>
      <c r="H86" s="67" t="s">
        <v>671</v>
      </c>
      <c r="I86" s="67" t="s">
        <v>74</v>
      </c>
      <c r="J86" s="155">
        <f>J87</f>
        <v>0</v>
      </c>
    </row>
    <row r="87" spans="2:10" ht="32.25" customHeight="1" hidden="1">
      <c r="B87" s="24" t="s">
        <v>73</v>
      </c>
      <c r="C87" s="94" t="s">
        <v>97</v>
      </c>
      <c r="D87" s="71" t="s">
        <v>538</v>
      </c>
      <c r="E87" s="67" t="s">
        <v>60</v>
      </c>
      <c r="F87" s="67"/>
      <c r="G87" s="67"/>
      <c r="H87" s="67" t="s">
        <v>671</v>
      </c>
      <c r="I87" s="67" t="s">
        <v>68</v>
      </c>
      <c r="J87" s="155"/>
    </row>
    <row r="88" spans="2:10" ht="25.5">
      <c r="B88" s="14" t="s">
        <v>336</v>
      </c>
      <c r="C88" s="79" t="s">
        <v>97</v>
      </c>
      <c r="D88" s="79" t="s">
        <v>538</v>
      </c>
      <c r="E88" s="78" t="s">
        <v>99</v>
      </c>
      <c r="F88" s="78"/>
      <c r="G88" s="78"/>
      <c r="H88" s="78"/>
      <c r="I88" s="78"/>
      <c r="J88" s="154">
        <f>J91+J94+J117+J120+J126+J161+J164+J167+J170+J178+J181+J184+J187+J123</f>
        <v>2000</v>
      </c>
    </row>
    <row r="89" spans="2:10" ht="12" customHeight="1" hidden="1">
      <c r="B89" s="14" t="s">
        <v>94</v>
      </c>
      <c r="C89" s="79" t="s">
        <v>97</v>
      </c>
      <c r="D89" s="71" t="s">
        <v>538</v>
      </c>
      <c r="E89" s="78" t="s">
        <v>99</v>
      </c>
      <c r="F89" s="78" t="s">
        <v>86</v>
      </c>
      <c r="G89" s="78"/>
      <c r="H89" s="78"/>
      <c r="I89" s="78"/>
      <c r="J89" s="154">
        <f>J90+J106+J111</f>
        <v>0</v>
      </c>
    </row>
    <row r="90" spans="2:10" ht="51" hidden="1">
      <c r="B90" s="14" t="s">
        <v>335</v>
      </c>
      <c r="C90" s="79" t="s">
        <v>97</v>
      </c>
      <c r="D90" s="71" t="s">
        <v>538</v>
      </c>
      <c r="E90" s="78" t="s">
        <v>99</v>
      </c>
      <c r="F90" s="78" t="s">
        <v>86</v>
      </c>
      <c r="G90" s="78" t="s">
        <v>128</v>
      </c>
      <c r="H90" s="78"/>
      <c r="I90" s="78"/>
      <c r="J90" s="154">
        <f>J94+J103</f>
        <v>0</v>
      </c>
    </row>
    <row r="91" spans="2:10" ht="38.25" hidden="1">
      <c r="B91" s="14" t="s">
        <v>669</v>
      </c>
      <c r="C91" s="79" t="s">
        <v>97</v>
      </c>
      <c r="D91" s="79" t="s">
        <v>538</v>
      </c>
      <c r="E91" s="78" t="s">
        <v>99</v>
      </c>
      <c r="F91" s="78" t="s">
        <v>86</v>
      </c>
      <c r="G91" s="78" t="s">
        <v>128</v>
      </c>
      <c r="H91" s="78" t="s">
        <v>668</v>
      </c>
      <c r="I91" s="78"/>
      <c r="J91" s="154">
        <f>J92</f>
        <v>0</v>
      </c>
    </row>
    <row r="92" spans="2:10" ht="63.75" hidden="1">
      <c r="B92" s="24" t="s">
        <v>90</v>
      </c>
      <c r="C92" s="94" t="s">
        <v>97</v>
      </c>
      <c r="D92" s="71" t="s">
        <v>538</v>
      </c>
      <c r="E92" s="67" t="s">
        <v>99</v>
      </c>
      <c r="F92" s="67" t="s">
        <v>86</v>
      </c>
      <c r="G92" s="67" t="s">
        <v>128</v>
      </c>
      <c r="H92" s="67" t="s">
        <v>668</v>
      </c>
      <c r="I92" s="67" t="s">
        <v>78</v>
      </c>
      <c r="J92" s="155">
        <f>J93</f>
        <v>0</v>
      </c>
    </row>
    <row r="93" spans="2:10" ht="25.5" hidden="1">
      <c r="B93" s="24" t="s">
        <v>652</v>
      </c>
      <c r="C93" s="94" t="s">
        <v>97</v>
      </c>
      <c r="D93" s="71" t="s">
        <v>538</v>
      </c>
      <c r="E93" s="67" t="s">
        <v>99</v>
      </c>
      <c r="F93" s="67" t="s">
        <v>86</v>
      </c>
      <c r="G93" s="67" t="s">
        <v>128</v>
      </c>
      <c r="H93" s="67" t="s">
        <v>668</v>
      </c>
      <c r="I93" s="67" t="s">
        <v>88</v>
      </c>
      <c r="J93" s="155"/>
    </row>
    <row r="94" spans="2:10" ht="29.25" customHeight="1">
      <c r="B94" s="14" t="s">
        <v>670</v>
      </c>
      <c r="C94" s="79" t="s">
        <v>97</v>
      </c>
      <c r="D94" s="79" t="s">
        <v>538</v>
      </c>
      <c r="E94" s="78" t="s">
        <v>99</v>
      </c>
      <c r="F94" s="78" t="s">
        <v>86</v>
      </c>
      <c r="G94" s="78" t="s">
        <v>128</v>
      </c>
      <c r="H94" s="78" t="s">
        <v>559</v>
      </c>
      <c r="I94" s="78"/>
      <c r="J94" s="154">
        <f>J95</f>
        <v>0</v>
      </c>
    </row>
    <row r="95" spans="2:10" ht="12.75" hidden="1">
      <c r="B95" s="26" t="s">
        <v>333</v>
      </c>
      <c r="C95" s="71" t="s">
        <v>97</v>
      </c>
      <c r="D95" s="71" t="s">
        <v>538</v>
      </c>
      <c r="E95" s="67" t="s">
        <v>99</v>
      </c>
      <c r="F95" s="67" t="s">
        <v>86</v>
      </c>
      <c r="G95" s="67" t="s">
        <v>128</v>
      </c>
      <c r="H95" s="67"/>
      <c r="I95" s="67"/>
      <c r="J95" s="155">
        <f>J96+J98+J100</f>
        <v>0</v>
      </c>
    </row>
    <row r="96" spans="2:10" ht="63.75">
      <c r="B96" s="24" t="s">
        <v>90</v>
      </c>
      <c r="C96" s="94" t="s">
        <v>97</v>
      </c>
      <c r="D96" s="71" t="s">
        <v>538</v>
      </c>
      <c r="E96" s="67" t="s">
        <v>99</v>
      </c>
      <c r="F96" s="67" t="s">
        <v>86</v>
      </c>
      <c r="G96" s="67" t="s">
        <v>128</v>
      </c>
      <c r="H96" s="67" t="s">
        <v>559</v>
      </c>
      <c r="I96" s="67" t="s">
        <v>78</v>
      </c>
      <c r="J96" s="155">
        <f>J97</f>
        <v>2.5</v>
      </c>
    </row>
    <row r="97" spans="2:10" ht="25.5">
      <c r="B97" s="24" t="s">
        <v>652</v>
      </c>
      <c r="C97" s="94" t="s">
        <v>97</v>
      </c>
      <c r="D97" s="71" t="s">
        <v>538</v>
      </c>
      <c r="E97" s="67" t="s">
        <v>99</v>
      </c>
      <c r="F97" s="67" t="s">
        <v>86</v>
      </c>
      <c r="G97" s="67" t="s">
        <v>128</v>
      </c>
      <c r="H97" s="67" t="s">
        <v>559</v>
      </c>
      <c r="I97" s="67" t="s">
        <v>88</v>
      </c>
      <c r="J97" s="155">
        <v>2.5</v>
      </c>
    </row>
    <row r="98" spans="2:10" ht="25.5">
      <c r="B98" s="24" t="s">
        <v>75</v>
      </c>
      <c r="C98" s="94" t="s">
        <v>97</v>
      </c>
      <c r="D98" s="71" t="s">
        <v>538</v>
      </c>
      <c r="E98" s="67" t="s">
        <v>99</v>
      </c>
      <c r="F98" s="67" t="s">
        <v>86</v>
      </c>
      <c r="G98" s="67" t="s">
        <v>128</v>
      </c>
      <c r="H98" s="67" t="s">
        <v>559</v>
      </c>
      <c r="I98" s="67" t="s">
        <v>74</v>
      </c>
      <c r="J98" s="155">
        <f>J99</f>
        <v>-2.5</v>
      </c>
    </row>
    <row r="99" spans="2:10" ht="25.5">
      <c r="B99" s="24" t="s">
        <v>73</v>
      </c>
      <c r="C99" s="94" t="s">
        <v>97</v>
      </c>
      <c r="D99" s="71" t="s">
        <v>538</v>
      </c>
      <c r="E99" s="67" t="s">
        <v>99</v>
      </c>
      <c r="F99" s="67" t="s">
        <v>86</v>
      </c>
      <c r="G99" s="67" t="s">
        <v>128</v>
      </c>
      <c r="H99" s="67" t="s">
        <v>559</v>
      </c>
      <c r="I99" s="67" t="s">
        <v>68</v>
      </c>
      <c r="J99" s="155">
        <v>-2.5</v>
      </c>
    </row>
    <row r="100" spans="2:10" ht="12.75" hidden="1">
      <c r="B100" s="24" t="s">
        <v>287</v>
      </c>
      <c r="C100" s="94" t="s">
        <v>97</v>
      </c>
      <c r="D100" s="71" t="s">
        <v>538</v>
      </c>
      <c r="E100" s="67" t="s">
        <v>99</v>
      </c>
      <c r="F100" s="67" t="s">
        <v>86</v>
      </c>
      <c r="G100" s="67" t="s">
        <v>128</v>
      </c>
      <c r="H100" s="67" t="s">
        <v>559</v>
      </c>
      <c r="I100" s="67" t="s">
        <v>265</v>
      </c>
      <c r="J100" s="155">
        <f>J101+J102</f>
        <v>0</v>
      </c>
    </row>
    <row r="101" spans="2:10" ht="25.5" hidden="1">
      <c r="B101" s="24" t="s">
        <v>536</v>
      </c>
      <c r="C101" s="94" t="s">
        <v>97</v>
      </c>
      <c r="D101" s="71" t="s">
        <v>538</v>
      </c>
      <c r="E101" s="67" t="s">
        <v>99</v>
      </c>
      <c r="F101" s="67" t="s">
        <v>86</v>
      </c>
      <c r="G101" s="67" t="s">
        <v>128</v>
      </c>
      <c r="H101" s="67" t="s">
        <v>559</v>
      </c>
      <c r="I101" s="67" t="s">
        <v>317</v>
      </c>
      <c r="J101" s="155"/>
    </row>
    <row r="102" spans="2:10" ht="12.75" hidden="1">
      <c r="B102" s="24" t="s">
        <v>331</v>
      </c>
      <c r="C102" s="94" t="s">
        <v>97</v>
      </c>
      <c r="D102" s="71" t="s">
        <v>538</v>
      </c>
      <c r="E102" s="67" t="s">
        <v>99</v>
      </c>
      <c r="F102" s="67" t="s">
        <v>86</v>
      </c>
      <c r="G102" s="67" t="s">
        <v>128</v>
      </c>
      <c r="H102" s="67" t="s">
        <v>559</v>
      </c>
      <c r="I102" s="67" t="s">
        <v>314</v>
      </c>
      <c r="J102" s="155"/>
    </row>
    <row r="103" spans="2:10" ht="38.25" hidden="1">
      <c r="B103" s="26" t="s">
        <v>669</v>
      </c>
      <c r="C103" s="71" t="s">
        <v>97</v>
      </c>
      <c r="D103" s="71" t="s">
        <v>538</v>
      </c>
      <c r="E103" s="67" t="s">
        <v>99</v>
      </c>
      <c r="F103" s="67" t="s">
        <v>86</v>
      </c>
      <c r="G103" s="67" t="s">
        <v>128</v>
      </c>
      <c r="H103" s="67" t="s">
        <v>668</v>
      </c>
      <c r="I103" s="67"/>
      <c r="J103" s="155">
        <f>J104</f>
        <v>0</v>
      </c>
    </row>
    <row r="104" spans="2:10" ht="63.75" hidden="1">
      <c r="B104" s="24" t="s">
        <v>90</v>
      </c>
      <c r="C104" s="94" t="s">
        <v>97</v>
      </c>
      <c r="D104" s="71" t="s">
        <v>538</v>
      </c>
      <c r="E104" s="67" t="s">
        <v>99</v>
      </c>
      <c r="F104" s="67" t="s">
        <v>86</v>
      </c>
      <c r="G104" s="67" t="s">
        <v>128</v>
      </c>
      <c r="H104" s="67" t="s">
        <v>668</v>
      </c>
      <c r="I104" s="67" t="s">
        <v>78</v>
      </c>
      <c r="J104" s="155">
        <f>J105</f>
        <v>0</v>
      </c>
    </row>
    <row r="105" spans="2:10" ht="25.5" hidden="1">
      <c r="B105" s="24" t="s">
        <v>652</v>
      </c>
      <c r="C105" s="94" t="s">
        <v>97</v>
      </c>
      <c r="D105" s="71" t="s">
        <v>538</v>
      </c>
      <c r="E105" s="67" t="s">
        <v>99</v>
      </c>
      <c r="F105" s="67" t="s">
        <v>86</v>
      </c>
      <c r="G105" s="67" t="s">
        <v>128</v>
      </c>
      <c r="H105" s="67" t="s">
        <v>668</v>
      </c>
      <c r="I105" s="67" t="s">
        <v>88</v>
      </c>
      <c r="J105" s="155">
        <v>0</v>
      </c>
    </row>
    <row r="106" spans="2:10" ht="22.5" customHeight="1" hidden="1">
      <c r="B106" s="40" t="s">
        <v>535</v>
      </c>
      <c r="C106" s="93"/>
      <c r="D106" s="71" t="s">
        <v>538</v>
      </c>
      <c r="E106" s="137">
        <v>916</v>
      </c>
      <c r="F106" s="136" t="s">
        <v>86</v>
      </c>
      <c r="G106" s="136" t="s">
        <v>247</v>
      </c>
      <c r="H106" s="136"/>
      <c r="I106" s="136"/>
      <c r="J106" s="155">
        <f>J107</f>
        <v>0</v>
      </c>
    </row>
    <row r="107" spans="2:10" ht="25.5" hidden="1">
      <c r="B107" s="16" t="s">
        <v>327</v>
      </c>
      <c r="C107" s="91"/>
      <c r="D107" s="71" t="s">
        <v>538</v>
      </c>
      <c r="E107" s="135">
        <v>916</v>
      </c>
      <c r="F107" s="115" t="s">
        <v>86</v>
      </c>
      <c r="G107" s="115" t="s">
        <v>247</v>
      </c>
      <c r="H107" s="115"/>
      <c r="I107" s="115"/>
      <c r="J107" s="155">
        <f>J108</f>
        <v>0</v>
      </c>
    </row>
    <row r="108" spans="2:10" ht="38.25" hidden="1">
      <c r="B108" s="16" t="s">
        <v>667</v>
      </c>
      <c r="C108" s="91"/>
      <c r="D108" s="71" t="s">
        <v>538</v>
      </c>
      <c r="E108" s="135">
        <v>916</v>
      </c>
      <c r="F108" s="115" t="s">
        <v>86</v>
      </c>
      <c r="G108" s="115" t="s">
        <v>247</v>
      </c>
      <c r="H108" s="115"/>
      <c r="I108" s="115"/>
      <c r="J108" s="269">
        <f>J109</f>
        <v>0</v>
      </c>
    </row>
    <row r="109" spans="2:10" ht="25.5" hidden="1">
      <c r="B109" s="17" t="s">
        <v>155</v>
      </c>
      <c r="C109" s="91"/>
      <c r="D109" s="71" t="s">
        <v>538</v>
      </c>
      <c r="E109" s="135">
        <v>916</v>
      </c>
      <c r="F109" s="115" t="s">
        <v>86</v>
      </c>
      <c r="G109" s="115" t="s">
        <v>247</v>
      </c>
      <c r="H109" s="115"/>
      <c r="I109" s="115" t="s">
        <v>74</v>
      </c>
      <c r="J109" s="269">
        <f>J110</f>
        <v>0</v>
      </c>
    </row>
    <row r="110" spans="2:10" ht="25.5" hidden="1">
      <c r="B110" s="16" t="s">
        <v>154</v>
      </c>
      <c r="C110" s="91"/>
      <c r="D110" s="71" t="s">
        <v>538</v>
      </c>
      <c r="E110" s="135">
        <v>916</v>
      </c>
      <c r="F110" s="115" t="s">
        <v>86</v>
      </c>
      <c r="G110" s="115" t="s">
        <v>247</v>
      </c>
      <c r="H110" s="115"/>
      <c r="I110" s="115" t="s">
        <v>68</v>
      </c>
      <c r="J110" s="269"/>
    </row>
    <row r="111" spans="2:10" ht="12" customHeight="1" hidden="1">
      <c r="B111" s="14" t="s">
        <v>322</v>
      </c>
      <c r="C111" s="79" t="s">
        <v>97</v>
      </c>
      <c r="D111" s="71" t="s">
        <v>538</v>
      </c>
      <c r="E111" s="78" t="s">
        <v>99</v>
      </c>
      <c r="F111" s="78" t="s">
        <v>86</v>
      </c>
      <c r="G111" s="78" t="s">
        <v>312</v>
      </c>
      <c r="H111" s="78"/>
      <c r="I111" s="78"/>
      <c r="J111" s="154">
        <f>J115+J112+J144</f>
        <v>0</v>
      </c>
    </row>
    <row r="112" spans="2:10" ht="38.25" hidden="1">
      <c r="B112" s="26" t="s">
        <v>666</v>
      </c>
      <c r="C112" s="71" t="s">
        <v>97</v>
      </c>
      <c r="D112" s="71" t="s">
        <v>538</v>
      </c>
      <c r="E112" s="67" t="s">
        <v>99</v>
      </c>
      <c r="F112" s="67" t="s">
        <v>86</v>
      </c>
      <c r="G112" s="67" t="s">
        <v>312</v>
      </c>
      <c r="H112" s="67"/>
      <c r="I112" s="67"/>
      <c r="J112" s="155">
        <f>J113</f>
        <v>0</v>
      </c>
    </row>
    <row r="113" spans="2:10" ht="25.5" hidden="1">
      <c r="B113" s="24" t="s">
        <v>75</v>
      </c>
      <c r="C113" s="71" t="s">
        <v>97</v>
      </c>
      <c r="D113" s="71" t="s">
        <v>538</v>
      </c>
      <c r="E113" s="67" t="s">
        <v>99</v>
      </c>
      <c r="F113" s="67" t="s">
        <v>86</v>
      </c>
      <c r="G113" s="67" t="s">
        <v>312</v>
      </c>
      <c r="H113" s="67"/>
      <c r="I113" s="67" t="s">
        <v>74</v>
      </c>
      <c r="J113" s="155">
        <f>J114</f>
        <v>0</v>
      </c>
    </row>
    <row r="114" spans="2:10" ht="25.5" hidden="1">
      <c r="B114" s="24" t="s">
        <v>73</v>
      </c>
      <c r="C114" s="71" t="s">
        <v>97</v>
      </c>
      <c r="D114" s="71" t="s">
        <v>538</v>
      </c>
      <c r="E114" s="67" t="s">
        <v>99</v>
      </c>
      <c r="F114" s="67" t="s">
        <v>86</v>
      </c>
      <c r="G114" s="67" t="s">
        <v>312</v>
      </c>
      <c r="H114" s="67"/>
      <c r="I114" s="67" t="s">
        <v>68</v>
      </c>
      <c r="J114" s="155">
        <f>600-600</f>
        <v>0</v>
      </c>
    </row>
    <row r="115" spans="2:10" ht="12.75" hidden="1">
      <c r="B115" s="26" t="s">
        <v>124</v>
      </c>
      <c r="C115" s="71" t="s">
        <v>97</v>
      </c>
      <c r="D115" s="71" t="s">
        <v>538</v>
      </c>
      <c r="E115" s="67" t="s">
        <v>99</v>
      </c>
      <c r="F115" s="67" t="s">
        <v>86</v>
      </c>
      <c r="G115" s="67" t="s">
        <v>312</v>
      </c>
      <c r="H115" s="67"/>
      <c r="I115" s="67"/>
      <c r="J115" s="158">
        <f>J116</f>
        <v>0</v>
      </c>
    </row>
    <row r="116" spans="2:10" ht="81.75" customHeight="1" hidden="1">
      <c r="B116" s="26" t="s">
        <v>123</v>
      </c>
      <c r="C116" s="71" t="s">
        <v>97</v>
      </c>
      <c r="D116" s="71" t="s">
        <v>538</v>
      </c>
      <c r="E116" s="67" t="s">
        <v>99</v>
      </c>
      <c r="F116" s="67" t="s">
        <v>86</v>
      </c>
      <c r="G116" s="67" t="s">
        <v>312</v>
      </c>
      <c r="H116" s="67"/>
      <c r="I116" s="67"/>
      <c r="J116" s="158">
        <f>J126+J134</f>
        <v>0</v>
      </c>
    </row>
    <row r="117" spans="2:10" ht="15" customHeight="1" hidden="1">
      <c r="B117" s="14" t="s">
        <v>238</v>
      </c>
      <c r="C117" s="79" t="s">
        <v>97</v>
      </c>
      <c r="D117" s="79" t="s">
        <v>538</v>
      </c>
      <c r="E117" s="78" t="s">
        <v>99</v>
      </c>
      <c r="F117" s="78" t="s">
        <v>223</v>
      </c>
      <c r="G117" s="78" t="s">
        <v>86</v>
      </c>
      <c r="H117" s="78" t="s">
        <v>619</v>
      </c>
      <c r="I117" s="78"/>
      <c r="J117" s="154">
        <f>J118</f>
        <v>0</v>
      </c>
    </row>
    <row r="118" spans="2:10" ht="39" customHeight="1" hidden="1">
      <c r="B118" s="16" t="s">
        <v>237</v>
      </c>
      <c r="C118" s="91" t="s">
        <v>97</v>
      </c>
      <c r="D118" s="71" t="s">
        <v>538</v>
      </c>
      <c r="E118" s="67" t="s">
        <v>99</v>
      </c>
      <c r="F118" s="67" t="s">
        <v>223</v>
      </c>
      <c r="G118" s="67" t="s">
        <v>86</v>
      </c>
      <c r="H118" s="67" t="s">
        <v>619</v>
      </c>
      <c r="I118" s="67" t="s">
        <v>107</v>
      </c>
      <c r="J118" s="155">
        <f>J119</f>
        <v>0</v>
      </c>
    </row>
    <row r="119" spans="2:10" ht="37.5" customHeight="1" hidden="1">
      <c r="B119" s="16" t="s">
        <v>236</v>
      </c>
      <c r="C119" s="91" t="s">
        <v>97</v>
      </c>
      <c r="D119" s="71" t="s">
        <v>538</v>
      </c>
      <c r="E119" s="67" t="s">
        <v>99</v>
      </c>
      <c r="F119" s="67" t="s">
        <v>223</v>
      </c>
      <c r="G119" s="67" t="s">
        <v>86</v>
      </c>
      <c r="H119" s="67" t="s">
        <v>619</v>
      </c>
      <c r="I119" s="67" t="s">
        <v>234</v>
      </c>
      <c r="J119" s="155"/>
    </row>
    <row r="120" spans="2:10" ht="15" customHeight="1" hidden="1">
      <c r="B120" s="28" t="s">
        <v>110</v>
      </c>
      <c r="C120" s="79" t="s">
        <v>97</v>
      </c>
      <c r="D120" s="79" t="s">
        <v>538</v>
      </c>
      <c r="E120" s="92" t="s">
        <v>99</v>
      </c>
      <c r="F120" s="78" t="s">
        <v>98</v>
      </c>
      <c r="G120" s="78" t="s">
        <v>86</v>
      </c>
      <c r="H120" s="78" t="s">
        <v>664</v>
      </c>
      <c r="I120" s="78"/>
      <c r="J120" s="270">
        <f>J121</f>
        <v>0</v>
      </c>
    </row>
    <row r="121" spans="2:10" ht="24" customHeight="1" hidden="1">
      <c r="B121" s="24" t="s">
        <v>665</v>
      </c>
      <c r="C121" s="71" t="s">
        <v>97</v>
      </c>
      <c r="D121" s="71" t="s">
        <v>538</v>
      </c>
      <c r="E121" s="90" t="s">
        <v>99</v>
      </c>
      <c r="F121" s="67" t="s">
        <v>98</v>
      </c>
      <c r="G121" s="67" t="s">
        <v>86</v>
      </c>
      <c r="H121" s="67" t="s">
        <v>664</v>
      </c>
      <c r="I121" s="67" t="s">
        <v>107</v>
      </c>
      <c r="J121" s="269">
        <f>J122</f>
        <v>0</v>
      </c>
    </row>
    <row r="122" spans="2:10" ht="41.25" customHeight="1" hidden="1">
      <c r="B122" s="24" t="s">
        <v>106</v>
      </c>
      <c r="C122" s="71" t="s">
        <v>97</v>
      </c>
      <c r="D122" s="71" t="s">
        <v>538</v>
      </c>
      <c r="E122" s="90" t="s">
        <v>99</v>
      </c>
      <c r="F122" s="67" t="s">
        <v>98</v>
      </c>
      <c r="G122" s="67" t="s">
        <v>86</v>
      </c>
      <c r="H122" s="67" t="s">
        <v>664</v>
      </c>
      <c r="I122" s="67" t="s">
        <v>104</v>
      </c>
      <c r="J122" s="269"/>
    </row>
    <row r="123" spans="2:10" ht="13.5" customHeight="1">
      <c r="B123" s="14" t="s">
        <v>1023</v>
      </c>
      <c r="C123" s="27" t="s">
        <v>97</v>
      </c>
      <c r="D123" s="27" t="s">
        <v>538</v>
      </c>
      <c r="E123" s="27" t="s">
        <v>99</v>
      </c>
      <c r="F123" s="27" t="s">
        <v>1024</v>
      </c>
      <c r="G123" s="27"/>
      <c r="H123" s="96" t="s">
        <v>1048</v>
      </c>
      <c r="I123" s="96"/>
      <c r="J123" s="287">
        <f>J124</f>
        <v>2000</v>
      </c>
    </row>
    <row r="124" spans="2:10" ht="41.25" customHeight="1">
      <c r="B124" s="16" t="s">
        <v>237</v>
      </c>
      <c r="C124" s="23" t="s">
        <v>97</v>
      </c>
      <c r="D124" s="23" t="s">
        <v>538</v>
      </c>
      <c r="E124" s="23" t="s">
        <v>99</v>
      </c>
      <c r="F124" s="23" t="s">
        <v>1024</v>
      </c>
      <c r="G124" s="23" t="s">
        <v>107</v>
      </c>
      <c r="H124" s="285" t="s">
        <v>1048</v>
      </c>
      <c r="I124" s="285" t="s">
        <v>107</v>
      </c>
      <c r="J124" s="286">
        <f>J125</f>
        <v>2000</v>
      </c>
    </row>
    <row r="125" spans="2:10" ht="41.25" customHeight="1">
      <c r="B125" s="16" t="s">
        <v>236</v>
      </c>
      <c r="C125" s="23" t="s">
        <v>97</v>
      </c>
      <c r="D125" s="23" t="s">
        <v>538</v>
      </c>
      <c r="E125" s="23" t="s">
        <v>99</v>
      </c>
      <c r="F125" s="23" t="s">
        <v>1024</v>
      </c>
      <c r="G125" s="23" t="s">
        <v>234</v>
      </c>
      <c r="H125" s="285" t="s">
        <v>1048</v>
      </c>
      <c r="I125" s="285" t="s">
        <v>234</v>
      </c>
      <c r="J125" s="286">
        <v>2000</v>
      </c>
    </row>
    <row r="126" spans="2:10" ht="76.5" hidden="1">
      <c r="B126" s="99" t="s">
        <v>557</v>
      </c>
      <c r="C126" s="97" t="s">
        <v>97</v>
      </c>
      <c r="D126" s="97" t="s">
        <v>538</v>
      </c>
      <c r="E126" s="96" t="s">
        <v>99</v>
      </c>
      <c r="F126" s="96" t="s">
        <v>86</v>
      </c>
      <c r="G126" s="96" t="s">
        <v>312</v>
      </c>
      <c r="H126" s="96" t="s">
        <v>556</v>
      </c>
      <c r="I126" s="96"/>
      <c r="J126" s="271">
        <f>J127+J129</f>
        <v>0</v>
      </c>
    </row>
    <row r="127" spans="2:10" ht="69" customHeight="1" hidden="1">
      <c r="B127" s="24" t="s">
        <v>90</v>
      </c>
      <c r="C127" s="91" t="s">
        <v>97</v>
      </c>
      <c r="D127" s="71" t="s">
        <v>538</v>
      </c>
      <c r="E127" s="67" t="s">
        <v>99</v>
      </c>
      <c r="F127" s="67" t="s">
        <v>86</v>
      </c>
      <c r="G127" s="67" t="s">
        <v>312</v>
      </c>
      <c r="H127" s="67" t="s">
        <v>556</v>
      </c>
      <c r="I127" s="67" t="s">
        <v>78</v>
      </c>
      <c r="J127" s="158">
        <f>J128</f>
        <v>0</v>
      </c>
    </row>
    <row r="128" spans="2:10" ht="25.5" hidden="1">
      <c r="B128" s="24" t="s">
        <v>652</v>
      </c>
      <c r="C128" s="94" t="s">
        <v>97</v>
      </c>
      <c r="D128" s="71" t="s">
        <v>538</v>
      </c>
      <c r="E128" s="67" t="s">
        <v>99</v>
      </c>
      <c r="F128" s="67" t="s">
        <v>86</v>
      </c>
      <c r="G128" s="67" t="s">
        <v>312</v>
      </c>
      <c r="H128" s="67" t="s">
        <v>556</v>
      </c>
      <c r="I128" s="67" t="s">
        <v>88</v>
      </c>
      <c r="J128" s="158"/>
    </row>
    <row r="129" spans="2:10" ht="25.5" hidden="1">
      <c r="B129" s="24" t="s">
        <v>75</v>
      </c>
      <c r="C129" s="94" t="s">
        <v>97</v>
      </c>
      <c r="D129" s="71" t="s">
        <v>538</v>
      </c>
      <c r="E129" s="67" t="s">
        <v>99</v>
      </c>
      <c r="F129" s="67" t="s">
        <v>86</v>
      </c>
      <c r="G129" s="67" t="s">
        <v>312</v>
      </c>
      <c r="H129" s="67" t="s">
        <v>556</v>
      </c>
      <c r="I129" s="67" t="s">
        <v>74</v>
      </c>
      <c r="J129" s="158">
        <f>J130</f>
        <v>0</v>
      </c>
    </row>
    <row r="130" spans="2:10" ht="24" customHeight="1" hidden="1">
      <c r="B130" s="24" t="s">
        <v>73</v>
      </c>
      <c r="C130" s="94" t="s">
        <v>97</v>
      </c>
      <c r="D130" s="71" t="s">
        <v>538</v>
      </c>
      <c r="E130" s="67" t="s">
        <v>99</v>
      </c>
      <c r="F130" s="67" t="s">
        <v>86</v>
      </c>
      <c r="G130" s="67" t="s">
        <v>312</v>
      </c>
      <c r="H130" s="67" t="s">
        <v>556</v>
      </c>
      <c r="I130" s="67" t="s">
        <v>68</v>
      </c>
      <c r="J130" s="158"/>
    </row>
    <row r="131" spans="2:10" ht="12.75" hidden="1">
      <c r="B131" s="24" t="s">
        <v>287</v>
      </c>
      <c r="C131" s="94"/>
      <c r="D131" s="71" t="s">
        <v>538</v>
      </c>
      <c r="E131" s="67" t="s">
        <v>99</v>
      </c>
      <c r="F131" s="67" t="s">
        <v>86</v>
      </c>
      <c r="G131" s="67" t="s">
        <v>312</v>
      </c>
      <c r="H131" s="67"/>
      <c r="I131" s="67" t="s">
        <v>265</v>
      </c>
      <c r="J131" s="158">
        <f>J132+J133</f>
        <v>0</v>
      </c>
    </row>
    <row r="132" spans="2:10" ht="25.5" hidden="1">
      <c r="B132" s="24" t="s">
        <v>318</v>
      </c>
      <c r="C132" s="94"/>
      <c r="D132" s="71" t="s">
        <v>538</v>
      </c>
      <c r="E132" s="67" t="s">
        <v>99</v>
      </c>
      <c r="F132" s="67" t="s">
        <v>86</v>
      </c>
      <c r="G132" s="67" t="s">
        <v>312</v>
      </c>
      <c r="H132" s="67"/>
      <c r="I132" s="67" t="s">
        <v>317</v>
      </c>
      <c r="J132" s="158"/>
    </row>
    <row r="133" spans="2:10" ht="25.5" hidden="1">
      <c r="B133" s="24" t="s">
        <v>316</v>
      </c>
      <c r="C133" s="94"/>
      <c r="D133" s="71" t="s">
        <v>538</v>
      </c>
      <c r="E133" s="67" t="s">
        <v>99</v>
      </c>
      <c r="F133" s="67" t="s">
        <v>86</v>
      </c>
      <c r="G133" s="67" t="s">
        <v>312</v>
      </c>
      <c r="H133" s="67"/>
      <c r="I133" s="67" t="s">
        <v>314</v>
      </c>
      <c r="J133" s="158"/>
    </row>
    <row r="134" spans="2:10" ht="63.75" hidden="1">
      <c r="B134" s="24" t="s">
        <v>313</v>
      </c>
      <c r="C134" s="94"/>
      <c r="D134" s="71" t="s">
        <v>538</v>
      </c>
      <c r="E134" s="67" t="s">
        <v>99</v>
      </c>
      <c r="F134" s="67" t="s">
        <v>86</v>
      </c>
      <c r="G134" s="67" t="s">
        <v>312</v>
      </c>
      <c r="H134" s="67"/>
      <c r="I134" s="67"/>
      <c r="J134" s="158">
        <f>J135</f>
        <v>0</v>
      </c>
    </row>
    <row r="135" spans="2:10" ht="25.5" hidden="1">
      <c r="B135" s="24" t="s">
        <v>75</v>
      </c>
      <c r="C135" s="94"/>
      <c r="D135" s="71" t="s">
        <v>538</v>
      </c>
      <c r="E135" s="67" t="s">
        <v>99</v>
      </c>
      <c r="F135" s="67" t="s">
        <v>86</v>
      </c>
      <c r="G135" s="67" t="s">
        <v>312</v>
      </c>
      <c r="H135" s="67"/>
      <c r="I135" s="67" t="s">
        <v>74</v>
      </c>
      <c r="J135" s="158">
        <f>J136</f>
        <v>0</v>
      </c>
    </row>
    <row r="136" spans="2:10" ht="25.5" hidden="1">
      <c r="B136" s="24" t="s">
        <v>73</v>
      </c>
      <c r="C136" s="94"/>
      <c r="D136" s="71" t="s">
        <v>538</v>
      </c>
      <c r="E136" s="67" t="s">
        <v>99</v>
      </c>
      <c r="F136" s="67" t="s">
        <v>86</v>
      </c>
      <c r="G136" s="67" t="s">
        <v>312</v>
      </c>
      <c r="H136" s="67"/>
      <c r="I136" s="67" t="s">
        <v>68</v>
      </c>
      <c r="J136" s="158"/>
    </row>
    <row r="137" spans="2:10" ht="25.5" hidden="1">
      <c r="B137" s="14" t="s">
        <v>82</v>
      </c>
      <c r="C137" s="79" t="s">
        <v>97</v>
      </c>
      <c r="D137" s="71" t="s">
        <v>538</v>
      </c>
      <c r="E137" s="78" t="s">
        <v>99</v>
      </c>
      <c r="F137" s="78" t="s">
        <v>71</v>
      </c>
      <c r="G137" s="78"/>
      <c r="H137" s="78"/>
      <c r="I137" s="78"/>
      <c r="J137" s="158">
        <f>J138</f>
        <v>0</v>
      </c>
    </row>
    <row r="138" spans="2:10" ht="38.25" hidden="1">
      <c r="B138" s="40" t="s">
        <v>81</v>
      </c>
      <c r="C138" s="93" t="s">
        <v>97</v>
      </c>
      <c r="D138" s="71" t="s">
        <v>538</v>
      </c>
      <c r="E138" s="78" t="s">
        <v>99</v>
      </c>
      <c r="F138" s="78" t="s">
        <v>71</v>
      </c>
      <c r="G138" s="78" t="s">
        <v>70</v>
      </c>
      <c r="H138" s="78"/>
      <c r="I138" s="78"/>
      <c r="J138" s="154">
        <f>J139</f>
        <v>0</v>
      </c>
    </row>
    <row r="139" spans="2:10" ht="12.75" hidden="1">
      <c r="B139" s="26" t="s">
        <v>80</v>
      </c>
      <c r="C139" s="71" t="s">
        <v>97</v>
      </c>
      <c r="D139" s="71" t="s">
        <v>538</v>
      </c>
      <c r="E139" s="67" t="s">
        <v>99</v>
      </c>
      <c r="F139" s="67" t="s">
        <v>71</v>
      </c>
      <c r="G139" s="67" t="s">
        <v>70</v>
      </c>
      <c r="H139" s="67"/>
      <c r="I139" s="67"/>
      <c r="J139" s="155">
        <f>J140+J142</f>
        <v>0</v>
      </c>
    </row>
    <row r="140" spans="2:10" ht="38.25" hidden="1">
      <c r="B140" s="16" t="s">
        <v>79</v>
      </c>
      <c r="C140" s="91" t="s">
        <v>97</v>
      </c>
      <c r="D140" s="71" t="s">
        <v>538</v>
      </c>
      <c r="E140" s="67" t="s">
        <v>99</v>
      </c>
      <c r="F140" s="67" t="s">
        <v>71</v>
      </c>
      <c r="G140" s="67" t="s">
        <v>70</v>
      </c>
      <c r="H140" s="67"/>
      <c r="I140" s="67" t="s">
        <v>78</v>
      </c>
      <c r="J140" s="155">
        <f>J141</f>
        <v>0</v>
      </c>
    </row>
    <row r="141" spans="2:10" ht="37.5" customHeight="1" hidden="1">
      <c r="B141" s="17" t="s">
        <v>309</v>
      </c>
      <c r="C141" s="91" t="s">
        <v>97</v>
      </c>
      <c r="D141" s="71" t="s">
        <v>538</v>
      </c>
      <c r="E141" s="78" t="s">
        <v>99</v>
      </c>
      <c r="F141" s="67" t="s">
        <v>71</v>
      </c>
      <c r="G141" s="67" t="s">
        <v>70</v>
      </c>
      <c r="H141" s="67"/>
      <c r="I141" s="67" t="s">
        <v>308</v>
      </c>
      <c r="J141" s="155">
        <v>0</v>
      </c>
    </row>
    <row r="142" spans="2:10" ht="25.5" hidden="1">
      <c r="B142" s="24" t="s">
        <v>75</v>
      </c>
      <c r="C142" s="94" t="s">
        <v>97</v>
      </c>
      <c r="D142" s="71" t="s">
        <v>538</v>
      </c>
      <c r="E142" s="67" t="s">
        <v>99</v>
      </c>
      <c r="F142" s="67" t="s">
        <v>71</v>
      </c>
      <c r="G142" s="67" t="s">
        <v>70</v>
      </c>
      <c r="H142" s="67"/>
      <c r="I142" s="67" t="s">
        <v>74</v>
      </c>
      <c r="J142" s="155">
        <f>J143</f>
        <v>0</v>
      </c>
    </row>
    <row r="143" spans="2:10" ht="25.5" hidden="1">
      <c r="B143" s="24" t="s">
        <v>73</v>
      </c>
      <c r="C143" s="94" t="s">
        <v>97</v>
      </c>
      <c r="D143" s="71" t="s">
        <v>538</v>
      </c>
      <c r="E143" s="67" t="s">
        <v>99</v>
      </c>
      <c r="F143" s="67" t="s">
        <v>71</v>
      </c>
      <c r="G143" s="67" t="s">
        <v>70</v>
      </c>
      <c r="H143" s="67"/>
      <c r="I143" s="67" t="s">
        <v>68</v>
      </c>
      <c r="J143" s="155">
        <v>0</v>
      </c>
    </row>
    <row r="144" spans="2:10" ht="38.25" hidden="1">
      <c r="B144" s="133" t="s">
        <v>663</v>
      </c>
      <c r="C144" s="120" t="s">
        <v>97</v>
      </c>
      <c r="D144" s="71" t="s">
        <v>538</v>
      </c>
      <c r="E144" s="70" t="s">
        <v>99</v>
      </c>
      <c r="F144" s="70" t="s">
        <v>86</v>
      </c>
      <c r="G144" s="70" t="s">
        <v>312</v>
      </c>
      <c r="H144" s="70"/>
      <c r="I144" s="70"/>
      <c r="J144" s="272">
        <f>J145</f>
        <v>0</v>
      </c>
    </row>
    <row r="145" spans="2:10" ht="25.5" hidden="1">
      <c r="B145" s="133" t="s">
        <v>75</v>
      </c>
      <c r="C145" s="120" t="s">
        <v>97</v>
      </c>
      <c r="D145" s="71" t="s">
        <v>538</v>
      </c>
      <c r="E145" s="70" t="s">
        <v>99</v>
      </c>
      <c r="F145" s="70" t="s">
        <v>86</v>
      </c>
      <c r="G145" s="70" t="s">
        <v>312</v>
      </c>
      <c r="H145" s="70"/>
      <c r="I145" s="70" t="s">
        <v>74</v>
      </c>
      <c r="J145" s="272">
        <f>J146</f>
        <v>0</v>
      </c>
    </row>
    <row r="146" spans="2:10" ht="25.5" hidden="1">
      <c r="B146" s="133" t="s">
        <v>73</v>
      </c>
      <c r="C146" s="120" t="s">
        <v>97</v>
      </c>
      <c r="D146" s="71" t="s">
        <v>538</v>
      </c>
      <c r="E146" s="70" t="s">
        <v>99</v>
      </c>
      <c r="F146" s="70" t="s">
        <v>86</v>
      </c>
      <c r="G146" s="70" t="s">
        <v>312</v>
      </c>
      <c r="H146" s="70"/>
      <c r="I146" s="70" t="s">
        <v>68</v>
      </c>
      <c r="J146" s="272"/>
    </row>
    <row r="147" spans="2:10" ht="12.75" hidden="1">
      <c r="B147" s="24"/>
      <c r="C147" s="94"/>
      <c r="D147" s="71" t="s">
        <v>538</v>
      </c>
      <c r="E147" s="67"/>
      <c r="F147" s="67"/>
      <c r="G147" s="67"/>
      <c r="H147" s="67"/>
      <c r="I147" s="67"/>
      <c r="J147" s="155"/>
    </row>
    <row r="148" spans="2:10" ht="25.5" hidden="1">
      <c r="B148" s="14" t="s">
        <v>82</v>
      </c>
      <c r="C148" s="95" t="s">
        <v>97</v>
      </c>
      <c r="D148" s="79" t="s">
        <v>538</v>
      </c>
      <c r="E148" s="78" t="s">
        <v>99</v>
      </c>
      <c r="F148" s="78" t="s">
        <v>71</v>
      </c>
      <c r="G148" s="78"/>
      <c r="H148" s="78"/>
      <c r="I148" s="78"/>
      <c r="J148" s="154">
        <f>J149</f>
        <v>0</v>
      </c>
    </row>
    <row r="149" spans="2:10" ht="38.25" hidden="1">
      <c r="B149" s="40" t="s">
        <v>81</v>
      </c>
      <c r="C149" s="95" t="s">
        <v>97</v>
      </c>
      <c r="D149" s="79" t="s">
        <v>538</v>
      </c>
      <c r="E149" s="78" t="s">
        <v>99</v>
      </c>
      <c r="F149" s="78" t="s">
        <v>71</v>
      </c>
      <c r="G149" s="78" t="s">
        <v>70</v>
      </c>
      <c r="H149" s="78"/>
      <c r="I149" s="78"/>
      <c r="J149" s="154">
        <f>J150</f>
        <v>0</v>
      </c>
    </row>
    <row r="150" spans="2:10" ht="12.75" hidden="1">
      <c r="B150" s="26" t="s">
        <v>80</v>
      </c>
      <c r="C150" s="94" t="s">
        <v>97</v>
      </c>
      <c r="D150" s="71" t="s">
        <v>538</v>
      </c>
      <c r="E150" s="67" t="s">
        <v>99</v>
      </c>
      <c r="F150" s="67" t="s">
        <v>71</v>
      </c>
      <c r="G150" s="67" t="s">
        <v>70</v>
      </c>
      <c r="H150" s="67"/>
      <c r="I150" s="67"/>
      <c r="J150" s="155">
        <f>J151+J153</f>
        <v>0</v>
      </c>
    </row>
    <row r="151" spans="2:10" ht="38.25" hidden="1">
      <c r="B151" s="16" t="s">
        <v>79</v>
      </c>
      <c r="C151" s="94" t="s">
        <v>97</v>
      </c>
      <c r="D151" s="71" t="s">
        <v>538</v>
      </c>
      <c r="E151" s="67" t="s">
        <v>99</v>
      </c>
      <c r="F151" s="67" t="s">
        <v>71</v>
      </c>
      <c r="G151" s="67" t="s">
        <v>70</v>
      </c>
      <c r="H151" s="67"/>
      <c r="I151" s="67" t="s">
        <v>78</v>
      </c>
      <c r="J151" s="155">
        <f>J152</f>
        <v>0</v>
      </c>
    </row>
    <row r="152" spans="2:10" ht="38.25" hidden="1">
      <c r="B152" s="17" t="s">
        <v>309</v>
      </c>
      <c r="C152" s="94" t="s">
        <v>97</v>
      </c>
      <c r="D152" s="71" t="s">
        <v>538</v>
      </c>
      <c r="E152" s="67" t="s">
        <v>99</v>
      </c>
      <c r="F152" s="67" t="s">
        <v>71</v>
      </c>
      <c r="G152" s="67" t="s">
        <v>70</v>
      </c>
      <c r="H152" s="67"/>
      <c r="I152" s="67" t="s">
        <v>308</v>
      </c>
      <c r="J152" s="155"/>
    </row>
    <row r="153" spans="2:10" ht="25.5" hidden="1">
      <c r="B153" s="24" t="s">
        <v>75</v>
      </c>
      <c r="C153" s="94" t="s">
        <v>97</v>
      </c>
      <c r="D153" s="71" t="s">
        <v>538</v>
      </c>
      <c r="E153" s="67" t="s">
        <v>99</v>
      </c>
      <c r="F153" s="67" t="s">
        <v>71</v>
      </c>
      <c r="G153" s="67" t="s">
        <v>70</v>
      </c>
      <c r="H153" s="67"/>
      <c r="I153" s="67" t="s">
        <v>74</v>
      </c>
      <c r="J153" s="155">
        <f>J154</f>
        <v>0</v>
      </c>
    </row>
    <row r="154" spans="2:10" ht="25.5" hidden="1">
      <c r="B154" s="24" t="s">
        <v>73</v>
      </c>
      <c r="C154" s="94" t="s">
        <v>97</v>
      </c>
      <c r="D154" s="71" t="s">
        <v>538</v>
      </c>
      <c r="E154" s="67" t="s">
        <v>99</v>
      </c>
      <c r="F154" s="67" t="s">
        <v>71</v>
      </c>
      <c r="G154" s="67" t="s">
        <v>70</v>
      </c>
      <c r="H154" s="67"/>
      <c r="I154" s="67" t="s">
        <v>68</v>
      </c>
      <c r="J154" s="155"/>
    </row>
    <row r="155" spans="2:10" ht="17.25" customHeight="1" hidden="1">
      <c r="B155" s="14" t="s">
        <v>306</v>
      </c>
      <c r="C155" s="79" t="s">
        <v>97</v>
      </c>
      <c r="D155" s="79" t="s">
        <v>538</v>
      </c>
      <c r="E155" s="78" t="s">
        <v>99</v>
      </c>
      <c r="F155" s="78" t="s">
        <v>128</v>
      </c>
      <c r="G155" s="78"/>
      <c r="H155" s="78"/>
      <c r="I155" s="78"/>
      <c r="J155" s="154" t="e">
        <f>J156+J205</f>
        <v>#REF!</v>
      </c>
    </row>
    <row r="156" spans="2:10" ht="15.75" customHeight="1" hidden="1">
      <c r="B156" s="14" t="s">
        <v>305</v>
      </c>
      <c r="C156" s="79" t="s">
        <v>97</v>
      </c>
      <c r="D156" s="79" t="s">
        <v>538</v>
      </c>
      <c r="E156" s="78" t="s">
        <v>99</v>
      </c>
      <c r="F156" s="78" t="s">
        <v>128</v>
      </c>
      <c r="G156" s="78" t="s">
        <v>247</v>
      </c>
      <c r="H156" s="78"/>
      <c r="I156" s="78"/>
      <c r="J156" s="154">
        <f>J157+J187</f>
        <v>0</v>
      </c>
    </row>
    <row r="157" spans="2:10" ht="0.75" customHeight="1" hidden="1">
      <c r="B157" s="26" t="s">
        <v>304</v>
      </c>
      <c r="C157" s="71"/>
      <c r="D157" s="71" t="s">
        <v>538</v>
      </c>
      <c r="E157" s="67" t="s">
        <v>99</v>
      </c>
      <c r="F157" s="67" t="s">
        <v>128</v>
      </c>
      <c r="G157" s="67" t="s">
        <v>247</v>
      </c>
      <c r="H157" s="67"/>
      <c r="I157" s="67"/>
      <c r="J157" s="155">
        <f>J158</f>
        <v>0</v>
      </c>
    </row>
    <row r="158" spans="2:10" ht="0.75" customHeight="1" hidden="1">
      <c r="B158" s="26" t="s">
        <v>295</v>
      </c>
      <c r="C158" s="71"/>
      <c r="D158" s="71" t="s">
        <v>538</v>
      </c>
      <c r="E158" s="67" t="s">
        <v>99</v>
      </c>
      <c r="F158" s="67" t="s">
        <v>128</v>
      </c>
      <c r="G158" s="67" t="s">
        <v>247</v>
      </c>
      <c r="H158" s="67"/>
      <c r="I158" s="67"/>
      <c r="J158" s="155">
        <f>J159</f>
        <v>0</v>
      </c>
    </row>
    <row r="159" spans="2:10" ht="26.25" customHeight="1" hidden="1">
      <c r="B159" s="26" t="s">
        <v>301</v>
      </c>
      <c r="C159" s="71"/>
      <c r="D159" s="71" t="s">
        <v>538</v>
      </c>
      <c r="E159" s="67" t="s">
        <v>99</v>
      </c>
      <c r="F159" s="67" t="s">
        <v>128</v>
      </c>
      <c r="G159" s="67" t="s">
        <v>247</v>
      </c>
      <c r="H159" s="67"/>
      <c r="I159" s="67"/>
      <c r="J159" s="155">
        <f>J160</f>
        <v>0</v>
      </c>
    </row>
    <row r="160" spans="2:10" ht="18" customHeight="1" hidden="1">
      <c r="B160" s="26" t="s">
        <v>300</v>
      </c>
      <c r="C160" s="71"/>
      <c r="D160" s="71" t="s">
        <v>538</v>
      </c>
      <c r="E160" s="67" t="s">
        <v>99</v>
      </c>
      <c r="F160" s="67" t="s">
        <v>128</v>
      </c>
      <c r="G160" s="67" t="s">
        <v>247</v>
      </c>
      <c r="H160" s="67"/>
      <c r="I160" s="67" t="s">
        <v>60</v>
      </c>
      <c r="J160" s="155"/>
    </row>
    <row r="161" spans="2:10" ht="27.75" customHeight="1" hidden="1">
      <c r="B161" s="14" t="s">
        <v>662</v>
      </c>
      <c r="C161" s="79" t="s">
        <v>97</v>
      </c>
      <c r="D161" s="79" t="s">
        <v>538</v>
      </c>
      <c r="E161" s="78" t="s">
        <v>99</v>
      </c>
      <c r="F161" s="78" t="s">
        <v>114</v>
      </c>
      <c r="G161" s="78" t="s">
        <v>71</v>
      </c>
      <c r="H161" s="78" t="s">
        <v>661</v>
      </c>
      <c r="I161" s="78"/>
      <c r="J161" s="154">
        <f>J162</f>
        <v>0</v>
      </c>
    </row>
    <row r="162" spans="2:10" ht="27" customHeight="1" hidden="1">
      <c r="B162" s="24" t="s">
        <v>75</v>
      </c>
      <c r="C162" s="91" t="s">
        <v>97</v>
      </c>
      <c r="D162" s="71" t="s">
        <v>538</v>
      </c>
      <c r="E162" s="67" t="s">
        <v>99</v>
      </c>
      <c r="F162" s="67" t="s">
        <v>114</v>
      </c>
      <c r="G162" s="67" t="s">
        <v>71</v>
      </c>
      <c r="H162" s="67" t="s">
        <v>661</v>
      </c>
      <c r="I162" s="67" t="s">
        <v>74</v>
      </c>
      <c r="J162" s="155">
        <f>J163</f>
        <v>0</v>
      </c>
    </row>
    <row r="163" spans="2:10" ht="32.25" customHeight="1" hidden="1">
      <c r="B163" s="24" t="s">
        <v>73</v>
      </c>
      <c r="C163" s="91" t="s">
        <v>97</v>
      </c>
      <c r="D163" s="71" t="s">
        <v>538</v>
      </c>
      <c r="E163" s="67" t="s">
        <v>99</v>
      </c>
      <c r="F163" s="67" t="s">
        <v>114</v>
      </c>
      <c r="G163" s="67" t="s">
        <v>71</v>
      </c>
      <c r="H163" s="67" t="s">
        <v>661</v>
      </c>
      <c r="I163" s="67" t="s">
        <v>68</v>
      </c>
      <c r="J163" s="155"/>
    </row>
    <row r="164" spans="2:10" ht="27" customHeight="1" hidden="1">
      <c r="B164" s="14" t="s">
        <v>660</v>
      </c>
      <c r="C164" s="79" t="s">
        <v>97</v>
      </c>
      <c r="D164" s="79" t="s">
        <v>538</v>
      </c>
      <c r="E164" s="78" t="s">
        <v>99</v>
      </c>
      <c r="F164" s="78" t="s">
        <v>114</v>
      </c>
      <c r="G164" s="78" t="s">
        <v>86</v>
      </c>
      <c r="H164" s="78" t="s">
        <v>658</v>
      </c>
      <c r="I164" s="78"/>
      <c r="J164" s="154">
        <f>J165</f>
        <v>0</v>
      </c>
    </row>
    <row r="165" spans="2:10" ht="18.75" customHeight="1" hidden="1">
      <c r="B165" s="26" t="s">
        <v>159</v>
      </c>
      <c r="C165" s="71" t="s">
        <v>97</v>
      </c>
      <c r="D165" s="71" t="s">
        <v>538</v>
      </c>
      <c r="E165" s="67" t="s">
        <v>99</v>
      </c>
      <c r="F165" s="67" t="s">
        <v>114</v>
      </c>
      <c r="G165" s="67" t="s">
        <v>86</v>
      </c>
      <c r="H165" s="67" t="s">
        <v>658</v>
      </c>
      <c r="I165" s="67" t="s">
        <v>132</v>
      </c>
      <c r="J165" s="155">
        <f>J166</f>
        <v>0</v>
      </c>
    </row>
    <row r="166" spans="2:10" ht="15" customHeight="1" hidden="1">
      <c r="B166" s="26" t="s">
        <v>659</v>
      </c>
      <c r="C166" s="71" t="s">
        <v>97</v>
      </c>
      <c r="D166" s="71" t="s">
        <v>538</v>
      </c>
      <c r="E166" s="67" t="s">
        <v>99</v>
      </c>
      <c r="F166" s="67" t="s">
        <v>114</v>
      </c>
      <c r="G166" s="67" t="s">
        <v>86</v>
      </c>
      <c r="H166" s="67" t="s">
        <v>658</v>
      </c>
      <c r="I166" s="67" t="s">
        <v>164</v>
      </c>
      <c r="J166" s="155"/>
    </row>
    <row r="167" spans="2:10" ht="46.5" customHeight="1" hidden="1">
      <c r="B167" s="14" t="s">
        <v>657</v>
      </c>
      <c r="C167" s="79" t="s">
        <v>97</v>
      </c>
      <c r="D167" s="79" t="s">
        <v>538</v>
      </c>
      <c r="E167" s="78" t="s">
        <v>99</v>
      </c>
      <c r="F167" s="78" t="s">
        <v>114</v>
      </c>
      <c r="G167" s="78" t="s">
        <v>71</v>
      </c>
      <c r="H167" s="78" t="s">
        <v>656</v>
      </c>
      <c r="I167" s="78"/>
      <c r="J167" s="154">
        <f>J168</f>
        <v>0</v>
      </c>
    </row>
    <row r="168" spans="2:10" ht="15" customHeight="1" hidden="1">
      <c r="B168" s="26" t="s">
        <v>159</v>
      </c>
      <c r="C168" s="71" t="s">
        <v>97</v>
      </c>
      <c r="D168" s="71" t="s">
        <v>538</v>
      </c>
      <c r="E168" s="67" t="s">
        <v>99</v>
      </c>
      <c r="F168" s="67" t="s">
        <v>114</v>
      </c>
      <c r="G168" s="67" t="s">
        <v>71</v>
      </c>
      <c r="H168" s="67" t="s">
        <v>656</v>
      </c>
      <c r="I168" s="67" t="s">
        <v>132</v>
      </c>
      <c r="J168" s="155">
        <f>J169</f>
        <v>0</v>
      </c>
    </row>
    <row r="169" spans="2:10" ht="15" customHeight="1" hidden="1">
      <c r="B169" s="26" t="s">
        <v>650</v>
      </c>
      <c r="C169" s="71" t="s">
        <v>97</v>
      </c>
      <c r="D169" s="71" t="s">
        <v>538</v>
      </c>
      <c r="E169" s="67" t="s">
        <v>99</v>
      </c>
      <c r="F169" s="67" t="s">
        <v>114</v>
      </c>
      <c r="G169" s="67" t="s">
        <v>71</v>
      </c>
      <c r="H169" s="67" t="s">
        <v>656</v>
      </c>
      <c r="I169" s="67" t="s">
        <v>139</v>
      </c>
      <c r="J169" s="155"/>
    </row>
    <row r="170" spans="2:10" ht="79.5" customHeight="1">
      <c r="B170" s="14" t="s">
        <v>655</v>
      </c>
      <c r="C170" s="79" t="s">
        <v>97</v>
      </c>
      <c r="D170" s="79" t="s">
        <v>538</v>
      </c>
      <c r="E170" s="78" t="s">
        <v>99</v>
      </c>
      <c r="F170" s="78" t="s">
        <v>114</v>
      </c>
      <c r="G170" s="78" t="s">
        <v>128</v>
      </c>
      <c r="H170" s="78" t="s">
        <v>654</v>
      </c>
      <c r="I170" s="78"/>
      <c r="J170" s="154">
        <f>J171+J173+J175</f>
        <v>0</v>
      </c>
    </row>
    <row r="171" spans="2:10" ht="65.25" customHeight="1">
      <c r="B171" s="24" t="s">
        <v>90</v>
      </c>
      <c r="C171" s="71" t="s">
        <v>97</v>
      </c>
      <c r="D171" s="71" t="s">
        <v>538</v>
      </c>
      <c r="E171" s="67" t="s">
        <v>99</v>
      </c>
      <c r="F171" s="67" t="s">
        <v>114</v>
      </c>
      <c r="G171" s="67" t="s">
        <v>85</v>
      </c>
      <c r="H171" s="67" t="s">
        <v>654</v>
      </c>
      <c r="I171" s="67" t="s">
        <v>78</v>
      </c>
      <c r="J171" s="155">
        <f>J172</f>
        <v>-0.39822</v>
      </c>
    </row>
    <row r="172" spans="2:10" ht="42" customHeight="1">
      <c r="B172" s="24" t="s">
        <v>89</v>
      </c>
      <c r="C172" s="71" t="s">
        <v>97</v>
      </c>
      <c r="D172" s="71" t="s">
        <v>538</v>
      </c>
      <c r="E172" s="67" t="s">
        <v>99</v>
      </c>
      <c r="F172" s="67" t="s">
        <v>114</v>
      </c>
      <c r="G172" s="67" t="s">
        <v>85</v>
      </c>
      <c r="H172" s="67" t="s">
        <v>654</v>
      </c>
      <c r="I172" s="67" t="s">
        <v>88</v>
      </c>
      <c r="J172" s="155">
        <v>-0.39822</v>
      </c>
    </row>
    <row r="173" spans="2:10" ht="31.5" customHeight="1">
      <c r="B173" s="24" t="s">
        <v>75</v>
      </c>
      <c r="C173" s="94" t="s">
        <v>97</v>
      </c>
      <c r="D173" s="71" t="s">
        <v>538</v>
      </c>
      <c r="E173" s="67" t="s">
        <v>99</v>
      </c>
      <c r="F173" s="67" t="s">
        <v>114</v>
      </c>
      <c r="G173" s="67" t="s">
        <v>85</v>
      </c>
      <c r="H173" s="67" t="s">
        <v>654</v>
      </c>
      <c r="I173" s="67" t="s">
        <v>74</v>
      </c>
      <c r="J173" s="155">
        <f>J174</f>
        <v>0.39822</v>
      </c>
    </row>
    <row r="174" spans="2:10" ht="29.25" customHeight="1">
      <c r="B174" s="24" t="s">
        <v>73</v>
      </c>
      <c r="C174" s="94" t="s">
        <v>97</v>
      </c>
      <c r="D174" s="71" t="s">
        <v>538</v>
      </c>
      <c r="E174" s="67" t="s">
        <v>99</v>
      </c>
      <c r="F174" s="67" t="s">
        <v>114</v>
      </c>
      <c r="G174" s="67" t="s">
        <v>85</v>
      </c>
      <c r="H174" s="67" t="s">
        <v>654</v>
      </c>
      <c r="I174" s="67" t="s">
        <v>68</v>
      </c>
      <c r="J174" s="155">
        <v>0.39822</v>
      </c>
    </row>
    <row r="175" spans="2:10" ht="19.5" customHeight="1" hidden="1">
      <c r="B175" s="26" t="s">
        <v>133</v>
      </c>
      <c r="C175" s="71" t="s">
        <v>97</v>
      </c>
      <c r="D175" s="71" t="s">
        <v>538</v>
      </c>
      <c r="E175" s="67" t="s">
        <v>99</v>
      </c>
      <c r="F175" s="67" t="s">
        <v>114</v>
      </c>
      <c r="G175" s="67" t="s">
        <v>128</v>
      </c>
      <c r="H175" s="67" t="s">
        <v>654</v>
      </c>
      <c r="I175" s="67" t="s">
        <v>132</v>
      </c>
      <c r="J175" s="158">
        <f>J176+J177</f>
        <v>0</v>
      </c>
    </row>
    <row r="176" spans="2:10" ht="28.5" customHeight="1" hidden="1">
      <c r="B176" s="26" t="s">
        <v>647</v>
      </c>
      <c r="C176" s="71" t="s">
        <v>97</v>
      </c>
      <c r="D176" s="71" t="s">
        <v>538</v>
      </c>
      <c r="E176" s="67" t="s">
        <v>99</v>
      </c>
      <c r="F176" s="67" t="s">
        <v>114</v>
      </c>
      <c r="G176" s="67" t="s">
        <v>128</v>
      </c>
      <c r="H176" s="67" t="s">
        <v>654</v>
      </c>
      <c r="I176" s="67" t="s">
        <v>130</v>
      </c>
      <c r="J176" s="155"/>
    </row>
    <row r="177" spans="2:10" ht="39.75" customHeight="1" hidden="1">
      <c r="B177" s="26" t="s">
        <v>129</v>
      </c>
      <c r="C177" s="71" t="s">
        <v>97</v>
      </c>
      <c r="D177" s="71" t="s">
        <v>538</v>
      </c>
      <c r="E177" s="67" t="s">
        <v>99</v>
      </c>
      <c r="F177" s="67" t="s">
        <v>114</v>
      </c>
      <c r="G177" s="67" t="s">
        <v>128</v>
      </c>
      <c r="H177" s="67" t="s">
        <v>654</v>
      </c>
      <c r="I177" s="67" t="s">
        <v>62</v>
      </c>
      <c r="J177" s="158"/>
    </row>
    <row r="178" spans="2:10" ht="53.25" customHeight="1" hidden="1">
      <c r="B178" s="14" t="s">
        <v>653</v>
      </c>
      <c r="C178" s="79" t="s">
        <v>97</v>
      </c>
      <c r="D178" s="79" t="s">
        <v>538</v>
      </c>
      <c r="E178" s="78" t="s">
        <v>99</v>
      </c>
      <c r="F178" s="78" t="s">
        <v>128</v>
      </c>
      <c r="G178" s="78" t="s">
        <v>272</v>
      </c>
      <c r="H178" s="78" t="s">
        <v>651</v>
      </c>
      <c r="I178" s="92"/>
      <c r="J178" s="154">
        <f>J179</f>
        <v>0</v>
      </c>
    </row>
    <row r="179" spans="2:10" ht="67.5" customHeight="1" hidden="1">
      <c r="B179" s="24" t="s">
        <v>90</v>
      </c>
      <c r="C179" s="91" t="s">
        <v>97</v>
      </c>
      <c r="D179" s="71" t="s">
        <v>538</v>
      </c>
      <c r="E179" s="67" t="s">
        <v>279</v>
      </c>
      <c r="F179" s="67" t="s">
        <v>128</v>
      </c>
      <c r="G179" s="67" t="s">
        <v>272</v>
      </c>
      <c r="H179" s="67" t="s">
        <v>651</v>
      </c>
      <c r="I179" s="90" t="s">
        <v>78</v>
      </c>
      <c r="J179" s="155">
        <f>J180</f>
        <v>0</v>
      </c>
    </row>
    <row r="180" spans="2:10" ht="30" customHeight="1" hidden="1">
      <c r="B180" s="24" t="s">
        <v>652</v>
      </c>
      <c r="C180" s="94" t="s">
        <v>97</v>
      </c>
      <c r="D180" s="71" t="s">
        <v>538</v>
      </c>
      <c r="E180" s="67" t="s">
        <v>99</v>
      </c>
      <c r="F180" s="67" t="s">
        <v>128</v>
      </c>
      <c r="G180" s="67" t="s">
        <v>272</v>
      </c>
      <c r="H180" s="67" t="s">
        <v>651</v>
      </c>
      <c r="I180" s="67" t="s">
        <v>88</v>
      </c>
      <c r="J180" s="155"/>
    </row>
    <row r="181" spans="2:10" ht="53.25" customHeight="1" hidden="1">
      <c r="B181" s="14" t="s">
        <v>142</v>
      </c>
      <c r="C181" s="79" t="s">
        <v>97</v>
      </c>
      <c r="D181" s="79" t="s">
        <v>538</v>
      </c>
      <c r="E181" s="78" t="s">
        <v>99</v>
      </c>
      <c r="F181" s="78" t="s">
        <v>114</v>
      </c>
      <c r="G181" s="78" t="s">
        <v>128</v>
      </c>
      <c r="H181" s="78" t="s">
        <v>649</v>
      </c>
      <c r="I181" s="78"/>
      <c r="J181" s="154">
        <f>J182</f>
        <v>0</v>
      </c>
    </row>
    <row r="182" spans="2:10" ht="18.75" customHeight="1" hidden="1">
      <c r="B182" s="26" t="s">
        <v>133</v>
      </c>
      <c r="C182" s="71" t="s">
        <v>97</v>
      </c>
      <c r="D182" s="71" t="s">
        <v>538</v>
      </c>
      <c r="E182" s="67" t="s">
        <v>99</v>
      </c>
      <c r="F182" s="67" t="s">
        <v>114</v>
      </c>
      <c r="G182" s="67" t="s">
        <v>128</v>
      </c>
      <c r="H182" s="67" t="s">
        <v>649</v>
      </c>
      <c r="I182" s="67" t="s">
        <v>132</v>
      </c>
      <c r="J182" s="155">
        <f>J183</f>
        <v>0</v>
      </c>
    </row>
    <row r="183" spans="2:10" ht="30" customHeight="1" hidden="1">
      <c r="B183" s="26" t="s">
        <v>650</v>
      </c>
      <c r="C183" s="71" t="s">
        <v>97</v>
      </c>
      <c r="D183" s="71" t="s">
        <v>538</v>
      </c>
      <c r="E183" s="67" t="s">
        <v>99</v>
      </c>
      <c r="F183" s="67" t="s">
        <v>114</v>
      </c>
      <c r="G183" s="67" t="s">
        <v>128</v>
      </c>
      <c r="H183" s="67" t="s">
        <v>649</v>
      </c>
      <c r="I183" s="67" t="s">
        <v>139</v>
      </c>
      <c r="J183" s="155"/>
    </row>
    <row r="184" spans="2:10" ht="78.75" customHeight="1" hidden="1">
      <c r="B184" s="14" t="s">
        <v>648</v>
      </c>
      <c r="C184" s="79" t="s">
        <v>97</v>
      </c>
      <c r="D184" s="79" t="s">
        <v>538</v>
      </c>
      <c r="E184" s="78" t="s">
        <v>99</v>
      </c>
      <c r="F184" s="78" t="s">
        <v>114</v>
      </c>
      <c r="G184" s="78" t="s">
        <v>128</v>
      </c>
      <c r="H184" s="78" t="s">
        <v>646</v>
      </c>
      <c r="I184" s="78"/>
      <c r="J184" s="154">
        <f>J186</f>
        <v>0</v>
      </c>
    </row>
    <row r="185" spans="2:10" ht="14.25" customHeight="1" hidden="1">
      <c r="B185" s="26" t="s">
        <v>133</v>
      </c>
      <c r="C185" s="71" t="s">
        <v>97</v>
      </c>
      <c r="D185" s="71" t="s">
        <v>538</v>
      </c>
      <c r="E185" s="67" t="s">
        <v>99</v>
      </c>
      <c r="F185" s="67" t="s">
        <v>114</v>
      </c>
      <c r="G185" s="67" t="s">
        <v>128</v>
      </c>
      <c r="H185" s="67" t="s">
        <v>646</v>
      </c>
      <c r="I185" s="67" t="s">
        <v>132</v>
      </c>
      <c r="J185" s="155">
        <f>J186</f>
        <v>0</v>
      </c>
    </row>
    <row r="186" spans="2:10" ht="30" customHeight="1" hidden="1">
      <c r="B186" s="26" t="s">
        <v>647</v>
      </c>
      <c r="C186" s="71" t="s">
        <v>97</v>
      </c>
      <c r="D186" s="71" t="s">
        <v>538</v>
      </c>
      <c r="E186" s="67" t="s">
        <v>99</v>
      </c>
      <c r="F186" s="67" t="s">
        <v>114</v>
      </c>
      <c r="G186" s="67" t="s">
        <v>128</v>
      </c>
      <c r="H186" s="67" t="s">
        <v>646</v>
      </c>
      <c r="I186" s="67" t="s">
        <v>130</v>
      </c>
      <c r="J186" s="155"/>
    </row>
    <row r="187" spans="2:10" ht="39" customHeight="1">
      <c r="B187" s="14" t="s">
        <v>102</v>
      </c>
      <c r="C187" s="79" t="s">
        <v>97</v>
      </c>
      <c r="D187" s="79" t="s">
        <v>538</v>
      </c>
      <c r="E187" s="78" t="s">
        <v>99</v>
      </c>
      <c r="F187" s="78" t="s">
        <v>128</v>
      </c>
      <c r="G187" s="78" t="s">
        <v>247</v>
      </c>
      <c r="H187" s="78" t="s">
        <v>564</v>
      </c>
      <c r="I187" s="78"/>
      <c r="J187" s="154">
        <f>J188+J196+J199+J202+J210+J213+J219+J224+J227+J230+J244+J252++J329+J343+J386+J389+J394</f>
        <v>0</v>
      </c>
    </row>
    <row r="188" spans="2:10" ht="25.5" customHeight="1">
      <c r="B188" s="26" t="s">
        <v>645</v>
      </c>
      <c r="C188" s="71" t="s">
        <v>97</v>
      </c>
      <c r="D188" s="71" t="s">
        <v>538</v>
      </c>
      <c r="E188" s="67" t="s">
        <v>99</v>
      </c>
      <c r="F188" s="67" t="s">
        <v>128</v>
      </c>
      <c r="G188" s="67" t="s">
        <v>247</v>
      </c>
      <c r="H188" s="67" t="s">
        <v>644</v>
      </c>
      <c r="I188" s="67"/>
      <c r="J188" s="155">
        <f>J189+J191</f>
        <v>500</v>
      </c>
    </row>
    <row r="189" spans="2:10" ht="25.5">
      <c r="B189" s="26" t="s">
        <v>75</v>
      </c>
      <c r="C189" s="71" t="s">
        <v>97</v>
      </c>
      <c r="D189" s="71" t="s">
        <v>538</v>
      </c>
      <c r="E189" s="67" t="s">
        <v>99</v>
      </c>
      <c r="F189" s="67" t="s">
        <v>128</v>
      </c>
      <c r="G189" s="67" t="s">
        <v>247</v>
      </c>
      <c r="H189" s="67" t="s">
        <v>644</v>
      </c>
      <c r="I189" s="67" t="s">
        <v>74</v>
      </c>
      <c r="J189" s="155">
        <f>J190</f>
        <v>-500</v>
      </c>
    </row>
    <row r="190" spans="2:10" ht="25.5">
      <c r="B190" s="26" t="s">
        <v>73</v>
      </c>
      <c r="C190" s="71" t="s">
        <v>97</v>
      </c>
      <c r="D190" s="71" t="s">
        <v>538</v>
      </c>
      <c r="E190" s="67" t="s">
        <v>99</v>
      </c>
      <c r="F190" s="67" t="s">
        <v>128</v>
      </c>
      <c r="G190" s="67" t="s">
        <v>247</v>
      </c>
      <c r="H190" s="67" t="s">
        <v>644</v>
      </c>
      <c r="I190" s="67" t="s">
        <v>68</v>
      </c>
      <c r="J190" s="155">
        <v>-500</v>
      </c>
    </row>
    <row r="191" spans="2:10" ht="12.75">
      <c r="B191" s="26" t="s">
        <v>287</v>
      </c>
      <c r="C191" s="71" t="s">
        <v>97</v>
      </c>
      <c r="D191" s="71" t="s">
        <v>538</v>
      </c>
      <c r="E191" s="67" t="s">
        <v>99</v>
      </c>
      <c r="F191" s="67" t="s">
        <v>128</v>
      </c>
      <c r="G191" s="67" t="s">
        <v>247</v>
      </c>
      <c r="H191" s="67" t="s">
        <v>644</v>
      </c>
      <c r="I191" s="67" t="s">
        <v>265</v>
      </c>
      <c r="J191" s="155">
        <f>J192</f>
        <v>1000</v>
      </c>
    </row>
    <row r="192" spans="2:10" ht="38.25">
      <c r="B192" s="11" t="s">
        <v>634</v>
      </c>
      <c r="C192" s="71" t="s">
        <v>97</v>
      </c>
      <c r="D192" s="71" t="s">
        <v>538</v>
      </c>
      <c r="E192" s="67" t="s">
        <v>99</v>
      </c>
      <c r="F192" s="67" t="s">
        <v>128</v>
      </c>
      <c r="G192" s="67" t="s">
        <v>247</v>
      </c>
      <c r="H192" s="67" t="s">
        <v>644</v>
      </c>
      <c r="I192" s="67" t="s">
        <v>63</v>
      </c>
      <c r="J192" s="155">
        <v>1000</v>
      </c>
    </row>
    <row r="193" spans="2:10" ht="25.5" hidden="1">
      <c r="B193" s="26" t="s">
        <v>295</v>
      </c>
      <c r="C193" s="71"/>
      <c r="D193" s="71" t="s">
        <v>538</v>
      </c>
      <c r="E193" s="67" t="s">
        <v>99</v>
      </c>
      <c r="F193" s="67" t="s">
        <v>128</v>
      </c>
      <c r="G193" s="67" t="s">
        <v>247</v>
      </c>
      <c r="H193" s="67"/>
      <c r="I193" s="67" t="s">
        <v>293</v>
      </c>
      <c r="J193" s="155"/>
    </row>
    <row r="194" spans="2:10" ht="12.75" hidden="1">
      <c r="B194" s="26"/>
      <c r="C194" s="71"/>
      <c r="D194" s="71" t="s">
        <v>538</v>
      </c>
      <c r="E194" s="67" t="s">
        <v>296</v>
      </c>
      <c r="F194" s="67" t="s">
        <v>128</v>
      </c>
      <c r="G194" s="67" t="s">
        <v>247</v>
      </c>
      <c r="H194" s="67"/>
      <c r="I194" s="67"/>
      <c r="J194" s="155"/>
    </row>
    <row r="195" spans="2:10" ht="25.5" hidden="1">
      <c r="B195" s="26" t="s">
        <v>295</v>
      </c>
      <c r="C195" s="71"/>
      <c r="D195" s="71" t="s">
        <v>538</v>
      </c>
      <c r="E195" s="67" t="s">
        <v>99</v>
      </c>
      <c r="F195" s="67" t="s">
        <v>128</v>
      </c>
      <c r="G195" s="67" t="s">
        <v>247</v>
      </c>
      <c r="H195" s="67"/>
      <c r="I195" s="67" t="s">
        <v>293</v>
      </c>
      <c r="J195" s="155"/>
    </row>
    <row r="196" spans="2:10" ht="12.75" hidden="1">
      <c r="B196" s="26" t="s">
        <v>292</v>
      </c>
      <c r="C196" s="71" t="s">
        <v>97</v>
      </c>
      <c r="D196" s="71" t="s">
        <v>538</v>
      </c>
      <c r="E196" s="67" t="s">
        <v>99</v>
      </c>
      <c r="F196" s="67" t="s">
        <v>128</v>
      </c>
      <c r="G196" s="67" t="s">
        <v>247</v>
      </c>
      <c r="H196" s="67" t="s">
        <v>643</v>
      </c>
      <c r="I196" s="67"/>
      <c r="J196" s="155">
        <f>J197</f>
        <v>0</v>
      </c>
    </row>
    <row r="197" spans="2:10" ht="12.75" hidden="1">
      <c r="B197" s="26" t="s">
        <v>287</v>
      </c>
      <c r="C197" s="71" t="s">
        <v>97</v>
      </c>
      <c r="D197" s="71" t="s">
        <v>538</v>
      </c>
      <c r="E197" s="67" t="s">
        <v>99</v>
      </c>
      <c r="F197" s="67" t="s">
        <v>128</v>
      </c>
      <c r="G197" s="67" t="s">
        <v>247</v>
      </c>
      <c r="H197" s="67" t="s">
        <v>643</v>
      </c>
      <c r="I197" s="67" t="s">
        <v>265</v>
      </c>
      <c r="J197" s="155">
        <f>J198</f>
        <v>0</v>
      </c>
    </row>
    <row r="198" spans="2:10" ht="36.75" customHeight="1" hidden="1">
      <c r="B198" s="11" t="s">
        <v>634</v>
      </c>
      <c r="C198" s="71" t="s">
        <v>97</v>
      </c>
      <c r="D198" s="71" t="s">
        <v>538</v>
      </c>
      <c r="E198" s="67" t="s">
        <v>99</v>
      </c>
      <c r="F198" s="67" t="s">
        <v>128</v>
      </c>
      <c r="G198" s="67" t="s">
        <v>247</v>
      </c>
      <c r="H198" s="67" t="s">
        <v>643</v>
      </c>
      <c r="I198" s="67" t="s">
        <v>63</v>
      </c>
      <c r="J198" s="155"/>
    </row>
    <row r="199" spans="2:10" ht="12.75">
      <c r="B199" s="26" t="s">
        <v>290</v>
      </c>
      <c r="C199" s="71" t="s">
        <v>97</v>
      </c>
      <c r="D199" s="71" t="s">
        <v>538</v>
      </c>
      <c r="E199" s="67" t="s">
        <v>99</v>
      </c>
      <c r="F199" s="67" t="s">
        <v>128</v>
      </c>
      <c r="G199" s="67" t="s">
        <v>247</v>
      </c>
      <c r="H199" s="67" t="s">
        <v>642</v>
      </c>
      <c r="I199" s="67"/>
      <c r="J199" s="155">
        <f>J200</f>
        <v>-500</v>
      </c>
    </row>
    <row r="200" spans="2:10" ht="12.75">
      <c r="B200" s="26" t="s">
        <v>287</v>
      </c>
      <c r="C200" s="71" t="s">
        <v>97</v>
      </c>
      <c r="D200" s="71" t="s">
        <v>538</v>
      </c>
      <c r="E200" s="67" t="s">
        <v>99</v>
      </c>
      <c r="F200" s="67" t="s">
        <v>128</v>
      </c>
      <c r="G200" s="67" t="s">
        <v>247</v>
      </c>
      <c r="H200" s="67" t="s">
        <v>642</v>
      </c>
      <c r="I200" s="67" t="s">
        <v>265</v>
      </c>
      <c r="J200" s="155">
        <f>J201</f>
        <v>-500</v>
      </c>
    </row>
    <row r="201" spans="2:10" ht="37.5" customHeight="1">
      <c r="B201" s="11" t="s">
        <v>634</v>
      </c>
      <c r="C201" s="71" t="s">
        <v>97</v>
      </c>
      <c r="D201" s="71" t="s">
        <v>538</v>
      </c>
      <c r="E201" s="67" t="s">
        <v>99</v>
      </c>
      <c r="F201" s="67" t="s">
        <v>128</v>
      </c>
      <c r="G201" s="67" t="s">
        <v>247</v>
      </c>
      <c r="H201" s="67" t="s">
        <v>642</v>
      </c>
      <c r="I201" s="67" t="s">
        <v>63</v>
      </c>
      <c r="J201" s="155">
        <v>-500</v>
      </c>
    </row>
    <row r="202" spans="2:10" ht="25.5" hidden="1">
      <c r="B202" s="26" t="s">
        <v>641</v>
      </c>
      <c r="C202" s="71" t="s">
        <v>97</v>
      </c>
      <c r="D202" s="71" t="s">
        <v>538</v>
      </c>
      <c r="E202" s="67" t="s">
        <v>99</v>
      </c>
      <c r="F202" s="67" t="s">
        <v>128</v>
      </c>
      <c r="G202" s="67" t="s">
        <v>247</v>
      </c>
      <c r="H202" s="67" t="s">
        <v>640</v>
      </c>
      <c r="I202" s="67"/>
      <c r="J202" s="155">
        <f>J203</f>
        <v>0</v>
      </c>
    </row>
    <row r="203" spans="2:10" ht="12.75" hidden="1">
      <c r="B203" s="16" t="s">
        <v>447</v>
      </c>
      <c r="C203" s="71" t="s">
        <v>97</v>
      </c>
      <c r="D203" s="71" t="s">
        <v>538</v>
      </c>
      <c r="E203" s="67" t="s">
        <v>99</v>
      </c>
      <c r="F203" s="67" t="s">
        <v>128</v>
      </c>
      <c r="G203" s="67" t="s">
        <v>247</v>
      </c>
      <c r="H203" s="67" t="s">
        <v>640</v>
      </c>
      <c r="I203" s="67" t="s">
        <v>265</v>
      </c>
      <c r="J203" s="155">
        <f>J204</f>
        <v>0</v>
      </c>
    </row>
    <row r="204" spans="2:10" ht="38.25" hidden="1">
      <c r="B204" s="11" t="s">
        <v>634</v>
      </c>
      <c r="C204" s="71" t="s">
        <v>97</v>
      </c>
      <c r="D204" s="71" t="s">
        <v>538</v>
      </c>
      <c r="E204" s="67" t="s">
        <v>99</v>
      </c>
      <c r="F204" s="67" t="s">
        <v>128</v>
      </c>
      <c r="G204" s="67" t="s">
        <v>247</v>
      </c>
      <c r="H204" s="67" t="s">
        <v>640</v>
      </c>
      <c r="I204" s="90" t="s">
        <v>63</v>
      </c>
      <c r="J204" s="158"/>
    </row>
    <row r="205" spans="2:10" ht="14.25" customHeight="1" hidden="1">
      <c r="B205" s="14" t="s">
        <v>281</v>
      </c>
      <c r="C205" s="79" t="s">
        <v>97</v>
      </c>
      <c r="D205" s="71" t="s">
        <v>538</v>
      </c>
      <c r="E205" s="78" t="s">
        <v>99</v>
      </c>
      <c r="F205" s="78" t="s">
        <v>128</v>
      </c>
      <c r="G205" s="78" t="s">
        <v>272</v>
      </c>
      <c r="H205" s="78"/>
      <c r="I205" s="92"/>
      <c r="J205" s="154" t="e">
        <f>J207+#REF!</f>
        <v>#REF!</v>
      </c>
    </row>
    <row r="206" spans="2:10" ht="12.75" hidden="1">
      <c r="B206" s="26" t="s">
        <v>124</v>
      </c>
      <c r="C206" s="71" t="s">
        <v>97</v>
      </c>
      <c r="D206" s="71" t="s">
        <v>538</v>
      </c>
      <c r="E206" s="67" t="s">
        <v>99</v>
      </c>
      <c r="F206" s="67" t="s">
        <v>128</v>
      </c>
      <c r="G206" s="67" t="s">
        <v>272</v>
      </c>
      <c r="H206" s="67"/>
      <c r="I206" s="92"/>
      <c r="J206" s="154" t="e">
        <f>J207</f>
        <v>#REF!</v>
      </c>
    </row>
    <row r="207" spans="2:10" ht="76.5" customHeight="1" hidden="1">
      <c r="B207" s="26" t="s">
        <v>123</v>
      </c>
      <c r="C207" s="71" t="s">
        <v>97</v>
      </c>
      <c r="D207" s="71" t="s">
        <v>538</v>
      </c>
      <c r="E207" s="67" t="s">
        <v>99</v>
      </c>
      <c r="F207" s="67" t="s">
        <v>128</v>
      </c>
      <c r="G207" s="67" t="s">
        <v>272</v>
      </c>
      <c r="H207" s="67"/>
      <c r="I207" s="90"/>
      <c r="J207" s="155" t="e">
        <f>#REF!</f>
        <v>#REF!</v>
      </c>
    </row>
    <row r="208" spans="2:10" ht="25.5" hidden="1">
      <c r="B208" s="24" t="s">
        <v>75</v>
      </c>
      <c r="C208" s="94"/>
      <c r="D208" s="71" t="s">
        <v>538</v>
      </c>
      <c r="E208" s="67" t="s">
        <v>99</v>
      </c>
      <c r="F208" s="67" t="s">
        <v>128</v>
      </c>
      <c r="G208" s="67" t="s">
        <v>272</v>
      </c>
      <c r="H208" s="67"/>
      <c r="I208" s="67" t="s">
        <v>74</v>
      </c>
      <c r="J208" s="155">
        <f>J209</f>
        <v>0</v>
      </c>
    </row>
    <row r="209" spans="2:10" ht="25.5" hidden="1">
      <c r="B209" s="24" t="s">
        <v>73</v>
      </c>
      <c r="C209" s="94"/>
      <c r="D209" s="71" t="s">
        <v>538</v>
      </c>
      <c r="E209" s="67" t="s">
        <v>99</v>
      </c>
      <c r="F209" s="67" t="s">
        <v>128</v>
      </c>
      <c r="G209" s="67" t="s">
        <v>272</v>
      </c>
      <c r="H209" s="67"/>
      <c r="I209" s="67" t="s">
        <v>68</v>
      </c>
      <c r="J209" s="155">
        <v>0</v>
      </c>
    </row>
    <row r="210" spans="2:10" ht="25.5" hidden="1">
      <c r="B210" s="24" t="s">
        <v>275</v>
      </c>
      <c r="C210" s="94" t="s">
        <v>97</v>
      </c>
      <c r="D210" s="71" t="s">
        <v>538</v>
      </c>
      <c r="E210" s="67" t="s">
        <v>99</v>
      </c>
      <c r="F210" s="67" t="s">
        <v>128</v>
      </c>
      <c r="G210" s="67" t="s">
        <v>272</v>
      </c>
      <c r="H210" s="67" t="s">
        <v>639</v>
      </c>
      <c r="I210" s="67"/>
      <c r="J210" s="155">
        <f>J211</f>
        <v>0</v>
      </c>
    </row>
    <row r="211" spans="2:10" ht="25.5" hidden="1">
      <c r="B211" s="24" t="s">
        <v>75</v>
      </c>
      <c r="C211" s="94" t="s">
        <v>97</v>
      </c>
      <c r="D211" s="71" t="s">
        <v>538</v>
      </c>
      <c r="E211" s="67" t="s">
        <v>99</v>
      </c>
      <c r="F211" s="67" t="s">
        <v>128</v>
      </c>
      <c r="G211" s="67" t="s">
        <v>272</v>
      </c>
      <c r="H211" s="67" t="s">
        <v>639</v>
      </c>
      <c r="I211" s="67" t="s">
        <v>74</v>
      </c>
      <c r="J211" s="155">
        <f>J212</f>
        <v>0</v>
      </c>
    </row>
    <row r="212" spans="2:10" ht="25.5" hidden="1">
      <c r="B212" s="24" t="s">
        <v>73</v>
      </c>
      <c r="C212" s="94" t="s">
        <v>97</v>
      </c>
      <c r="D212" s="71" t="s">
        <v>538</v>
      </c>
      <c r="E212" s="67" t="s">
        <v>99</v>
      </c>
      <c r="F212" s="67" t="s">
        <v>128</v>
      </c>
      <c r="G212" s="67" t="s">
        <v>272</v>
      </c>
      <c r="H212" s="67" t="s">
        <v>639</v>
      </c>
      <c r="I212" s="90" t="s">
        <v>68</v>
      </c>
      <c r="J212" s="155"/>
    </row>
    <row r="213" spans="2:10" ht="25.5" hidden="1">
      <c r="B213" s="10" t="s">
        <v>638</v>
      </c>
      <c r="C213" s="94" t="s">
        <v>97</v>
      </c>
      <c r="D213" s="71" t="s">
        <v>538</v>
      </c>
      <c r="E213" s="70" t="s">
        <v>99</v>
      </c>
      <c r="F213" s="67" t="s">
        <v>128</v>
      </c>
      <c r="G213" s="67" t="s">
        <v>272</v>
      </c>
      <c r="H213" s="70" t="s">
        <v>637</v>
      </c>
      <c r="I213" s="70"/>
      <c r="J213" s="157">
        <f>J214</f>
        <v>0</v>
      </c>
    </row>
    <row r="214" spans="2:10" ht="25.5" hidden="1">
      <c r="B214" s="133" t="s">
        <v>75</v>
      </c>
      <c r="C214" s="94" t="s">
        <v>97</v>
      </c>
      <c r="D214" s="71" t="s">
        <v>538</v>
      </c>
      <c r="E214" s="70" t="s">
        <v>99</v>
      </c>
      <c r="F214" s="67" t="s">
        <v>128</v>
      </c>
      <c r="G214" s="67" t="s">
        <v>272</v>
      </c>
      <c r="H214" s="70" t="s">
        <v>637</v>
      </c>
      <c r="I214" s="70" t="s">
        <v>74</v>
      </c>
      <c r="J214" s="157">
        <f>J215</f>
        <v>0</v>
      </c>
    </row>
    <row r="215" spans="2:10" ht="24.75" customHeight="1" hidden="1">
      <c r="B215" s="133" t="s">
        <v>73</v>
      </c>
      <c r="C215" s="94" t="s">
        <v>97</v>
      </c>
      <c r="D215" s="71" t="s">
        <v>538</v>
      </c>
      <c r="E215" s="70" t="s">
        <v>99</v>
      </c>
      <c r="F215" s="67" t="s">
        <v>128</v>
      </c>
      <c r="G215" s="67" t="s">
        <v>272</v>
      </c>
      <c r="H215" s="70" t="s">
        <v>637</v>
      </c>
      <c r="I215" s="70" t="s">
        <v>68</v>
      </c>
      <c r="J215" s="157"/>
    </row>
    <row r="216" spans="2:10" ht="12.75" hidden="1">
      <c r="B216" s="24"/>
      <c r="C216" s="94"/>
      <c r="D216" s="71" t="s">
        <v>538</v>
      </c>
      <c r="E216" s="67"/>
      <c r="F216" s="67"/>
      <c r="G216" s="67"/>
      <c r="H216" s="67"/>
      <c r="I216" s="90"/>
      <c r="J216" s="155"/>
    </row>
    <row r="217" spans="2:10" ht="12.75" hidden="1">
      <c r="B217" s="14" t="s">
        <v>270</v>
      </c>
      <c r="C217" s="79" t="s">
        <v>97</v>
      </c>
      <c r="D217" s="71" t="s">
        <v>538</v>
      </c>
      <c r="E217" s="78" t="s">
        <v>99</v>
      </c>
      <c r="F217" s="78" t="s">
        <v>247</v>
      </c>
      <c r="G217" s="78"/>
      <c r="H217" s="78"/>
      <c r="I217" s="78"/>
      <c r="J217" s="154" t="e">
        <f>J218+J233</f>
        <v>#REF!</v>
      </c>
    </row>
    <row r="218" spans="2:10" ht="12.75" hidden="1">
      <c r="B218" s="14" t="s">
        <v>269</v>
      </c>
      <c r="C218" s="79" t="s">
        <v>97</v>
      </c>
      <c r="D218" s="71" t="s">
        <v>538</v>
      </c>
      <c r="E218" s="78" t="s">
        <v>99</v>
      </c>
      <c r="F218" s="78" t="s">
        <v>247</v>
      </c>
      <c r="G218" s="78" t="s">
        <v>86</v>
      </c>
      <c r="H218" s="78"/>
      <c r="I218" s="78"/>
      <c r="J218" s="154" t="e">
        <f>#REF!</f>
        <v>#REF!</v>
      </c>
    </row>
    <row r="219" spans="2:10" ht="25.5" hidden="1">
      <c r="B219" s="26" t="s">
        <v>636</v>
      </c>
      <c r="C219" s="71" t="s">
        <v>97</v>
      </c>
      <c r="D219" s="71" t="s">
        <v>538</v>
      </c>
      <c r="E219" s="67" t="s">
        <v>99</v>
      </c>
      <c r="F219" s="67" t="s">
        <v>247</v>
      </c>
      <c r="G219" s="67" t="s">
        <v>86</v>
      </c>
      <c r="H219" s="67" t="s">
        <v>633</v>
      </c>
      <c r="I219" s="67"/>
      <c r="J219" s="155">
        <f>J220+J222</f>
        <v>0</v>
      </c>
    </row>
    <row r="220" spans="2:10" ht="12.75" hidden="1">
      <c r="B220" s="26" t="s">
        <v>624</v>
      </c>
      <c r="C220" s="71" t="s">
        <v>97</v>
      </c>
      <c r="D220" s="71" t="s">
        <v>538</v>
      </c>
      <c r="E220" s="67" t="s">
        <v>99</v>
      </c>
      <c r="F220" s="67" t="s">
        <v>247</v>
      </c>
      <c r="G220" s="67" t="s">
        <v>86</v>
      </c>
      <c r="H220" s="67"/>
      <c r="I220" s="67" t="s">
        <v>258</v>
      </c>
      <c r="J220" s="155">
        <f>J221</f>
        <v>0</v>
      </c>
    </row>
    <row r="221" spans="2:10" ht="12.75" hidden="1">
      <c r="B221" s="26" t="s">
        <v>635</v>
      </c>
      <c r="C221" s="71" t="s">
        <v>97</v>
      </c>
      <c r="D221" s="71" t="s">
        <v>538</v>
      </c>
      <c r="E221" s="67" t="s">
        <v>99</v>
      </c>
      <c r="F221" s="67" t="s">
        <v>247</v>
      </c>
      <c r="G221" s="67" t="s">
        <v>86</v>
      </c>
      <c r="H221" s="67"/>
      <c r="I221" s="67" t="s">
        <v>255</v>
      </c>
      <c r="J221" s="155">
        <f>4500-4500</f>
        <v>0</v>
      </c>
    </row>
    <row r="222" spans="2:10" ht="12.75" hidden="1">
      <c r="B222" s="16" t="s">
        <v>447</v>
      </c>
      <c r="C222" s="71" t="s">
        <v>97</v>
      </c>
      <c r="D222" s="71" t="s">
        <v>538</v>
      </c>
      <c r="E222" s="67" t="s">
        <v>99</v>
      </c>
      <c r="F222" s="67" t="s">
        <v>247</v>
      </c>
      <c r="G222" s="67" t="s">
        <v>86</v>
      </c>
      <c r="H222" s="67" t="s">
        <v>633</v>
      </c>
      <c r="I222" s="67" t="s">
        <v>265</v>
      </c>
      <c r="J222" s="155">
        <f>J223</f>
        <v>0</v>
      </c>
    </row>
    <row r="223" spans="2:10" ht="38.25" hidden="1">
      <c r="B223" s="11" t="s">
        <v>634</v>
      </c>
      <c r="C223" s="71" t="s">
        <v>97</v>
      </c>
      <c r="D223" s="71" t="s">
        <v>538</v>
      </c>
      <c r="E223" s="67" t="s">
        <v>99</v>
      </c>
      <c r="F223" s="67" t="s">
        <v>247</v>
      </c>
      <c r="G223" s="67" t="s">
        <v>86</v>
      </c>
      <c r="H223" s="67" t="s">
        <v>633</v>
      </c>
      <c r="I223" s="90" t="s">
        <v>63</v>
      </c>
      <c r="J223" s="155"/>
    </row>
    <row r="224" spans="2:10" ht="12.75" hidden="1">
      <c r="B224" s="26" t="s">
        <v>262</v>
      </c>
      <c r="C224" s="71" t="s">
        <v>97</v>
      </c>
      <c r="D224" s="71" t="s">
        <v>538</v>
      </c>
      <c r="E224" s="67" t="s">
        <v>99</v>
      </c>
      <c r="F224" s="67" t="s">
        <v>247</v>
      </c>
      <c r="G224" s="67" t="s">
        <v>86</v>
      </c>
      <c r="H224" s="67" t="s">
        <v>632</v>
      </c>
      <c r="I224" s="67"/>
      <c r="J224" s="155">
        <f>J225</f>
        <v>0</v>
      </c>
    </row>
    <row r="225" spans="2:10" ht="38.25" hidden="1">
      <c r="B225" s="26" t="s">
        <v>259</v>
      </c>
      <c r="C225" s="71" t="s">
        <v>97</v>
      </c>
      <c r="D225" s="71" t="s">
        <v>538</v>
      </c>
      <c r="E225" s="67" t="s">
        <v>99</v>
      </c>
      <c r="F225" s="67" t="s">
        <v>247</v>
      </c>
      <c r="G225" s="67" t="s">
        <v>86</v>
      </c>
      <c r="H225" s="67" t="s">
        <v>632</v>
      </c>
      <c r="I225" s="67" t="s">
        <v>258</v>
      </c>
      <c r="J225" s="155">
        <f>J226</f>
        <v>0</v>
      </c>
    </row>
    <row r="226" spans="2:10" ht="12.75" hidden="1">
      <c r="B226" s="26" t="s">
        <v>257</v>
      </c>
      <c r="C226" s="71" t="s">
        <v>97</v>
      </c>
      <c r="D226" s="71" t="s">
        <v>538</v>
      </c>
      <c r="E226" s="67" t="s">
        <v>99</v>
      </c>
      <c r="F226" s="67" t="s">
        <v>247</v>
      </c>
      <c r="G226" s="67" t="s">
        <v>86</v>
      </c>
      <c r="H226" s="67" t="s">
        <v>632</v>
      </c>
      <c r="I226" s="67" t="s">
        <v>255</v>
      </c>
      <c r="J226" s="155"/>
    </row>
    <row r="227" spans="2:10" ht="25.5" hidden="1">
      <c r="B227" s="26" t="s">
        <v>260</v>
      </c>
      <c r="C227" s="71" t="s">
        <v>97</v>
      </c>
      <c r="D227" s="71" t="s">
        <v>538</v>
      </c>
      <c r="E227" s="67" t="s">
        <v>99</v>
      </c>
      <c r="F227" s="67" t="s">
        <v>247</v>
      </c>
      <c r="G227" s="67" t="s">
        <v>86</v>
      </c>
      <c r="H227" s="67" t="s">
        <v>631</v>
      </c>
      <c r="I227" s="67"/>
      <c r="J227" s="155">
        <f>J228</f>
        <v>0</v>
      </c>
    </row>
    <row r="228" spans="2:10" ht="38.25" hidden="1">
      <c r="B228" s="26" t="s">
        <v>259</v>
      </c>
      <c r="C228" s="71" t="s">
        <v>97</v>
      </c>
      <c r="D228" s="71" t="s">
        <v>538</v>
      </c>
      <c r="E228" s="67" t="s">
        <v>99</v>
      </c>
      <c r="F228" s="67" t="s">
        <v>247</v>
      </c>
      <c r="G228" s="67" t="s">
        <v>86</v>
      </c>
      <c r="H228" s="67" t="s">
        <v>631</v>
      </c>
      <c r="I228" s="67" t="s">
        <v>258</v>
      </c>
      <c r="J228" s="155">
        <f>J229</f>
        <v>0</v>
      </c>
    </row>
    <row r="229" spans="2:10" ht="12.75" hidden="1">
      <c r="B229" s="26" t="s">
        <v>257</v>
      </c>
      <c r="C229" s="71" t="s">
        <v>97</v>
      </c>
      <c r="D229" s="71" t="s">
        <v>538</v>
      </c>
      <c r="E229" s="67" t="s">
        <v>99</v>
      </c>
      <c r="F229" s="67" t="s">
        <v>247</v>
      </c>
      <c r="G229" s="67" t="s">
        <v>86</v>
      </c>
      <c r="H229" s="67" t="s">
        <v>631</v>
      </c>
      <c r="I229" s="67" t="s">
        <v>255</v>
      </c>
      <c r="J229" s="155"/>
    </row>
    <row r="230" spans="2:10" ht="25.5" hidden="1">
      <c r="B230" s="26" t="s">
        <v>254</v>
      </c>
      <c r="C230" s="71" t="s">
        <v>97</v>
      </c>
      <c r="D230" s="71" t="s">
        <v>538</v>
      </c>
      <c r="E230" s="67" t="s">
        <v>99</v>
      </c>
      <c r="F230" s="67" t="s">
        <v>247</v>
      </c>
      <c r="G230" s="67" t="s">
        <v>86</v>
      </c>
      <c r="H230" s="67" t="s">
        <v>630</v>
      </c>
      <c r="I230" s="90"/>
      <c r="J230" s="155">
        <f>J231</f>
        <v>0</v>
      </c>
    </row>
    <row r="231" spans="2:10" ht="25.5" hidden="1">
      <c r="B231" s="24" t="s">
        <v>75</v>
      </c>
      <c r="C231" s="94" t="s">
        <v>97</v>
      </c>
      <c r="D231" s="71" t="s">
        <v>538</v>
      </c>
      <c r="E231" s="67" t="s">
        <v>99</v>
      </c>
      <c r="F231" s="67" t="s">
        <v>247</v>
      </c>
      <c r="G231" s="67" t="s">
        <v>86</v>
      </c>
      <c r="H231" s="67" t="s">
        <v>630</v>
      </c>
      <c r="I231" s="90" t="s">
        <v>74</v>
      </c>
      <c r="J231" s="155">
        <f>J232</f>
        <v>0</v>
      </c>
    </row>
    <row r="232" spans="2:10" ht="24.75" customHeight="1" hidden="1">
      <c r="B232" s="24" t="s">
        <v>73</v>
      </c>
      <c r="C232" s="94" t="s">
        <v>97</v>
      </c>
      <c r="D232" s="71" t="s">
        <v>538</v>
      </c>
      <c r="E232" s="67" t="s">
        <v>99</v>
      </c>
      <c r="F232" s="67" t="s">
        <v>247</v>
      </c>
      <c r="G232" s="67" t="s">
        <v>86</v>
      </c>
      <c r="H232" s="67" t="s">
        <v>630</v>
      </c>
      <c r="I232" s="90" t="s">
        <v>68</v>
      </c>
      <c r="J232" s="155"/>
    </row>
    <row r="233" spans="2:10" ht="12.75" hidden="1">
      <c r="B233" s="14" t="s">
        <v>629</v>
      </c>
      <c r="C233" s="95" t="s">
        <v>97</v>
      </c>
      <c r="D233" s="71" t="s">
        <v>538</v>
      </c>
      <c r="E233" s="78" t="s">
        <v>99</v>
      </c>
      <c r="F233" s="78" t="s">
        <v>247</v>
      </c>
      <c r="G233" s="78" t="s">
        <v>97</v>
      </c>
      <c r="H233" s="78"/>
      <c r="I233" s="92"/>
      <c r="J233" s="154">
        <f>J234</f>
        <v>0</v>
      </c>
    </row>
    <row r="234" spans="2:10" ht="12.75" hidden="1">
      <c r="B234" s="16" t="s">
        <v>613</v>
      </c>
      <c r="C234" s="94" t="s">
        <v>97</v>
      </c>
      <c r="D234" s="71" t="s">
        <v>538</v>
      </c>
      <c r="E234" s="67" t="s">
        <v>99</v>
      </c>
      <c r="F234" s="67" t="s">
        <v>247</v>
      </c>
      <c r="G234" s="67" t="s">
        <v>97</v>
      </c>
      <c r="H234" s="67"/>
      <c r="I234" s="90"/>
      <c r="J234" s="155">
        <f>J235</f>
        <v>0</v>
      </c>
    </row>
    <row r="235" spans="2:10" ht="25.5" hidden="1">
      <c r="B235" s="26" t="s">
        <v>628</v>
      </c>
      <c r="C235" s="94" t="s">
        <v>97</v>
      </c>
      <c r="D235" s="71" t="s">
        <v>538</v>
      </c>
      <c r="E235" s="67" t="s">
        <v>99</v>
      </c>
      <c r="F235" s="67" t="s">
        <v>247</v>
      </c>
      <c r="G235" s="67" t="s">
        <v>97</v>
      </c>
      <c r="H235" s="67"/>
      <c r="I235" s="90"/>
      <c r="J235" s="155">
        <f>J236</f>
        <v>0</v>
      </c>
    </row>
    <row r="236" spans="2:10" ht="12.75" hidden="1">
      <c r="B236" s="26" t="s">
        <v>344</v>
      </c>
      <c r="C236" s="94" t="s">
        <v>97</v>
      </c>
      <c r="D236" s="71" t="s">
        <v>538</v>
      </c>
      <c r="E236" s="67" t="s">
        <v>99</v>
      </c>
      <c r="F236" s="67" t="s">
        <v>247</v>
      </c>
      <c r="G236" s="67" t="s">
        <v>97</v>
      </c>
      <c r="H236" s="67"/>
      <c r="I236" s="90" t="s">
        <v>340</v>
      </c>
      <c r="J236" s="155">
        <f>J237</f>
        <v>0</v>
      </c>
    </row>
    <row r="237" spans="2:10" ht="37.5" customHeight="1" hidden="1">
      <c r="B237" s="26" t="s">
        <v>627</v>
      </c>
      <c r="C237" s="94" t="s">
        <v>97</v>
      </c>
      <c r="D237" s="71" t="s">
        <v>538</v>
      </c>
      <c r="E237" s="67" t="s">
        <v>99</v>
      </c>
      <c r="F237" s="67" t="s">
        <v>247</v>
      </c>
      <c r="G237" s="67" t="s">
        <v>97</v>
      </c>
      <c r="H237" s="67"/>
      <c r="I237" s="90" t="s">
        <v>626</v>
      </c>
      <c r="J237" s="155"/>
    </row>
    <row r="238" spans="2:10" ht="12.75" hidden="1">
      <c r="B238" s="24"/>
      <c r="C238" s="94"/>
      <c r="D238" s="71" t="s">
        <v>538</v>
      </c>
      <c r="E238" s="67"/>
      <c r="F238" s="67"/>
      <c r="G238" s="67"/>
      <c r="H238" s="67"/>
      <c r="I238" s="90"/>
      <c r="J238" s="155"/>
    </row>
    <row r="239" spans="2:10" ht="15.75" customHeight="1" hidden="1">
      <c r="B239" s="28" t="s">
        <v>249</v>
      </c>
      <c r="C239" s="95" t="s">
        <v>97</v>
      </c>
      <c r="D239" s="79" t="s">
        <v>538</v>
      </c>
      <c r="E239" s="78" t="s">
        <v>99</v>
      </c>
      <c r="F239" s="78" t="s">
        <v>85</v>
      </c>
      <c r="G239" s="78" t="s">
        <v>247</v>
      </c>
      <c r="H239" s="78"/>
      <c r="I239" s="92"/>
      <c r="J239" s="154">
        <f>J243+J240</f>
        <v>0</v>
      </c>
    </row>
    <row r="240" spans="2:10" ht="28.5" customHeight="1" hidden="1">
      <c r="B240" s="26" t="s">
        <v>625</v>
      </c>
      <c r="C240" s="94" t="s">
        <v>97</v>
      </c>
      <c r="D240" s="71" t="s">
        <v>538</v>
      </c>
      <c r="E240" s="67" t="s">
        <v>99</v>
      </c>
      <c r="F240" s="67" t="s">
        <v>85</v>
      </c>
      <c r="G240" s="67" t="s">
        <v>247</v>
      </c>
      <c r="H240" s="67"/>
      <c r="I240" s="67"/>
      <c r="J240" s="155">
        <f>J241</f>
        <v>0</v>
      </c>
    </row>
    <row r="241" spans="2:10" ht="16.5" customHeight="1" hidden="1">
      <c r="B241" s="26" t="s">
        <v>624</v>
      </c>
      <c r="C241" s="94" t="s">
        <v>97</v>
      </c>
      <c r="D241" s="71" t="s">
        <v>538</v>
      </c>
      <c r="E241" s="67" t="s">
        <v>99</v>
      </c>
      <c r="F241" s="67" t="s">
        <v>85</v>
      </c>
      <c r="G241" s="67" t="s">
        <v>247</v>
      </c>
      <c r="H241" s="67"/>
      <c r="I241" s="67" t="s">
        <v>258</v>
      </c>
      <c r="J241" s="155">
        <f>J242</f>
        <v>0</v>
      </c>
    </row>
    <row r="242" spans="2:10" ht="42" customHeight="1" hidden="1">
      <c r="B242" s="26" t="s">
        <v>623</v>
      </c>
      <c r="C242" s="94" t="s">
        <v>97</v>
      </c>
      <c r="D242" s="71" t="s">
        <v>538</v>
      </c>
      <c r="E242" s="67" t="s">
        <v>99</v>
      </c>
      <c r="F242" s="67" t="s">
        <v>85</v>
      </c>
      <c r="G242" s="67" t="s">
        <v>247</v>
      </c>
      <c r="H242" s="67"/>
      <c r="I242" s="67" t="s">
        <v>622</v>
      </c>
      <c r="J242" s="155">
        <f>4000-4000</f>
        <v>0</v>
      </c>
    </row>
    <row r="243" spans="2:10" ht="0.75" customHeight="1" hidden="1">
      <c r="B243" s="26" t="s">
        <v>102</v>
      </c>
      <c r="C243" s="71" t="s">
        <v>97</v>
      </c>
      <c r="D243" s="71" t="s">
        <v>538</v>
      </c>
      <c r="E243" s="67" t="s">
        <v>99</v>
      </c>
      <c r="F243" s="67" t="s">
        <v>85</v>
      </c>
      <c r="G243" s="67" t="s">
        <v>247</v>
      </c>
      <c r="H243" s="67" t="s">
        <v>564</v>
      </c>
      <c r="I243" s="90"/>
      <c r="J243" s="155">
        <f>J244+J247+J251</f>
        <v>0</v>
      </c>
    </row>
    <row r="244" spans="2:10" ht="18" customHeight="1" hidden="1">
      <c r="B244" s="24" t="s">
        <v>248</v>
      </c>
      <c r="C244" s="94" t="s">
        <v>97</v>
      </c>
      <c r="D244" s="71" t="s">
        <v>538</v>
      </c>
      <c r="E244" s="67" t="s">
        <v>99</v>
      </c>
      <c r="F244" s="67" t="s">
        <v>85</v>
      </c>
      <c r="G244" s="67" t="s">
        <v>247</v>
      </c>
      <c r="H244" s="67" t="s">
        <v>621</v>
      </c>
      <c r="I244" s="90"/>
      <c r="J244" s="155">
        <f>J245</f>
        <v>0</v>
      </c>
    </row>
    <row r="245" spans="2:10" ht="28.5" customHeight="1" hidden="1">
      <c r="B245" s="24" t="s">
        <v>75</v>
      </c>
      <c r="C245" s="94" t="s">
        <v>97</v>
      </c>
      <c r="D245" s="71" t="s">
        <v>538</v>
      </c>
      <c r="E245" s="67" t="s">
        <v>99</v>
      </c>
      <c r="F245" s="67" t="s">
        <v>85</v>
      </c>
      <c r="G245" s="67" t="s">
        <v>247</v>
      </c>
      <c r="H245" s="67" t="s">
        <v>621</v>
      </c>
      <c r="I245" s="90" t="s">
        <v>74</v>
      </c>
      <c r="J245" s="155">
        <f>J246</f>
        <v>0</v>
      </c>
    </row>
    <row r="246" spans="2:10" ht="28.5" customHeight="1" hidden="1">
      <c r="B246" s="24" t="s">
        <v>73</v>
      </c>
      <c r="C246" s="94" t="s">
        <v>97</v>
      </c>
      <c r="D246" s="71" t="s">
        <v>538</v>
      </c>
      <c r="E246" s="67" t="s">
        <v>99</v>
      </c>
      <c r="F246" s="67" t="s">
        <v>85</v>
      </c>
      <c r="G246" s="67" t="s">
        <v>247</v>
      </c>
      <c r="H246" s="67" t="s">
        <v>621</v>
      </c>
      <c r="I246" s="90" t="s">
        <v>68</v>
      </c>
      <c r="J246" s="155"/>
    </row>
    <row r="247" spans="2:10" ht="0.75" customHeight="1" hidden="1">
      <c r="B247" s="26" t="s">
        <v>287</v>
      </c>
      <c r="C247" s="94" t="s">
        <v>97</v>
      </c>
      <c r="D247" s="71" t="s">
        <v>538</v>
      </c>
      <c r="E247" s="67" t="s">
        <v>99</v>
      </c>
      <c r="F247" s="67" t="s">
        <v>85</v>
      </c>
      <c r="G247" s="67" t="s">
        <v>247</v>
      </c>
      <c r="H247" s="67" t="s">
        <v>621</v>
      </c>
      <c r="I247" s="90" t="s">
        <v>265</v>
      </c>
      <c r="J247" s="155">
        <f>J248</f>
        <v>0</v>
      </c>
    </row>
    <row r="248" spans="2:10" ht="25.5" hidden="1">
      <c r="B248" s="24" t="s">
        <v>316</v>
      </c>
      <c r="C248" s="94" t="s">
        <v>97</v>
      </c>
      <c r="D248" s="71" t="s">
        <v>538</v>
      </c>
      <c r="E248" s="67" t="s">
        <v>99</v>
      </c>
      <c r="F248" s="67" t="s">
        <v>85</v>
      </c>
      <c r="G248" s="67" t="s">
        <v>247</v>
      </c>
      <c r="H248" s="67" t="s">
        <v>621</v>
      </c>
      <c r="I248" s="90" t="s">
        <v>314</v>
      </c>
      <c r="J248" s="155"/>
    </row>
    <row r="249" spans="2:10" ht="4.5" customHeight="1" hidden="1">
      <c r="B249" s="28" t="s">
        <v>245</v>
      </c>
      <c r="C249" s="95" t="s">
        <v>97</v>
      </c>
      <c r="D249" s="71" t="s">
        <v>538</v>
      </c>
      <c r="E249" s="78" t="s">
        <v>99</v>
      </c>
      <c r="F249" s="78" t="s">
        <v>242</v>
      </c>
      <c r="G249" s="78"/>
      <c r="H249" s="78"/>
      <c r="I249" s="92"/>
      <c r="J249" s="154">
        <f>J250</f>
        <v>0</v>
      </c>
    </row>
    <row r="250" spans="2:10" ht="12.75" hidden="1">
      <c r="B250" s="28" t="s">
        <v>244</v>
      </c>
      <c r="C250" s="95" t="s">
        <v>97</v>
      </c>
      <c r="D250" s="71" t="s">
        <v>538</v>
      </c>
      <c r="E250" s="78" t="s">
        <v>99</v>
      </c>
      <c r="F250" s="78" t="s">
        <v>242</v>
      </c>
      <c r="G250" s="78" t="s">
        <v>70</v>
      </c>
      <c r="H250" s="78"/>
      <c r="I250" s="92"/>
      <c r="J250" s="154">
        <f>J251</f>
        <v>0</v>
      </c>
    </row>
    <row r="251" spans="2:10" ht="38.25" hidden="1">
      <c r="B251" s="26" t="s">
        <v>102</v>
      </c>
      <c r="C251" s="71" t="s">
        <v>97</v>
      </c>
      <c r="D251" s="71" t="s">
        <v>538</v>
      </c>
      <c r="E251" s="67" t="s">
        <v>99</v>
      </c>
      <c r="F251" s="67" t="s">
        <v>242</v>
      </c>
      <c r="G251" s="67" t="s">
        <v>70</v>
      </c>
      <c r="H251" s="67" t="s">
        <v>564</v>
      </c>
      <c r="I251" s="90"/>
      <c r="J251" s="155">
        <f>J252</f>
        <v>0</v>
      </c>
    </row>
    <row r="252" spans="2:10" ht="25.5" hidden="1">
      <c r="B252" s="26" t="s">
        <v>243</v>
      </c>
      <c r="C252" s="71" t="s">
        <v>97</v>
      </c>
      <c r="D252" s="71" t="s">
        <v>538</v>
      </c>
      <c r="E252" s="67" t="s">
        <v>99</v>
      </c>
      <c r="F252" s="67" t="s">
        <v>242</v>
      </c>
      <c r="G252" s="67" t="s">
        <v>70</v>
      </c>
      <c r="H252" s="67" t="s">
        <v>620</v>
      </c>
      <c r="I252" s="90"/>
      <c r="J252" s="155">
        <f>J253</f>
        <v>0</v>
      </c>
    </row>
    <row r="253" spans="2:10" ht="25.5" hidden="1">
      <c r="B253" s="24" t="s">
        <v>75</v>
      </c>
      <c r="C253" s="94" t="s">
        <v>97</v>
      </c>
      <c r="D253" s="71" t="s">
        <v>538</v>
      </c>
      <c r="E253" s="67" t="s">
        <v>99</v>
      </c>
      <c r="F253" s="67" t="s">
        <v>242</v>
      </c>
      <c r="G253" s="67" t="s">
        <v>70</v>
      </c>
      <c r="H253" s="67" t="s">
        <v>620</v>
      </c>
      <c r="I253" s="90" t="s">
        <v>74</v>
      </c>
      <c r="J253" s="155">
        <f>J254</f>
        <v>0</v>
      </c>
    </row>
    <row r="254" spans="2:10" ht="25.5" hidden="1">
      <c r="B254" s="24" t="s">
        <v>73</v>
      </c>
      <c r="C254" s="94" t="s">
        <v>97</v>
      </c>
      <c r="D254" s="71" t="s">
        <v>538</v>
      </c>
      <c r="E254" s="67" t="s">
        <v>99</v>
      </c>
      <c r="F254" s="67" t="s">
        <v>242</v>
      </c>
      <c r="G254" s="67" t="s">
        <v>70</v>
      </c>
      <c r="H254" s="67" t="s">
        <v>620</v>
      </c>
      <c r="I254" s="90" t="s">
        <v>68</v>
      </c>
      <c r="J254" s="155"/>
    </row>
    <row r="255" spans="2:10" ht="25.5" hidden="1">
      <c r="B255" s="14" t="s">
        <v>240</v>
      </c>
      <c r="C255" s="79" t="s">
        <v>97</v>
      </c>
      <c r="D255" s="71" t="s">
        <v>538</v>
      </c>
      <c r="E255" s="78" t="s">
        <v>99</v>
      </c>
      <c r="F255" s="78" t="s">
        <v>223</v>
      </c>
      <c r="G255" s="78"/>
      <c r="H255" s="78"/>
      <c r="I255" s="78"/>
      <c r="J255" s="154" t="e">
        <f>J256+J261</f>
        <v>#REF!</v>
      </c>
    </row>
    <row r="256" spans="2:10" ht="12.75" hidden="1">
      <c r="B256" s="14" t="s">
        <v>239</v>
      </c>
      <c r="C256" s="79" t="s">
        <v>97</v>
      </c>
      <c r="D256" s="71" t="s">
        <v>538</v>
      </c>
      <c r="E256" s="78" t="s">
        <v>99</v>
      </c>
      <c r="F256" s="78" t="s">
        <v>223</v>
      </c>
      <c r="G256" s="78" t="s">
        <v>86</v>
      </c>
      <c r="H256" s="78"/>
      <c r="I256" s="78"/>
      <c r="J256" s="154" t="e">
        <f>J257+#REF!+J332</f>
        <v>#REF!</v>
      </c>
    </row>
    <row r="257" spans="2:10" ht="12.75" hidden="1">
      <c r="B257" s="26" t="s">
        <v>238</v>
      </c>
      <c r="C257" s="71" t="s">
        <v>97</v>
      </c>
      <c r="D257" s="71" t="s">
        <v>538</v>
      </c>
      <c r="E257" s="67" t="s">
        <v>99</v>
      </c>
      <c r="F257" s="67" t="s">
        <v>223</v>
      </c>
      <c r="G257" s="67" t="s">
        <v>86</v>
      </c>
      <c r="H257" s="67" t="s">
        <v>619</v>
      </c>
      <c r="I257" s="67"/>
      <c r="J257" s="155">
        <f>J258</f>
        <v>0</v>
      </c>
    </row>
    <row r="258" spans="2:10" ht="25.5" hidden="1">
      <c r="B258" s="26" t="s">
        <v>212</v>
      </c>
      <c r="C258" s="71" t="s">
        <v>97</v>
      </c>
      <c r="D258" s="71" t="s">
        <v>538</v>
      </c>
      <c r="E258" s="67" t="s">
        <v>99</v>
      </c>
      <c r="F258" s="67" t="s">
        <v>223</v>
      </c>
      <c r="G258" s="67" t="s">
        <v>86</v>
      </c>
      <c r="H258" s="67"/>
      <c r="I258" s="67"/>
      <c r="J258" s="155">
        <f>J259</f>
        <v>0</v>
      </c>
    </row>
    <row r="259" spans="2:10" ht="38.25" hidden="1">
      <c r="B259" s="16" t="s">
        <v>237</v>
      </c>
      <c r="C259" s="91" t="s">
        <v>97</v>
      </c>
      <c r="D259" s="71" t="s">
        <v>538</v>
      </c>
      <c r="E259" s="67" t="s">
        <v>99</v>
      </c>
      <c r="F259" s="67" t="s">
        <v>223</v>
      </c>
      <c r="G259" s="67" t="s">
        <v>86</v>
      </c>
      <c r="H259" s="67" t="s">
        <v>619</v>
      </c>
      <c r="I259" s="67" t="s">
        <v>107</v>
      </c>
      <c r="J259" s="155">
        <f>J260</f>
        <v>0</v>
      </c>
    </row>
    <row r="260" spans="2:10" ht="38.25" hidden="1">
      <c r="B260" s="16" t="s">
        <v>236</v>
      </c>
      <c r="C260" s="91" t="s">
        <v>97</v>
      </c>
      <c r="D260" s="71" t="s">
        <v>538</v>
      </c>
      <c r="E260" s="67" t="s">
        <v>99</v>
      </c>
      <c r="F260" s="67" t="s">
        <v>223</v>
      </c>
      <c r="G260" s="67" t="s">
        <v>86</v>
      </c>
      <c r="H260" s="67" t="s">
        <v>619</v>
      </c>
      <c r="I260" s="67" t="s">
        <v>234</v>
      </c>
      <c r="J260" s="155">
        <v>0</v>
      </c>
    </row>
    <row r="261" spans="2:10" ht="12.75" hidden="1">
      <c r="B261" s="14"/>
      <c r="C261" s="79"/>
      <c r="D261" s="71" t="s">
        <v>538</v>
      </c>
      <c r="E261" s="78"/>
      <c r="F261" s="78"/>
      <c r="G261" s="78"/>
      <c r="H261" s="78"/>
      <c r="I261" s="78"/>
      <c r="J261" s="154"/>
    </row>
    <row r="262" spans="2:10" ht="12.75" hidden="1">
      <c r="B262" s="14" t="s">
        <v>221</v>
      </c>
      <c r="C262" s="79"/>
      <c r="D262" s="71" t="s">
        <v>538</v>
      </c>
      <c r="E262" s="78" t="s">
        <v>99</v>
      </c>
      <c r="F262" s="78" t="s">
        <v>70</v>
      </c>
      <c r="G262" s="78"/>
      <c r="H262" s="78"/>
      <c r="I262" s="78"/>
      <c r="J262" s="154">
        <f>J325+J321+J317+J304+J287+J283+J279+J263</f>
        <v>0</v>
      </c>
    </row>
    <row r="263" spans="2:10" ht="12.75" hidden="1">
      <c r="B263" s="14" t="s">
        <v>197</v>
      </c>
      <c r="C263" s="79"/>
      <c r="D263" s="71" t="s">
        <v>538</v>
      </c>
      <c r="E263" s="78" t="s">
        <v>99</v>
      </c>
      <c r="F263" s="78" t="s">
        <v>70</v>
      </c>
      <c r="G263" s="78" t="s">
        <v>86</v>
      </c>
      <c r="H263" s="78"/>
      <c r="I263" s="78"/>
      <c r="J263" s="154">
        <f>J264+J270+J267</f>
        <v>0</v>
      </c>
    </row>
    <row r="264" spans="2:10" ht="25.5" hidden="1">
      <c r="B264" s="26" t="s">
        <v>196</v>
      </c>
      <c r="C264" s="71"/>
      <c r="D264" s="71" t="s">
        <v>538</v>
      </c>
      <c r="E264" s="67" t="s">
        <v>99</v>
      </c>
      <c r="F264" s="67" t="s">
        <v>70</v>
      </c>
      <c r="G264" s="67" t="s">
        <v>86</v>
      </c>
      <c r="H264" s="67"/>
      <c r="I264" s="67"/>
      <c r="J264" s="155">
        <f>J266</f>
        <v>0</v>
      </c>
    </row>
    <row r="265" spans="2:10" ht="25.5" hidden="1">
      <c r="B265" s="26" t="s">
        <v>220</v>
      </c>
      <c r="C265" s="71"/>
      <c r="D265" s="71" t="s">
        <v>538</v>
      </c>
      <c r="E265" s="67" t="s">
        <v>99</v>
      </c>
      <c r="F265" s="67" t="s">
        <v>70</v>
      </c>
      <c r="G265" s="67" t="s">
        <v>86</v>
      </c>
      <c r="H265" s="67"/>
      <c r="I265" s="67"/>
      <c r="J265" s="155">
        <f>J266</f>
        <v>0</v>
      </c>
    </row>
    <row r="266" spans="2:10" ht="12.75" hidden="1">
      <c r="B266" s="26" t="s">
        <v>180</v>
      </c>
      <c r="C266" s="71"/>
      <c r="D266" s="71" t="s">
        <v>538</v>
      </c>
      <c r="E266" s="67" t="s">
        <v>99</v>
      </c>
      <c r="F266" s="67" t="s">
        <v>70</v>
      </c>
      <c r="G266" s="67" t="s">
        <v>86</v>
      </c>
      <c r="H266" s="67"/>
      <c r="I266" s="67" t="s">
        <v>172</v>
      </c>
      <c r="J266" s="155"/>
    </row>
    <row r="267" spans="2:10" ht="38.25" hidden="1">
      <c r="B267" s="26" t="s">
        <v>191</v>
      </c>
      <c r="C267" s="71"/>
      <c r="D267" s="71" t="s">
        <v>538</v>
      </c>
      <c r="E267" s="67" t="s">
        <v>99</v>
      </c>
      <c r="F267" s="67" t="s">
        <v>70</v>
      </c>
      <c r="G267" s="67" t="s">
        <v>86</v>
      </c>
      <c r="H267" s="67"/>
      <c r="I267" s="67"/>
      <c r="J267" s="155">
        <f>J268+J271+J276</f>
        <v>0</v>
      </c>
    </row>
    <row r="268" spans="2:10" ht="12.75" hidden="1">
      <c r="B268" s="39"/>
      <c r="C268" s="132"/>
      <c r="D268" s="71" t="s">
        <v>538</v>
      </c>
      <c r="E268" s="131"/>
      <c r="F268" s="131"/>
      <c r="G268" s="131"/>
      <c r="H268" s="131"/>
      <c r="I268" s="131"/>
      <c r="J268" s="273"/>
    </row>
    <row r="269" spans="2:10" ht="12.75" hidden="1">
      <c r="B269" s="39"/>
      <c r="C269" s="132"/>
      <c r="D269" s="71" t="s">
        <v>538</v>
      </c>
      <c r="E269" s="131"/>
      <c r="F269" s="131"/>
      <c r="G269" s="131"/>
      <c r="H269" s="131"/>
      <c r="I269" s="131"/>
      <c r="J269" s="273"/>
    </row>
    <row r="270" spans="2:10" ht="12.75" hidden="1">
      <c r="B270" s="26"/>
      <c r="C270" s="71"/>
      <c r="D270" s="71" t="s">
        <v>538</v>
      </c>
      <c r="E270" s="67"/>
      <c r="F270" s="67"/>
      <c r="G270" s="67"/>
      <c r="H270" s="67"/>
      <c r="I270" s="67"/>
      <c r="J270" s="155"/>
    </row>
    <row r="271" spans="2:10" ht="38.25" hidden="1">
      <c r="B271" s="26" t="s">
        <v>189</v>
      </c>
      <c r="C271" s="71"/>
      <c r="D271" s="71" t="s">
        <v>538</v>
      </c>
      <c r="E271" s="67" t="s">
        <v>99</v>
      </c>
      <c r="F271" s="67" t="s">
        <v>70</v>
      </c>
      <c r="G271" s="67" t="s">
        <v>86</v>
      </c>
      <c r="H271" s="67"/>
      <c r="I271" s="67"/>
      <c r="J271" s="155">
        <f>J272+J274</f>
        <v>0</v>
      </c>
    </row>
    <row r="272" spans="2:10" ht="38.25" hidden="1">
      <c r="B272" s="26" t="s">
        <v>187</v>
      </c>
      <c r="C272" s="71"/>
      <c r="D272" s="71" t="s">
        <v>538</v>
      </c>
      <c r="E272" s="67" t="s">
        <v>99</v>
      </c>
      <c r="F272" s="67" t="s">
        <v>70</v>
      </c>
      <c r="G272" s="67" t="s">
        <v>86</v>
      </c>
      <c r="H272" s="67"/>
      <c r="I272" s="67"/>
      <c r="J272" s="155">
        <f>J273</f>
        <v>0</v>
      </c>
    </row>
    <row r="273" spans="2:10" ht="12.75" hidden="1">
      <c r="B273" s="26" t="s">
        <v>180</v>
      </c>
      <c r="C273" s="71"/>
      <c r="D273" s="71" t="s">
        <v>538</v>
      </c>
      <c r="E273" s="67" t="s">
        <v>99</v>
      </c>
      <c r="F273" s="67" t="s">
        <v>70</v>
      </c>
      <c r="G273" s="67" t="s">
        <v>86</v>
      </c>
      <c r="H273" s="67"/>
      <c r="I273" s="67" t="s">
        <v>172</v>
      </c>
      <c r="J273" s="155"/>
    </row>
    <row r="274" spans="2:10" ht="25.5" hidden="1">
      <c r="B274" s="26" t="s">
        <v>185</v>
      </c>
      <c r="C274" s="71"/>
      <c r="D274" s="71" t="s">
        <v>538</v>
      </c>
      <c r="E274" s="67" t="s">
        <v>99</v>
      </c>
      <c r="F274" s="67" t="s">
        <v>70</v>
      </c>
      <c r="G274" s="67" t="s">
        <v>86</v>
      </c>
      <c r="H274" s="67"/>
      <c r="I274" s="67"/>
      <c r="J274" s="155">
        <f>J275</f>
        <v>0</v>
      </c>
    </row>
    <row r="275" spans="2:10" ht="12.75" hidden="1">
      <c r="B275" s="26" t="s">
        <v>180</v>
      </c>
      <c r="C275" s="71"/>
      <c r="D275" s="71" t="s">
        <v>538</v>
      </c>
      <c r="E275" s="67" t="s">
        <v>99</v>
      </c>
      <c r="F275" s="67" t="s">
        <v>70</v>
      </c>
      <c r="G275" s="67" t="s">
        <v>86</v>
      </c>
      <c r="H275" s="67"/>
      <c r="I275" s="67" t="s">
        <v>172</v>
      </c>
      <c r="J275" s="155"/>
    </row>
    <row r="276" spans="2:10" ht="38.25" hidden="1">
      <c r="B276" s="26" t="s">
        <v>183</v>
      </c>
      <c r="C276" s="71"/>
      <c r="D276" s="71" t="s">
        <v>538</v>
      </c>
      <c r="E276" s="67" t="s">
        <v>99</v>
      </c>
      <c r="F276" s="67" t="s">
        <v>70</v>
      </c>
      <c r="G276" s="67" t="s">
        <v>86</v>
      </c>
      <c r="H276" s="67"/>
      <c r="I276" s="67"/>
      <c r="J276" s="155">
        <f>J277</f>
        <v>0</v>
      </c>
    </row>
    <row r="277" spans="2:10" ht="38.25" hidden="1">
      <c r="B277" s="26" t="s">
        <v>181</v>
      </c>
      <c r="C277" s="71"/>
      <c r="D277" s="71" t="s">
        <v>538</v>
      </c>
      <c r="E277" s="67" t="s">
        <v>99</v>
      </c>
      <c r="F277" s="67" t="s">
        <v>70</v>
      </c>
      <c r="G277" s="67" t="s">
        <v>86</v>
      </c>
      <c r="H277" s="67"/>
      <c r="I277" s="67"/>
      <c r="J277" s="155">
        <f>J278</f>
        <v>0</v>
      </c>
    </row>
    <row r="278" spans="2:10" ht="12.75" hidden="1">
      <c r="B278" s="26" t="s">
        <v>180</v>
      </c>
      <c r="C278" s="71"/>
      <c r="D278" s="71" t="s">
        <v>538</v>
      </c>
      <c r="E278" s="67" t="s">
        <v>99</v>
      </c>
      <c r="F278" s="67" t="s">
        <v>70</v>
      </c>
      <c r="G278" s="67" t="s">
        <v>86</v>
      </c>
      <c r="H278" s="67"/>
      <c r="I278" s="67" t="s">
        <v>172</v>
      </c>
      <c r="J278" s="155"/>
    </row>
    <row r="279" spans="2:10" ht="12.75" hidden="1">
      <c r="B279" s="14" t="s">
        <v>218</v>
      </c>
      <c r="C279" s="79"/>
      <c r="D279" s="71" t="s">
        <v>538</v>
      </c>
      <c r="E279" s="78" t="s">
        <v>99</v>
      </c>
      <c r="F279" s="78" t="s">
        <v>70</v>
      </c>
      <c r="G279" s="78" t="s">
        <v>97</v>
      </c>
      <c r="H279" s="78"/>
      <c r="I279" s="78"/>
      <c r="J279" s="154">
        <f>J280</f>
        <v>0</v>
      </c>
    </row>
    <row r="280" spans="2:10" ht="12.75" hidden="1">
      <c r="B280" s="14" t="s">
        <v>138</v>
      </c>
      <c r="C280" s="79"/>
      <c r="D280" s="71" t="s">
        <v>538</v>
      </c>
      <c r="E280" s="67" t="s">
        <v>99</v>
      </c>
      <c r="F280" s="67" t="s">
        <v>70</v>
      </c>
      <c r="G280" s="67" t="s">
        <v>97</v>
      </c>
      <c r="H280" s="67"/>
      <c r="I280" s="67"/>
      <c r="J280" s="155">
        <f>J281</f>
        <v>0</v>
      </c>
    </row>
    <row r="281" spans="2:10" ht="51" hidden="1">
      <c r="B281" s="26" t="s">
        <v>176</v>
      </c>
      <c r="C281" s="71"/>
      <c r="D281" s="71" t="s">
        <v>538</v>
      </c>
      <c r="E281" s="67" t="s">
        <v>99</v>
      </c>
      <c r="F281" s="67" t="s">
        <v>70</v>
      </c>
      <c r="G281" s="67" t="s">
        <v>97</v>
      </c>
      <c r="H281" s="67"/>
      <c r="I281" s="67"/>
      <c r="J281" s="155">
        <f>J282</f>
        <v>0</v>
      </c>
    </row>
    <row r="282" spans="2:10" ht="25.5" hidden="1">
      <c r="B282" s="26" t="s">
        <v>217</v>
      </c>
      <c r="C282" s="71"/>
      <c r="D282" s="71" t="s">
        <v>538</v>
      </c>
      <c r="E282" s="67" t="s">
        <v>99</v>
      </c>
      <c r="F282" s="67" t="s">
        <v>70</v>
      </c>
      <c r="G282" s="67" t="s">
        <v>97</v>
      </c>
      <c r="H282" s="67"/>
      <c r="I282" s="67" t="s">
        <v>172</v>
      </c>
      <c r="J282" s="155"/>
    </row>
    <row r="283" spans="2:10" ht="12.75" hidden="1">
      <c r="B283" s="14" t="s">
        <v>178</v>
      </c>
      <c r="C283" s="79"/>
      <c r="D283" s="71" t="s">
        <v>538</v>
      </c>
      <c r="E283" s="78" t="s">
        <v>99</v>
      </c>
      <c r="F283" s="78" t="s">
        <v>70</v>
      </c>
      <c r="G283" s="78" t="s">
        <v>128</v>
      </c>
      <c r="H283" s="78"/>
      <c r="I283" s="78"/>
      <c r="J283" s="154">
        <f>J284</f>
        <v>0</v>
      </c>
    </row>
    <row r="284" spans="2:10" ht="16.5" customHeight="1" hidden="1">
      <c r="B284" s="14" t="s">
        <v>138</v>
      </c>
      <c r="C284" s="79"/>
      <c r="D284" s="71" t="s">
        <v>538</v>
      </c>
      <c r="E284" s="67" t="s">
        <v>99</v>
      </c>
      <c r="F284" s="67" t="s">
        <v>70</v>
      </c>
      <c r="G284" s="67" t="s">
        <v>128</v>
      </c>
      <c r="H284" s="67"/>
      <c r="I284" s="67"/>
      <c r="J284" s="155">
        <f>J285</f>
        <v>0</v>
      </c>
    </row>
    <row r="285" spans="2:10" ht="51" hidden="1">
      <c r="B285" s="26" t="s">
        <v>176</v>
      </c>
      <c r="C285" s="71"/>
      <c r="D285" s="71" t="s">
        <v>538</v>
      </c>
      <c r="E285" s="67" t="s">
        <v>99</v>
      </c>
      <c r="F285" s="67" t="s">
        <v>70</v>
      </c>
      <c r="G285" s="67" t="s">
        <v>128</v>
      </c>
      <c r="H285" s="67"/>
      <c r="I285" s="67"/>
      <c r="J285" s="155">
        <f>J286</f>
        <v>0</v>
      </c>
    </row>
    <row r="286" spans="2:10" ht="25.5" hidden="1">
      <c r="B286" s="26" t="s">
        <v>217</v>
      </c>
      <c r="C286" s="71"/>
      <c r="D286" s="71" t="s">
        <v>538</v>
      </c>
      <c r="E286" s="67" t="s">
        <v>99</v>
      </c>
      <c r="F286" s="67" t="s">
        <v>70</v>
      </c>
      <c r="G286" s="67" t="s">
        <v>128</v>
      </c>
      <c r="H286" s="67"/>
      <c r="I286" s="67" t="s">
        <v>172</v>
      </c>
      <c r="J286" s="155"/>
    </row>
    <row r="287" spans="2:10" ht="25.5" hidden="1">
      <c r="B287" s="37" t="s">
        <v>215</v>
      </c>
      <c r="C287" s="95"/>
      <c r="D287" s="71" t="s">
        <v>538</v>
      </c>
      <c r="E287" s="67" t="s">
        <v>99</v>
      </c>
      <c r="F287" s="78" t="s">
        <v>70</v>
      </c>
      <c r="G287" s="78" t="s">
        <v>114</v>
      </c>
      <c r="H287" s="78"/>
      <c r="I287" s="78"/>
      <c r="J287" s="154">
        <f>J288+J294+J291+J301</f>
        <v>0</v>
      </c>
    </row>
    <row r="288" spans="2:10" ht="63.75" hidden="1">
      <c r="B288" s="26" t="s">
        <v>214</v>
      </c>
      <c r="C288" s="71"/>
      <c r="D288" s="71" t="s">
        <v>538</v>
      </c>
      <c r="E288" s="67" t="s">
        <v>99</v>
      </c>
      <c r="F288" s="67" t="s">
        <v>70</v>
      </c>
      <c r="G288" s="67" t="s">
        <v>114</v>
      </c>
      <c r="H288" s="67"/>
      <c r="I288" s="67"/>
      <c r="J288" s="155">
        <f>J289</f>
        <v>0</v>
      </c>
    </row>
    <row r="289" spans="2:10" ht="25.5" hidden="1">
      <c r="B289" s="26" t="s">
        <v>212</v>
      </c>
      <c r="C289" s="71"/>
      <c r="D289" s="71" t="s">
        <v>538</v>
      </c>
      <c r="E289" s="67" t="s">
        <v>99</v>
      </c>
      <c r="F289" s="67" t="s">
        <v>70</v>
      </c>
      <c r="G289" s="67" t="s">
        <v>114</v>
      </c>
      <c r="H289" s="67"/>
      <c r="I289" s="67"/>
      <c r="J289" s="155">
        <f>J290</f>
        <v>0</v>
      </c>
    </row>
    <row r="290" spans="2:10" ht="12.75" hidden="1">
      <c r="B290" s="26" t="s">
        <v>180</v>
      </c>
      <c r="C290" s="71"/>
      <c r="D290" s="71" t="s">
        <v>538</v>
      </c>
      <c r="E290" s="67" t="s">
        <v>99</v>
      </c>
      <c r="F290" s="67" t="s">
        <v>70</v>
      </c>
      <c r="G290" s="67" t="s">
        <v>114</v>
      </c>
      <c r="H290" s="67"/>
      <c r="I290" s="67" t="s">
        <v>172</v>
      </c>
      <c r="J290" s="155"/>
    </row>
    <row r="291" spans="2:10" ht="12.75" hidden="1">
      <c r="B291" s="26"/>
      <c r="C291" s="71"/>
      <c r="D291" s="71" t="s">
        <v>538</v>
      </c>
      <c r="E291" s="67"/>
      <c r="F291" s="67"/>
      <c r="G291" s="67"/>
      <c r="H291" s="67"/>
      <c r="I291" s="67"/>
      <c r="J291" s="155"/>
    </row>
    <row r="292" spans="2:10" ht="12.75" hidden="1">
      <c r="B292" s="26"/>
      <c r="C292" s="71"/>
      <c r="D292" s="71" t="s">
        <v>538</v>
      </c>
      <c r="E292" s="67"/>
      <c r="F292" s="67"/>
      <c r="G292" s="67"/>
      <c r="H292" s="67"/>
      <c r="I292" s="67"/>
      <c r="J292" s="155"/>
    </row>
    <row r="293" spans="2:10" ht="12.75" hidden="1">
      <c r="B293" s="26"/>
      <c r="C293" s="71"/>
      <c r="D293" s="71" t="s">
        <v>538</v>
      </c>
      <c r="E293" s="67"/>
      <c r="F293" s="67"/>
      <c r="G293" s="67"/>
      <c r="H293" s="67"/>
      <c r="I293" s="67"/>
      <c r="J293" s="155"/>
    </row>
    <row r="294" spans="2:10" ht="12.75" hidden="1">
      <c r="B294" s="26" t="s">
        <v>127</v>
      </c>
      <c r="C294" s="71"/>
      <c r="D294" s="71" t="s">
        <v>538</v>
      </c>
      <c r="E294" s="67" t="s">
        <v>99</v>
      </c>
      <c r="F294" s="67" t="s">
        <v>70</v>
      </c>
      <c r="G294" s="67" t="s">
        <v>114</v>
      </c>
      <c r="H294" s="67"/>
      <c r="I294" s="67"/>
      <c r="J294" s="155">
        <f>J295+J297+J299</f>
        <v>0</v>
      </c>
    </row>
    <row r="295" spans="2:10" ht="51" hidden="1">
      <c r="B295" s="26" t="s">
        <v>209</v>
      </c>
      <c r="C295" s="71"/>
      <c r="D295" s="71" t="s">
        <v>538</v>
      </c>
      <c r="E295" s="67" t="s">
        <v>99</v>
      </c>
      <c r="F295" s="67" t="s">
        <v>70</v>
      </c>
      <c r="G295" s="67" t="s">
        <v>114</v>
      </c>
      <c r="H295" s="67"/>
      <c r="I295" s="67"/>
      <c r="J295" s="155">
        <f>J296</f>
        <v>0</v>
      </c>
    </row>
    <row r="296" spans="2:10" ht="25.5" hidden="1">
      <c r="B296" s="36" t="s">
        <v>200</v>
      </c>
      <c r="C296" s="94"/>
      <c r="D296" s="71" t="s">
        <v>538</v>
      </c>
      <c r="E296" s="67" t="s">
        <v>99</v>
      </c>
      <c r="F296" s="67" t="s">
        <v>70</v>
      </c>
      <c r="G296" s="67" t="s">
        <v>114</v>
      </c>
      <c r="H296" s="67"/>
      <c r="I296" s="67" t="s">
        <v>198</v>
      </c>
      <c r="J296" s="155"/>
    </row>
    <row r="297" spans="2:10" ht="38.25" hidden="1">
      <c r="B297" s="36" t="s">
        <v>207</v>
      </c>
      <c r="C297" s="94"/>
      <c r="D297" s="71" t="s">
        <v>538</v>
      </c>
      <c r="E297" s="67" t="s">
        <v>99</v>
      </c>
      <c r="F297" s="67" t="s">
        <v>70</v>
      </c>
      <c r="G297" s="67" t="s">
        <v>114</v>
      </c>
      <c r="H297" s="67"/>
      <c r="I297" s="67"/>
      <c r="J297" s="155">
        <f>J298</f>
        <v>0</v>
      </c>
    </row>
    <row r="298" spans="2:10" ht="25.5" hidden="1">
      <c r="B298" s="36" t="s">
        <v>200</v>
      </c>
      <c r="C298" s="94"/>
      <c r="D298" s="71" t="s">
        <v>538</v>
      </c>
      <c r="E298" s="67" t="s">
        <v>99</v>
      </c>
      <c r="F298" s="67" t="s">
        <v>70</v>
      </c>
      <c r="G298" s="67" t="s">
        <v>114</v>
      </c>
      <c r="H298" s="67"/>
      <c r="I298" s="67" t="s">
        <v>198</v>
      </c>
      <c r="J298" s="155"/>
    </row>
    <row r="299" spans="2:10" ht="38.25" hidden="1">
      <c r="B299" s="36" t="s">
        <v>205</v>
      </c>
      <c r="C299" s="94"/>
      <c r="D299" s="71" t="s">
        <v>538</v>
      </c>
      <c r="E299" s="67" t="s">
        <v>99</v>
      </c>
      <c r="F299" s="67" t="s">
        <v>70</v>
      </c>
      <c r="G299" s="67" t="s">
        <v>114</v>
      </c>
      <c r="H299" s="67"/>
      <c r="I299" s="67"/>
      <c r="J299" s="155">
        <f>J300</f>
        <v>0</v>
      </c>
    </row>
    <row r="300" spans="2:10" ht="25.5" hidden="1">
      <c r="B300" s="36" t="s">
        <v>200</v>
      </c>
      <c r="C300" s="94"/>
      <c r="D300" s="71" t="s">
        <v>538</v>
      </c>
      <c r="E300" s="67" t="s">
        <v>99</v>
      </c>
      <c r="F300" s="67" t="s">
        <v>70</v>
      </c>
      <c r="G300" s="67" t="s">
        <v>114</v>
      </c>
      <c r="H300" s="67"/>
      <c r="I300" s="67" t="s">
        <v>198</v>
      </c>
      <c r="J300" s="155"/>
    </row>
    <row r="301" spans="2:10" ht="12.75" hidden="1">
      <c r="B301" s="36" t="s">
        <v>203</v>
      </c>
      <c r="C301" s="94"/>
      <c r="D301" s="71" t="s">
        <v>538</v>
      </c>
      <c r="E301" s="67" t="s">
        <v>172</v>
      </c>
      <c r="F301" s="67" t="s">
        <v>70</v>
      </c>
      <c r="G301" s="67" t="s">
        <v>114</v>
      </c>
      <c r="H301" s="67"/>
      <c r="I301" s="67"/>
      <c r="J301" s="155">
        <f>J302</f>
        <v>0</v>
      </c>
    </row>
    <row r="302" spans="2:10" ht="25.5" hidden="1">
      <c r="B302" s="36" t="s">
        <v>201</v>
      </c>
      <c r="C302" s="94"/>
      <c r="D302" s="71" t="s">
        <v>538</v>
      </c>
      <c r="E302" s="67" t="s">
        <v>172</v>
      </c>
      <c r="F302" s="67" t="s">
        <v>70</v>
      </c>
      <c r="G302" s="67" t="s">
        <v>114</v>
      </c>
      <c r="H302" s="67"/>
      <c r="I302" s="67"/>
      <c r="J302" s="155">
        <f>J303</f>
        <v>0</v>
      </c>
    </row>
    <row r="303" spans="2:10" ht="25.5" hidden="1">
      <c r="B303" s="36" t="s">
        <v>200</v>
      </c>
      <c r="C303" s="94"/>
      <c r="D303" s="71" t="s">
        <v>538</v>
      </c>
      <c r="E303" s="67" t="s">
        <v>172</v>
      </c>
      <c r="F303" s="67" t="s">
        <v>70</v>
      </c>
      <c r="G303" s="67" t="s">
        <v>114</v>
      </c>
      <c r="H303" s="67"/>
      <c r="I303" s="67" t="s">
        <v>198</v>
      </c>
      <c r="J303" s="155"/>
    </row>
    <row r="304" spans="2:10" ht="12.75" hidden="1">
      <c r="B304" s="14" t="s">
        <v>197</v>
      </c>
      <c r="C304" s="79"/>
      <c r="D304" s="71" t="s">
        <v>538</v>
      </c>
      <c r="E304" s="78" t="s">
        <v>99</v>
      </c>
      <c r="F304" s="78" t="s">
        <v>70</v>
      </c>
      <c r="G304" s="78" t="s">
        <v>86</v>
      </c>
      <c r="H304" s="78"/>
      <c r="I304" s="78"/>
      <c r="J304" s="154">
        <f>J305+J308</f>
        <v>0</v>
      </c>
    </row>
    <row r="305" spans="2:10" ht="25.5" hidden="1">
      <c r="B305" s="26" t="s">
        <v>196</v>
      </c>
      <c r="C305" s="71"/>
      <c r="D305" s="71" t="s">
        <v>538</v>
      </c>
      <c r="E305" s="67" t="s">
        <v>99</v>
      </c>
      <c r="F305" s="67" t="s">
        <v>70</v>
      </c>
      <c r="G305" s="67" t="s">
        <v>86</v>
      </c>
      <c r="H305" s="67"/>
      <c r="I305" s="67"/>
      <c r="J305" s="155">
        <f>J307</f>
        <v>0</v>
      </c>
    </row>
    <row r="306" spans="2:10" ht="25.5" hidden="1">
      <c r="B306" s="26" t="s">
        <v>194</v>
      </c>
      <c r="C306" s="71"/>
      <c r="D306" s="71" t="s">
        <v>538</v>
      </c>
      <c r="E306" s="67" t="s">
        <v>99</v>
      </c>
      <c r="F306" s="67" t="s">
        <v>70</v>
      </c>
      <c r="G306" s="67" t="s">
        <v>86</v>
      </c>
      <c r="H306" s="67"/>
      <c r="I306" s="67"/>
      <c r="J306" s="155">
        <f>J307</f>
        <v>0</v>
      </c>
    </row>
    <row r="307" spans="2:10" ht="12.75" hidden="1">
      <c r="B307" s="26" t="s">
        <v>180</v>
      </c>
      <c r="C307" s="71"/>
      <c r="D307" s="71" t="s">
        <v>538</v>
      </c>
      <c r="E307" s="67" t="s">
        <v>99</v>
      </c>
      <c r="F307" s="67" t="s">
        <v>70</v>
      </c>
      <c r="G307" s="67" t="s">
        <v>86</v>
      </c>
      <c r="H307" s="67"/>
      <c r="I307" s="67" t="s">
        <v>172</v>
      </c>
      <c r="J307" s="155"/>
    </row>
    <row r="308" spans="2:10" ht="38.25" hidden="1">
      <c r="B308" s="26" t="s">
        <v>191</v>
      </c>
      <c r="C308" s="71"/>
      <c r="D308" s="71" t="s">
        <v>538</v>
      </c>
      <c r="E308" s="67" t="s">
        <v>99</v>
      </c>
      <c r="F308" s="67" t="s">
        <v>70</v>
      </c>
      <c r="G308" s="67" t="s">
        <v>86</v>
      </c>
      <c r="H308" s="67"/>
      <c r="I308" s="67"/>
      <c r="J308" s="155">
        <f>J309+J314</f>
        <v>0</v>
      </c>
    </row>
    <row r="309" spans="2:10" ht="38.25" hidden="1">
      <c r="B309" s="26" t="s">
        <v>189</v>
      </c>
      <c r="C309" s="71"/>
      <c r="D309" s="71" t="s">
        <v>538</v>
      </c>
      <c r="E309" s="67" t="s">
        <v>99</v>
      </c>
      <c r="F309" s="67" t="s">
        <v>70</v>
      </c>
      <c r="G309" s="67" t="s">
        <v>86</v>
      </c>
      <c r="H309" s="67"/>
      <c r="I309" s="67"/>
      <c r="J309" s="155">
        <f>J310+J312</f>
        <v>0</v>
      </c>
    </row>
    <row r="310" spans="2:10" ht="38.25" hidden="1">
      <c r="B310" s="26" t="s">
        <v>187</v>
      </c>
      <c r="C310" s="71"/>
      <c r="D310" s="71" t="s">
        <v>538</v>
      </c>
      <c r="E310" s="67" t="s">
        <v>99</v>
      </c>
      <c r="F310" s="67" t="s">
        <v>70</v>
      </c>
      <c r="G310" s="67" t="s">
        <v>86</v>
      </c>
      <c r="H310" s="67"/>
      <c r="I310" s="67"/>
      <c r="J310" s="155">
        <f>J311</f>
        <v>0</v>
      </c>
    </row>
    <row r="311" spans="2:10" ht="12.75" hidden="1">
      <c r="B311" s="26" t="s">
        <v>180</v>
      </c>
      <c r="C311" s="71"/>
      <c r="D311" s="71" t="s">
        <v>538</v>
      </c>
      <c r="E311" s="67" t="s">
        <v>99</v>
      </c>
      <c r="F311" s="67" t="s">
        <v>70</v>
      </c>
      <c r="G311" s="67" t="s">
        <v>86</v>
      </c>
      <c r="H311" s="67"/>
      <c r="I311" s="67" t="s">
        <v>172</v>
      </c>
      <c r="J311" s="155"/>
    </row>
    <row r="312" spans="2:10" ht="25.5" hidden="1">
      <c r="B312" s="26" t="s">
        <v>185</v>
      </c>
      <c r="C312" s="71"/>
      <c r="D312" s="71" t="s">
        <v>538</v>
      </c>
      <c r="E312" s="67" t="s">
        <v>99</v>
      </c>
      <c r="F312" s="67" t="s">
        <v>70</v>
      </c>
      <c r="G312" s="67" t="s">
        <v>86</v>
      </c>
      <c r="H312" s="67"/>
      <c r="I312" s="67"/>
      <c r="J312" s="155">
        <f>J313</f>
        <v>0</v>
      </c>
    </row>
    <row r="313" spans="2:10" ht="12.75" hidden="1">
      <c r="B313" s="26" t="s">
        <v>180</v>
      </c>
      <c r="C313" s="71"/>
      <c r="D313" s="71" t="s">
        <v>538</v>
      </c>
      <c r="E313" s="67" t="s">
        <v>99</v>
      </c>
      <c r="F313" s="67" t="s">
        <v>70</v>
      </c>
      <c r="G313" s="67" t="s">
        <v>86</v>
      </c>
      <c r="H313" s="67"/>
      <c r="I313" s="67" t="s">
        <v>172</v>
      </c>
      <c r="J313" s="155"/>
    </row>
    <row r="314" spans="2:10" ht="38.25" hidden="1">
      <c r="B314" s="26" t="s">
        <v>183</v>
      </c>
      <c r="C314" s="71"/>
      <c r="D314" s="71" t="s">
        <v>538</v>
      </c>
      <c r="E314" s="67" t="s">
        <v>99</v>
      </c>
      <c r="F314" s="67" t="s">
        <v>70</v>
      </c>
      <c r="G314" s="67" t="s">
        <v>86</v>
      </c>
      <c r="H314" s="67"/>
      <c r="I314" s="67"/>
      <c r="J314" s="155">
        <f>J315</f>
        <v>0</v>
      </c>
    </row>
    <row r="315" spans="2:10" ht="38.25" hidden="1">
      <c r="B315" s="26" t="s">
        <v>181</v>
      </c>
      <c r="C315" s="71"/>
      <c r="D315" s="71" t="s">
        <v>538</v>
      </c>
      <c r="E315" s="67" t="s">
        <v>99</v>
      </c>
      <c r="F315" s="67" t="s">
        <v>70</v>
      </c>
      <c r="G315" s="67" t="s">
        <v>86</v>
      </c>
      <c r="H315" s="67"/>
      <c r="I315" s="67"/>
      <c r="J315" s="155">
        <f>J316</f>
        <v>0</v>
      </c>
    </row>
    <row r="316" spans="2:10" ht="12.75" hidden="1">
      <c r="B316" s="26" t="s">
        <v>180</v>
      </c>
      <c r="C316" s="71"/>
      <c r="D316" s="71" t="s">
        <v>538</v>
      </c>
      <c r="E316" s="67" t="s">
        <v>99</v>
      </c>
      <c r="F316" s="67" t="s">
        <v>70</v>
      </c>
      <c r="G316" s="67" t="s">
        <v>86</v>
      </c>
      <c r="H316" s="67"/>
      <c r="I316" s="67" t="s">
        <v>172</v>
      </c>
      <c r="J316" s="155"/>
    </row>
    <row r="317" spans="2:10" ht="12.75" hidden="1">
      <c r="B317" s="14" t="s">
        <v>178</v>
      </c>
      <c r="C317" s="79"/>
      <c r="D317" s="71" t="s">
        <v>538</v>
      </c>
      <c r="E317" s="78" t="s">
        <v>99</v>
      </c>
      <c r="F317" s="78" t="s">
        <v>70</v>
      </c>
      <c r="G317" s="78" t="s">
        <v>128</v>
      </c>
      <c r="H317" s="78"/>
      <c r="I317" s="78"/>
      <c r="J317" s="154">
        <f>J318</f>
        <v>0</v>
      </c>
    </row>
    <row r="318" spans="2:10" ht="12.75" hidden="1">
      <c r="B318" s="14" t="s">
        <v>138</v>
      </c>
      <c r="C318" s="79"/>
      <c r="D318" s="71" t="s">
        <v>538</v>
      </c>
      <c r="E318" s="67" t="s">
        <v>99</v>
      </c>
      <c r="F318" s="67" t="s">
        <v>70</v>
      </c>
      <c r="G318" s="67" t="s">
        <v>128</v>
      </c>
      <c r="H318" s="67"/>
      <c r="I318" s="67"/>
      <c r="J318" s="155">
        <f>J319</f>
        <v>0</v>
      </c>
    </row>
    <row r="319" spans="2:10" ht="51" hidden="1">
      <c r="B319" s="26" t="s">
        <v>176</v>
      </c>
      <c r="C319" s="71"/>
      <c r="D319" s="71" t="s">
        <v>538</v>
      </c>
      <c r="E319" s="67" t="s">
        <v>99</v>
      </c>
      <c r="F319" s="67" t="s">
        <v>70</v>
      </c>
      <c r="G319" s="67" t="s">
        <v>128</v>
      </c>
      <c r="H319" s="67"/>
      <c r="I319" s="67"/>
      <c r="J319" s="155">
        <f>J320</f>
        <v>0</v>
      </c>
    </row>
    <row r="320" spans="2:10" ht="25.5" hidden="1">
      <c r="B320" s="26" t="s">
        <v>174</v>
      </c>
      <c r="C320" s="71"/>
      <c r="D320" s="71" t="s">
        <v>538</v>
      </c>
      <c r="E320" s="67" t="s">
        <v>99</v>
      </c>
      <c r="F320" s="67" t="s">
        <v>70</v>
      </c>
      <c r="G320" s="67" t="s">
        <v>128</v>
      </c>
      <c r="H320" s="67"/>
      <c r="I320" s="67" t="s">
        <v>172</v>
      </c>
      <c r="J320" s="155"/>
    </row>
    <row r="321" spans="2:10" ht="12.75" hidden="1">
      <c r="B321" s="37"/>
      <c r="C321" s="95"/>
      <c r="D321" s="71" t="s">
        <v>538</v>
      </c>
      <c r="E321" s="78"/>
      <c r="F321" s="78"/>
      <c r="G321" s="78"/>
      <c r="H321" s="78"/>
      <c r="I321" s="78"/>
      <c r="J321" s="154"/>
    </row>
    <row r="322" spans="2:10" ht="12.75" hidden="1">
      <c r="B322" s="26"/>
      <c r="C322" s="71"/>
      <c r="D322" s="71" t="s">
        <v>538</v>
      </c>
      <c r="E322" s="67"/>
      <c r="F322" s="67"/>
      <c r="G322" s="67"/>
      <c r="H322" s="67"/>
      <c r="I322" s="67"/>
      <c r="J322" s="155"/>
    </row>
    <row r="323" spans="2:10" ht="12.75" hidden="1">
      <c r="B323" s="26"/>
      <c r="C323" s="71"/>
      <c r="D323" s="71" t="s">
        <v>538</v>
      </c>
      <c r="E323" s="67"/>
      <c r="F323" s="67"/>
      <c r="G323" s="67"/>
      <c r="H323" s="67"/>
      <c r="I323" s="67"/>
      <c r="J323" s="155"/>
    </row>
    <row r="324" spans="2:10" ht="12.75" hidden="1">
      <c r="B324" s="36"/>
      <c r="C324" s="94"/>
      <c r="D324" s="71" t="s">
        <v>538</v>
      </c>
      <c r="E324" s="67"/>
      <c r="F324" s="67"/>
      <c r="G324" s="67"/>
      <c r="H324" s="67"/>
      <c r="I324" s="67"/>
      <c r="J324" s="155"/>
    </row>
    <row r="325" spans="2:10" ht="12.75" hidden="1">
      <c r="B325" s="35"/>
      <c r="C325" s="129"/>
      <c r="D325" s="71" t="s">
        <v>538</v>
      </c>
      <c r="E325" s="128"/>
      <c r="F325" s="128"/>
      <c r="G325" s="128"/>
      <c r="H325" s="128"/>
      <c r="I325" s="128"/>
      <c r="J325" s="274"/>
    </row>
    <row r="326" spans="2:10" ht="12.75" hidden="1">
      <c r="B326" s="33"/>
      <c r="C326" s="126"/>
      <c r="D326" s="71" t="s">
        <v>538</v>
      </c>
      <c r="E326" s="125"/>
      <c r="F326" s="125"/>
      <c r="G326" s="125"/>
      <c r="H326" s="125"/>
      <c r="I326" s="125"/>
      <c r="J326" s="275"/>
    </row>
    <row r="327" spans="2:10" ht="12.75" hidden="1">
      <c r="B327" s="33"/>
      <c r="C327" s="126"/>
      <c r="D327" s="71" t="s">
        <v>538</v>
      </c>
      <c r="E327" s="125"/>
      <c r="F327" s="125"/>
      <c r="G327" s="125"/>
      <c r="H327" s="125"/>
      <c r="I327" s="125"/>
      <c r="J327" s="275"/>
    </row>
    <row r="328" spans="2:10" ht="12.75" hidden="1">
      <c r="B328" s="32"/>
      <c r="C328" s="123"/>
      <c r="D328" s="71" t="s">
        <v>538</v>
      </c>
      <c r="E328" s="122"/>
      <c r="F328" s="122"/>
      <c r="G328" s="122"/>
      <c r="H328" s="122"/>
      <c r="I328" s="122"/>
      <c r="J328" s="276"/>
    </row>
    <row r="329" spans="2:10" ht="12.75" hidden="1">
      <c r="B329" s="100" t="s">
        <v>224</v>
      </c>
      <c r="C329" s="91" t="s">
        <v>97</v>
      </c>
      <c r="D329" s="71" t="s">
        <v>538</v>
      </c>
      <c r="E329" s="90" t="s">
        <v>99</v>
      </c>
      <c r="F329" s="90" t="s">
        <v>223</v>
      </c>
      <c r="G329" s="90" t="s">
        <v>86</v>
      </c>
      <c r="H329" s="90" t="s">
        <v>618</v>
      </c>
      <c r="I329" s="90"/>
      <c r="J329" s="158">
        <f>J330</f>
        <v>0</v>
      </c>
    </row>
    <row r="330" spans="2:10" ht="25.5" hidden="1">
      <c r="B330" s="24" t="s">
        <v>75</v>
      </c>
      <c r="C330" s="91" t="s">
        <v>97</v>
      </c>
      <c r="D330" s="71" t="s">
        <v>538</v>
      </c>
      <c r="E330" s="90" t="s">
        <v>99</v>
      </c>
      <c r="F330" s="90" t="s">
        <v>223</v>
      </c>
      <c r="G330" s="90" t="s">
        <v>86</v>
      </c>
      <c r="H330" s="90" t="s">
        <v>618</v>
      </c>
      <c r="I330" s="90" t="s">
        <v>74</v>
      </c>
      <c r="J330" s="158">
        <f>J331</f>
        <v>0</v>
      </c>
    </row>
    <row r="331" spans="2:10" ht="30" customHeight="1" hidden="1">
      <c r="B331" s="24" t="s">
        <v>73</v>
      </c>
      <c r="C331" s="91" t="s">
        <v>97</v>
      </c>
      <c r="D331" s="71" t="s">
        <v>538</v>
      </c>
      <c r="E331" s="90" t="s">
        <v>99</v>
      </c>
      <c r="F331" s="90" t="s">
        <v>223</v>
      </c>
      <c r="G331" s="90" t="s">
        <v>86</v>
      </c>
      <c r="H331" s="90" t="s">
        <v>618</v>
      </c>
      <c r="I331" s="90" t="s">
        <v>68</v>
      </c>
      <c r="J331" s="158"/>
    </row>
    <row r="332" spans="2:10" ht="38.25" hidden="1">
      <c r="B332" s="73" t="s">
        <v>617</v>
      </c>
      <c r="C332" s="120" t="s">
        <v>97</v>
      </c>
      <c r="D332" s="71" t="s">
        <v>538</v>
      </c>
      <c r="E332" s="72" t="s">
        <v>99</v>
      </c>
      <c r="F332" s="70" t="s">
        <v>223</v>
      </c>
      <c r="G332" s="70" t="s">
        <v>86</v>
      </c>
      <c r="H332" s="70"/>
      <c r="I332" s="70"/>
      <c r="J332" s="272">
        <f>J333</f>
        <v>0</v>
      </c>
    </row>
    <row r="333" spans="2:10" ht="38.25" hidden="1">
      <c r="B333" s="73" t="s">
        <v>237</v>
      </c>
      <c r="C333" s="120" t="s">
        <v>97</v>
      </c>
      <c r="D333" s="71" t="s">
        <v>538</v>
      </c>
      <c r="E333" s="72" t="s">
        <v>99</v>
      </c>
      <c r="F333" s="70" t="s">
        <v>223</v>
      </c>
      <c r="G333" s="70" t="s">
        <v>86</v>
      </c>
      <c r="H333" s="70"/>
      <c r="I333" s="70" t="s">
        <v>107</v>
      </c>
      <c r="J333" s="272">
        <f>J334</f>
        <v>0</v>
      </c>
    </row>
    <row r="334" spans="2:10" ht="15" customHeight="1" hidden="1">
      <c r="B334" s="73" t="s">
        <v>424</v>
      </c>
      <c r="C334" s="120" t="s">
        <v>97</v>
      </c>
      <c r="D334" s="71" t="s">
        <v>538</v>
      </c>
      <c r="E334" s="72" t="s">
        <v>99</v>
      </c>
      <c r="F334" s="70" t="s">
        <v>223</v>
      </c>
      <c r="G334" s="70" t="s">
        <v>86</v>
      </c>
      <c r="H334" s="70"/>
      <c r="I334" s="70" t="s">
        <v>422</v>
      </c>
      <c r="J334" s="272"/>
    </row>
    <row r="335" spans="2:10" ht="12.75" hidden="1">
      <c r="B335" s="24"/>
      <c r="C335" s="91"/>
      <c r="D335" s="71" t="s">
        <v>538</v>
      </c>
      <c r="E335" s="90"/>
      <c r="F335" s="90"/>
      <c r="G335" s="90"/>
      <c r="H335" s="90"/>
      <c r="I335" s="90"/>
      <c r="J335" s="158"/>
    </row>
    <row r="336" spans="2:10" ht="12.75" hidden="1">
      <c r="B336" s="14" t="s">
        <v>171</v>
      </c>
      <c r="C336" s="79" t="s">
        <v>97</v>
      </c>
      <c r="D336" s="71" t="s">
        <v>538</v>
      </c>
      <c r="E336" s="78" t="s">
        <v>99</v>
      </c>
      <c r="F336" s="78" t="s">
        <v>114</v>
      </c>
      <c r="G336" s="78"/>
      <c r="H336" s="78"/>
      <c r="I336" s="78"/>
      <c r="J336" s="154" t="e">
        <f>J337+J338+J354+J371</f>
        <v>#REF!</v>
      </c>
    </row>
    <row r="337" spans="2:10" ht="12" customHeight="1" hidden="1">
      <c r="B337" s="14" t="s">
        <v>170</v>
      </c>
      <c r="C337" s="79" t="s">
        <v>97</v>
      </c>
      <c r="D337" s="71" t="s">
        <v>538</v>
      </c>
      <c r="E337" s="78" t="s">
        <v>99</v>
      </c>
      <c r="F337" s="78" t="s">
        <v>114</v>
      </c>
      <c r="G337" s="78" t="s">
        <v>86</v>
      </c>
      <c r="H337" s="78"/>
      <c r="I337" s="78"/>
      <c r="J337" s="155"/>
    </row>
    <row r="338" spans="2:10" ht="0.75" customHeight="1" hidden="1">
      <c r="B338" s="14" t="s">
        <v>163</v>
      </c>
      <c r="C338" s="79" t="s">
        <v>97</v>
      </c>
      <c r="D338" s="71" t="s">
        <v>538</v>
      </c>
      <c r="E338" s="78" t="s">
        <v>99</v>
      </c>
      <c r="F338" s="78" t="s">
        <v>114</v>
      </c>
      <c r="G338" s="78" t="s">
        <v>71</v>
      </c>
      <c r="H338" s="78"/>
      <c r="I338" s="78"/>
      <c r="J338" s="154" t="e">
        <f>J342+#REF!+#REF!+J339+J347</f>
        <v>#REF!</v>
      </c>
    </row>
    <row r="339" spans="2:10" ht="42.75" customHeight="1" hidden="1">
      <c r="B339" s="17" t="s">
        <v>616</v>
      </c>
      <c r="C339" s="71" t="s">
        <v>97</v>
      </c>
      <c r="D339" s="71" t="s">
        <v>538</v>
      </c>
      <c r="E339" s="67" t="s">
        <v>99</v>
      </c>
      <c r="F339" s="67" t="s">
        <v>114</v>
      </c>
      <c r="G339" s="67" t="s">
        <v>71</v>
      </c>
      <c r="H339" s="67"/>
      <c r="I339" s="67"/>
      <c r="J339" s="155">
        <f>J340</f>
        <v>0</v>
      </c>
    </row>
    <row r="340" spans="2:10" ht="12.75" hidden="1">
      <c r="B340" s="26" t="s">
        <v>159</v>
      </c>
      <c r="C340" s="71" t="s">
        <v>97</v>
      </c>
      <c r="D340" s="71" t="s">
        <v>538</v>
      </c>
      <c r="E340" s="67" t="s">
        <v>99</v>
      </c>
      <c r="F340" s="67" t="s">
        <v>114</v>
      </c>
      <c r="G340" s="67" t="s">
        <v>71</v>
      </c>
      <c r="H340" s="67"/>
      <c r="I340" s="67" t="s">
        <v>132</v>
      </c>
      <c r="J340" s="155">
        <f>J341</f>
        <v>0</v>
      </c>
    </row>
    <row r="341" spans="2:10" ht="12.75" hidden="1">
      <c r="B341" s="26" t="s">
        <v>615</v>
      </c>
      <c r="C341" s="71" t="s">
        <v>97</v>
      </c>
      <c r="D341" s="71" t="s">
        <v>538</v>
      </c>
      <c r="E341" s="67" t="s">
        <v>99</v>
      </c>
      <c r="F341" s="67" t="s">
        <v>114</v>
      </c>
      <c r="G341" s="67" t="s">
        <v>71</v>
      </c>
      <c r="H341" s="67"/>
      <c r="I341" s="67" t="s">
        <v>148</v>
      </c>
      <c r="J341" s="155"/>
    </row>
    <row r="342" spans="2:10" ht="12.75" hidden="1">
      <c r="B342" s="14" t="s">
        <v>162</v>
      </c>
      <c r="C342" s="79" t="s">
        <v>97</v>
      </c>
      <c r="D342" s="71" t="s">
        <v>538</v>
      </c>
      <c r="E342" s="78" t="s">
        <v>99</v>
      </c>
      <c r="F342" s="78" t="s">
        <v>114</v>
      </c>
      <c r="G342" s="78" t="s">
        <v>71</v>
      </c>
      <c r="H342" s="78"/>
      <c r="I342" s="78"/>
      <c r="J342" s="154">
        <f>J343</f>
        <v>0</v>
      </c>
    </row>
    <row r="343" spans="2:10" ht="15" customHeight="1" hidden="1">
      <c r="B343" s="26" t="s">
        <v>152</v>
      </c>
      <c r="C343" s="71" t="s">
        <v>97</v>
      </c>
      <c r="D343" s="71" t="s">
        <v>538</v>
      </c>
      <c r="E343" s="67" t="s">
        <v>99</v>
      </c>
      <c r="F343" s="67" t="s">
        <v>114</v>
      </c>
      <c r="G343" s="67" t="s">
        <v>71</v>
      </c>
      <c r="H343" s="67" t="s">
        <v>614</v>
      </c>
      <c r="I343" s="67"/>
      <c r="J343" s="155">
        <f>J344</f>
        <v>0</v>
      </c>
    </row>
    <row r="344" spans="2:10" ht="18" customHeight="1" hidden="1">
      <c r="B344" s="26" t="s">
        <v>133</v>
      </c>
      <c r="C344" s="71" t="s">
        <v>97</v>
      </c>
      <c r="D344" s="71" t="s">
        <v>538</v>
      </c>
      <c r="E344" s="67" t="s">
        <v>99</v>
      </c>
      <c r="F344" s="67" t="s">
        <v>114</v>
      </c>
      <c r="G344" s="67" t="s">
        <v>71</v>
      </c>
      <c r="H344" s="67" t="s">
        <v>614</v>
      </c>
      <c r="I344" s="67" t="s">
        <v>132</v>
      </c>
      <c r="J344" s="155">
        <f>J345</f>
        <v>0</v>
      </c>
    </row>
    <row r="345" spans="2:10" ht="12.75" customHeight="1" hidden="1">
      <c r="B345" s="26" t="s">
        <v>150</v>
      </c>
      <c r="C345" s="71" t="s">
        <v>97</v>
      </c>
      <c r="D345" s="71" t="s">
        <v>538</v>
      </c>
      <c r="E345" s="67" t="s">
        <v>99</v>
      </c>
      <c r="F345" s="67" t="s">
        <v>114</v>
      </c>
      <c r="G345" s="67" t="s">
        <v>71</v>
      </c>
      <c r="H345" s="67" t="s">
        <v>614</v>
      </c>
      <c r="I345" s="67" t="s">
        <v>148</v>
      </c>
      <c r="J345" s="155"/>
    </row>
    <row r="346" spans="2:10" ht="5.25" customHeight="1" hidden="1">
      <c r="B346" s="26" t="s">
        <v>147</v>
      </c>
      <c r="C346" s="71"/>
      <c r="D346" s="71" t="s">
        <v>538</v>
      </c>
      <c r="E346" s="67" t="s">
        <v>99</v>
      </c>
      <c r="F346" s="67" t="s">
        <v>114</v>
      </c>
      <c r="G346" s="67" t="s">
        <v>71</v>
      </c>
      <c r="H346" s="67"/>
      <c r="I346" s="67"/>
      <c r="J346" s="155">
        <f>J370</f>
        <v>0</v>
      </c>
    </row>
    <row r="347" spans="2:10" ht="15.75" customHeight="1" hidden="1">
      <c r="B347" s="14" t="s">
        <v>613</v>
      </c>
      <c r="C347" s="79" t="s">
        <v>97</v>
      </c>
      <c r="D347" s="71" t="s">
        <v>538</v>
      </c>
      <c r="E347" s="78" t="s">
        <v>99</v>
      </c>
      <c r="F347" s="78" t="s">
        <v>114</v>
      </c>
      <c r="G347" s="78" t="s">
        <v>71</v>
      </c>
      <c r="H347" s="78"/>
      <c r="I347" s="78"/>
      <c r="J347" s="154">
        <f>J351+J348</f>
        <v>0</v>
      </c>
    </row>
    <row r="348" spans="2:10" ht="45" customHeight="1" hidden="1">
      <c r="B348" s="17" t="s">
        <v>612</v>
      </c>
      <c r="C348" s="71" t="s">
        <v>97</v>
      </c>
      <c r="D348" s="71" t="s">
        <v>538</v>
      </c>
      <c r="E348" s="67" t="s">
        <v>99</v>
      </c>
      <c r="F348" s="67" t="s">
        <v>114</v>
      </c>
      <c r="G348" s="67" t="s">
        <v>71</v>
      </c>
      <c r="H348" s="67"/>
      <c r="I348" s="67"/>
      <c r="J348" s="155">
        <f>J349</f>
        <v>0</v>
      </c>
    </row>
    <row r="349" spans="2:10" ht="16.5" customHeight="1" hidden="1">
      <c r="B349" s="26" t="s">
        <v>133</v>
      </c>
      <c r="C349" s="71" t="s">
        <v>97</v>
      </c>
      <c r="D349" s="71" t="s">
        <v>538</v>
      </c>
      <c r="E349" s="67" t="s">
        <v>99</v>
      </c>
      <c r="F349" s="67" t="s">
        <v>114</v>
      </c>
      <c r="G349" s="67" t="s">
        <v>71</v>
      </c>
      <c r="H349" s="67"/>
      <c r="I349" s="67" t="s">
        <v>132</v>
      </c>
      <c r="J349" s="155">
        <f>J350</f>
        <v>0</v>
      </c>
    </row>
    <row r="350" spans="2:10" ht="15.75" customHeight="1" hidden="1">
      <c r="B350" s="26" t="s">
        <v>150</v>
      </c>
      <c r="C350" s="71" t="s">
        <v>97</v>
      </c>
      <c r="D350" s="71" t="s">
        <v>538</v>
      </c>
      <c r="E350" s="67" t="s">
        <v>99</v>
      </c>
      <c r="F350" s="67" t="s">
        <v>114</v>
      </c>
      <c r="G350" s="67" t="s">
        <v>71</v>
      </c>
      <c r="H350" s="67"/>
      <c r="I350" s="67" t="s">
        <v>148</v>
      </c>
      <c r="J350" s="155"/>
    </row>
    <row r="351" spans="2:10" ht="41.25" customHeight="1" hidden="1">
      <c r="B351" s="17" t="s">
        <v>612</v>
      </c>
      <c r="C351" s="71" t="s">
        <v>97</v>
      </c>
      <c r="D351" s="71" t="s">
        <v>538</v>
      </c>
      <c r="E351" s="67" t="s">
        <v>99</v>
      </c>
      <c r="F351" s="67" t="s">
        <v>114</v>
      </c>
      <c r="G351" s="67" t="s">
        <v>71</v>
      </c>
      <c r="H351" s="67"/>
      <c r="I351" s="67"/>
      <c r="J351" s="155">
        <f>J352</f>
        <v>0</v>
      </c>
    </row>
    <row r="352" spans="2:10" ht="20.25" customHeight="1" hidden="1">
      <c r="B352" s="26" t="s">
        <v>133</v>
      </c>
      <c r="C352" s="71" t="s">
        <v>97</v>
      </c>
      <c r="D352" s="71" t="s">
        <v>538</v>
      </c>
      <c r="E352" s="67" t="s">
        <v>99</v>
      </c>
      <c r="F352" s="67" t="s">
        <v>114</v>
      </c>
      <c r="G352" s="67" t="s">
        <v>71</v>
      </c>
      <c r="H352" s="67"/>
      <c r="I352" s="67" t="s">
        <v>132</v>
      </c>
      <c r="J352" s="155">
        <f>J353</f>
        <v>0</v>
      </c>
    </row>
    <row r="353" spans="2:10" ht="17.25" customHeight="1" hidden="1">
      <c r="B353" s="26" t="s">
        <v>150</v>
      </c>
      <c r="C353" s="71" t="s">
        <v>97</v>
      </c>
      <c r="D353" s="71" t="s">
        <v>538</v>
      </c>
      <c r="E353" s="67" t="s">
        <v>99</v>
      </c>
      <c r="F353" s="67" t="s">
        <v>114</v>
      </c>
      <c r="G353" s="67" t="s">
        <v>71</v>
      </c>
      <c r="H353" s="67"/>
      <c r="I353" s="67" t="s">
        <v>148</v>
      </c>
      <c r="J353" s="155">
        <f>214.92-214.92</f>
        <v>0</v>
      </c>
    </row>
    <row r="354" spans="2:10" ht="12.75" hidden="1">
      <c r="B354" s="14" t="s">
        <v>145</v>
      </c>
      <c r="C354" s="79" t="s">
        <v>97</v>
      </c>
      <c r="D354" s="71" t="s">
        <v>538</v>
      </c>
      <c r="E354" s="78" t="s">
        <v>99</v>
      </c>
      <c r="F354" s="78" t="s">
        <v>114</v>
      </c>
      <c r="G354" s="78" t="s">
        <v>128</v>
      </c>
      <c r="H354" s="78"/>
      <c r="I354" s="78"/>
      <c r="J354" s="154">
        <f>J358+J355</f>
        <v>0</v>
      </c>
    </row>
    <row r="355" spans="2:10" ht="76.5" hidden="1">
      <c r="B355" s="26" t="s">
        <v>611</v>
      </c>
      <c r="C355" s="71" t="s">
        <v>97</v>
      </c>
      <c r="D355" s="71" t="s">
        <v>538</v>
      </c>
      <c r="E355" s="67" t="s">
        <v>99</v>
      </c>
      <c r="F355" s="67" t="s">
        <v>114</v>
      </c>
      <c r="G355" s="67" t="s">
        <v>128</v>
      </c>
      <c r="H355" s="67"/>
      <c r="I355" s="67"/>
      <c r="J355" s="155">
        <f>J356</f>
        <v>0</v>
      </c>
    </row>
    <row r="356" spans="2:10" ht="16.5" customHeight="1" hidden="1">
      <c r="B356" s="26" t="s">
        <v>133</v>
      </c>
      <c r="C356" s="71" t="s">
        <v>97</v>
      </c>
      <c r="D356" s="71" t="s">
        <v>538</v>
      </c>
      <c r="E356" s="67" t="s">
        <v>99</v>
      </c>
      <c r="F356" s="67" t="s">
        <v>114</v>
      </c>
      <c r="G356" s="67" t="s">
        <v>128</v>
      </c>
      <c r="H356" s="67"/>
      <c r="I356" s="67" t="s">
        <v>132</v>
      </c>
      <c r="J356" s="155">
        <f>J357</f>
        <v>0</v>
      </c>
    </row>
    <row r="357" spans="2:10" ht="18.75" customHeight="1" hidden="1">
      <c r="B357" s="26" t="s">
        <v>610</v>
      </c>
      <c r="C357" s="71" t="s">
        <v>97</v>
      </c>
      <c r="D357" s="71" t="s">
        <v>538</v>
      </c>
      <c r="E357" s="67" t="s">
        <v>99</v>
      </c>
      <c r="F357" s="67" t="s">
        <v>114</v>
      </c>
      <c r="G357" s="67" t="s">
        <v>128</v>
      </c>
      <c r="H357" s="67"/>
      <c r="I357" s="67" t="s">
        <v>139</v>
      </c>
      <c r="J357" s="155"/>
    </row>
    <row r="358" spans="2:10" ht="12" customHeight="1" hidden="1">
      <c r="B358" s="26" t="s">
        <v>138</v>
      </c>
      <c r="C358" s="71" t="s">
        <v>97</v>
      </c>
      <c r="D358" s="71" t="s">
        <v>538</v>
      </c>
      <c r="E358" s="67" t="s">
        <v>99</v>
      </c>
      <c r="F358" s="67" t="s">
        <v>114</v>
      </c>
      <c r="G358" s="67" t="s">
        <v>128</v>
      </c>
      <c r="H358" s="67"/>
      <c r="I358" s="67"/>
      <c r="J358" s="155">
        <f>J359</f>
        <v>0</v>
      </c>
    </row>
    <row r="359" spans="2:10" ht="54" customHeight="1" hidden="1">
      <c r="B359" s="16" t="s">
        <v>137</v>
      </c>
      <c r="C359" s="91" t="s">
        <v>97</v>
      </c>
      <c r="D359" s="71" t="s">
        <v>538</v>
      </c>
      <c r="E359" s="67" t="s">
        <v>99</v>
      </c>
      <c r="F359" s="90" t="s">
        <v>114</v>
      </c>
      <c r="G359" s="90" t="s">
        <v>128</v>
      </c>
      <c r="H359" s="90"/>
      <c r="I359" s="90"/>
      <c r="J359" s="155">
        <f>J360</f>
        <v>0</v>
      </c>
    </row>
    <row r="360" spans="2:10" ht="16.5" customHeight="1" hidden="1">
      <c r="B360" s="26" t="s">
        <v>133</v>
      </c>
      <c r="C360" s="71" t="s">
        <v>97</v>
      </c>
      <c r="D360" s="71" t="s">
        <v>538</v>
      </c>
      <c r="E360" s="67" t="s">
        <v>99</v>
      </c>
      <c r="F360" s="67" t="s">
        <v>114</v>
      </c>
      <c r="G360" s="67" t="s">
        <v>128</v>
      </c>
      <c r="H360" s="67"/>
      <c r="I360" s="67" t="s">
        <v>132</v>
      </c>
      <c r="J360" s="155">
        <f>J361</f>
        <v>0</v>
      </c>
    </row>
    <row r="361" spans="2:10" ht="25.5" hidden="1">
      <c r="B361" s="26" t="s">
        <v>131</v>
      </c>
      <c r="C361" s="71" t="s">
        <v>97</v>
      </c>
      <c r="D361" s="71" t="s">
        <v>538</v>
      </c>
      <c r="E361" s="67" t="s">
        <v>99</v>
      </c>
      <c r="F361" s="67" t="s">
        <v>114</v>
      </c>
      <c r="G361" s="67" t="s">
        <v>128</v>
      </c>
      <c r="H361" s="67"/>
      <c r="I361" s="67" t="s">
        <v>130</v>
      </c>
      <c r="J361" s="155">
        <v>0</v>
      </c>
    </row>
    <row r="362" spans="2:10" ht="12.75" hidden="1">
      <c r="B362" s="26"/>
      <c r="C362" s="71"/>
      <c r="D362" s="71" t="s">
        <v>538</v>
      </c>
      <c r="E362" s="67"/>
      <c r="F362" s="67"/>
      <c r="G362" s="67"/>
      <c r="H362" s="67"/>
      <c r="I362" s="67"/>
      <c r="J362" s="155"/>
    </row>
    <row r="363" spans="2:10" ht="12.75" hidden="1">
      <c r="B363" s="26" t="s">
        <v>127</v>
      </c>
      <c r="C363" s="71"/>
      <c r="D363" s="71" t="s">
        <v>538</v>
      </c>
      <c r="E363" s="67"/>
      <c r="F363" s="67"/>
      <c r="G363" s="67"/>
      <c r="H363" s="67"/>
      <c r="I363" s="67"/>
      <c r="J363" s="155"/>
    </row>
    <row r="364" spans="2:10" ht="30" customHeight="1" hidden="1">
      <c r="B364" s="26" t="s">
        <v>126</v>
      </c>
      <c r="C364" s="71"/>
      <c r="D364" s="71" t="s">
        <v>538</v>
      </c>
      <c r="E364" s="67"/>
      <c r="F364" s="67"/>
      <c r="G364" s="67"/>
      <c r="H364" s="67"/>
      <c r="I364" s="67"/>
      <c r="J364" s="155"/>
    </row>
    <row r="365" spans="2:10" ht="25.5" hidden="1">
      <c r="B365" s="24" t="s">
        <v>75</v>
      </c>
      <c r="C365" s="94"/>
      <c r="D365" s="71" t="s">
        <v>538</v>
      </c>
      <c r="E365" s="67"/>
      <c r="F365" s="67"/>
      <c r="G365" s="67"/>
      <c r="H365" s="67"/>
      <c r="I365" s="67"/>
      <c r="J365" s="155"/>
    </row>
    <row r="366" spans="2:10" ht="25.5" hidden="1">
      <c r="B366" s="24" t="s">
        <v>73</v>
      </c>
      <c r="C366" s="94"/>
      <c r="D366" s="71" t="s">
        <v>538</v>
      </c>
      <c r="E366" s="67"/>
      <c r="F366" s="67"/>
      <c r="G366" s="67"/>
      <c r="H366" s="67"/>
      <c r="I366" s="67"/>
      <c r="J366" s="155"/>
    </row>
    <row r="367" spans="2:10" ht="12.75" hidden="1">
      <c r="B367" s="26"/>
      <c r="C367" s="71"/>
      <c r="D367" s="71" t="s">
        <v>538</v>
      </c>
      <c r="E367" s="67"/>
      <c r="F367" s="67"/>
      <c r="G367" s="67"/>
      <c r="H367" s="67"/>
      <c r="I367" s="67"/>
      <c r="J367" s="155"/>
    </row>
    <row r="368" spans="2:10" ht="12.75" hidden="1">
      <c r="B368" s="26"/>
      <c r="C368" s="71"/>
      <c r="D368" s="71" t="s">
        <v>538</v>
      </c>
      <c r="E368" s="67"/>
      <c r="F368" s="67"/>
      <c r="G368" s="67"/>
      <c r="H368" s="67"/>
      <c r="I368" s="67"/>
      <c r="J368" s="155"/>
    </row>
    <row r="369" spans="2:10" ht="12.75" hidden="1">
      <c r="B369" s="26"/>
      <c r="C369" s="71"/>
      <c r="D369" s="71" t="s">
        <v>538</v>
      </c>
      <c r="E369" s="67"/>
      <c r="F369" s="67"/>
      <c r="G369" s="67"/>
      <c r="H369" s="67"/>
      <c r="I369" s="67"/>
      <c r="J369" s="155"/>
    </row>
    <row r="370" spans="2:10" ht="12.75" hidden="1">
      <c r="B370" s="26"/>
      <c r="C370" s="71"/>
      <c r="D370" s="71" t="s">
        <v>538</v>
      </c>
      <c r="E370" s="67"/>
      <c r="F370" s="67"/>
      <c r="G370" s="67"/>
      <c r="H370" s="67"/>
      <c r="I370" s="67"/>
      <c r="J370" s="155"/>
    </row>
    <row r="371" spans="2:10" ht="16.5" customHeight="1" hidden="1">
      <c r="B371" s="14" t="s">
        <v>125</v>
      </c>
      <c r="C371" s="79" t="s">
        <v>97</v>
      </c>
      <c r="D371" s="71" t="s">
        <v>538</v>
      </c>
      <c r="E371" s="78" t="s">
        <v>99</v>
      </c>
      <c r="F371" s="78" t="s">
        <v>114</v>
      </c>
      <c r="G371" s="78" t="s">
        <v>85</v>
      </c>
      <c r="H371" s="78"/>
      <c r="I371" s="78"/>
      <c r="J371" s="154">
        <f>J372</f>
        <v>0</v>
      </c>
    </row>
    <row r="372" spans="2:10" ht="12.75" hidden="1">
      <c r="B372" s="26" t="s">
        <v>124</v>
      </c>
      <c r="C372" s="71" t="s">
        <v>97</v>
      </c>
      <c r="D372" s="71" t="s">
        <v>538</v>
      </c>
      <c r="E372" s="67" t="s">
        <v>99</v>
      </c>
      <c r="F372" s="67" t="s">
        <v>114</v>
      </c>
      <c r="G372" s="67" t="s">
        <v>85</v>
      </c>
      <c r="H372" s="67"/>
      <c r="I372" s="67"/>
      <c r="J372" s="155">
        <f>J373</f>
        <v>0</v>
      </c>
    </row>
    <row r="373" spans="2:10" ht="76.5" hidden="1">
      <c r="B373" s="26" t="s">
        <v>123</v>
      </c>
      <c r="C373" s="71" t="s">
        <v>97</v>
      </c>
      <c r="D373" s="71" t="s">
        <v>538</v>
      </c>
      <c r="E373" s="67" t="s">
        <v>99</v>
      </c>
      <c r="F373" s="67" t="s">
        <v>114</v>
      </c>
      <c r="G373" s="67" t="s">
        <v>85</v>
      </c>
      <c r="H373" s="67"/>
      <c r="I373" s="67"/>
      <c r="J373" s="155">
        <f>J374+J379</f>
        <v>0</v>
      </c>
    </row>
    <row r="374" spans="2:10" ht="38.25" hidden="1">
      <c r="B374" s="26" t="s">
        <v>122</v>
      </c>
      <c r="C374" s="71" t="s">
        <v>97</v>
      </c>
      <c r="D374" s="71" t="s">
        <v>538</v>
      </c>
      <c r="E374" s="67" t="s">
        <v>99</v>
      </c>
      <c r="F374" s="67" t="s">
        <v>114</v>
      </c>
      <c r="G374" s="67" t="s">
        <v>85</v>
      </c>
      <c r="H374" s="67"/>
      <c r="I374" s="67"/>
      <c r="J374" s="155">
        <f>J375+J377</f>
        <v>0</v>
      </c>
    </row>
    <row r="375" spans="2:10" ht="63.75" hidden="1">
      <c r="B375" s="24" t="s">
        <v>90</v>
      </c>
      <c r="C375" s="71" t="s">
        <v>97</v>
      </c>
      <c r="D375" s="71" t="s">
        <v>538</v>
      </c>
      <c r="E375" s="67" t="s">
        <v>99</v>
      </c>
      <c r="F375" s="67" t="s">
        <v>114</v>
      </c>
      <c r="G375" s="67" t="s">
        <v>85</v>
      </c>
      <c r="H375" s="67"/>
      <c r="I375" s="67" t="s">
        <v>78</v>
      </c>
      <c r="J375" s="155">
        <f>J376</f>
        <v>0</v>
      </c>
    </row>
    <row r="376" spans="2:10" ht="38.25" hidden="1">
      <c r="B376" s="24" t="s">
        <v>89</v>
      </c>
      <c r="C376" s="71" t="s">
        <v>97</v>
      </c>
      <c r="D376" s="71" t="s">
        <v>538</v>
      </c>
      <c r="E376" s="67" t="s">
        <v>99</v>
      </c>
      <c r="F376" s="67" t="s">
        <v>114</v>
      </c>
      <c r="G376" s="67" t="s">
        <v>85</v>
      </c>
      <c r="H376" s="67"/>
      <c r="I376" s="67" t="s">
        <v>88</v>
      </c>
      <c r="J376" s="155"/>
    </row>
    <row r="377" spans="2:10" ht="25.5" hidden="1">
      <c r="B377" s="24" t="s">
        <v>75</v>
      </c>
      <c r="C377" s="71" t="s">
        <v>97</v>
      </c>
      <c r="D377" s="71" t="s">
        <v>538</v>
      </c>
      <c r="E377" s="67" t="s">
        <v>99</v>
      </c>
      <c r="F377" s="67" t="s">
        <v>114</v>
      </c>
      <c r="G377" s="67" t="s">
        <v>85</v>
      </c>
      <c r="H377" s="67"/>
      <c r="I377" s="67" t="s">
        <v>74</v>
      </c>
      <c r="J377" s="155">
        <f>J378</f>
        <v>0</v>
      </c>
    </row>
    <row r="378" spans="2:10" ht="27" customHeight="1" hidden="1">
      <c r="B378" s="24" t="s">
        <v>73</v>
      </c>
      <c r="C378" s="71" t="s">
        <v>97</v>
      </c>
      <c r="D378" s="71" t="s">
        <v>538</v>
      </c>
      <c r="E378" s="67" t="s">
        <v>99</v>
      </c>
      <c r="F378" s="67" t="s">
        <v>114</v>
      </c>
      <c r="G378" s="67" t="s">
        <v>85</v>
      </c>
      <c r="H378" s="67"/>
      <c r="I378" s="67" t="s">
        <v>68</v>
      </c>
      <c r="J378" s="158"/>
    </row>
    <row r="379" spans="2:10" ht="0.75" customHeight="1" hidden="1">
      <c r="B379" s="26" t="s">
        <v>120</v>
      </c>
      <c r="C379" s="71" t="s">
        <v>97</v>
      </c>
      <c r="D379" s="71" t="s">
        <v>538</v>
      </c>
      <c r="E379" s="67" t="s">
        <v>99</v>
      </c>
      <c r="F379" s="67" t="s">
        <v>114</v>
      </c>
      <c r="G379" s="67" t="s">
        <v>85</v>
      </c>
      <c r="H379" s="67"/>
      <c r="I379" s="67"/>
      <c r="J379" s="155">
        <f>J380+J382</f>
        <v>0</v>
      </c>
    </row>
    <row r="380" spans="2:10" ht="63.75" hidden="1">
      <c r="B380" s="24" t="s">
        <v>90</v>
      </c>
      <c r="C380" s="71" t="s">
        <v>97</v>
      </c>
      <c r="D380" s="71" t="s">
        <v>538</v>
      </c>
      <c r="E380" s="67" t="s">
        <v>99</v>
      </c>
      <c r="F380" s="67" t="s">
        <v>114</v>
      </c>
      <c r="G380" s="67" t="s">
        <v>85</v>
      </c>
      <c r="H380" s="67"/>
      <c r="I380" s="67" t="s">
        <v>78</v>
      </c>
      <c r="J380" s="155">
        <f>J381</f>
        <v>0</v>
      </c>
    </row>
    <row r="381" spans="2:10" ht="37.5" customHeight="1" hidden="1">
      <c r="B381" s="24" t="s">
        <v>89</v>
      </c>
      <c r="C381" s="71" t="s">
        <v>97</v>
      </c>
      <c r="D381" s="71" t="s">
        <v>538</v>
      </c>
      <c r="E381" s="67" t="s">
        <v>99</v>
      </c>
      <c r="F381" s="67" t="s">
        <v>114</v>
      </c>
      <c r="G381" s="67" t="s">
        <v>85</v>
      </c>
      <c r="H381" s="67"/>
      <c r="I381" s="67" t="s">
        <v>88</v>
      </c>
      <c r="J381" s="155"/>
    </row>
    <row r="382" spans="2:10" ht="25.5" hidden="1">
      <c r="B382" s="24" t="s">
        <v>75</v>
      </c>
      <c r="C382" s="94" t="s">
        <v>97</v>
      </c>
      <c r="D382" s="71" t="s">
        <v>538</v>
      </c>
      <c r="E382" s="67" t="s">
        <v>99</v>
      </c>
      <c r="F382" s="67" t="s">
        <v>114</v>
      </c>
      <c r="G382" s="67" t="s">
        <v>85</v>
      </c>
      <c r="H382" s="67"/>
      <c r="I382" s="67" t="s">
        <v>74</v>
      </c>
      <c r="J382" s="155">
        <f>J383</f>
        <v>0</v>
      </c>
    </row>
    <row r="383" spans="2:10" ht="28.5" customHeight="1" hidden="1">
      <c r="B383" s="24" t="s">
        <v>73</v>
      </c>
      <c r="C383" s="94" t="s">
        <v>97</v>
      </c>
      <c r="D383" s="71" t="s">
        <v>538</v>
      </c>
      <c r="E383" s="67" t="s">
        <v>99</v>
      </c>
      <c r="F383" s="67" t="s">
        <v>114</v>
      </c>
      <c r="G383" s="67" t="s">
        <v>85</v>
      </c>
      <c r="H383" s="67"/>
      <c r="I383" s="67" t="s">
        <v>68</v>
      </c>
      <c r="J383" s="155"/>
    </row>
    <row r="384" spans="2:10" ht="12.75" hidden="1">
      <c r="B384" s="26"/>
      <c r="C384" s="71"/>
      <c r="D384" s="71" t="s">
        <v>538</v>
      </c>
      <c r="E384" s="67"/>
      <c r="F384" s="67"/>
      <c r="G384" s="67"/>
      <c r="H384" s="67"/>
      <c r="I384" s="67"/>
      <c r="J384" s="155"/>
    </row>
    <row r="385" spans="2:10" ht="12.75" hidden="1">
      <c r="B385" s="26"/>
      <c r="C385" s="71"/>
      <c r="D385" s="71" t="s">
        <v>538</v>
      </c>
      <c r="E385" s="67"/>
      <c r="F385" s="67"/>
      <c r="G385" s="67"/>
      <c r="H385" s="67"/>
      <c r="I385" s="67"/>
      <c r="J385" s="155"/>
    </row>
    <row r="386" spans="2:10" ht="12.75" hidden="1">
      <c r="B386" s="26" t="s">
        <v>117</v>
      </c>
      <c r="C386" s="71" t="s">
        <v>97</v>
      </c>
      <c r="D386" s="71" t="s">
        <v>538</v>
      </c>
      <c r="E386" s="67" t="s">
        <v>99</v>
      </c>
      <c r="F386" s="67" t="s">
        <v>114</v>
      </c>
      <c r="G386" s="67" t="s">
        <v>85</v>
      </c>
      <c r="H386" s="67" t="s">
        <v>609</v>
      </c>
      <c r="I386" s="67"/>
      <c r="J386" s="269">
        <f>J387</f>
        <v>0</v>
      </c>
    </row>
    <row r="387" spans="2:10" ht="25.5" hidden="1">
      <c r="B387" s="24" t="s">
        <v>75</v>
      </c>
      <c r="C387" s="71" t="s">
        <v>97</v>
      </c>
      <c r="D387" s="71" t="s">
        <v>538</v>
      </c>
      <c r="E387" s="67" t="s">
        <v>99</v>
      </c>
      <c r="F387" s="67" t="s">
        <v>114</v>
      </c>
      <c r="G387" s="67" t="s">
        <v>85</v>
      </c>
      <c r="H387" s="67" t="s">
        <v>609</v>
      </c>
      <c r="I387" s="67" t="s">
        <v>74</v>
      </c>
      <c r="J387" s="269">
        <f>J388</f>
        <v>0</v>
      </c>
    </row>
    <row r="388" spans="2:10" ht="25.5" hidden="1">
      <c r="B388" s="24" t="s">
        <v>73</v>
      </c>
      <c r="C388" s="71" t="s">
        <v>97</v>
      </c>
      <c r="D388" s="71" t="s">
        <v>538</v>
      </c>
      <c r="E388" s="67" t="s">
        <v>99</v>
      </c>
      <c r="F388" s="67" t="s">
        <v>114</v>
      </c>
      <c r="G388" s="67" t="s">
        <v>85</v>
      </c>
      <c r="H388" s="67" t="s">
        <v>609</v>
      </c>
      <c r="I388" s="67" t="s">
        <v>68</v>
      </c>
      <c r="J388" s="269"/>
    </row>
    <row r="389" spans="2:10" ht="30.75" customHeight="1" hidden="1">
      <c r="B389" s="26" t="s">
        <v>115</v>
      </c>
      <c r="C389" s="71" t="s">
        <v>97</v>
      </c>
      <c r="D389" s="71" t="s">
        <v>538</v>
      </c>
      <c r="E389" s="67" t="s">
        <v>99</v>
      </c>
      <c r="F389" s="67" t="s">
        <v>114</v>
      </c>
      <c r="G389" s="67" t="s">
        <v>85</v>
      </c>
      <c r="H389" s="67" t="s">
        <v>608</v>
      </c>
      <c r="I389" s="67"/>
      <c r="J389" s="269">
        <f>J390</f>
        <v>0</v>
      </c>
    </row>
    <row r="390" spans="2:10" ht="25.5" hidden="1">
      <c r="B390" s="24" t="s">
        <v>75</v>
      </c>
      <c r="C390" s="71" t="s">
        <v>97</v>
      </c>
      <c r="D390" s="71" t="s">
        <v>538</v>
      </c>
      <c r="E390" s="67" t="s">
        <v>99</v>
      </c>
      <c r="F390" s="67" t="s">
        <v>114</v>
      </c>
      <c r="G390" s="67" t="s">
        <v>85</v>
      </c>
      <c r="H390" s="67" t="s">
        <v>608</v>
      </c>
      <c r="I390" s="67" t="s">
        <v>74</v>
      </c>
      <c r="J390" s="269">
        <f>J391</f>
        <v>0</v>
      </c>
    </row>
    <row r="391" spans="2:10" ht="24.75" customHeight="1" hidden="1">
      <c r="B391" s="24" t="s">
        <v>73</v>
      </c>
      <c r="C391" s="71" t="s">
        <v>97</v>
      </c>
      <c r="D391" s="71" t="s">
        <v>538</v>
      </c>
      <c r="E391" s="90" t="s">
        <v>99</v>
      </c>
      <c r="F391" s="67" t="s">
        <v>114</v>
      </c>
      <c r="G391" s="67" t="s">
        <v>85</v>
      </c>
      <c r="H391" s="67" t="s">
        <v>608</v>
      </c>
      <c r="I391" s="67" t="s">
        <v>68</v>
      </c>
      <c r="J391" s="269"/>
    </row>
    <row r="392" spans="2:10" ht="12.75" hidden="1">
      <c r="B392" s="28" t="s">
        <v>112</v>
      </c>
      <c r="C392" s="79" t="s">
        <v>97</v>
      </c>
      <c r="D392" s="71" t="s">
        <v>538</v>
      </c>
      <c r="E392" s="92" t="s">
        <v>99</v>
      </c>
      <c r="F392" s="78" t="s">
        <v>98</v>
      </c>
      <c r="G392" s="78"/>
      <c r="H392" s="78"/>
      <c r="I392" s="78"/>
      <c r="J392" s="270">
        <f>J393</f>
        <v>0</v>
      </c>
    </row>
    <row r="393" spans="2:10" ht="12.75" hidden="1">
      <c r="B393" s="28" t="s">
        <v>111</v>
      </c>
      <c r="C393" s="79" t="s">
        <v>97</v>
      </c>
      <c r="D393" s="71" t="s">
        <v>538</v>
      </c>
      <c r="E393" s="92" t="s">
        <v>99</v>
      </c>
      <c r="F393" s="78" t="s">
        <v>98</v>
      </c>
      <c r="G393" s="78" t="s">
        <v>86</v>
      </c>
      <c r="H393" s="78"/>
      <c r="I393" s="78"/>
      <c r="J393" s="270">
        <f>J394</f>
        <v>0</v>
      </c>
    </row>
    <row r="394" spans="2:10" ht="25.5" hidden="1">
      <c r="B394" s="26" t="s">
        <v>283</v>
      </c>
      <c r="C394" s="71" t="s">
        <v>97</v>
      </c>
      <c r="D394" s="71" t="s">
        <v>538</v>
      </c>
      <c r="E394" s="90" t="s">
        <v>99</v>
      </c>
      <c r="F394" s="67"/>
      <c r="G394" s="67"/>
      <c r="H394" s="67" t="s">
        <v>607</v>
      </c>
      <c r="I394" s="67"/>
      <c r="J394" s="269">
        <f>J395</f>
        <v>0</v>
      </c>
    </row>
    <row r="395" spans="2:10" ht="38.25" hidden="1">
      <c r="B395" s="11" t="s">
        <v>259</v>
      </c>
      <c r="C395" s="71" t="s">
        <v>97</v>
      </c>
      <c r="D395" s="71" t="s">
        <v>538</v>
      </c>
      <c r="E395" s="90" t="s">
        <v>99</v>
      </c>
      <c r="F395" s="67"/>
      <c r="G395" s="67"/>
      <c r="H395" s="67" t="s">
        <v>607</v>
      </c>
      <c r="I395" s="67" t="s">
        <v>258</v>
      </c>
      <c r="J395" s="269">
        <f>J396</f>
        <v>0</v>
      </c>
    </row>
    <row r="396" spans="2:10" ht="12.75" hidden="1">
      <c r="B396" s="26" t="s">
        <v>257</v>
      </c>
      <c r="C396" s="71" t="s">
        <v>97</v>
      </c>
      <c r="D396" s="71" t="s">
        <v>538</v>
      </c>
      <c r="E396" s="90" t="s">
        <v>99</v>
      </c>
      <c r="F396" s="67"/>
      <c r="G396" s="67"/>
      <c r="H396" s="67" t="s">
        <v>607</v>
      </c>
      <c r="I396" s="67" t="s">
        <v>255</v>
      </c>
      <c r="J396" s="269"/>
    </row>
    <row r="397" spans="2:10" ht="25.5">
      <c r="B397" s="28" t="s">
        <v>606</v>
      </c>
      <c r="C397" s="79" t="s">
        <v>97</v>
      </c>
      <c r="D397" s="71" t="s">
        <v>538</v>
      </c>
      <c r="E397" s="78" t="s">
        <v>72</v>
      </c>
      <c r="F397" s="78"/>
      <c r="G397" s="78"/>
      <c r="H397" s="78"/>
      <c r="I397" s="78"/>
      <c r="J397" s="154">
        <f>J398</f>
        <v>0</v>
      </c>
    </row>
    <row r="398" spans="2:10" ht="12.75">
      <c r="B398" s="14" t="s">
        <v>605</v>
      </c>
      <c r="C398" s="79" t="s">
        <v>97</v>
      </c>
      <c r="D398" s="79" t="s">
        <v>538</v>
      </c>
      <c r="E398" s="78" t="s">
        <v>72</v>
      </c>
      <c r="F398" s="78" t="s">
        <v>71</v>
      </c>
      <c r="G398" s="78"/>
      <c r="H398" s="78" t="s">
        <v>603</v>
      </c>
      <c r="I398" s="78"/>
      <c r="J398" s="156">
        <f>J399</f>
        <v>0</v>
      </c>
    </row>
    <row r="399" spans="2:10" ht="38.25" hidden="1">
      <c r="B399" s="16" t="s">
        <v>81</v>
      </c>
      <c r="C399" s="71" t="s">
        <v>97</v>
      </c>
      <c r="D399" s="71" t="s">
        <v>538</v>
      </c>
      <c r="E399" s="67" t="s">
        <v>72</v>
      </c>
      <c r="F399" s="67" t="s">
        <v>71</v>
      </c>
      <c r="G399" s="67" t="s">
        <v>70</v>
      </c>
      <c r="H399" s="67"/>
      <c r="I399" s="67"/>
      <c r="J399" s="155">
        <f>J400</f>
        <v>0</v>
      </c>
    </row>
    <row r="400" spans="2:10" ht="12.75" hidden="1">
      <c r="B400" s="26" t="s">
        <v>80</v>
      </c>
      <c r="C400" s="71" t="s">
        <v>97</v>
      </c>
      <c r="D400" s="71" t="s">
        <v>538</v>
      </c>
      <c r="E400" s="67" t="s">
        <v>72</v>
      </c>
      <c r="F400" s="67" t="s">
        <v>71</v>
      </c>
      <c r="G400" s="67" t="s">
        <v>70</v>
      </c>
      <c r="H400" s="67"/>
      <c r="I400" s="67"/>
      <c r="J400" s="155">
        <f>J401+J403</f>
        <v>0</v>
      </c>
    </row>
    <row r="401" spans="2:10" ht="63.75">
      <c r="B401" s="24" t="s">
        <v>90</v>
      </c>
      <c r="C401" s="71" t="s">
        <v>97</v>
      </c>
      <c r="D401" s="71" t="s">
        <v>538</v>
      </c>
      <c r="E401" s="67" t="s">
        <v>72</v>
      </c>
      <c r="F401" s="67" t="s">
        <v>71</v>
      </c>
      <c r="G401" s="67" t="s">
        <v>70</v>
      </c>
      <c r="H401" s="67" t="s">
        <v>603</v>
      </c>
      <c r="I401" s="67" t="s">
        <v>78</v>
      </c>
      <c r="J401" s="155">
        <f>J402</f>
        <v>-0.4188</v>
      </c>
    </row>
    <row r="402" spans="2:10" ht="12.75">
      <c r="B402" s="17" t="s">
        <v>604</v>
      </c>
      <c r="C402" s="71" t="s">
        <v>97</v>
      </c>
      <c r="D402" s="71" t="s">
        <v>538</v>
      </c>
      <c r="E402" s="67" t="s">
        <v>72</v>
      </c>
      <c r="F402" s="67" t="s">
        <v>71</v>
      </c>
      <c r="G402" s="67" t="s">
        <v>70</v>
      </c>
      <c r="H402" s="67" t="s">
        <v>603</v>
      </c>
      <c r="I402" s="67" t="s">
        <v>76</v>
      </c>
      <c r="J402" s="155">
        <v>-0.4188</v>
      </c>
    </row>
    <row r="403" spans="2:10" ht="25.5">
      <c r="B403" s="24" t="s">
        <v>75</v>
      </c>
      <c r="C403" s="71" t="s">
        <v>97</v>
      </c>
      <c r="D403" s="71" t="s">
        <v>538</v>
      </c>
      <c r="E403" s="67" t="s">
        <v>72</v>
      </c>
      <c r="F403" s="67" t="s">
        <v>71</v>
      </c>
      <c r="G403" s="67" t="s">
        <v>70</v>
      </c>
      <c r="H403" s="67" t="s">
        <v>603</v>
      </c>
      <c r="I403" s="67" t="s">
        <v>74</v>
      </c>
      <c r="J403" s="155">
        <f>J404</f>
        <v>0.4188</v>
      </c>
    </row>
    <row r="404" spans="2:10" ht="25.5">
      <c r="B404" s="24" t="s">
        <v>73</v>
      </c>
      <c r="C404" s="71" t="s">
        <v>97</v>
      </c>
      <c r="D404" s="71" t="s">
        <v>538</v>
      </c>
      <c r="E404" s="67" t="s">
        <v>72</v>
      </c>
      <c r="F404" s="67" t="s">
        <v>71</v>
      </c>
      <c r="G404" s="67" t="s">
        <v>70</v>
      </c>
      <c r="H404" s="67" t="s">
        <v>603</v>
      </c>
      <c r="I404" s="67" t="s">
        <v>68</v>
      </c>
      <c r="J404" s="155">
        <v>0.4188</v>
      </c>
    </row>
    <row r="405" spans="2:14" ht="45" hidden="1">
      <c r="B405" s="114" t="s">
        <v>602</v>
      </c>
      <c r="C405" s="87" t="s">
        <v>71</v>
      </c>
      <c r="D405" s="71" t="s">
        <v>538</v>
      </c>
      <c r="E405" s="112"/>
      <c r="F405" s="112"/>
      <c r="G405" s="112"/>
      <c r="H405" s="112"/>
      <c r="I405" s="112"/>
      <c r="J405" s="159">
        <f aca="true" t="shared" si="0" ref="J405:J411">J406</f>
        <v>0</v>
      </c>
      <c r="N405" s="116"/>
    </row>
    <row r="406" spans="2:10" ht="25.5" hidden="1">
      <c r="B406" s="14" t="s">
        <v>336</v>
      </c>
      <c r="C406" s="80" t="s">
        <v>71</v>
      </c>
      <c r="D406" s="71" t="s">
        <v>538</v>
      </c>
      <c r="E406" s="78" t="s">
        <v>99</v>
      </c>
      <c r="F406" s="78"/>
      <c r="G406" s="78"/>
      <c r="H406" s="78"/>
      <c r="I406" s="78"/>
      <c r="J406" s="160">
        <f t="shared" si="0"/>
        <v>0</v>
      </c>
    </row>
    <row r="407" spans="2:10" ht="25.5" hidden="1">
      <c r="B407" s="14" t="s">
        <v>240</v>
      </c>
      <c r="C407" s="78" t="s">
        <v>71</v>
      </c>
      <c r="D407" s="71" t="s">
        <v>538</v>
      </c>
      <c r="E407" s="78" t="s">
        <v>99</v>
      </c>
      <c r="F407" s="78" t="s">
        <v>223</v>
      </c>
      <c r="G407" s="78"/>
      <c r="H407" s="78"/>
      <c r="I407" s="78"/>
      <c r="J407" s="160">
        <f t="shared" si="0"/>
        <v>0</v>
      </c>
    </row>
    <row r="408" spans="2:10" ht="12.75" hidden="1">
      <c r="B408" s="14" t="s">
        <v>239</v>
      </c>
      <c r="C408" s="78" t="s">
        <v>71</v>
      </c>
      <c r="D408" s="71" t="s">
        <v>538</v>
      </c>
      <c r="E408" s="78" t="s">
        <v>99</v>
      </c>
      <c r="F408" s="78" t="s">
        <v>223</v>
      </c>
      <c r="G408" s="78" t="s">
        <v>86</v>
      </c>
      <c r="H408" s="78"/>
      <c r="I408" s="78"/>
      <c r="J408" s="160">
        <f t="shared" si="0"/>
        <v>0</v>
      </c>
    </row>
    <row r="409" spans="2:10" ht="38.25" hidden="1">
      <c r="B409" s="26" t="s">
        <v>102</v>
      </c>
      <c r="C409" s="67" t="s">
        <v>71</v>
      </c>
      <c r="D409" s="71" t="s">
        <v>538</v>
      </c>
      <c r="E409" s="67" t="s">
        <v>99</v>
      </c>
      <c r="F409" s="67" t="s">
        <v>223</v>
      </c>
      <c r="G409" s="67" t="s">
        <v>86</v>
      </c>
      <c r="H409" s="67"/>
      <c r="I409" s="67"/>
      <c r="J409" s="161">
        <f t="shared" si="0"/>
        <v>0</v>
      </c>
    </row>
    <row r="410" spans="2:10" ht="25.5" hidden="1">
      <c r="B410" s="26" t="s">
        <v>601</v>
      </c>
      <c r="C410" s="67" t="s">
        <v>71</v>
      </c>
      <c r="D410" s="71" t="s">
        <v>538</v>
      </c>
      <c r="E410" s="67" t="s">
        <v>99</v>
      </c>
      <c r="F410" s="67" t="s">
        <v>223</v>
      </c>
      <c r="G410" s="67" t="s">
        <v>86</v>
      </c>
      <c r="H410" s="67"/>
      <c r="I410" s="67"/>
      <c r="J410" s="161">
        <f t="shared" si="0"/>
        <v>0</v>
      </c>
    </row>
    <row r="411" spans="2:10" ht="25.5" hidden="1">
      <c r="B411" s="17" t="s">
        <v>155</v>
      </c>
      <c r="C411" s="67" t="s">
        <v>71</v>
      </c>
      <c r="D411" s="71" t="s">
        <v>538</v>
      </c>
      <c r="E411" s="67" t="s">
        <v>99</v>
      </c>
      <c r="F411" s="67" t="s">
        <v>223</v>
      </c>
      <c r="G411" s="67" t="s">
        <v>86</v>
      </c>
      <c r="H411" s="67"/>
      <c r="I411" s="67" t="s">
        <v>74</v>
      </c>
      <c r="J411" s="161">
        <f t="shared" si="0"/>
        <v>0</v>
      </c>
    </row>
    <row r="412" spans="2:10" ht="25.5" hidden="1">
      <c r="B412" s="16" t="s">
        <v>154</v>
      </c>
      <c r="C412" s="67" t="s">
        <v>71</v>
      </c>
      <c r="D412" s="71" t="s">
        <v>538</v>
      </c>
      <c r="E412" s="67" t="s">
        <v>99</v>
      </c>
      <c r="F412" s="67" t="s">
        <v>223</v>
      </c>
      <c r="G412" s="67" t="s">
        <v>86</v>
      </c>
      <c r="H412" s="67"/>
      <c r="I412" s="67" t="s">
        <v>68</v>
      </c>
      <c r="J412" s="161"/>
    </row>
    <row r="413" spans="2:10" ht="45" hidden="1">
      <c r="B413" s="108" t="s">
        <v>600</v>
      </c>
      <c r="C413" s="87" t="s">
        <v>128</v>
      </c>
      <c r="D413" s="71" t="s">
        <v>538</v>
      </c>
      <c r="E413" s="86"/>
      <c r="F413" s="86"/>
      <c r="G413" s="86"/>
      <c r="H413" s="86"/>
      <c r="I413" s="86"/>
      <c r="J413" s="162">
        <f aca="true" t="shared" si="1" ref="J413:J419">J414</f>
        <v>0</v>
      </c>
    </row>
    <row r="414" spans="2:10" ht="25.5" hidden="1">
      <c r="B414" s="14" t="s">
        <v>336</v>
      </c>
      <c r="C414" s="80" t="s">
        <v>128</v>
      </c>
      <c r="D414" s="71" t="s">
        <v>538</v>
      </c>
      <c r="E414" s="107">
        <v>916</v>
      </c>
      <c r="F414" s="107"/>
      <c r="G414" s="107"/>
      <c r="H414" s="107"/>
      <c r="I414" s="107"/>
      <c r="J414" s="163">
        <f t="shared" si="1"/>
        <v>0</v>
      </c>
    </row>
    <row r="415" spans="2:10" ht="12.75" hidden="1">
      <c r="B415" s="28" t="s">
        <v>112</v>
      </c>
      <c r="C415" s="80" t="s">
        <v>128</v>
      </c>
      <c r="D415" s="71" t="s">
        <v>538</v>
      </c>
      <c r="E415" s="107">
        <v>916</v>
      </c>
      <c r="F415" s="107">
        <v>11</v>
      </c>
      <c r="G415" s="107"/>
      <c r="H415" s="107"/>
      <c r="I415" s="107"/>
      <c r="J415" s="163">
        <f t="shared" si="1"/>
        <v>0</v>
      </c>
    </row>
    <row r="416" spans="2:10" ht="12.75" hidden="1">
      <c r="B416" s="28" t="s">
        <v>103</v>
      </c>
      <c r="C416" s="80" t="s">
        <v>128</v>
      </c>
      <c r="D416" s="71" t="s">
        <v>538</v>
      </c>
      <c r="E416" s="107">
        <v>916</v>
      </c>
      <c r="F416" s="80" t="s">
        <v>98</v>
      </c>
      <c r="G416" s="80" t="s">
        <v>97</v>
      </c>
      <c r="H416" s="107"/>
      <c r="I416" s="107"/>
      <c r="J416" s="163">
        <f t="shared" si="1"/>
        <v>0</v>
      </c>
    </row>
    <row r="417" spans="2:10" ht="38.25" hidden="1">
      <c r="B417" s="26" t="s">
        <v>102</v>
      </c>
      <c r="C417" s="68" t="s">
        <v>128</v>
      </c>
      <c r="D417" s="71" t="s">
        <v>538</v>
      </c>
      <c r="E417" s="64">
        <v>916</v>
      </c>
      <c r="F417" s="68" t="s">
        <v>98</v>
      </c>
      <c r="G417" s="68" t="s">
        <v>97</v>
      </c>
      <c r="H417" s="64"/>
      <c r="I417" s="64"/>
      <c r="J417" s="164">
        <f t="shared" si="1"/>
        <v>0</v>
      </c>
    </row>
    <row r="418" spans="2:10" ht="25.5" hidden="1">
      <c r="B418" s="16" t="s">
        <v>599</v>
      </c>
      <c r="C418" s="68" t="s">
        <v>128</v>
      </c>
      <c r="D418" s="71" t="s">
        <v>538</v>
      </c>
      <c r="E418" s="64">
        <v>916</v>
      </c>
      <c r="F418" s="68" t="s">
        <v>98</v>
      </c>
      <c r="G418" s="68" t="s">
        <v>97</v>
      </c>
      <c r="H418" s="64"/>
      <c r="I418" s="64"/>
      <c r="J418" s="164">
        <f t="shared" si="1"/>
        <v>0</v>
      </c>
    </row>
    <row r="419" spans="2:10" ht="25.5" hidden="1">
      <c r="B419" s="24" t="s">
        <v>75</v>
      </c>
      <c r="C419" s="68" t="s">
        <v>128</v>
      </c>
      <c r="D419" s="71" t="s">
        <v>538</v>
      </c>
      <c r="E419" s="64">
        <v>916</v>
      </c>
      <c r="F419" s="68" t="s">
        <v>98</v>
      </c>
      <c r="G419" s="68" t="s">
        <v>97</v>
      </c>
      <c r="H419" s="64"/>
      <c r="I419" s="64">
        <v>200</v>
      </c>
      <c r="J419" s="164">
        <f t="shared" si="1"/>
        <v>0</v>
      </c>
    </row>
    <row r="420" spans="2:10" ht="25.5" hidden="1">
      <c r="B420" s="24" t="s">
        <v>73</v>
      </c>
      <c r="C420" s="68" t="s">
        <v>128</v>
      </c>
      <c r="D420" s="71" t="s">
        <v>538</v>
      </c>
      <c r="E420" s="64">
        <v>916</v>
      </c>
      <c r="F420" s="68" t="s">
        <v>98</v>
      </c>
      <c r="G420" s="68" t="s">
        <v>97</v>
      </c>
      <c r="H420" s="64"/>
      <c r="I420" s="64">
        <v>240</v>
      </c>
      <c r="J420" s="164"/>
    </row>
    <row r="421" spans="2:10" ht="30">
      <c r="B421" s="108" t="s">
        <v>598</v>
      </c>
      <c r="C421" s="104" t="s">
        <v>71</v>
      </c>
      <c r="D421" s="71" t="s">
        <v>538</v>
      </c>
      <c r="E421" s="103"/>
      <c r="F421" s="103"/>
      <c r="G421" s="103"/>
      <c r="H421" s="103"/>
      <c r="I421" s="103"/>
      <c r="J421" s="153">
        <f>J422+J429+J432+J438+J449+J452+J480+J483+J486+J489+J495</f>
        <v>5985.5776000000005</v>
      </c>
    </row>
    <row r="422" spans="2:10" ht="27.75" customHeight="1" hidden="1">
      <c r="B422" s="14" t="s">
        <v>560</v>
      </c>
      <c r="C422" s="80" t="s">
        <v>71</v>
      </c>
      <c r="D422" s="79" t="s">
        <v>538</v>
      </c>
      <c r="E422" s="78" t="s">
        <v>404</v>
      </c>
      <c r="F422" s="78" t="s">
        <v>242</v>
      </c>
      <c r="G422" s="78" t="s">
        <v>70</v>
      </c>
      <c r="H422" s="78" t="s">
        <v>559</v>
      </c>
      <c r="I422" s="78"/>
      <c r="J422" s="154">
        <f>J423+J425+J427</f>
        <v>0</v>
      </c>
    </row>
    <row r="423" spans="2:10" ht="69" customHeight="1" hidden="1">
      <c r="B423" s="24" t="s">
        <v>90</v>
      </c>
      <c r="C423" s="68" t="s">
        <v>71</v>
      </c>
      <c r="D423" s="71" t="s">
        <v>538</v>
      </c>
      <c r="E423" s="67" t="s">
        <v>404</v>
      </c>
      <c r="F423" s="67" t="s">
        <v>242</v>
      </c>
      <c r="G423" s="67" t="s">
        <v>70</v>
      </c>
      <c r="H423" s="67" t="s">
        <v>559</v>
      </c>
      <c r="I423" s="67" t="s">
        <v>78</v>
      </c>
      <c r="J423" s="155">
        <f>J424</f>
        <v>0</v>
      </c>
    </row>
    <row r="424" spans="2:10" ht="25.5" customHeight="1" hidden="1">
      <c r="B424" s="24" t="s">
        <v>278</v>
      </c>
      <c r="C424" s="68" t="s">
        <v>71</v>
      </c>
      <c r="D424" s="71" t="s">
        <v>538</v>
      </c>
      <c r="E424" s="67" t="s">
        <v>404</v>
      </c>
      <c r="F424" s="67" t="s">
        <v>242</v>
      </c>
      <c r="G424" s="67" t="s">
        <v>70</v>
      </c>
      <c r="H424" s="67" t="s">
        <v>559</v>
      </c>
      <c r="I424" s="67" t="s">
        <v>88</v>
      </c>
      <c r="J424" s="155"/>
    </row>
    <row r="425" spans="2:10" ht="25.5" hidden="1">
      <c r="B425" s="24" t="s">
        <v>75</v>
      </c>
      <c r="C425" s="68" t="s">
        <v>71</v>
      </c>
      <c r="D425" s="71" t="s">
        <v>538</v>
      </c>
      <c r="E425" s="67" t="s">
        <v>404</v>
      </c>
      <c r="F425" s="67" t="s">
        <v>242</v>
      </c>
      <c r="G425" s="67" t="s">
        <v>70</v>
      </c>
      <c r="H425" s="67" t="s">
        <v>559</v>
      </c>
      <c r="I425" s="67" t="s">
        <v>74</v>
      </c>
      <c r="J425" s="155">
        <f>J426</f>
        <v>0</v>
      </c>
    </row>
    <row r="426" spans="2:10" ht="25.5" hidden="1">
      <c r="B426" s="24" t="s">
        <v>73</v>
      </c>
      <c r="C426" s="68" t="s">
        <v>71</v>
      </c>
      <c r="D426" s="71" t="s">
        <v>538</v>
      </c>
      <c r="E426" s="67" t="s">
        <v>404</v>
      </c>
      <c r="F426" s="67" t="s">
        <v>242</v>
      </c>
      <c r="G426" s="67" t="s">
        <v>70</v>
      </c>
      <c r="H426" s="67" t="s">
        <v>559</v>
      </c>
      <c r="I426" s="67" t="s">
        <v>68</v>
      </c>
      <c r="J426" s="155"/>
    </row>
    <row r="427" spans="2:10" ht="12.75" hidden="1">
      <c r="B427" s="24" t="s">
        <v>287</v>
      </c>
      <c r="C427" s="68" t="s">
        <v>71</v>
      </c>
      <c r="D427" s="71" t="s">
        <v>538</v>
      </c>
      <c r="E427" s="67" t="s">
        <v>404</v>
      </c>
      <c r="F427" s="67" t="s">
        <v>242</v>
      </c>
      <c r="G427" s="67" t="s">
        <v>70</v>
      </c>
      <c r="H427" s="67" t="s">
        <v>559</v>
      </c>
      <c r="I427" s="67" t="s">
        <v>265</v>
      </c>
      <c r="J427" s="155">
        <f>J428</f>
        <v>0</v>
      </c>
    </row>
    <row r="428" spans="2:10" ht="25.5" hidden="1">
      <c r="B428" s="24" t="s">
        <v>597</v>
      </c>
      <c r="C428" s="68" t="s">
        <v>71</v>
      </c>
      <c r="D428" s="71" t="s">
        <v>538</v>
      </c>
      <c r="E428" s="67" t="s">
        <v>404</v>
      </c>
      <c r="F428" s="67" t="s">
        <v>242</v>
      </c>
      <c r="G428" s="67" t="s">
        <v>70</v>
      </c>
      <c r="H428" s="67" t="s">
        <v>559</v>
      </c>
      <c r="I428" s="67" t="s">
        <v>317</v>
      </c>
      <c r="J428" s="155"/>
    </row>
    <row r="429" spans="2:10" ht="12.75" hidden="1">
      <c r="B429" s="14" t="s">
        <v>505</v>
      </c>
      <c r="C429" s="80" t="s">
        <v>71</v>
      </c>
      <c r="D429" s="79" t="s">
        <v>538</v>
      </c>
      <c r="E429" s="78" t="s">
        <v>404</v>
      </c>
      <c r="F429" s="78" t="s">
        <v>242</v>
      </c>
      <c r="G429" s="78" t="s">
        <v>86</v>
      </c>
      <c r="H429" s="78" t="s">
        <v>596</v>
      </c>
      <c r="I429" s="78"/>
      <c r="J429" s="154">
        <f>J430</f>
        <v>0</v>
      </c>
    </row>
    <row r="430" spans="2:10" ht="27" customHeight="1" hidden="1">
      <c r="B430" s="16" t="s">
        <v>580</v>
      </c>
      <c r="C430" s="68" t="s">
        <v>71</v>
      </c>
      <c r="D430" s="71" t="s">
        <v>538</v>
      </c>
      <c r="E430" s="115" t="s">
        <v>404</v>
      </c>
      <c r="F430" s="115" t="s">
        <v>242</v>
      </c>
      <c r="G430" s="115" t="s">
        <v>86</v>
      </c>
      <c r="H430" s="115" t="s">
        <v>596</v>
      </c>
      <c r="I430" s="115" t="s">
        <v>107</v>
      </c>
      <c r="J430" s="155">
        <f>J431</f>
        <v>0</v>
      </c>
    </row>
    <row r="431" spans="2:10" ht="38.25" hidden="1">
      <c r="B431" s="16" t="s">
        <v>236</v>
      </c>
      <c r="C431" s="68" t="s">
        <v>71</v>
      </c>
      <c r="D431" s="71" t="s">
        <v>538</v>
      </c>
      <c r="E431" s="115" t="s">
        <v>404</v>
      </c>
      <c r="F431" s="115" t="s">
        <v>242</v>
      </c>
      <c r="G431" s="115" t="s">
        <v>86</v>
      </c>
      <c r="H431" s="115" t="s">
        <v>596</v>
      </c>
      <c r="I431" s="115" t="s">
        <v>234</v>
      </c>
      <c r="J431" s="155"/>
    </row>
    <row r="432" spans="2:10" ht="21.75" customHeight="1">
      <c r="B432" s="14" t="s">
        <v>498</v>
      </c>
      <c r="C432" s="80" t="s">
        <v>71</v>
      </c>
      <c r="D432" s="79" t="s">
        <v>538</v>
      </c>
      <c r="E432" s="78" t="s">
        <v>404</v>
      </c>
      <c r="F432" s="78" t="s">
        <v>242</v>
      </c>
      <c r="G432" s="78" t="s">
        <v>97</v>
      </c>
      <c r="H432" s="78" t="s">
        <v>595</v>
      </c>
      <c r="I432" s="78"/>
      <c r="J432" s="154">
        <f>J433+J435</f>
        <v>5985.5716</v>
      </c>
    </row>
    <row r="433" spans="2:10" ht="30.75" customHeight="1">
      <c r="B433" s="16" t="s">
        <v>580</v>
      </c>
      <c r="C433" s="68" t="s">
        <v>71</v>
      </c>
      <c r="D433" s="71" t="s">
        <v>538</v>
      </c>
      <c r="E433" s="67" t="s">
        <v>404</v>
      </c>
      <c r="F433" s="67" t="s">
        <v>242</v>
      </c>
      <c r="G433" s="67" t="s">
        <v>97</v>
      </c>
      <c r="H433" s="67" t="s">
        <v>595</v>
      </c>
      <c r="I433" s="67" t="s">
        <v>107</v>
      </c>
      <c r="J433" s="155">
        <f>J434</f>
        <v>5963.73686</v>
      </c>
    </row>
    <row r="434" spans="2:10" ht="45" customHeight="1">
      <c r="B434" s="16" t="s">
        <v>236</v>
      </c>
      <c r="C434" s="68" t="s">
        <v>71</v>
      </c>
      <c r="D434" s="71" t="s">
        <v>538</v>
      </c>
      <c r="E434" s="67" t="s">
        <v>404</v>
      </c>
      <c r="F434" s="115" t="s">
        <v>242</v>
      </c>
      <c r="G434" s="91" t="s">
        <v>97</v>
      </c>
      <c r="H434" s="91" t="s">
        <v>595</v>
      </c>
      <c r="I434" s="115" t="s">
        <v>234</v>
      </c>
      <c r="J434" s="155">
        <f>5985.5716-21.83474</f>
        <v>5963.73686</v>
      </c>
    </row>
    <row r="435" spans="2:10" ht="16.5" customHeight="1">
      <c r="B435" s="24" t="s">
        <v>287</v>
      </c>
      <c r="C435" s="68" t="s">
        <v>71</v>
      </c>
      <c r="D435" s="71" t="s">
        <v>538</v>
      </c>
      <c r="E435" s="67" t="s">
        <v>404</v>
      </c>
      <c r="F435" s="67" t="s">
        <v>86</v>
      </c>
      <c r="G435" s="67" t="s">
        <v>312</v>
      </c>
      <c r="H435" s="91" t="s">
        <v>595</v>
      </c>
      <c r="I435" s="67" t="s">
        <v>265</v>
      </c>
      <c r="J435" s="155">
        <f>J436+J437</f>
        <v>21.83474</v>
      </c>
    </row>
    <row r="436" spans="2:10" ht="27" customHeight="1">
      <c r="B436" s="24" t="s">
        <v>318</v>
      </c>
      <c r="C436" s="68" t="s">
        <v>71</v>
      </c>
      <c r="D436" s="71" t="s">
        <v>538</v>
      </c>
      <c r="E436" s="67" t="s">
        <v>404</v>
      </c>
      <c r="F436" s="67" t="s">
        <v>86</v>
      </c>
      <c r="G436" s="67" t="s">
        <v>312</v>
      </c>
      <c r="H436" s="91" t="s">
        <v>595</v>
      </c>
      <c r="I436" s="67" t="s">
        <v>317</v>
      </c>
      <c r="J436" s="155">
        <v>21.389</v>
      </c>
    </row>
    <row r="437" spans="2:10" ht="27" customHeight="1">
      <c r="B437" s="24" t="s">
        <v>316</v>
      </c>
      <c r="C437" s="68" t="s">
        <v>71</v>
      </c>
      <c r="D437" s="71" t="s">
        <v>538</v>
      </c>
      <c r="E437" s="67" t="s">
        <v>404</v>
      </c>
      <c r="F437" s="67" t="s">
        <v>86</v>
      </c>
      <c r="G437" s="67" t="s">
        <v>312</v>
      </c>
      <c r="H437" s="91" t="s">
        <v>595</v>
      </c>
      <c r="I437" s="67" t="s">
        <v>314</v>
      </c>
      <c r="J437" s="155">
        <v>0.44574</v>
      </c>
    </row>
    <row r="438" spans="2:10" ht="12.75">
      <c r="B438" s="14" t="s">
        <v>496</v>
      </c>
      <c r="C438" s="80" t="s">
        <v>71</v>
      </c>
      <c r="D438" s="79" t="s">
        <v>538</v>
      </c>
      <c r="E438" s="78" t="s">
        <v>404</v>
      </c>
      <c r="F438" s="78" t="s">
        <v>242</v>
      </c>
      <c r="G438" s="78" t="s">
        <v>97</v>
      </c>
      <c r="H438" s="78" t="s">
        <v>591</v>
      </c>
      <c r="I438" s="78"/>
      <c r="J438" s="154">
        <f>J439+J441+J443+J445+J447</f>
        <v>0</v>
      </c>
    </row>
    <row r="439" spans="2:10" ht="38.25" hidden="1">
      <c r="B439" s="16" t="s">
        <v>594</v>
      </c>
      <c r="C439" s="68" t="s">
        <v>71</v>
      </c>
      <c r="D439" s="71" t="s">
        <v>538</v>
      </c>
      <c r="E439" s="67" t="s">
        <v>404</v>
      </c>
      <c r="F439" s="67" t="s">
        <v>242</v>
      </c>
      <c r="G439" s="67" t="s">
        <v>97</v>
      </c>
      <c r="H439" s="67" t="s">
        <v>591</v>
      </c>
      <c r="I439" s="67" t="s">
        <v>107</v>
      </c>
      <c r="J439" s="155">
        <f>J440</f>
        <v>0</v>
      </c>
    </row>
    <row r="440" spans="2:10" ht="38.25" hidden="1">
      <c r="B440" s="16" t="s">
        <v>236</v>
      </c>
      <c r="C440" s="68" t="s">
        <v>71</v>
      </c>
      <c r="D440" s="71" t="s">
        <v>538</v>
      </c>
      <c r="E440" s="67" t="s">
        <v>404</v>
      </c>
      <c r="F440" s="67" t="s">
        <v>242</v>
      </c>
      <c r="G440" s="67" t="s">
        <v>97</v>
      </c>
      <c r="H440" s="67" t="s">
        <v>591</v>
      </c>
      <c r="I440" s="115" t="s">
        <v>234</v>
      </c>
      <c r="J440" s="155"/>
    </row>
    <row r="441" spans="2:10" ht="38.25">
      <c r="B441" s="16" t="s">
        <v>593</v>
      </c>
      <c r="C441" s="68" t="s">
        <v>71</v>
      </c>
      <c r="D441" s="71" t="s">
        <v>538</v>
      </c>
      <c r="E441" s="67" t="s">
        <v>404</v>
      </c>
      <c r="F441" s="67" t="s">
        <v>242</v>
      </c>
      <c r="G441" s="67" t="s">
        <v>97</v>
      </c>
      <c r="H441" s="67" t="s">
        <v>591</v>
      </c>
      <c r="I441" s="67" t="s">
        <v>107</v>
      </c>
      <c r="J441" s="155">
        <f>J442</f>
        <v>-4500</v>
      </c>
    </row>
    <row r="442" spans="2:10" ht="38.25">
      <c r="B442" s="16" t="s">
        <v>236</v>
      </c>
      <c r="C442" s="68" t="s">
        <v>71</v>
      </c>
      <c r="D442" s="71" t="s">
        <v>538</v>
      </c>
      <c r="E442" s="67" t="s">
        <v>404</v>
      </c>
      <c r="F442" s="67" t="s">
        <v>242</v>
      </c>
      <c r="G442" s="67" t="s">
        <v>97</v>
      </c>
      <c r="H442" s="67" t="s">
        <v>591</v>
      </c>
      <c r="I442" s="115" t="s">
        <v>234</v>
      </c>
      <c r="J442" s="155">
        <v>-4500</v>
      </c>
    </row>
    <row r="443" spans="2:10" ht="38.25">
      <c r="B443" s="16" t="s">
        <v>592</v>
      </c>
      <c r="C443" s="68" t="s">
        <v>71</v>
      </c>
      <c r="D443" s="71" t="s">
        <v>538</v>
      </c>
      <c r="E443" s="67" t="s">
        <v>404</v>
      </c>
      <c r="F443" s="67" t="s">
        <v>242</v>
      </c>
      <c r="G443" s="67" t="s">
        <v>97</v>
      </c>
      <c r="H443" s="67" t="s">
        <v>591</v>
      </c>
      <c r="I443" s="67" t="s">
        <v>107</v>
      </c>
      <c r="J443" s="155">
        <f>J444</f>
        <v>-6700</v>
      </c>
    </row>
    <row r="444" spans="2:10" ht="38.25">
      <c r="B444" s="16" t="s">
        <v>236</v>
      </c>
      <c r="C444" s="68" t="s">
        <v>71</v>
      </c>
      <c r="D444" s="71" t="s">
        <v>538</v>
      </c>
      <c r="E444" s="67" t="s">
        <v>404</v>
      </c>
      <c r="F444" s="67" t="s">
        <v>242</v>
      </c>
      <c r="G444" s="67" t="s">
        <v>97</v>
      </c>
      <c r="H444" s="67" t="s">
        <v>591</v>
      </c>
      <c r="I444" s="115" t="s">
        <v>234</v>
      </c>
      <c r="J444" s="155">
        <v>-6700</v>
      </c>
    </row>
    <row r="445" spans="2:10" ht="38.25">
      <c r="B445" s="16" t="s">
        <v>593</v>
      </c>
      <c r="C445" s="68" t="s">
        <v>71</v>
      </c>
      <c r="D445" s="71" t="s">
        <v>538</v>
      </c>
      <c r="E445" s="67" t="s">
        <v>404</v>
      </c>
      <c r="F445" s="67" t="s">
        <v>242</v>
      </c>
      <c r="G445" s="67" t="s">
        <v>97</v>
      </c>
      <c r="H445" s="67" t="s">
        <v>1040</v>
      </c>
      <c r="I445" s="67" t="s">
        <v>107</v>
      </c>
      <c r="J445" s="155">
        <f>J446</f>
        <v>4500</v>
      </c>
    </row>
    <row r="446" spans="2:10" ht="38.25">
      <c r="B446" s="16" t="s">
        <v>236</v>
      </c>
      <c r="C446" s="68" t="s">
        <v>71</v>
      </c>
      <c r="D446" s="71" t="s">
        <v>538</v>
      </c>
      <c r="E446" s="67" t="s">
        <v>404</v>
      </c>
      <c r="F446" s="67" t="s">
        <v>242</v>
      </c>
      <c r="G446" s="67" t="s">
        <v>97</v>
      </c>
      <c r="H446" s="67" t="s">
        <v>1040</v>
      </c>
      <c r="I446" s="115" t="s">
        <v>234</v>
      </c>
      <c r="J446" s="155">
        <v>4500</v>
      </c>
    </row>
    <row r="447" spans="2:10" ht="38.25">
      <c r="B447" s="16" t="s">
        <v>592</v>
      </c>
      <c r="C447" s="68" t="s">
        <v>71</v>
      </c>
      <c r="D447" s="71" t="s">
        <v>538</v>
      </c>
      <c r="E447" s="67" t="s">
        <v>404</v>
      </c>
      <c r="F447" s="67" t="s">
        <v>242</v>
      </c>
      <c r="G447" s="67" t="s">
        <v>97</v>
      </c>
      <c r="H447" s="67" t="s">
        <v>1041</v>
      </c>
      <c r="I447" s="67" t="s">
        <v>107</v>
      </c>
      <c r="J447" s="155">
        <f>J448</f>
        <v>6700</v>
      </c>
    </row>
    <row r="448" spans="2:10" ht="38.25">
      <c r="B448" s="16" t="s">
        <v>236</v>
      </c>
      <c r="C448" s="68" t="s">
        <v>71</v>
      </c>
      <c r="D448" s="71" t="s">
        <v>538</v>
      </c>
      <c r="E448" s="67" t="s">
        <v>404</v>
      </c>
      <c r="F448" s="67" t="s">
        <v>242</v>
      </c>
      <c r="G448" s="67" t="s">
        <v>97</v>
      </c>
      <c r="H448" s="67" t="s">
        <v>1041</v>
      </c>
      <c r="I448" s="115" t="s">
        <v>234</v>
      </c>
      <c r="J448" s="155">
        <v>6700</v>
      </c>
    </row>
    <row r="449" spans="2:10" ht="25.5" hidden="1">
      <c r="B449" s="14" t="s">
        <v>590</v>
      </c>
      <c r="C449" s="80" t="s">
        <v>71</v>
      </c>
      <c r="D449" s="79" t="s">
        <v>538</v>
      </c>
      <c r="E449" s="78" t="s">
        <v>404</v>
      </c>
      <c r="F449" s="78" t="s">
        <v>242</v>
      </c>
      <c r="G449" s="78" t="s">
        <v>70</v>
      </c>
      <c r="H449" s="78" t="s">
        <v>589</v>
      </c>
      <c r="I449" s="78"/>
      <c r="J449" s="154">
        <f>J450</f>
        <v>0</v>
      </c>
    </row>
    <row r="450" spans="2:10" ht="28.5" customHeight="1" hidden="1">
      <c r="B450" s="16" t="s">
        <v>580</v>
      </c>
      <c r="C450" s="68" t="s">
        <v>71</v>
      </c>
      <c r="D450" s="71" t="s">
        <v>538</v>
      </c>
      <c r="E450" s="67" t="s">
        <v>404</v>
      </c>
      <c r="F450" s="67" t="s">
        <v>242</v>
      </c>
      <c r="G450" s="67" t="s">
        <v>70</v>
      </c>
      <c r="H450" s="67" t="s">
        <v>589</v>
      </c>
      <c r="I450" s="67" t="s">
        <v>107</v>
      </c>
      <c r="J450" s="155">
        <f>J451</f>
        <v>0</v>
      </c>
    </row>
    <row r="451" spans="2:10" ht="38.25" hidden="1">
      <c r="B451" s="16" t="s">
        <v>236</v>
      </c>
      <c r="C451" s="68" t="s">
        <v>71</v>
      </c>
      <c r="D451" s="71" t="s">
        <v>538</v>
      </c>
      <c r="E451" s="67" t="s">
        <v>404</v>
      </c>
      <c r="F451" s="67" t="s">
        <v>242</v>
      </c>
      <c r="G451" s="67" t="s">
        <v>70</v>
      </c>
      <c r="H451" s="67" t="s">
        <v>589</v>
      </c>
      <c r="I451" s="90" t="s">
        <v>234</v>
      </c>
      <c r="J451" s="155"/>
    </row>
    <row r="452" spans="2:10" ht="25.5">
      <c r="B452" s="14" t="s">
        <v>588</v>
      </c>
      <c r="C452" s="80" t="s">
        <v>71</v>
      </c>
      <c r="D452" s="79" t="s">
        <v>538</v>
      </c>
      <c r="E452" s="78" t="s">
        <v>404</v>
      </c>
      <c r="F452" s="78" t="s">
        <v>242</v>
      </c>
      <c r="G452" s="78" t="s">
        <v>70</v>
      </c>
      <c r="H452" s="78" t="s">
        <v>584</v>
      </c>
      <c r="I452" s="78"/>
      <c r="J452" s="154">
        <f>J453+J455+J457+J459+J461+J463+J465+J470+J475</f>
        <v>0</v>
      </c>
    </row>
    <row r="453" spans="2:10" ht="76.5">
      <c r="B453" s="24" t="s">
        <v>587</v>
      </c>
      <c r="C453" s="68" t="s">
        <v>71</v>
      </c>
      <c r="D453" s="71" t="s">
        <v>538</v>
      </c>
      <c r="E453" s="67" t="s">
        <v>404</v>
      </c>
      <c r="F453" s="67" t="s">
        <v>242</v>
      </c>
      <c r="G453" s="67" t="s">
        <v>70</v>
      </c>
      <c r="H453" s="67" t="s">
        <v>584</v>
      </c>
      <c r="I453" s="67" t="s">
        <v>78</v>
      </c>
      <c r="J453" s="155">
        <f>J454</f>
        <v>-5539</v>
      </c>
    </row>
    <row r="454" spans="2:10" ht="25.5">
      <c r="B454" s="24" t="s">
        <v>278</v>
      </c>
      <c r="C454" s="68" t="s">
        <v>71</v>
      </c>
      <c r="D454" s="71" t="s">
        <v>538</v>
      </c>
      <c r="E454" s="67" t="s">
        <v>404</v>
      </c>
      <c r="F454" s="67" t="s">
        <v>242</v>
      </c>
      <c r="G454" s="67" t="s">
        <v>70</v>
      </c>
      <c r="H454" s="67" t="s">
        <v>584</v>
      </c>
      <c r="I454" s="67" t="s">
        <v>88</v>
      </c>
      <c r="J454" s="155">
        <v>-5539</v>
      </c>
    </row>
    <row r="455" spans="2:10" ht="25.5">
      <c r="B455" s="24" t="s">
        <v>75</v>
      </c>
      <c r="C455" s="68" t="s">
        <v>71</v>
      </c>
      <c r="D455" s="71" t="s">
        <v>538</v>
      </c>
      <c r="E455" s="67" t="s">
        <v>404</v>
      </c>
      <c r="F455" s="67" t="s">
        <v>242</v>
      </c>
      <c r="G455" s="67" t="s">
        <v>70</v>
      </c>
      <c r="H455" s="67" t="s">
        <v>584</v>
      </c>
      <c r="I455" s="67" t="s">
        <v>74</v>
      </c>
      <c r="J455" s="155">
        <f>J456</f>
        <v>-1061</v>
      </c>
    </row>
    <row r="456" spans="2:10" ht="25.5">
      <c r="B456" s="24" t="s">
        <v>73</v>
      </c>
      <c r="C456" s="68" t="s">
        <v>71</v>
      </c>
      <c r="D456" s="71" t="s">
        <v>538</v>
      </c>
      <c r="E456" s="67" t="s">
        <v>404</v>
      </c>
      <c r="F456" s="67" t="s">
        <v>242</v>
      </c>
      <c r="G456" s="67" t="s">
        <v>70</v>
      </c>
      <c r="H456" s="67" t="s">
        <v>584</v>
      </c>
      <c r="I456" s="67" t="s">
        <v>68</v>
      </c>
      <c r="J456" s="155">
        <v>-1061</v>
      </c>
    </row>
    <row r="457" spans="2:10" ht="76.5">
      <c r="B457" s="24" t="s">
        <v>586</v>
      </c>
      <c r="C457" s="68" t="s">
        <v>71</v>
      </c>
      <c r="D457" s="71" t="s">
        <v>538</v>
      </c>
      <c r="E457" s="67" t="s">
        <v>404</v>
      </c>
      <c r="F457" s="67" t="s">
        <v>242</v>
      </c>
      <c r="G457" s="67" t="s">
        <v>70</v>
      </c>
      <c r="H457" s="67" t="s">
        <v>584</v>
      </c>
      <c r="I457" s="67" t="s">
        <v>78</v>
      </c>
      <c r="J457" s="155">
        <f>J458</f>
        <v>-1881.4</v>
      </c>
    </row>
    <row r="458" spans="2:10" ht="25.5">
      <c r="B458" s="24" t="s">
        <v>278</v>
      </c>
      <c r="C458" s="68" t="s">
        <v>71</v>
      </c>
      <c r="D458" s="71" t="s">
        <v>538</v>
      </c>
      <c r="E458" s="67" t="s">
        <v>404</v>
      </c>
      <c r="F458" s="67" t="s">
        <v>242</v>
      </c>
      <c r="G458" s="67" t="s">
        <v>70</v>
      </c>
      <c r="H458" s="67" t="s">
        <v>584</v>
      </c>
      <c r="I458" s="67" t="s">
        <v>88</v>
      </c>
      <c r="J458" s="155">
        <v>-1881.4</v>
      </c>
    </row>
    <row r="459" spans="2:10" ht="25.5">
      <c r="B459" s="24" t="s">
        <v>75</v>
      </c>
      <c r="C459" s="68" t="s">
        <v>71</v>
      </c>
      <c r="D459" s="71" t="s">
        <v>538</v>
      </c>
      <c r="E459" s="67" t="s">
        <v>404</v>
      </c>
      <c r="F459" s="67" t="s">
        <v>242</v>
      </c>
      <c r="G459" s="67" t="s">
        <v>70</v>
      </c>
      <c r="H459" s="67" t="s">
        <v>584</v>
      </c>
      <c r="I459" s="67" t="s">
        <v>74</v>
      </c>
      <c r="J459" s="155">
        <f>J460</f>
        <v>-418.6</v>
      </c>
    </row>
    <row r="460" spans="2:10" ht="25.5">
      <c r="B460" s="24" t="s">
        <v>73</v>
      </c>
      <c r="C460" s="68" t="s">
        <v>71</v>
      </c>
      <c r="D460" s="71" t="s">
        <v>538</v>
      </c>
      <c r="E460" s="67" t="s">
        <v>404</v>
      </c>
      <c r="F460" s="67" t="s">
        <v>242</v>
      </c>
      <c r="G460" s="67" t="s">
        <v>70</v>
      </c>
      <c r="H460" s="67" t="s">
        <v>584</v>
      </c>
      <c r="I460" s="67" t="s">
        <v>68</v>
      </c>
      <c r="J460" s="155">
        <v>-418.6</v>
      </c>
    </row>
    <row r="461" spans="2:10" ht="76.5">
      <c r="B461" s="24" t="s">
        <v>1042</v>
      </c>
      <c r="C461" s="68" t="s">
        <v>71</v>
      </c>
      <c r="D461" s="71" t="s">
        <v>538</v>
      </c>
      <c r="E461" s="67" t="s">
        <v>404</v>
      </c>
      <c r="F461" s="67" t="s">
        <v>242</v>
      </c>
      <c r="G461" s="67" t="s">
        <v>70</v>
      </c>
      <c r="H461" s="67" t="s">
        <v>584</v>
      </c>
      <c r="I461" s="67" t="s">
        <v>78</v>
      </c>
      <c r="J461" s="155">
        <f>J462</f>
        <v>-1844.2</v>
      </c>
    </row>
    <row r="462" spans="2:10" ht="25.5">
      <c r="B462" s="24" t="s">
        <v>278</v>
      </c>
      <c r="C462" s="68" t="s">
        <v>71</v>
      </c>
      <c r="D462" s="71" t="s">
        <v>538</v>
      </c>
      <c r="E462" s="67" t="s">
        <v>404</v>
      </c>
      <c r="F462" s="67" t="s">
        <v>242</v>
      </c>
      <c r="G462" s="67" t="s">
        <v>70</v>
      </c>
      <c r="H462" s="67" t="s">
        <v>584</v>
      </c>
      <c r="I462" s="67" t="s">
        <v>88</v>
      </c>
      <c r="J462" s="155">
        <v>-1844.2</v>
      </c>
    </row>
    <row r="463" spans="2:10" ht="26.25" customHeight="1">
      <c r="B463" s="24" t="s">
        <v>75</v>
      </c>
      <c r="C463" s="68" t="s">
        <v>71</v>
      </c>
      <c r="D463" s="71" t="s">
        <v>538</v>
      </c>
      <c r="E463" s="67" t="s">
        <v>404</v>
      </c>
      <c r="F463" s="67" t="s">
        <v>242</v>
      </c>
      <c r="G463" s="67" t="s">
        <v>70</v>
      </c>
      <c r="H463" s="67" t="s">
        <v>584</v>
      </c>
      <c r="I463" s="67" t="s">
        <v>74</v>
      </c>
      <c r="J463" s="155">
        <f>J464</f>
        <v>-355.8</v>
      </c>
    </row>
    <row r="464" spans="2:10" ht="25.5">
      <c r="B464" s="24" t="s">
        <v>73</v>
      </c>
      <c r="C464" s="68" t="s">
        <v>71</v>
      </c>
      <c r="D464" s="71" t="s">
        <v>538</v>
      </c>
      <c r="E464" s="67" t="s">
        <v>404</v>
      </c>
      <c r="F464" s="67" t="s">
        <v>242</v>
      </c>
      <c r="G464" s="67" t="s">
        <v>70</v>
      </c>
      <c r="H464" s="67" t="s">
        <v>584</v>
      </c>
      <c r="I464" s="67" t="s">
        <v>68</v>
      </c>
      <c r="J464" s="155">
        <v>-355.8</v>
      </c>
    </row>
    <row r="465" spans="2:10" ht="25.5">
      <c r="B465" s="26" t="s">
        <v>1043</v>
      </c>
      <c r="C465" s="68" t="s">
        <v>71</v>
      </c>
      <c r="D465" s="71" t="s">
        <v>538</v>
      </c>
      <c r="E465" s="67" t="s">
        <v>404</v>
      </c>
      <c r="F465" s="67" t="s">
        <v>242</v>
      </c>
      <c r="G465" s="67" t="s">
        <v>70</v>
      </c>
      <c r="H465" s="67" t="s">
        <v>584</v>
      </c>
      <c r="I465" s="67"/>
      <c r="J465" s="155">
        <f>J466+J468</f>
        <v>6600</v>
      </c>
    </row>
    <row r="466" spans="2:10" ht="63.75">
      <c r="B466" s="24" t="s">
        <v>90</v>
      </c>
      <c r="C466" s="68" t="s">
        <v>71</v>
      </c>
      <c r="D466" s="71" t="s">
        <v>538</v>
      </c>
      <c r="E466" s="67" t="s">
        <v>404</v>
      </c>
      <c r="F466" s="67" t="s">
        <v>242</v>
      </c>
      <c r="G466" s="67" t="s">
        <v>70</v>
      </c>
      <c r="H466" s="67" t="s">
        <v>584</v>
      </c>
      <c r="I466" s="67" t="s">
        <v>78</v>
      </c>
      <c r="J466" s="155">
        <f>J467</f>
        <v>5539</v>
      </c>
    </row>
    <row r="467" spans="2:10" ht="25.5">
      <c r="B467" s="24" t="s">
        <v>278</v>
      </c>
      <c r="C467" s="68" t="s">
        <v>71</v>
      </c>
      <c r="D467" s="71" t="s">
        <v>538</v>
      </c>
      <c r="E467" s="67" t="s">
        <v>404</v>
      </c>
      <c r="F467" s="67" t="s">
        <v>242</v>
      </c>
      <c r="G467" s="67" t="s">
        <v>70</v>
      </c>
      <c r="H467" s="67" t="s">
        <v>584</v>
      </c>
      <c r="I467" s="67" t="s">
        <v>88</v>
      </c>
      <c r="J467" s="155">
        <v>5539</v>
      </c>
    </row>
    <row r="468" spans="2:10" ht="25.5">
      <c r="B468" s="24" t="s">
        <v>75</v>
      </c>
      <c r="C468" s="68" t="s">
        <v>71</v>
      </c>
      <c r="D468" s="71" t="s">
        <v>538</v>
      </c>
      <c r="E468" s="67" t="s">
        <v>404</v>
      </c>
      <c r="F468" s="67" t="s">
        <v>242</v>
      </c>
      <c r="G468" s="67" t="s">
        <v>70</v>
      </c>
      <c r="H468" s="67" t="s">
        <v>584</v>
      </c>
      <c r="I468" s="67" t="s">
        <v>74</v>
      </c>
      <c r="J468" s="155">
        <f>J469</f>
        <v>1061</v>
      </c>
    </row>
    <row r="469" spans="2:10" ht="25.5">
      <c r="B469" s="24" t="s">
        <v>73</v>
      </c>
      <c r="C469" s="68" t="s">
        <v>71</v>
      </c>
      <c r="D469" s="71" t="s">
        <v>538</v>
      </c>
      <c r="E469" s="67" t="s">
        <v>404</v>
      </c>
      <c r="F469" s="67" t="s">
        <v>242</v>
      </c>
      <c r="G469" s="67" t="s">
        <v>70</v>
      </c>
      <c r="H469" s="67" t="s">
        <v>584</v>
      </c>
      <c r="I469" s="67" t="s">
        <v>68</v>
      </c>
      <c r="J469" s="155">
        <v>1061</v>
      </c>
    </row>
    <row r="470" spans="2:10" ht="25.5">
      <c r="B470" s="26" t="s">
        <v>1044</v>
      </c>
      <c r="C470" s="68" t="s">
        <v>71</v>
      </c>
      <c r="D470" s="71" t="s">
        <v>538</v>
      </c>
      <c r="E470" s="67" t="s">
        <v>404</v>
      </c>
      <c r="F470" s="67" t="s">
        <v>242</v>
      </c>
      <c r="G470" s="67" t="s">
        <v>70</v>
      </c>
      <c r="H470" s="67" t="s">
        <v>1045</v>
      </c>
      <c r="I470" s="67"/>
      <c r="J470" s="155">
        <f>J471+J473</f>
        <v>2300</v>
      </c>
    </row>
    <row r="471" spans="2:10" ht="63.75">
      <c r="B471" s="24" t="s">
        <v>90</v>
      </c>
      <c r="C471" s="68" t="s">
        <v>71</v>
      </c>
      <c r="D471" s="71" t="s">
        <v>538</v>
      </c>
      <c r="E471" s="67" t="s">
        <v>404</v>
      </c>
      <c r="F471" s="67" t="s">
        <v>242</v>
      </c>
      <c r="G471" s="67" t="s">
        <v>70</v>
      </c>
      <c r="H471" s="67" t="s">
        <v>1045</v>
      </c>
      <c r="I471" s="67" t="s">
        <v>78</v>
      </c>
      <c r="J471" s="155">
        <f>J472</f>
        <v>2186.4</v>
      </c>
    </row>
    <row r="472" spans="2:10" ht="25.5">
      <c r="B472" s="24" t="s">
        <v>278</v>
      </c>
      <c r="C472" s="68" t="s">
        <v>71</v>
      </c>
      <c r="D472" s="71" t="s">
        <v>538</v>
      </c>
      <c r="E472" s="67" t="s">
        <v>404</v>
      </c>
      <c r="F472" s="67" t="s">
        <v>242</v>
      </c>
      <c r="G472" s="67" t="s">
        <v>70</v>
      </c>
      <c r="H472" s="67" t="s">
        <v>1045</v>
      </c>
      <c r="I472" s="67" t="s">
        <v>88</v>
      </c>
      <c r="J472" s="155">
        <f>1881.4+305</f>
        <v>2186.4</v>
      </c>
    </row>
    <row r="473" spans="2:10" ht="25.5">
      <c r="B473" s="24" t="s">
        <v>75</v>
      </c>
      <c r="C473" s="68" t="s">
        <v>71</v>
      </c>
      <c r="D473" s="71" t="s">
        <v>538</v>
      </c>
      <c r="E473" s="67" t="s">
        <v>404</v>
      </c>
      <c r="F473" s="67" t="s">
        <v>242</v>
      </c>
      <c r="G473" s="67" t="s">
        <v>70</v>
      </c>
      <c r="H473" s="67" t="s">
        <v>1045</v>
      </c>
      <c r="I473" s="67" t="s">
        <v>74</v>
      </c>
      <c r="J473" s="155">
        <f>J474</f>
        <v>113.60000000000002</v>
      </c>
    </row>
    <row r="474" spans="2:10" ht="25.5">
      <c r="B474" s="24" t="s">
        <v>73</v>
      </c>
      <c r="C474" s="68" t="s">
        <v>71</v>
      </c>
      <c r="D474" s="71" t="s">
        <v>538</v>
      </c>
      <c r="E474" s="67" t="s">
        <v>404</v>
      </c>
      <c r="F474" s="67" t="s">
        <v>242</v>
      </c>
      <c r="G474" s="67" t="s">
        <v>70</v>
      </c>
      <c r="H474" s="67" t="s">
        <v>1045</v>
      </c>
      <c r="I474" s="67" t="s">
        <v>68</v>
      </c>
      <c r="J474" s="155">
        <f>418.6-305</f>
        <v>113.60000000000002</v>
      </c>
    </row>
    <row r="475" spans="2:10" ht="28.5" customHeight="1">
      <c r="B475" s="26" t="s">
        <v>1046</v>
      </c>
      <c r="C475" s="68" t="s">
        <v>71</v>
      </c>
      <c r="D475" s="71" t="s">
        <v>538</v>
      </c>
      <c r="E475" s="67" t="s">
        <v>404</v>
      </c>
      <c r="F475" s="67" t="s">
        <v>242</v>
      </c>
      <c r="G475" s="67" t="s">
        <v>70</v>
      </c>
      <c r="H475" s="67" t="s">
        <v>1047</v>
      </c>
      <c r="I475" s="67"/>
      <c r="J475" s="155">
        <f>J476+J478</f>
        <v>2200</v>
      </c>
    </row>
    <row r="476" spans="2:10" ht="63.75">
      <c r="B476" s="24" t="s">
        <v>90</v>
      </c>
      <c r="C476" s="68" t="s">
        <v>71</v>
      </c>
      <c r="D476" s="71" t="s">
        <v>538</v>
      </c>
      <c r="E476" s="67" t="s">
        <v>404</v>
      </c>
      <c r="F476" s="67" t="s">
        <v>242</v>
      </c>
      <c r="G476" s="67" t="s">
        <v>70</v>
      </c>
      <c r="H476" s="67" t="s">
        <v>1047</v>
      </c>
      <c r="I476" s="67" t="s">
        <v>78</v>
      </c>
      <c r="J476" s="155">
        <f>J477</f>
        <v>1844.2</v>
      </c>
    </row>
    <row r="477" spans="2:10" ht="25.5">
      <c r="B477" s="24" t="s">
        <v>278</v>
      </c>
      <c r="C477" s="68" t="s">
        <v>71</v>
      </c>
      <c r="D477" s="71" t="s">
        <v>538</v>
      </c>
      <c r="E477" s="67" t="s">
        <v>404</v>
      </c>
      <c r="F477" s="67" t="s">
        <v>242</v>
      </c>
      <c r="G477" s="67" t="s">
        <v>70</v>
      </c>
      <c r="H477" s="67" t="s">
        <v>1047</v>
      </c>
      <c r="I477" s="67" t="s">
        <v>88</v>
      </c>
      <c r="J477" s="155">
        <v>1844.2</v>
      </c>
    </row>
    <row r="478" spans="2:10" ht="25.5">
      <c r="B478" s="24" t="s">
        <v>75</v>
      </c>
      <c r="C478" s="68" t="s">
        <v>71</v>
      </c>
      <c r="D478" s="71" t="s">
        <v>538</v>
      </c>
      <c r="E478" s="67" t="s">
        <v>404</v>
      </c>
      <c r="F478" s="67" t="s">
        <v>242</v>
      </c>
      <c r="G478" s="67" t="s">
        <v>70</v>
      </c>
      <c r="H478" s="67" t="s">
        <v>1047</v>
      </c>
      <c r="I478" s="67" t="s">
        <v>74</v>
      </c>
      <c r="J478" s="155">
        <f>J479</f>
        <v>355.8</v>
      </c>
    </row>
    <row r="479" spans="2:10" ht="25.5">
      <c r="B479" s="24" t="s">
        <v>73</v>
      </c>
      <c r="C479" s="68" t="s">
        <v>71</v>
      </c>
      <c r="D479" s="71" t="s">
        <v>538</v>
      </c>
      <c r="E479" s="67" t="s">
        <v>404</v>
      </c>
      <c r="F479" s="67" t="s">
        <v>242</v>
      </c>
      <c r="G479" s="67" t="s">
        <v>70</v>
      </c>
      <c r="H479" s="67" t="s">
        <v>1047</v>
      </c>
      <c r="I479" s="67" t="s">
        <v>68</v>
      </c>
      <c r="J479" s="155">
        <v>355.8</v>
      </c>
    </row>
    <row r="480" spans="2:10" ht="76.5" hidden="1">
      <c r="B480" s="14" t="s">
        <v>583</v>
      </c>
      <c r="C480" s="80" t="s">
        <v>71</v>
      </c>
      <c r="D480" s="79" t="s">
        <v>538</v>
      </c>
      <c r="E480" s="78" t="s">
        <v>404</v>
      </c>
      <c r="F480" s="78" t="s">
        <v>242</v>
      </c>
      <c r="G480" s="78" t="s">
        <v>97</v>
      </c>
      <c r="H480" s="78" t="s">
        <v>582</v>
      </c>
      <c r="I480" s="78"/>
      <c r="J480" s="154">
        <f>J481</f>
        <v>0</v>
      </c>
    </row>
    <row r="481" spans="2:10" ht="38.25" hidden="1">
      <c r="B481" s="16" t="s">
        <v>580</v>
      </c>
      <c r="C481" s="68" t="s">
        <v>71</v>
      </c>
      <c r="D481" s="71" t="s">
        <v>538</v>
      </c>
      <c r="E481" s="67" t="s">
        <v>404</v>
      </c>
      <c r="F481" s="67" t="s">
        <v>242</v>
      </c>
      <c r="G481" s="67" t="s">
        <v>97</v>
      </c>
      <c r="H481" s="67" t="s">
        <v>582</v>
      </c>
      <c r="I481" s="67" t="s">
        <v>107</v>
      </c>
      <c r="J481" s="155">
        <f>J482</f>
        <v>0</v>
      </c>
    </row>
    <row r="482" spans="2:10" ht="38.25" hidden="1">
      <c r="B482" s="16" t="s">
        <v>236</v>
      </c>
      <c r="C482" s="68" t="s">
        <v>71</v>
      </c>
      <c r="D482" s="71" t="s">
        <v>538</v>
      </c>
      <c r="E482" s="67" t="s">
        <v>404</v>
      </c>
      <c r="F482" s="67" t="s">
        <v>242</v>
      </c>
      <c r="G482" s="67" t="s">
        <v>97</v>
      </c>
      <c r="H482" s="67" t="s">
        <v>582</v>
      </c>
      <c r="I482" s="90" t="s">
        <v>234</v>
      </c>
      <c r="J482" s="155"/>
    </row>
    <row r="483" spans="2:10" ht="38.25" hidden="1">
      <c r="B483" s="14" t="s">
        <v>1039</v>
      </c>
      <c r="C483" s="80" t="s">
        <v>71</v>
      </c>
      <c r="D483" s="79" t="s">
        <v>538</v>
      </c>
      <c r="E483" s="78" t="s">
        <v>404</v>
      </c>
      <c r="F483" s="78"/>
      <c r="G483" s="78"/>
      <c r="H483" s="92" t="s">
        <v>579</v>
      </c>
      <c r="I483" s="92"/>
      <c r="J483" s="154">
        <f>J484</f>
        <v>0</v>
      </c>
    </row>
    <row r="484" spans="2:10" ht="30.75" customHeight="1" hidden="1">
      <c r="B484" s="16" t="s">
        <v>580</v>
      </c>
      <c r="C484" s="68" t="s">
        <v>71</v>
      </c>
      <c r="D484" s="71" t="s">
        <v>538</v>
      </c>
      <c r="E484" s="115" t="s">
        <v>404</v>
      </c>
      <c r="F484" s="115" t="s">
        <v>242</v>
      </c>
      <c r="G484" s="115" t="s">
        <v>86</v>
      </c>
      <c r="H484" s="115" t="s">
        <v>579</v>
      </c>
      <c r="I484" s="115" t="s">
        <v>107</v>
      </c>
      <c r="J484" s="155">
        <f>J485</f>
        <v>0</v>
      </c>
    </row>
    <row r="485" spans="2:10" ht="38.25" hidden="1">
      <c r="B485" s="16" t="s">
        <v>236</v>
      </c>
      <c r="C485" s="68" t="s">
        <v>71</v>
      </c>
      <c r="D485" s="71" t="s">
        <v>538</v>
      </c>
      <c r="E485" s="115" t="s">
        <v>404</v>
      </c>
      <c r="F485" s="115" t="s">
        <v>242</v>
      </c>
      <c r="G485" s="115" t="s">
        <v>86</v>
      </c>
      <c r="H485" s="115" t="s">
        <v>579</v>
      </c>
      <c r="I485" s="115" t="s">
        <v>234</v>
      </c>
      <c r="J485" s="155"/>
    </row>
    <row r="486" spans="2:10" ht="65.25" customHeight="1" hidden="1">
      <c r="B486" s="14" t="s">
        <v>578</v>
      </c>
      <c r="C486" s="80" t="s">
        <v>71</v>
      </c>
      <c r="D486" s="79" t="s">
        <v>538</v>
      </c>
      <c r="E486" s="78" t="s">
        <v>404</v>
      </c>
      <c r="F486" s="78" t="s">
        <v>242</v>
      </c>
      <c r="G486" s="78" t="s">
        <v>70</v>
      </c>
      <c r="H486" s="78" t="s">
        <v>577</v>
      </c>
      <c r="I486" s="78"/>
      <c r="J486" s="154">
        <f>J487</f>
        <v>0</v>
      </c>
    </row>
    <row r="487" spans="2:10" ht="21.75" customHeight="1" hidden="1">
      <c r="B487" s="17" t="s">
        <v>229</v>
      </c>
      <c r="C487" s="68" t="s">
        <v>71</v>
      </c>
      <c r="D487" s="71" t="s">
        <v>538</v>
      </c>
      <c r="E487" s="67" t="s">
        <v>404</v>
      </c>
      <c r="F487" s="115" t="s">
        <v>242</v>
      </c>
      <c r="G487" s="115" t="s">
        <v>70</v>
      </c>
      <c r="H487" s="115" t="s">
        <v>577</v>
      </c>
      <c r="I487" s="115" t="s">
        <v>132</v>
      </c>
      <c r="J487" s="155">
        <f>J488</f>
        <v>0</v>
      </c>
    </row>
    <row r="488" spans="2:10" ht="43.5" customHeight="1" hidden="1">
      <c r="B488" s="17" t="s">
        <v>442</v>
      </c>
      <c r="C488" s="68" t="s">
        <v>71</v>
      </c>
      <c r="D488" s="71" t="s">
        <v>538</v>
      </c>
      <c r="E488" s="67" t="s">
        <v>404</v>
      </c>
      <c r="F488" s="115" t="s">
        <v>242</v>
      </c>
      <c r="G488" s="115" t="s">
        <v>70</v>
      </c>
      <c r="H488" s="115" t="s">
        <v>577</v>
      </c>
      <c r="I488" s="115" t="s">
        <v>62</v>
      </c>
      <c r="J488" s="155"/>
    </row>
    <row r="489" spans="2:10" ht="63.75">
      <c r="B489" s="40" t="s">
        <v>137</v>
      </c>
      <c r="C489" s="80" t="s">
        <v>71</v>
      </c>
      <c r="D489" s="79" t="s">
        <v>538</v>
      </c>
      <c r="E489" s="78" t="s">
        <v>404</v>
      </c>
      <c r="F489" s="78" t="s">
        <v>114</v>
      </c>
      <c r="G489" s="78" t="s">
        <v>128</v>
      </c>
      <c r="H489" s="92" t="s">
        <v>576</v>
      </c>
      <c r="I489" s="78"/>
      <c r="J489" s="156">
        <f>J490</f>
        <v>0.006</v>
      </c>
    </row>
    <row r="490" spans="2:10" ht="15" customHeight="1">
      <c r="B490" s="26" t="s">
        <v>133</v>
      </c>
      <c r="C490" s="68" t="s">
        <v>71</v>
      </c>
      <c r="D490" s="71" t="s">
        <v>538</v>
      </c>
      <c r="E490" s="67" t="s">
        <v>404</v>
      </c>
      <c r="F490" s="67" t="s">
        <v>114</v>
      </c>
      <c r="G490" s="67" t="s">
        <v>128</v>
      </c>
      <c r="H490" s="67" t="s">
        <v>576</v>
      </c>
      <c r="I490" s="67" t="s">
        <v>132</v>
      </c>
      <c r="J490" s="155">
        <f>J491</f>
        <v>0.006</v>
      </c>
    </row>
    <row r="491" spans="2:10" ht="38.25">
      <c r="B491" s="26" t="s">
        <v>442</v>
      </c>
      <c r="C491" s="68" t="s">
        <v>71</v>
      </c>
      <c r="D491" s="71" t="s">
        <v>538</v>
      </c>
      <c r="E491" s="67" t="s">
        <v>404</v>
      </c>
      <c r="F491" s="67" t="s">
        <v>114</v>
      </c>
      <c r="G491" s="67" t="s">
        <v>128</v>
      </c>
      <c r="H491" s="67" t="s">
        <v>576</v>
      </c>
      <c r="I491" s="67" t="s">
        <v>62</v>
      </c>
      <c r="J491" s="155">
        <v>0.006</v>
      </c>
    </row>
    <row r="492" spans="2:10" ht="38.25" hidden="1">
      <c r="B492" s="83" t="s">
        <v>230</v>
      </c>
      <c r="C492" s="68" t="s">
        <v>71</v>
      </c>
      <c r="D492" s="71" t="s">
        <v>538</v>
      </c>
      <c r="E492" s="70" t="s">
        <v>404</v>
      </c>
      <c r="F492" s="70" t="s">
        <v>242</v>
      </c>
      <c r="G492" s="70" t="s">
        <v>97</v>
      </c>
      <c r="H492" s="70"/>
      <c r="I492" s="72"/>
      <c r="J492" s="157">
        <f>J494</f>
        <v>0</v>
      </c>
    </row>
    <row r="493" spans="2:10" ht="12.75" hidden="1">
      <c r="B493" s="73" t="s">
        <v>229</v>
      </c>
      <c r="C493" s="68" t="s">
        <v>71</v>
      </c>
      <c r="D493" s="71" t="s">
        <v>538</v>
      </c>
      <c r="E493" s="70" t="s">
        <v>404</v>
      </c>
      <c r="F493" s="72" t="s">
        <v>242</v>
      </c>
      <c r="G493" s="72" t="s">
        <v>97</v>
      </c>
      <c r="H493" s="72"/>
      <c r="I493" s="72" t="s">
        <v>132</v>
      </c>
      <c r="J493" s="157">
        <f>J494</f>
        <v>0</v>
      </c>
    </row>
    <row r="494" spans="2:10" ht="25.5" hidden="1">
      <c r="B494" s="73" t="s">
        <v>575</v>
      </c>
      <c r="C494" s="68" t="s">
        <v>71</v>
      </c>
      <c r="D494" s="71" t="s">
        <v>538</v>
      </c>
      <c r="E494" s="70" t="s">
        <v>404</v>
      </c>
      <c r="F494" s="72" t="s">
        <v>242</v>
      </c>
      <c r="G494" s="72" t="s">
        <v>97</v>
      </c>
      <c r="H494" s="72"/>
      <c r="I494" s="72" t="s">
        <v>418</v>
      </c>
      <c r="J494" s="157"/>
    </row>
    <row r="495" spans="2:11" ht="38.25" hidden="1">
      <c r="B495" s="14" t="s">
        <v>102</v>
      </c>
      <c r="C495" s="80" t="s">
        <v>71</v>
      </c>
      <c r="D495" s="79" t="s">
        <v>538</v>
      </c>
      <c r="E495" s="78" t="s">
        <v>404</v>
      </c>
      <c r="F495" s="78" t="s">
        <v>242</v>
      </c>
      <c r="G495" s="78" t="s">
        <v>70</v>
      </c>
      <c r="H495" s="78" t="s">
        <v>564</v>
      </c>
      <c r="I495" s="78"/>
      <c r="J495" s="156">
        <f>J496+J499+J502+J508+J511+J514+J517</f>
        <v>0</v>
      </c>
      <c r="K495" s="102"/>
    </row>
    <row r="496" spans="2:11" ht="25.5" hidden="1">
      <c r="B496" s="26" t="s">
        <v>574</v>
      </c>
      <c r="C496" s="68" t="s">
        <v>71</v>
      </c>
      <c r="D496" s="71" t="s">
        <v>538</v>
      </c>
      <c r="E496" s="67" t="s">
        <v>404</v>
      </c>
      <c r="F496" s="67" t="s">
        <v>242</v>
      </c>
      <c r="G496" s="67" t="s">
        <v>70</v>
      </c>
      <c r="H496" s="67" t="s">
        <v>573</v>
      </c>
      <c r="I496" s="67"/>
      <c r="J496" s="158">
        <f>J498</f>
        <v>0</v>
      </c>
      <c r="K496" s="102"/>
    </row>
    <row r="497" spans="2:11" ht="38.25" hidden="1">
      <c r="B497" s="16" t="s">
        <v>237</v>
      </c>
      <c r="C497" s="68" t="s">
        <v>71</v>
      </c>
      <c r="D497" s="71" t="s">
        <v>538</v>
      </c>
      <c r="E497" s="67" t="s">
        <v>404</v>
      </c>
      <c r="F497" s="67" t="s">
        <v>242</v>
      </c>
      <c r="G497" s="67" t="s">
        <v>70</v>
      </c>
      <c r="H497" s="67" t="s">
        <v>573</v>
      </c>
      <c r="I497" s="67" t="s">
        <v>107</v>
      </c>
      <c r="J497" s="158">
        <f>J498</f>
        <v>0</v>
      </c>
      <c r="K497" s="102"/>
    </row>
    <row r="498" spans="2:11" ht="12.75" hidden="1">
      <c r="B498" s="17" t="s">
        <v>424</v>
      </c>
      <c r="C498" s="68" t="s">
        <v>71</v>
      </c>
      <c r="D498" s="71" t="s">
        <v>538</v>
      </c>
      <c r="E498" s="67" t="s">
        <v>404</v>
      </c>
      <c r="F498" s="67" t="s">
        <v>242</v>
      </c>
      <c r="G498" s="67" t="s">
        <v>70</v>
      </c>
      <c r="H498" s="67" t="s">
        <v>573</v>
      </c>
      <c r="I498" s="67" t="s">
        <v>422</v>
      </c>
      <c r="J498" s="158"/>
      <c r="K498" s="102"/>
    </row>
    <row r="499" spans="2:11" ht="26.25" customHeight="1" hidden="1">
      <c r="B499" s="26" t="s">
        <v>437</v>
      </c>
      <c r="C499" s="68" t="s">
        <v>71</v>
      </c>
      <c r="D499" s="71" t="s">
        <v>538</v>
      </c>
      <c r="E499" s="67" t="s">
        <v>404</v>
      </c>
      <c r="F499" s="67" t="s">
        <v>242</v>
      </c>
      <c r="G499" s="67" t="s">
        <v>70</v>
      </c>
      <c r="H499" s="67" t="s">
        <v>572</v>
      </c>
      <c r="I499" s="67"/>
      <c r="J499" s="158">
        <f>J501</f>
        <v>0</v>
      </c>
      <c r="K499" s="102"/>
    </row>
    <row r="500" spans="2:11" ht="38.25" hidden="1">
      <c r="B500" s="16" t="s">
        <v>237</v>
      </c>
      <c r="C500" s="68" t="s">
        <v>71</v>
      </c>
      <c r="D500" s="71" t="s">
        <v>538</v>
      </c>
      <c r="E500" s="67" t="s">
        <v>404</v>
      </c>
      <c r="F500" s="67" t="s">
        <v>242</v>
      </c>
      <c r="G500" s="67" t="s">
        <v>70</v>
      </c>
      <c r="H500" s="67" t="s">
        <v>572</v>
      </c>
      <c r="I500" s="67" t="s">
        <v>107</v>
      </c>
      <c r="J500" s="158">
        <f>J501</f>
        <v>0</v>
      </c>
      <c r="K500" s="102"/>
    </row>
    <row r="501" spans="2:11" ht="12.75" hidden="1">
      <c r="B501" s="17" t="s">
        <v>424</v>
      </c>
      <c r="C501" s="68" t="s">
        <v>71</v>
      </c>
      <c r="D501" s="71" t="s">
        <v>538</v>
      </c>
      <c r="E501" s="67" t="s">
        <v>404</v>
      </c>
      <c r="F501" s="67" t="s">
        <v>242</v>
      </c>
      <c r="G501" s="67" t="s">
        <v>70</v>
      </c>
      <c r="H501" s="67" t="s">
        <v>572</v>
      </c>
      <c r="I501" s="67" t="s">
        <v>422</v>
      </c>
      <c r="J501" s="158"/>
      <c r="K501" s="102"/>
    </row>
    <row r="502" spans="2:11" ht="12.75" hidden="1">
      <c r="B502" s="24" t="s">
        <v>435</v>
      </c>
      <c r="C502" s="68" t="s">
        <v>71</v>
      </c>
      <c r="D502" s="71" t="s">
        <v>538</v>
      </c>
      <c r="E502" s="67" t="s">
        <v>404</v>
      </c>
      <c r="F502" s="67" t="s">
        <v>242</v>
      </c>
      <c r="G502" s="67" t="s">
        <v>70</v>
      </c>
      <c r="H502" s="67" t="s">
        <v>571</v>
      </c>
      <c r="I502" s="67"/>
      <c r="J502" s="158">
        <f>J503</f>
        <v>0</v>
      </c>
      <c r="K502" s="102"/>
    </row>
    <row r="503" spans="2:11" ht="38.25" hidden="1">
      <c r="B503" s="16" t="s">
        <v>237</v>
      </c>
      <c r="C503" s="68" t="s">
        <v>71</v>
      </c>
      <c r="D503" s="71" t="s">
        <v>538</v>
      </c>
      <c r="E503" s="67" t="s">
        <v>404</v>
      </c>
      <c r="F503" s="67" t="s">
        <v>242</v>
      </c>
      <c r="G503" s="67" t="s">
        <v>70</v>
      </c>
      <c r="H503" s="67" t="s">
        <v>571</v>
      </c>
      <c r="I503" s="67" t="s">
        <v>107</v>
      </c>
      <c r="J503" s="158">
        <f>J504</f>
        <v>0</v>
      </c>
      <c r="K503" s="102"/>
    </row>
    <row r="504" spans="2:11" ht="16.5" customHeight="1" hidden="1">
      <c r="B504" s="17" t="s">
        <v>424</v>
      </c>
      <c r="C504" s="68" t="s">
        <v>71</v>
      </c>
      <c r="D504" s="71" t="s">
        <v>538</v>
      </c>
      <c r="E504" s="67" t="s">
        <v>404</v>
      </c>
      <c r="F504" s="67" t="s">
        <v>242</v>
      </c>
      <c r="G504" s="67" t="s">
        <v>70</v>
      </c>
      <c r="H504" s="67" t="s">
        <v>571</v>
      </c>
      <c r="I504" s="67" t="s">
        <v>422</v>
      </c>
      <c r="J504" s="158"/>
      <c r="K504" s="102"/>
    </row>
    <row r="505" spans="2:11" ht="12.75" hidden="1">
      <c r="B505" s="26" t="s">
        <v>117</v>
      </c>
      <c r="C505" s="68" t="s">
        <v>71</v>
      </c>
      <c r="D505" s="71" t="s">
        <v>538</v>
      </c>
      <c r="E505" s="67" t="s">
        <v>404</v>
      </c>
      <c r="F505" s="67" t="s">
        <v>242</v>
      </c>
      <c r="G505" s="67" t="s">
        <v>70</v>
      </c>
      <c r="H505" s="67"/>
      <c r="I505" s="67"/>
      <c r="J505" s="158">
        <f>J507</f>
        <v>0</v>
      </c>
      <c r="K505" s="102"/>
    </row>
    <row r="506" spans="2:11" ht="12.75" hidden="1">
      <c r="B506" s="24" t="s">
        <v>229</v>
      </c>
      <c r="C506" s="68" t="s">
        <v>71</v>
      </c>
      <c r="D506" s="71" t="s">
        <v>538</v>
      </c>
      <c r="E506" s="67" t="s">
        <v>404</v>
      </c>
      <c r="F506" s="67" t="s">
        <v>242</v>
      </c>
      <c r="G506" s="67" t="s">
        <v>70</v>
      </c>
      <c r="H506" s="67"/>
      <c r="I506" s="67" t="s">
        <v>132</v>
      </c>
      <c r="J506" s="158">
        <f>J507</f>
        <v>0</v>
      </c>
      <c r="K506" s="102"/>
    </row>
    <row r="507" spans="2:11" ht="25.5" hidden="1">
      <c r="B507" s="24" t="s">
        <v>433</v>
      </c>
      <c r="C507" s="68" t="s">
        <v>71</v>
      </c>
      <c r="D507" s="71" t="s">
        <v>538</v>
      </c>
      <c r="E507" s="67" t="s">
        <v>404</v>
      </c>
      <c r="F507" s="67" t="s">
        <v>242</v>
      </c>
      <c r="G507" s="67" t="s">
        <v>70</v>
      </c>
      <c r="H507" s="67"/>
      <c r="I507" s="67" t="s">
        <v>432</v>
      </c>
      <c r="J507" s="158"/>
      <c r="K507" s="102"/>
    </row>
    <row r="508" spans="2:11" ht="38.25" hidden="1">
      <c r="B508" s="24" t="s">
        <v>431</v>
      </c>
      <c r="C508" s="68" t="s">
        <v>71</v>
      </c>
      <c r="D508" s="71" t="s">
        <v>538</v>
      </c>
      <c r="E508" s="67" t="s">
        <v>404</v>
      </c>
      <c r="F508" s="67" t="s">
        <v>242</v>
      </c>
      <c r="G508" s="67" t="s">
        <v>70</v>
      </c>
      <c r="H508" s="67" t="s">
        <v>570</v>
      </c>
      <c r="I508" s="67"/>
      <c r="J508" s="158">
        <f>J509</f>
        <v>0</v>
      </c>
      <c r="K508" s="102"/>
    </row>
    <row r="509" spans="2:11" ht="38.25" hidden="1">
      <c r="B509" s="16" t="s">
        <v>237</v>
      </c>
      <c r="C509" s="68" t="s">
        <v>71</v>
      </c>
      <c r="D509" s="71" t="s">
        <v>538</v>
      </c>
      <c r="E509" s="67" t="s">
        <v>404</v>
      </c>
      <c r="F509" s="67" t="s">
        <v>242</v>
      </c>
      <c r="G509" s="67" t="s">
        <v>70</v>
      </c>
      <c r="H509" s="67" t="s">
        <v>570</v>
      </c>
      <c r="I509" s="67" t="s">
        <v>107</v>
      </c>
      <c r="J509" s="158">
        <f>J510</f>
        <v>0</v>
      </c>
      <c r="K509" s="102"/>
    </row>
    <row r="510" spans="2:11" ht="12.75" hidden="1">
      <c r="B510" s="17" t="s">
        <v>424</v>
      </c>
      <c r="C510" s="68" t="s">
        <v>71</v>
      </c>
      <c r="D510" s="71" t="s">
        <v>538</v>
      </c>
      <c r="E510" s="67" t="s">
        <v>404</v>
      </c>
      <c r="F510" s="67" t="s">
        <v>242</v>
      </c>
      <c r="G510" s="67" t="s">
        <v>70</v>
      </c>
      <c r="H510" s="67" t="s">
        <v>570</v>
      </c>
      <c r="I510" s="67" t="s">
        <v>422</v>
      </c>
      <c r="J510" s="158"/>
      <c r="K510" s="102"/>
    </row>
    <row r="511" spans="2:11" ht="25.5" hidden="1">
      <c r="B511" s="26" t="s">
        <v>429</v>
      </c>
      <c r="C511" s="68" t="s">
        <v>71</v>
      </c>
      <c r="D511" s="71" t="s">
        <v>538</v>
      </c>
      <c r="E511" s="67" t="s">
        <v>404</v>
      </c>
      <c r="F511" s="67" t="s">
        <v>242</v>
      </c>
      <c r="G511" s="67" t="s">
        <v>70</v>
      </c>
      <c r="H511" s="67" t="s">
        <v>569</v>
      </c>
      <c r="I511" s="67"/>
      <c r="J511" s="158">
        <f>J512</f>
        <v>0</v>
      </c>
      <c r="K511" s="102"/>
    </row>
    <row r="512" spans="2:11" ht="38.25" hidden="1">
      <c r="B512" s="16" t="s">
        <v>237</v>
      </c>
      <c r="C512" s="68" t="s">
        <v>71</v>
      </c>
      <c r="D512" s="71" t="s">
        <v>538</v>
      </c>
      <c r="E512" s="67" t="s">
        <v>404</v>
      </c>
      <c r="F512" s="67" t="s">
        <v>242</v>
      </c>
      <c r="G512" s="67" t="s">
        <v>70</v>
      </c>
      <c r="H512" s="67" t="s">
        <v>569</v>
      </c>
      <c r="I512" s="67" t="s">
        <v>107</v>
      </c>
      <c r="J512" s="158">
        <f>J513</f>
        <v>0</v>
      </c>
      <c r="K512" s="102"/>
    </row>
    <row r="513" spans="2:11" ht="12.75" hidden="1">
      <c r="B513" s="17" t="s">
        <v>424</v>
      </c>
      <c r="C513" s="68" t="s">
        <v>71</v>
      </c>
      <c r="D513" s="71" t="s">
        <v>538</v>
      </c>
      <c r="E513" s="67" t="s">
        <v>404</v>
      </c>
      <c r="F513" s="67" t="s">
        <v>242</v>
      </c>
      <c r="G513" s="67" t="s">
        <v>70</v>
      </c>
      <c r="H513" s="67" t="s">
        <v>569</v>
      </c>
      <c r="I513" s="67" t="s">
        <v>422</v>
      </c>
      <c r="J513" s="158"/>
      <c r="K513" s="102"/>
    </row>
    <row r="514" spans="2:11" ht="25.5" hidden="1">
      <c r="B514" s="26" t="s">
        <v>427</v>
      </c>
      <c r="C514" s="68" t="s">
        <v>71</v>
      </c>
      <c r="D514" s="71" t="s">
        <v>538</v>
      </c>
      <c r="E514" s="67" t="s">
        <v>404</v>
      </c>
      <c r="F514" s="67" t="s">
        <v>242</v>
      </c>
      <c r="G514" s="67" t="s">
        <v>70</v>
      </c>
      <c r="H514" s="67" t="s">
        <v>568</v>
      </c>
      <c r="I514" s="67"/>
      <c r="J514" s="158">
        <f>J515</f>
        <v>0</v>
      </c>
      <c r="K514" s="102"/>
    </row>
    <row r="515" spans="2:11" ht="38.25" hidden="1">
      <c r="B515" s="16" t="s">
        <v>237</v>
      </c>
      <c r="C515" s="68" t="s">
        <v>71</v>
      </c>
      <c r="D515" s="71" t="s">
        <v>538</v>
      </c>
      <c r="E515" s="67" t="s">
        <v>404</v>
      </c>
      <c r="F515" s="67" t="s">
        <v>242</v>
      </c>
      <c r="G515" s="67" t="s">
        <v>70</v>
      </c>
      <c r="H515" s="67" t="s">
        <v>568</v>
      </c>
      <c r="I515" s="67" t="s">
        <v>107</v>
      </c>
      <c r="J515" s="158">
        <f>J516</f>
        <v>0</v>
      </c>
      <c r="K515" s="102"/>
    </row>
    <row r="516" spans="2:11" ht="12.75" hidden="1">
      <c r="B516" s="17" t="s">
        <v>424</v>
      </c>
      <c r="C516" s="68" t="s">
        <v>71</v>
      </c>
      <c r="D516" s="71" t="s">
        <v>538</v>
      </c>
      <c r="E516" s="67" t="s">
        <v>404</v>
      </c>
      <c r="F516" s="67" t="s">
        <v>242</v>
      </c>
      <c r="G516" s="67" t="s">
        <v>70</v>
      </c>
      <c r="H516" s="67" t="s">
        <v>568</v>
      </c>
      <c r="I516" s="67" t="s">
        <v>422</v>
      </c>
      <c r="J516" s="158"/>
      <c r="K516" s="102"/>
    </row>
    <row r="517" spans="2:11" ht="25.5" hidden="1">
      <c r="B517" s="73" t="s">
        <v>567</v>
      </c>
      <c r="C517" s="68" t="s">
        <v>71</v>
      </c>
      <c r="D517" s="71" t="s">
        <v>538</v>
      </c>
      <c r="E517" s="70" t="s">
        <v>404</v>
      </c>
      <c r="F517" s="70" t="s">
        <v>242</v>
      </c>
      <c r="G517" s="70" t="s">
        <v>70</v>
      </c>
      <c r="H517" s="70" t="s">
        <v>566</v>
      </c>
      <c r="I517" s="70"/>
      <c r="J517" s="157">
        <f>J518</f>
        <v>0</v>
      </c>
      <c r="K517" s="102"/>
    </row>
    <row r="518" spans="2:11" ht="38.25" hidden="1">
      <c r="B518" s="73" t="s">
        <v>237</v>
      </c>
      <c r="C518" s="68" t="s">
        <v>71</v>
      </c>
      <c r="D518" s="71" t="s">
        <v>538</v>
      </c>
      <c r="E518" s="70" t="s">
        <v>404</v>
      </c>
      <c r="F518" s="70" t="s">
        <v>242</v>
      </c>
      <c r="G518" s="70" t="s">
        <v>70</v>
      </c>
      <c r="H518" s="70" t="s">
        <v>566</v>
      </c>
      <c r="I518" s="70" t="s">
        <v>107</v>
      </c>
      <c r="J518" s="157">
        <f>J519</f>
        <v>0</v>
      </c>
      <c r="K518" s="102"/>
    </row>
    <row r="519" spans="2:11" ht="12.75" hidden="1">
      <c r="B519" s="73" t="s">
        <v>424</v>
      </c>
      <c r="C519" s="68" t="s">
        <v>71</v>
      </c>
      <c r="D519" s="71" t="s">
        <v>538</v>
      </c>
      <c r="E519" s="70" t="s">
        <v>404</v>
      </c>
      <c r="F519" s="70" t="s">
        <v>242</v>
      </c>
      <c r="G519" s="70" t="s">
        <v>70</v>
      </c>
      <c r="H519" s="70" t="s">
        <v>566</v>
      </c>
      <c r="I519" s="70" t="s">
        <v>422</v>
      </c>
      <c r="J519" s="157"/>
      <c r="K519" s="102"/>
    </row>
    <row r="520" spans="2:11" ht="45" hidden="1">
      <c r="B520" s="114" t="s">
        <v>565</v>
      </c>
      <c r="C520" s="87" t="s">
        <v>128</v>
      </c>
      <c r="D520" s="113" t="s">
        <v>538</v>
      </c>
      <c r="E520" s="112"/>
      <c r="F520" s="112"/>
      <c r="G520" s="112"/>
      <c r="H520" s="112"/>
      <c r="I520" s="112"/>
      <c r="J520" s="159">
        <f aca="true" t="shared" si="2" ref="J520:J526">J521</f>
        <v>0</v>
      </c>
      <c r="K520" s="102"/>
    </row>
    <row r="521" spans="2:11" ht="25.5" hidden="1">
      <c r="B521" s="14" t="s">
        <v>336</v>
      </c>
      <c r="C521" s="80" t="s">
        <v>128</v>
      </c>
      <c r="D521" s="79" t="s">
        <v>538</v>
      </c>
      <c r="E521" s="78" t="s">
        <v>99</v>
      </c>
      <c r="F521" s="78"/>
      <c r="G521" s="78"/>
      <c r="H521" s="78"/>
      <c r="I521" s="78"/>
      <c r="J521" s="160">
        <f t="shared" si="2"/>
        <v>0</v>
      </c>
      <c r="K521" s="102"/>
    </row>
    <row r="522" spans="2:11" ht="25.5" hidden="1">
      <c r="B522" s="14" t="s">
        <v>240</v>
      </c>
      <c r="C522" s="67" t="s">
        <v>128</v>
      </c>
      <c r="D522" s="71" t="s">
        <v>538</v>
      </c>
      <c r="E522" s="78" t="s">
        <v>99</v>
      </c>
      <c r="F522" s="78" t="s">
        <v>223</v>
      </c>
      <c r="G522" s="78"/>
      <c r="H522" s="78"/>
      <c r="I522" s="78"/>
      <c r="J522" s="160">
        <f t="shared" si="2"/>
        <v>0</v>
      </c>
      <c r="K522" s="102"/>
    </row>
    <row r="523" spans="2:11" ht="12.75" hidden="1">
      <c r="B523" s="14" t="s">
        <v>239</v>
      </c>
      <c r="C523" s="67" t="s">
        <v>128</v>
      </c>
      <c r="D523" s="71" t="s">
        <v>538</v>
      </c>
      <c r="E523" s="78" t="s">
        <v>99</v>
      </c>
      <c r="F523" s="78" t="s">
        <v>223</v>
      </c>
      <c r="G523" s="78" t="s">
        <v>86</v>
      </c>
      <c r="H523" s="78"/>
      <c r="I523" s="78"/>
      <c r="J523" s="160">
        <f t="shared" si="2"/>
        <v>0</v>
      </c>
      <c r="K523" s="102"/>
    </row>
    <row r="524" spans="2:11" ht="38.25" hidden="1">
      <c r="B524" s="14" t="s">
        <v>102</v>
      </c>
      <c r="C524" s="78" t="s">
        <v>128</v>
      </c>
      <c r="D524" s="79" t="s">
        <v>538</v>
      </c>
      <c r="E524" s="78" t="s">
        <v>99</v>
      </c>
      <c r="F524" s="78" t="s">
        <v>223</v>
      </c>
      <c r="G524" s="78" t="s">
        <v>86</v>
      </c>
      <c r="H524" s="78" t="s">
        <v>564</v>
      </c>
      <c r="I524" s="78"/>
      <c r="J524" s="160">
        <f t="shared" si="2"/>
        <v>0</v>
      </c>
      <c r="K524" s="102"/>
    </row>
    <row r="525" spans="2:11" ht="25.5" hidden="1">
      <c r="B525" s="26" t="s">
        <v>226</v>
      </c>
      <c r="C525" s="67" t="s">
        <v>128</v>
      </c>
      <c r="D525" s="71" t="s">
        <v>538</v>
      </c>
      <c r="E525" s="67" t="s">
        <v>99</v>
      </c>
      <c r="F525" s="67" t="s">
        <v>223</v>
      </c>
      <c r="G525" s="67" t="s">
        <v>86</v>
      </c>
      <c r="H525" s="67" t="s">
        <v>563</v>
      </c>
      <c r="I525" s="67"/>
      <c r="J525" s="161">
        <f t="shared" si="2"/>
        <v>0</v>
      </c>
      <c r="K525" s="102"/>
    </row>
    <row r="526" spans="2:11" ht="25.5" hidden="1">
      <c r="B526" s="17" t="s">
        <v>155</v>
      </c>
      <c r="C526" s="67" t="s">
        <v>128</v>
      </c>
      <c r="D526" s="71" t="s">
        <v>538</v>
      </c>
      <c r="E526" s="67" t="s">
        <v>99</v>
      </c>
      <c r="F526" s="67" t="s">
        <v>223</v>
      </c>
      <c r="G526" s="67" t="s">
        <v>86</v>
      </c>
      <c r="H526" s="67" t="s">
        <v>563</v>
      </c>
      <c r="I526" s="67" t="s">
        <v>74</v>
      </c>
      <c r="J526" s="161">
        <f t="shared" si="2"/>
        <v>0</v>
      </c>
      <c r="K526" s="102"/>
    </row>
    <row r="527" spans="2:11" ht="25.5" hidden="1">
      <c r="B527" s="16" t="s">
        <v>154</v>
      </c>
      <c r="C527" s="67" t="s">
        <v>128</v>
      </c>
      <c r="D527" s="71" t="s">
        <v>538</v>
      </c>
      <c r="E527" s="67" t="s">
        <v>99</v>
      </c>
      <c r="F527" s="67" t="s">
        <v>223</v>
      </c>
      <c r="G527" s="67" t="s">
        <v>86</v>
      </c>
      <c r="H527" s="67" t="s">
        <v>563</v>
      </c>
      <c r="I527" s="67" t="s">
        <v>68</v>
      </c>
      <c r="J527" s="161"/>
      <c r="K527" s="102"/>
    </row>
    <row r="528" spans="2:11" ht="45" hidden="1">
      <c r="B528" s="108" t="s">
        <v>562</v>
      </c>
      <c r="C528" s="87" t="s">
        <v>247</v>
      </c>
      <c r="D528" s="71" t="s">
        <v>538</v>
      </c>
      <c r="E528" s="86"/>
      <c r="F528" s="86"/>
      <c r="G528" s="86"/>
      <c r="H528" s="86"/>
      <c r="I528" s="86"/>
      <c r="J528" s="162">
        <f aca="true" t="shared" si="3" ref="J528:J534">J529</f>
        <v>0</v>
      </c>
      <c r="K528" s="102"/>
    </row>
    <row r="529" spans="2:11" ht="25.5" hidden="1">
      <c r="B529" s="14" t="s">
        <v>336</v>
      </c>
      <c r="C529" s="80" t="s">
        <v>247</v>
      </c>
      <c r="D529" s="71" t="s">
        <v>538</v>
      </c>
      <c r="E529" s="107">
        <v>916</v>
      </c>
      <c r="F529" s="107"/>
      <c r="G529" s="107"/>
      <c r="H529" s="107"/>
      <c r="I529" s="107"/>
      <c r="J529" s="163">
        <f t="shared" si="3"/>
        <v>0</v>
      </c>
      <c r="K529" s="102"/>
    </row>
    <row r="530" spans="2:11" ht="12.75" hidden="1">
      <c r="B530" s="28" t="s">
        <v>112</v>
      </c>
      <c r="C530" s="80" t="s">
        <v>247</v>
      </c>
      <c r="D530" s="71" t="s">
        <v>538</v>
      </c>
      <c r="E530" s="107">
        <v>916</v>
      </c>
      <c r="F530" s="107">
        <v>11</v>
      </c>
      <c r="G530" s="107"/>
      <c r="H530" s="107"/>
      <c r="I530" s="107"/>
      <c r="J530" s="163">
        <f t="shared" si="3"/>
        <v>0</v>
      </c>
      <c r="K530" s="102"/>
    </row>
    <row r="531" spans="2:11" ht="12.75" hidden="1">
      <c r="B531" s="28" t="s">
        <v>103</v>
      </c>
      <c r="C531" s="80" t="s">
        <v>247</v>
      </c>
      <c r="D531" s="71" t="s">
        <v>538</v>
      </c>
      <c r="E531" s="107">
        <v>916</v>
      </c>
      <c r="F531" s="80" t="s">
        <v>98</v>
      </c>
      <c r="G531" s="80" t="s">
        <v>97</v>
      </c>
      <c r="H531" s="107"/>
      <c r="I531" s="107"/>
      <c r="J531" s="163">
        <f t="shared" si="3"/>
        <v>0</v>
      </c>
      <c r="K531" s="102"/>
    </row>
    <row r="532" spans="2:11" ht="38.25" hidden="1">
      <c r="B532" s="14" t="s">
        <v>102</v>
      </c>
      <c r="C532" s="80" t="s">
        <v>247</v>
      </c>
      <c r="D532" s="79" t="s">
        <v>538</v>
      </c>
      <c r="E532" s="107">
        <v>916</v>
      </c>
      <c r="F532" s="80" t="s">
        <v>98</v>
      </c>
      <c r="G532" s="80" t="s">
        <v>97</v>
      </c>
      <c r="H532" s="107">
        <v>7500</v>
      </c>
      <c r="I532" s="107"/>
      <c r="J532" s="163">
        <f t="shared" si="3"/>
        <v>0</v>
      </c>
      <c r="K532" s="102"/>
    </row>
    <row r="533" spans="2:11" ht="25.5" hidden="1">
      <c r="B533" s="16" t="s">
        <v>100</v>
      </c>
      <c r="C533" s="68" t="s">
        <v>247</v>
      </c>
      <c r="D533" s="71" t="s">
        <v>538</v>
      </c>
      <c r="E533" s="64">
        <v>916</v>
      </c>
      <c r="F533" s="68" t="s">
        <v>98</v>
      </c>
      <c r="G533" s="68" t="s">
        <v>97</v>
      </c>
      <c r="H533" s="64">
        <v>7525</v>
      </c>
      <c r="I533" s="64"/>
      <c r="J533" s="164">
        <f t="shared" si="3"/>
        <v>0</v>
      </c>
      <c r="K533" s="102"/>
    </row>
    <row r="534" spans="2:11" ht="25.5" hidden="1">
      <c r="B534" s="24" t="s">
        <v>75</v>
      </c>
      <c r="C534" s="68" t="s">
        <v>247</v>
      </c>
      <c r="D534" s="71" t="s">
        <v>538</v>
      </c>
      <c r="E534" s="64">
        <v>916</v>
      </c>
      <c r="F534" s="68" t="s">
        <v>98</v>
      </c>
      <c r="G534" s="68" t="s">
        <v>97</v>
      </c>
      <c r="H534" s="64">
        <v>7525</v>
      </c>
      <c r="I534" s="64">
        <v>200</v>
      </c>
      <c r="J534" s="164">
        <f t="shared" si="3"/>
        <v>0</v>
      </c>
      <c r="K534" s="102"/>
    </row>
    <row r="535" spans="2:11" ht="24" customHeight="1" hidden="1">
      <c r="B535" s="24" t="s">
        <v>73</v>
      </c>
      <c r="C535" s="68" t="s">
        <v>247</v>
      </c>
      <c r="D535" s="71" t="s">
        <v>538</v>
      </c>
      <c r="E535" s="64">
        <v>916</v>
      </c>
      <c r="F535" s="68" t="s">
        <v>98</v>
      </c>
      <c r="G535" s="68" t="s">
        <v>97</v>
      </c>
      <c r="H535" s="64">
        <v>7525</v>
      </c>
      <c r="I535" s="64">
        <v>240</v>
      </c>
      <c r="J535" s="164"/>
      <c r="K535" s="102"/>
    </row>
    <row r="536" spans="2:11" ht="12.75" hidden="1">
      <c r="B536" s="26"/>
      <c r="C536" s="68"/>
      <c r="D536" s="71"/>
      <c r="E536" s="67"/>
      <c r="F536" s="67"/>
      <c r="G536" s="67"/>
      <c r="H536" s="67"/>
      <c r="I536" s="67"/>
      <c r="J536" s="155"/>
      <c r="K536" s="102"/>
    </row>
    <row r="537" spans="2:11" ht="12.75" hidden="1">
      <c r="B537" s="26"/>
      <c r="C537" s="68"/>
      <c r="D537" s="71"/>
      <c r="E537" s="67"/>
      <c r="F537" s="67"/>
      <c r="G537" s="67"/>
      <c r="H537" s="67"/>
      <c r="I537" s="67"/>
      <c r="J537" s="155"/>
      <c r="K537" s="102"/>
    </row>
    <row r="538" spans="2:11" ht="12.75" hidden="1">
      <c r="B538" s="26"/>
      <c r="C538" s="68"/>
      <c r="D538" s="71"/>
      <c r="E538" s="67"/>
      <c r="F538" s="67"/>
      <c r="G538" s="67"/>
      <c r="H538" s="67"/>
      <c r="I538" s="67"/>
      <c r="J538" s="155"/>
      <c r="K538" s="102"/>
    </row>
    <row r="539" spans="2:11" ht="12.75" hidden="1">
      <c r="B539" s="26"/>
      <c r="C539" s="68"/>
      <c r="D539" s="71"/>
      <c r="E539" s="67"/>
      <c r="F539" s="67"/>
      <c r="G539" s="67"/>
      <c r="H539" s="67"/>
      <c r="I539" s="67"/>
      <c r="J539" s="155"/>
      <c r="K539" s="102"/>
    </row>
    <row r="540" spans="2:11" ht="12.75" hidden="1">
      <c r="B540" s="26"/>
      <c r="C540" s="68"/>
      <c r="D540" s="71"/>
      <c r="E540" s="67"/>
      <c r="F540" s="67"/>
      <c r="G540" s="67"/>
      <c r="H540" s="67"/>
      <c r="I540" s="67"/>
      <c r="J540" s="155"/>
      <c r="K540" s="102"/>
    </row>
    <row r="541" spans="2:11" ht="30" hidden="1">
      <c r="B541" s="105" t="s">
        <v>561</v>
      </c>
      <c r="C541" s="104" t="s">
        <v>85</v>
      </c>
      <c r="D541" s="71" t="s">
        <v>538</v>
      </c>
      <c r="E541" s="103"/>
      <c r="F541" s="103"/>
      <c r="G541" s="103"/>
      <c r="H541" s="103"/>
      <c r="I541" s="103"/>
      <c r="J541" s="165">
        <f>J542+J550+J553+J556+J568+J574+J577</f>
        <v>0</v>
      </c>
      <c r="K541" s="102"/>
    </row>
    <row r="542" spans="2:10" ht="25.5" hidden="1">
      <c r="B542" s="14" t="s">
        <v>560</v>
      </c>
      <c r="C542" s="80" t="s">
        <v>85</v>
      </c>
      <c r="D542" s="79" t="s">
        <v>538</v>
      </c>
      <c r="E542" s="78" t="s">
        <v>61</v>
      </c>
      <c r="F542" s="78" t="s">
        <v>242</v>
      </c>
      <c r="G542" s="78" t="s">
        <v>70</v>
      </c>
      <c r="H542" s="78" t="s">
        <v>559</v>
      </c>
      <c r="I542" s="78"/>
      <c r="J542" s="154">
        <f>J543+J545+J547</f>
        <v>0</v>
      </c>
    </row>
    <row r="543" spans="2:10" ht="63.75" hidden="1">
      <c r="B543" s="24" t="s">
        <v>90</v>
      </c>
      <c r="C543" s="94" t="s">
        <v>85</v>
      </c>
      <c r="D543" s="71" t="s">
        <v>538</v>
      </c>
      <c r="E543" s="67" t="s">
        <v>61</v>
      </c>
      <c r="F543" s="67" t="s">
        <v>86</v>
      </c>
      <c r="G543" s="67" t="s">
        <v>85</v>
      </c>
      <c r="H543" s="67" t="s">
        <v>559</v>
      </c>
      <c r="I543" s="67" t="s">
        <v>78</v>
      </c>
      <c r="J543" s="155">
        <f>J544</f>
        <v>0</v>
      </c>
    </row>
    <row r="544" spans="2:10" ht="38.25" hidden="1">
      <c r="B544" s="24" t="s">
        <v>89</v>
      </c>
      <c r="C544" s="94" t="s">
        <v>85</v>
      </c>
      <c r="D544" s="71" t="s">
        <v>538</v>
      </c>
      <c r="E544" s="67" t="s">
        <v>61</v>
      </c>
      <c r="F544" s="67" t="s">
        <v>86</v>
      </c>
      <c r="G544" s="67" t="s">
        <v>85</v>
      </c>
      <c r="H544" s="67" t="s">
        <v>559</v>
      </c>
      <c r="I544" s="67" t="s">
        <v>88</v>
      </c>
      <c r="J544" s="155"/>
    </row>
    <row r="545" spans="2:10" ht="25.5" hidden="1">
      <c r="B545" s="24" t="s">
        <v>75</v>
      </c>
      <c r="C545" s="94" t="s">
        <v>85</v>
      </c>
      <c r="D545" s="71" t="s">
        <v>538</v>
      </c>
      <c r="E545" s="67" t="s">
        <v>61</v>
      </c>
      <c r="F545" s="67" t="s">
        <v>86</v>
      </c>
      <c r="G545" s="67" t="s">
        <v>85</v>
      </c>
      <c r="H545" s="67" t="s">
        <v>559</v>
      </c>
      <c r="I545" s="67" t="s">
        <v>74</v>
      </c>
      <c r="J545" s="155">
        <f>J546</f>
        <v>0</v>
      </c>
    </row>
    <row r="546" spans="2:10" ht="25.5" hidden="1">
      <c r="B546" s="24" t="s">
        <v>73</v>
      </c>
      <c r="C546" s="94" t="s">
        <v>85</v>
      </c>
      <c r="D546" s="71" t="s">
        <v>538</v>
      </c>
      <c r="E546" s="67" t="s">
        <v>61</v>
      </c>
      <c r="F546" s="67" t="s">
        <v>86</v>
      </c>
      <c r="G546" s="67" t="s">
        <v>85</v>
      </c>
      <c r="H546" s="67" t="s">
        <v>559</v>
      </c>
      <c r="I546" s="67" t="s">
        <v>68</v>
      </c>
      <c r="J546" s="155"/>
    </row>
    <row r="547" spans="2:10" ht="12.75" hidden="1">
      <c r="B547" s="24" t="s">
        <v>287</v>
      </c>
      <c r="C547" s="94" t="s">
        <v>85</v>
      </c>
      <c r="D547" s="71" t="s">
        <v>538</v>
      </c>
      <c r="E547" s="67" t="s">
        <v>61</v>
      </c>
      <c r="F547" s="67" t="s">
        <v>86</v>
      </c>
      <c r="G547" s="67" t="s">
        <v>85</v>
      </c>
      <c r="H547" s="67" t="s">
        <v>559</v>
      </c>
      <c r="I547" s="67" t="s">
        <v>265</v>
      </c>
      <c r="J547" s="155">
        <f>J548+J549</f>
        <v>0</v>
      </c>
    </row>
    <row r="548" spans="2:10" ht="25.5" hidden="1">
      <c r="B548" s="24" t="s">
        <v>318</v>
      </c>
      <c r="C548" s="94" t="s">
        <v>85</v>
      </c>
      <c r="D548" s="71" t="s">
        <v>538</v>
      </c>
      <c r="E548" s="67" t="s">
        <v>61</v>
      </c>
      <c r="F548" s="67" t="s">
        <v>86</v>
      </c>
      <c r="G548" s="67" t="s">
        <v>85</v>
      </c>
      <c r="H548" s="67" t="s">
        <v>559</v>
      </c>
      <c r="I548" s="67" t="s">
        <v>317</v>
      </c>
      <c r="J548" s="155"/>
    </row>
    <row r="549" spans="2:10" ht="12" customHeight="1" hidden="1">
      <c r="B549" s="24" t="s">
        <v>463</v>
      </c>
      <c r="C549" s="94" t="s">
        <v>85</v>
      </c>
      <c r="D549" s="71" t="s">
        <v>538</v>
      </c>
      <c r="E549" s="67" t="s">
        <v>61</v>
      </c>
      <c r="F549" s="67" t="s">
        <v>86</v>
      </c>
      <c r="G549" s="67" t="s">
        <v>85</v>
      </c>
      <c r="H549" s="67" t="s">
        <v>559</v>
      </c>
      <c r="I549" s="67" t="s">
        <v>314</v>
      </c>
      <c r="J549" s="155"/>
    </row>
    <row r="550" spans="2:10" ht="63.75" customHeight="1" hidden="1">
      <c r="B550" s="101" t="s">
        <v>364</v>
      </c>
      <c r="C550" s="93" t="s">
        <v>85</v>
      </c>
      <c r="D550" s="93" t="s">
        <v>538</v>
      </c>
      <c r="E550" s="92" t="s">
        <v>61</v>
      </c>
      <c r="F550" s="92" t="s">
        <v>223</v>
      </c>
      <c r="G550" s="92" t="s">
        <v>128</v>
      </c>
      <c r="H550" s="92" t="s">
        <v>558</v>
      </c>
      <c r="I550" s="92"/>
      <c r="J550" s="156">
        <f>J551</f>
        <v>0</v>
      </c>
    </row>
    <row r="551" spans="2:10" ht="12" customHeight="1" hidden="1">
      <c r="B551" s="100" t="s">
        <v>363</v>
      </c>
      <c r="C551" s="91" t="s">
        <v>85</v>
      </c>
      <c r="D551" s="91" t="s">
        <v>538</v>
      </c>
      <c r="E551" s="90" t="s">
        <v>61</v>
      </c>
      <c r="F551" s="90" t="s">
        <v>223</v>
      </c>
      <c r="G551" s="90" t="s">
        <v>128</v>
      </c>
      <c r="H551" s="90" t="s">
        <v>558</v>
      </c>
      <c r="I551" s="90" t="s">
        <v>340</v>
      </c>
      <c r="J551" s="158">
        <f>J552</f>
        <v>0</v>
      </c>
    </row>
    <row r="552" spans="2:10" ht="16.5" customHeight="1" hidden="1">
      <c r="B552" s="100" t="s">
        <v>64</v>
      </c>
      <c r="C552" s="91" t="s">
        <v>85</v>
      </c>
      <c r="D552" s="91" t="s">
        <v>538</v>
      </c>
      <c r="E552" s="90" t="s">
        <v>61</v>
      </c>
      <c r="F552" s="90" t="s">
        <v>223</v>
      </c>
      <c r="G552" s="90" t="s">
        <v>128</v>
      </c>
      <c r="H552" s="90" t="s">
        <v>558</v>
      </c>
      <c r="I552" s="90" t="s">
        <v>337</v>
      </c>
      <c r="J552" s="158"/>
    </row>
    <row r="553" spans="2:10" ht="76.5" hidden="1">
      <c r="B553" s="99" t="s">
        <v>557</v>
      </c>
      <c r="C553" s="98" t="s">
        <v>85</v>
      </c>
      <c r="D553" s="97" t="s">
        <v>538</v>
      </c>
      <c r="E553" s="96" t="s">
        <v>61</v>
      </c>
      <c r="F553" s="96" t="s">
        <v>86</v>
      </c>
      <c r="G553" s="96" t="s">
        <v>312</v>
      </c>
      <c r="H553" s="96" t="s">
        <v>556</v>
      </c>
      <c r="I553" s="96"/>
      <c r="J553" s="166">
        <f>J554</f>
        <v>0</v>
      </c>
    </row>
    <row r="554" spans="2:10" ht="12.75" hidden="1">
      <c r="B554" s="24" t="s">
        <v>391</v>
      </c>
      <c r="C554" s="94" t="s">
        <v>85</v>
      </c>
      <c r="D554" s="71" t="s">
        <v>538</v>
      </c>
      <c r="E554" s="67" t="s">
        <v>61</v>
      </c>
      <c r="F554" s="67" t="s">
        <v>86</v>
      </c>
      <c r="G554" s="67" t="s">
        <v>312</v>
      </c>
      <c r="H554" s="67" t="s">
        <v>556</v>
      </c>
      <c r="I554" s="67" t="s">
        <v>340</v>
      </c>
      <c r="J554" s="155">
        <f>J555</f>
        <v>0</v>
      </c>
    </row>
    <row r="555" spans="2:10" ht="12" customHeight="1" hidden="1">
      <c r="B555" s="20" t="s">
        <v>368</v>
      </c>
      <c r="C555" s="94" t="s">
        <v>85</v>
      </c>
      <c r="D555" s="71" t="s">
        <v>538</v>
      </c>
      <c r="E555" s="90" t="s">
        <v>61</v>
      </c>
      <c r="F555" s="90" t="s">
        <v>86</v>
      </c>
      <c r="G555" s="90" t="s">
        <v>312</v>
      </c>
      <c r="H555" s="90" t="s">
        <v>556</v>
      </c>
      <c r="I555" s="90" t="s">
        <v>366</v>
      </c>
      <c r="J555" s="155"/>
    </row>
    <row r="556" spans="2:10" ht="65.25" customHeight="1" hidden="1">
      <c r="B556" s="14" t="s">
        <v>555</v>
      </c>
      <c r="C556" s="95" t="s">
        <v>85</v>
      </c>
      <c r="D556" s="79" t="s">
        <v>538</v>
      </c>
      <c r="E556" s="78" t="s">
        <v>61</v>
      </c>
      <c r="F556" s="78" t="s">
        <v>223</v>
      </c>
      <c r="G556" s="78" t="s">
        <v>128</v>
      </c>
      <c r="H556" s="78" t="s">
        <v>553</v>
      </c>
      <c r="I556" s="92"/>
      <c r="J556" s="154">
        <f>J557</f>
        <v>0</v>
      </c>
    </row>
    <row r="557" spans="2:10" ht="12" customHeight="1" hidden="1">
      <c r="B557" s="26" t="s">
        <v>233</v>
      </c>
      <c r="C557" s="94" t="s">
        <v>85</v>
      </c>
      <c r="D557" s="71" t="s">
        <v>538</v>
      </c>
      <c r="E557" s="67" t="s">
        <v>61</v>
      </c>
      <c r="F557" s="67" t="s">
        <v>223</v>
      </c>
      <c r="G557" s="67" t="s">
        <v>128</v>
      </c>
      <c r="H557" s="67" t="s">
        <v>553</v>
      </c>
      <c r="I557" s="67" t="s">
        <v>340</v>
      </c>
      <c r="J557" s="155">
        <f>J558</f>
        <v>0</v>
      </c>
    </row>
    <row r="558" spans="2:10" ht="15.75" customHeight="1" hidden="1">
      <c r="B558" s="26" t="s">
        <v>554</v>
      </c>
      <c r="C558" s="94" t="s">
        <v>85</v>
      </c>
      <c r="D558" s="71" t="s">
        <v>538</v>
      </c>
      <c r="E558" s="67" t="s">
        <v>61</v>
      </c>
      <c r="F558" s="67" t="s">
        <v>223</v>
      </c>
      <c r="G558" s="67" t="s">
        <v>128</v>
      </c>
      <c r="H558" s="67" t="s">
        <v>553</v>
      </c>
      <c r="I558" s="67" t="s">
        <v>366</v>
      </c>
      <c r="J558" s="155"/>
    </row>
    <row r="559" spans="2:10" ht="25.5" hidden="1">
      <c r="B559" s="40" t="s">
        <v>361</v>
      </c>
      <c r="C559" s="91" t="s">
        <v>85</v>
      </c>
      <c r="D559" s="91" t="s">
        <v>538</v>
      </c>
      <c r="E559" s="92" t="s">
        <v>61</v>
      </c>
      <c r="F559" s="92" t="s">
        <v>312</v>
      </c>
      <c r="G559" s="92"/>
      <c r="H559" s="92"/>
      <c r="I559" s="92"/>
      <c r="J559" s="156">
        <f>J560</f>
        <v>0</v>
      </c>
    </row>
    <row r="560" spans="2:10" ht="12.75" hidden="1">
      <c r="B560" s="16" t="s">
        <v>360</v>
      </c>
      <c r="C560" s="91" t="s">
        <v>85</v>
      </c>
      <c r="D560" s="91" t="s">
        <v>538</v>
      </c>
      <c r="E560" s="90" t="s">
        <v>61</v>
      </c>
      <c r="F560" s="90" t="s">
        <v>312</v>
      </c>
      <c r="G560" s="90" t="s">
        <v>86</v>
      </c>
      <c r="H560" s="90"/>
      <c r="I560" s="90"/>
      <c r="J560" s="158">
        <f>J561</f>
        <v>0</v>
      </c>
    </row>
    <row r="561" spans="2:10" ht="12.75" hidden="1">
      <c r="B561" s="16" t="s">
        <v>358</v>
      </c>
      <c r="C561" s="91" t="s">
        <v>85</v>
      </c>
      <c r="D561" s="91" t="s">
        <v>538</v>
      </c>
      <c r="E561" s="90" t="s">
        <v>61</v>
      </c>
      <c r="F561" s="90" t="s">
        <v>312</v>
      </c>
      <c r="G561" s="90" t="s">
        <v>86</v>
      </c>
      <c r="H561" s="90"/>
      <c r="I561" s="90"/>
      <c r="J561" s="158">
        <f>J562</f>
        <v>0</v>
      </c>
    </row>
    <row r="562" spans="2:10" ht="12.75" hidden="1">
      <c r="B562" s="16" t="s">
        <v>357</v>
      </c>
      <c r="C562" s="91" t="s">
        <v>85</v>
      </c>
      <c r="D562" s="91" t="s">
        <v>538</v>
      </c>
      <c r="E562" s="90" t="s">
        <v>61</v>
      </c>
      <c r="F562" s="90" t="s">
        <v>312</v>
      </c>
      <c r="G562" s="90" t="s">
        <v>86</v>
      </c>
      <c r="H562" s="90"/>
      <c r="I562" s="90" t="s">
        <v>356</v>
      </c>
      <c r="J562" s="158">
        <f>J563</f>
        <v>0</v>
      </c>
    </row>
    <row r="563" spans="2:10" ht="12.75" hidden="1">
      <c r="B563" s="16" t="s">
        <v>355</v>
      </c>
      <c r="C563" s="91" t="s">
        <v>85</v>
      </c>
      <c r="D563" s="91" t="s">
        <v>538</v>
      </c>
      <c r="E563" s="90" t="s">
        <v>61</v>
      </c>
      <c r="F563" s="90" t="s">
        <v>312</v>
      </c>
      <c r="G563" s="90" t="s">
        <v>86</v>
      </c>
      <c r="H563" s="90"/>
      <c r="I563" s="90" t="s">
        <v>353</v>
      </c>
      <c r="J563" s="158"/>
    </row>
    <row r="564" spans="2:10" ht="38.25" hidden="1">
      <c r="B564" s="40" t="s">
        <v>352</v>
      </c>
      <c r="C564" s="91" t="s">
        <v>85</v>
      </c>
      <c r="D564" s="91" t="s">
        <v>538</v>
      </c>
      <c r="E564" s="92" t="s">
        <v>61</v>
      </c>
      <c r="F564" s="92" t="s">
        <v>339</v>
      </c>
      <c r="G564" s="92"/>
      <c r="H564" s="92"/>
      <c r="I564" s="92"/>
      <c r="J564" s="156">
        <f>J565+J571</f>
        <v>0</v>
      </c>
    </row>
    <row r="565" spans="2:10" ht="38.25" hidden="1">
      <c r="B565" s="40" t="s">
        <v>351</v>
      </c>
      <c r="C565" s="91" t="s">
        <v>85</v>
      </c>
      <c r="D565" s="91" t="s">
        <v>538</v>
      </c>
      <c r="E565" s="92" t="s">
        <v>61</v>
      </c>
      <c r="F565" s="92" t="s">
        <v>339</v>
      </c>
      <c r="G565" s="92" t="s">
        <v>86</v>
      </c>
      <c r="H565" s="92"/>
      <c r="I565" s="92"/>
      <c r="J565" s="156">
        <f>J566</f>
        <v>0</v>
      </c>
    </row>
    <row r="566" spans="2:10" ht="12.75" hidden="1">
      <c r="B566" s="16" t="s">
        <v>233</v>
      </c>
      <c r="C566" s="91" t="s">
        <v>85</v>
      </c>
      <c r="D566" s="91" t="s">
        <v>538</v>
      </c>
      <c r="E566" s="90" t="s">
        <v>61</v>
      </c>
      <c r="F566" s="90" t="s">
        <v>339</v>
      </c>
      <c r="G566" s="90" t="s">
        <v>86</v>
      </c>
      <c r="H566" s="90"/>
      <c r="I566" s="90"/>
      <c r="J566" s="158">
        <f>J567</f>
        <v>0</v>
      </c>
    </row>
    <row r="567" spans="2:10" ht="76.5" hidden="1">
      <c r="B567" s="16" t="s">
        <v>123</v>
      </c>
      <c r="C567" s="91" t="s">
        <v>85</v>
      </c>
      <c r="D567" s="91" t="s">
        <v>538</v>
      </c>
      <c r="E567" s="90" t="s">
        <v>61</v>
      </c>
      <c r="F567" s="90" t="s">
        <v>339</v>
      </c>
      <c r="G567" s="90" t="s">
        <v>86</v>
      </c>
      <c r="H567" s="90"/>
      <c r="I567" s="90"/>
      <c r="J567" s="158">
        <f>J569</f>
        <v>0</v>
      </c>
    </row>
    <row r="568" spans="2:10" ht="66" customHeight="1" hidden="1">
      <c r="B568" s="40" t="s">
        <v>552</v>
      </c>
      <c r="C568" s="93" t="s">
        <v>85</v>
      </c>
      <c r="D568" s="93" t="s">
        <v>538</v>
      </c>
      <c r="E568" s="92" t="s">
        <v>61</v>
      </c>
      <c r="F568" s="92" t="s">
        <v>339</v>
      </c>
      <c r="G568" s="92" t="s">
        <v>86</v>
      </c>
      <c r="H568" s="92" t="s">
        <v>550</v>
      </c>
      <c r="I568" s="92"/>
      <c r="J568" s="156">
        <f>J569</f>
        <v>0</v>
      </c>
    </row>
    <row r="569" spans="2:10" ht="12.75" hidden="1">
      <c r="B569" s="16" t="s">
        <v>124</v>
      </c>
      <c r="C569" s="91" t="s">
        <v>85</v>
      </c>
      <c r="D569" s="91" t="s">
        <v>538</v>
      </c>
      <c r="E569" s="90" t="s">
        <v>61</v>
      </c>
      <c r="F569" s="90" t="s">
        <v>339</v>
      </c>
      <c r="G569" s="90" t="s">
        <v>86</v>
      </c>
      <c r="H569" s="90" t="s">
        <v>550</v>
      </c>
      <c r="I569" s="90" t="s">
        <v>340</v>
      </c>
      <c r="J569" s="158">
        <f>J570</f>
        <v>0</v>
      </c>
    </row>
    <row r="570" spans="2:10" ht="17.25" customHeight="1" hidden="1">
      <c r="B570" s="26" t="s">
        <v>551</v>
      </c>
      <c r="C570" s="94" t="s">
        <v>85</v>
      </c>
      <c r="D570" s="71" t="s">
        <v>538</v>
      </c>
      <c r="E570" s="67" t="s">
        <v>61</v>
      </c>
      <c r="F570" s="67" t="s">
        <v>339</v>
      </c>
      <c r="G570" s="67" t="s">
        <v>86</v>
      </c>
      <c r="H570" s="67" t="s">
        <v>550</v>
      </c>
      <c r="I570" s="90" t="s">
        <v>347</v>
      </c>
      <c r="J570" s="155"/>
    </row>
    <row r="571" spans="2:10" ht="12.75" hidden="1">
      <c r="B571" s="14" t="s">
        <v>346</v>
      </c>
      <c r="C571" s="94" t="s">
        <v>85</v>
      </c>
      <c r="D571" s="71" t="s">
        <v>538</v>
      </c>
      <c r="E571" s="78" t="s">
        <v>61</v>
      </c>
      <c r="F571" s="78" t="s">
        <v>339</v>
      </c>
      <c r="G571" s="78" t="s">
        <v>97</v>
      </c>
      <c r="H571" s="78"/>
      <c r="I571" s="92"/>
      <c r="J571" s="154">
        <f>J574</f>
        <v>0</v>
      </c>
    </row>
    <row r="572" spans="2:10" ht="12.75" hidden="1">
      <c r="B572" s="26" t="s">
        <v>233</v>
      </c>
      <c r="C572" s="94" t="s">
        <v>85</v>
      </c>
      <c r="D572" s="71" t="s">
        <v>538</v>
      </c>
      <c r="E572" s="67" t="s">
        <v>61</v>
      </c>
      <c r="F572" s="67" t="s">
        <v>339</v>
      </c>
      <c r="G572" s="67" t="s">
        <v>97</v>
      </c>
      <c r="H572" s="67"/>
      <c r="I572" s="90"/>
      <c r="J572" s="155">
        <f>J573</f>
        <v>0</v>
      </c>
    </row>
    <row r="573" spans="2:10" ht="76.5" hidden="1">
      <c r="B573" s="26" t="s">
        <v>123</v>
      </c>
      <c r="C573" s="94" t="s">
        <v>85</v>
      </c>
      <c r="D573" s="71" t="s">
        <v>538</v>
      </c>
      <c r="E573" s="67" t="s">
        <v>61</v>
      </c>
      <c r="F573" s="67" t="s">
        <v>339</v>
      </c>
      <c r="G573" s="67" t="s">
        <v>97</v>
      </c>
      <c r="H573" s="67"/>
      <c r="I573" s="90"/>
      <c r="J573" s="155">
        <f>J574</f>
        <v>0</v>
      </c>
    </row>
    <row r="574" spans="2:10" ht="25.5" customHeight="1" hidden="1">
      <c r="B574" s="14" t="s">
        <v>345</v>
      </c>
      <c r="C574" s="95" t="s">
        <v>85</v>
      </c>
      <c r="D574" s="79" t="s">
        <v>538</v>
      </c>
      <c r="E574" s="78" t="s">
        <v>61</v>
      </c>
      <c r="F574" s="78" t="s">
        <v>339</v>
      </c>
      <c r="G574" s="78" t="s">
        <v>97</v>
      </c>
      <c r="H574" s="78" t="s">
        <v>549</v>
      </c>
      <c r="I574" s="92"/>
      <c r="J574" s="154">
        <f>J575</f>
        <v>0</v>
      </c>
    </row>
    <row r="575" spans="2:10" ht="12.75" hidden="1">
      <c r="B575" s="26" t="s">
        <v>344</v>
      </c>
      <c r="C575" s="94" t="s">
        <v>85</v>
      </c>
      <c r="D575" s="71" t="s">
        <v>538</v>
      </c>
      <c r="E575" s="67" t="s">
        <v>61</v>
      </c>
      <c r="F575" s="67" t="s">
        <v>339</v>
      </c>
      <c r="G575" s="67" t="s">
        <v>97</v>
      </c>
      <c r="H575" s="67" t="s">
        <v>549</v>
      </c>
      <c r="I575" s="90" t="s">
        <v>340</v>
      </c>
      <c r="J575" s="155">
        <f>J576</f>
        <v>0</v>
      </c>
    </row>
    <row r="576" spans="2:10" ht="12.75" hidden="1">
      <c r="B576" s="26" t="s">
        <v>346</v>
      </c>
      <c r="C576" s="94" t="s">
        <v>85</v>
      </c>
      <c r="D576" s="71" t="s">
        <v>538</v>
      </c>
      <c r="E576" s="67" t="s">
        <v>61</v>
      </c>
      <c r="F576" s="67" t="s">
        <v>339</v>
      </c>
      <c r="G576" s="67" t="s">
        <v>97</v>
      </c>
      <c r="H576" s="67" t="s">
        <v>549</v>
      </c>
      <c r="I576" s="90" t="s">
        <v>341</v>
      </c>
      <c r="J576" s="155"/>
    </row>
    <row r="577" spans="2:10" ht="51" hidden="1">
      <c r="B577" s="40" t="s">
        <v>548</v>
      </c>
      <c r="C577" s="93" t="s">
        <v>85</v>
      </c>
      <c r="D577" s="93" t="s">
        <v>538</v>
      </c>
      <c r="E577" s="92" t="s">
        <v>61</v>
      </c>
      <c r="F577" s="92" t="s">
        <v>97</v>
      </c>
      <c r="G577" s="92" t="s">
        <v>71</v>
      </c>
      <c r="H577" s="92" t="s">
        <v>547</v>
      </c>
      <c r="I577" s="92"/>
      <c r="J577" s="156">
        <f>J578</f>
        <v>0</v>
      </c>
    </row>
    <row r="578" spans="2:10" ht="12.75" hidden="1">
      <c r="B578" s="16" t="s">
        <v>344</v>
      </c>
      <c r="C578" s="91" t="s">
        <v>85</v>
      </c>
      <c r="D578" s="91" t="s">
        <v>538</v>
      </c>
      <c r="E578" s="90" t="s">
        <v>61</v>
      </c>
      <c r="F578" s="90" t="s">
        <v>97</v>
      </c>
      <c r="G578" s="90" t="s">
        <v>71</v>
      </c>
      <c r="H578" s="90" t="s">
        <v>547</v>
      </c>
      <c r="I578" s="90" t="s">
        <v>340</v>
      </c>
      <c r="J578" s="158">
        <f>J579</f>
        <v>0</v>
      </c>
    </row>
    <row r="579" spans="2:10" ht="12.75" hidden="1">
      <c r="B579" s="16" t="s">
        <v>368</v>
      </c>
      <c r="C579" s="91" t="s">
        <v>85</v>
      </c>
      <c r="D579" s="91" t="s">
        <v>538</v>
      </c>
      <c r="E579" s="90" t="s">
        <v>61</v>
      </c>
      <c r="F579" s="90" t="s">
        <v>97</v>
      </c>
      <c r="G579" s="90" t="s">
        <v>71</v>
      </c>
      <c r="H579" s="90" t="s">
        <v>547</v>
      </c>
      <c r="I579" s="90" t="s">
        <v>366</v>
      </c>
      <c r="J579" s="158"/>
    </row>
    <row r="580" spans="2:10" ht="15">
      <c r="B580" s="88" t="s">
        <v>546</v>
      </c>
      <c r="C580" s="87" t="s">
        <v>540</v>
      </c>
      <c r="D580" s="71" t="s">
        <v>538</v>
      </c>
      <c r="E580" s="86"/>
      <c r="F580" s="86"/>
      <c r="G580" s="86"/>
      <c r="H580" s="86"/>
      <c r="I580" s="86"/>
      <c r="J580" s="162">
        <f>J581+J601+J608+J612</f>
        <v>0</v>
      </c>
    </row>
    <row r="581" spans="2:10" ht="25.5" hidden="1">
      <c r="B581" s="14" t="s">
        <v>524</v>
      </c>
      <c r="C581" s="80" t="s">
        <v>540</v>
      </c>
      <c r="D581" s="79" t="s">
        <v>538</v>
      </c>
      <c r="E581" s="78" t="s">
        <v>516</v>
      </c>
      <c r="F581" s="78"/>
      <c r="G581" s="78"/>
      <c r="H581" s="78"/>
      <c r="I581" s="78"/>
      <c r="J581" s="154">
        <f>J593</f>
        <v>0</v>
      </c>
    </row>
    <row r="582" spans="2:10" ht="12.75" hidden="1">
      <c r="B582" s="14" t="s">
        <v>94</v>
      </c>
      <c r="C582" s="80" t="s">
        <v>242</v>
      </c>
      <c r="D582" s="71" t="s">
        <v>538</v>
      </c>
      <c r="E582" s="78" t="s">
        <v>516</v>
      </c>
      <c r="F582" s="78" t="s">
        <v>86</v>
      </c>
      <c r="G582" s="78"/>
      <c r="H582" s="78"/>
      <c r="I582" s="78"/>
      <c r="J582" s="154">
        <f>J583+J591</f>
        <v>0</v>
      </c>
    </row>
    <row r="583" spans="2:10" ht="38.25" hidden="1">
      <c r="B583" s="26" t="s">
        <v>523</v>
      </c>
      <c r="C583" s="68" t="s">
        <v>242</v>
      </c>
      <c r="D583" s="71" t="s">
        <v>538</v>
      </c>
      <c r="E583" s="67" t="s">
        <v>516</v>
      </c>
      <c r="F583" s="67" t="s">
        <v>86</v>
      </c>
      <c r="G583" s="67" t="s">
        <v>97</v>
      </c>
      <c r="H583" s="67"/>
      <c r="I583" s="67"/>
      <c r="J583" s="154">
        <f>J584</f>
        <v>0</v>
      </c>
    </row>
    <row r="584" spans="2:10" ht="51" hidden="1">
      <c r="B584" s="26" t="s">
        <v>334</v>
      </c>
      <c r="C584" s="68" t="s">
        <v>242</v>
      </c>
      <c r="D584" s="71" t="s">
        <v>538</v>
      </c>
      <c r="E584" s="67" t="s">
        <v>516</v>
      </c>
      <c r="F584" s="67" t="s">
        <v>86</v>
      </c>
      <c r="G584" s="67" t="s">
        <v>97</v>
      </c>
      <c r="H584" s="67"/>
      <c r="I584" s="67"/>
      <c r="J584" s="154">
        <f>J585</f>
        <v>0</v>
      </c>
    </row>
    <row r="585" spans="2:10" ht="12.75" hidden="1">
      <c r="B585" s="26" t="s">
        <v>522</v>
      </c>
      <c r="C585" s="68" t="s">
        <v>242</v>
      </c>
      <c r="D585" s="71" t="s">
        <v>538</v>
      </c>
      <c r="E585" s="67" t="s">
        <v>516</v>
      </c>
      <c r="F585" s="67" t="s">
        <v>86</v>
      </c>
      <c r="G585" s="67" t="s">
        <v>97</v>
      </c>
      <c r="H585" s="67"/>
      <c r="I585" s="67"/>
      <c r="J585" s="154">
        <f>J586</f>
        <v>0</v>
      </c>
    </row>
    <row r="586" spans="2:10" ht="63.75" hidden="1">
      <c r="B586" s="24" t="s">
        <v>90</v>
      </c>
      <c r="C586" s="68" t="s">
        <v>242</v>
      </c>
      <c r="D586" s="71" t="s">
        <v>538</v>
      </c>
      <c r="E586" s="67" t="s">
        <v>516</v>
      </c>
      <c r="F586" s="67" t="s">
        <v>86</v>
      </c>
      <c r="G586" s="67" t="s">
        <v>97</v>
      </c>
      <c r="H586" s="67"/>
      <c r="I586" s="67" t="s">
        <v>78</v>
      </c>
      <c r="J586" s="154">
        <f>J587</f>
        <v>0</v>
      </c>
    </row>
    <row r="587" spans="2:10" ht="25.5" hidden="1">
      <c r="B587" s="24" t="s">
        <v>278</v>
      </c>
      <c r="C587" s="68" t="s">
        <v>242</v>
      </c>
      <c r="D587" s="71" t="s">
        <v>538</v>
      </c>
      <c r="E587" s="67" t="s">
        <v>516</v>
      </c>
      <c r="F587" s="67" t="s">
        <v>86</v>
      </c>
      <c r="G587" s="67" t="s">
        <v>97</v>
      </c>
      <c r="H587" s="67"/>
      <c r="I587" s="67" t="s">
        <v>88</v>
      </c>
      <c r="J587" s="154"/>
    </row>
    <row r="588" spans="2:10" ht="0.75" customHeight="1" hidden="1">
      <c r="B588" s="14"/>
      <c r="C588" s="68" t="s">
        <v>242</v>
      </c>
      <c r="D588" s="71" t="s">
        <v>538</v>
      </c>
      <c r="E588" s="67"/>
      <c r="F588" s="78"/>
      <c r="G588" s="78"/>
      <c r="H588" s="78"/>
      <c r="I588" s="78"/>
      <c r="J588" s="154"/>
    </row>
    <row r="589" spans="2:10" ht="12.75" hidden="1">
      <c r="B589" s="14"/>
      <c r="C589" s="68" t="s">
        <v>242</v>
      </c>
      <c r="D589" s="71" t="s">
        <v>538</v>
      </c>
      <c r="E589" s="67"/>
      <c r="F589" s="78"/>
      <c r="G589" s="78"/>
      <c r="H589" s="78"/>
      <c r="I589" s="78"/>
      <c r="J589" s="154"/>
    </row>
    <row r="590" spans="2:10" ht="12.75" hidden="1">
      <c r="B590" s="14"/>
      <c r="C590" s="68" t="s">
        <v>242</v>
      </c>
      <c r="D590" s="71" t="s">
        <v>538</v>
      </c>
      <c r="E590" s="67"/>
      <c r="F590" s="78"/>
      <c r="G590" s="78"/>
      <c r="H590" s="78"/>
      <c r="I590" s="78"/>
      <c r="J590" s="154"/>
    </row>
    <row r="591" spans="2:10" ht="51" hidden="1">
      <c r="B591" s="14" t="s">
        <v>520</v>
      </c>
      <c r="C591" s="68" t="s">
        <v>242</v>
      </c>
      <c r="D591" s="71" t="s">
        <v>538</v>
      </c>
      <c r="E591" s="78" t="s">
        <v>516</v>
      </c>
      <c r="F591" s="78" t="s">
        <v>86</v>
      </c>
      <c r="G591" s="78" t="s">
        <v>71</v>
      </c>
      <c r="H591" s="78"/>
      <c r="I591" s="78"/>
      <c r="J591" s="154">
        <f>J592</f>
        <v>0</v>
      </c>
    </row>
    <row r="592" spans="2:10" ht="51" hidden="1">
      <c r="B592" s="26" t="s">
        <v>334</v>
      </c>
      <c r="C592" s="68" t="s">
        <v>242</v>
      </c>
      <c r="D592" s="71" t="s">
        <v>538</v>
      </c>
      <c r="E592" s="67" t="s">
        <v>516</v>
      </c>
      <c r="F592" s="67" t="s">
        <v>86</v>
      </c>
      <c r="G592" s="67" t="s">
        <v>71</v>
      </c>
      <c r="H592" s="67"/>
      <c r="I592" s="67"/>
      <c r="J592" s="155">
        <f>J593</f>
        <v>0</v>
      </c>
    </row>
    <row r="593" spans="2:10" ht="38.25" hidden="1">
      <c r="B593" s="14" t="s">
        <v>519</v>
      </c>
      <c r="C593" s="80" t="s">
        <v>540</v>
      </c>
      <c r="D593" s="79" t="s">
        <v>538</v>
      </c>
      <c r="E593" s="78" t="s">
        <v>516</v>
      </c>
      <c r="F593" s="78" t="s">
        <v>86</v>
      </c>
      <c r="G593" s="78" t="s">
        <v>71</v>
      </c>
      <c r="H593" s="78" t="s">
        <v>545</v>
      </c>
      <c r="I593" s="78"/>
      <c r="J593" s="154">
        <f>J594+J596+J598</f>
        <v>0</v>
      </c>
    </row>
    <row r="594" spans="2:10" ht="63.75" hidden="1">
      <c r="B594" s="24" t="s">
        <v>90</v>
      </c>
      <c r="C594" s="68" t="s">
        <v>540</v>
      </c>
      <c r="D594" s="71" t="s">
        <v>538</v>
      </c>
      <c r="E594" s="67" t="s">
        <v>516</v>
      </c>
      <c r="F594" s="67" t="s">
        <v>86</v>
      </c>
      <c r="G594" s="67" t="s">
        <v>71</v>
      </c>
      <c r="H594" s="67" t="s">
        <v>545</v>
      </c>
      <c r="I594" s="67" t="s">
        <v>78</v>
      </c>
      <c r="J594" s="155">
        <f>J595</f>
        <v>0</v>
      </c>
    </row>
    <row r="595" spans="2:10" ht="25.5" hidden="1">
      <c r="B595" s="24" t="s">
        <v>278</v>
      </c>
      <c r="C595" s="68" t="s">
        <v>540</v>
      </c>
      <c r="D595" s="71" t="s">
        <v>538</v>
      </c>
      <c r="E595" s="67" t="s">
        <v>516</v>
      </c>
      <c r="F595" s="67" t="s">
        <v>86</v>
      </c>
      <c r="G595" s="67" t="s">
        <v>71</v>
      </c>
      <c r="H595" s="67" t="s">
        <v>545</v>
      </c>
      <c r="I595" s="67" t="s">
        <v>88</v>
      </c>
      <c r="J595" s="155"/>
    </row>
    <row r="596" spans="2:10" ht="25.5" hidden="1">
      <c r="B596" s="24" t="s">
        <v>75</v>
      </c>
      <c r="C596" s="68" t="s">
        <v>540</v>
      </c>
      <c r="D596" s="71" t="s">
        <v>538</v>
      </c>
      <c r="E596" s="67" t="s">
        <v>516</v>
      </c>
      <c r="F596" s="67" t="s">
        <v>86</v>
      </c>
      <c r="G596" s="67" t="s">
        <v>71</v>
      </c>
      <c r="H596" s="67" t="s">
        <v>545</v>
      </c>
      <c r="I596" s="67" t="s">
        <v>74</v>
      </c>
      <c r="J596" s="155">
        <f>J597</f>
        <v>0</v>
      </c>
    </row>
    <row r="597" spans="2:10" ht="25.5" hidden="1">
      <c r="B597" s="24" t="s">
        <v>73</v>
      </c>
      <c r="C597" s="68" t="s">
        <v>540</v>
      </c>
      <c r="D597" s="71" t="s">
        <v>538</v>
      </c>
      <c r="E597" s="67" t="s">
        <v>516</v>
      </c>
      <c r="F597" s="67" t="s">
        <v>86</v>
      </c>
      <c r="G597" s="67" t="s">
        <v>71</v>
      </c>
      <c r="H597" s="67" t="s">
        <v>545</v>
      </c>
      <c r="I597" s="67" t="s">
        <v>68</v>
      </c>
      <c r="J597" s="155"/>
    </row>
    <row r="598" spans="2:10" ht="12.75" hidden="1">
      <c r="B598" s="24" t="s">
        <v>287</v>
      </c>
      <c r="C598" s="68" t="s">
        <v>540</v>
      </c>
      <c r="D598" s="71" t="s">
        <v>538</v>
      </c>
      <c r="E598" s="67" t="s">
        <v>516</v>
      </c>
      <c r="F598" s="67" t="s">
        <v>86</v>
      </c>
      <c r="G598" s="67" t="s">
        <v>71</v>
      </c>
      <c r="H598" s="67" t="s">
        <v>545</v>
      </c>
      <c r="I598" s="67" t="s">
        <v>265</v>
      </c>
      <c r="J598" s="155">
        <f>J599+J600</f>
        <v>0</v>
      </c>
    </row>
    <row r="599" spans="2:10" ht="25.5" hidden="1">
      <c r="B599" s="24" t="s">
        <v>318</v>
      </c>
      <c r="C599" s="68" t="s">
        <v>540</v>
      </c>
      <c r="D599" s="71" t="s">
        <v>538</v>
      </c>
      <c r="E599" s="67" t="s">
        <v>516</v>
      </c>
      <c r="F599" s="67" t="s">
        <v>86</v>
      </c>
      <c r="G599" s="67" t="s">
        <v>71</v>
      </c>
      <c r="H599" s="67" t="s">
        <v>545</v>
      </c>
      <c r="I599" s="67" t="s">
        <v>317</v>
      </c>
      <c r="J599" s="155"/>
    </row>
    <row r="600" spans="2:10" ht="12.75" hidden="1">
      <c r="B600" s="24" t="s">
        <v>331</v>
      </c>
      <c r="C600" s="68" t="s">
        <v>242</v>
      </c>
      <c r="D600" s="71" t="s">
        <v>538</v>
      </c>
      <c r="E600" s="67" t="s">
        <v>516</v>
      </c>
      <c r="F600" s="67" t="s">
        <v>86</v>
      </c>
      <c r="G600" s="67" t="s">
        <v>518</v>
      </c>
      <c r="H600" s="67" t="s">
        <v>545</v>
      </c>
      <c r="I600" s="67" t="s">
        <v>314</v>
      </c>
      <c r="J600" s="155"/>
    </row>
    <row r="601" spans="2:10" ht="25.5" hidden="1">
      <c r="B601" s="28" t="s">
        <v>395</v>
      </c>
      <c r="C601" s="80" t="s">
        <v>540</v>
      </c>
      <c r="D601" s="71" t="s">
        <v>538</v>
      </c>
      <c r="E601" s="78" t="s">
        <v>61</v>
      </c>
      <c r="F601" s="67"/>
      <c r="G601" s="67"/>
      <c r="H601" s="67"/>
      <c r="I601" s="67"/>
      <c r="J601" s="163">
        <f>J605</f>
        <v>0</v>
      </c>
    </row>
    <row r="602" spans="2:10" ht="12.75" hidden="1">
      <c r="B602" s="14" t="s">
        <v>94</v>
      </c>
      <c r="C602" s="80" t="s">
        <v>242</v>
      </c>
      <c r="D602" s="71" t="s">
        <v>538</v>
      </c>
      <c r="E602" s="78" t="s">
        <v>61</v>
      </c>
      <c r="F602" s="78" t="s">
        <v>86</v>
      </c>
      <c r="G602" s="78"/>
      <c r="H602" s="78"/>
      <c r="I602" s="78"/>
      <c r="J602" s="163">
        <f>J603</f>
        <v>0</v>
      </c>
    </row>
    <row r="603" spans="2:10" ht="12.75" hidden="1">
      <c r="B603" s="14" t="s">
        <v>389</v>
      </c>
      <c r="C603" s="80" t="s">
        <v>242</v>
      </c>
      <c r="D603" s="71" t="s">
        <v>538</v>
      </c>
      <c r="E603" s="78" t="s">
        <v>61</v>
      </c>
      <c r="F603" s="78" t="s">
        <v>86</v>
      </c>
      <c r="G603" s="78" t="s">
        <v>98</v>
      </c>
      <c r="H603" s="78"/>
      <c r="I603" s="78"/>
      <c r="J603" s="154">
        <f>J604</f>
        <v>0</v>
      </c>
    </row>
    <row r="604" spans="2:10" ht="12.75" hidden="1">
      <c r="B604" s="26" t="s">
        <v>389</v>
      </c>
      <c r="C604" s="68" t="s">
        <v>242</v>
      </c>
      <c r="D604" s="71" t="s">
        <v>538</v>
      </c>
      <c r="E604" s="67" t="s">
        <v>61</v>
      </c>
      <c r="F604" s="67" t="s">
        <v>86</v>
      </c>
      <c r="G604" s="67" t="s">
        <v>98</v>
      </c>
      <c r="H604" s="67"/>
      <c r="I604" s="67"/>
      <c r="J604" s="155">
        <f>J605</f>
        <v>0</v>
      </c>
    </row>
    <row r="605" spans="2:10" ht="12.75" hidden="1">
      <c r="B605" s="14" t="s">
        <v>388</v>
      </c>
      <c r="C605" s="80" t="s">
        <v>540</v>
      </c>
      <c r="D605" s="79" t="s">
        <v>538</v>
      </c>
      <c r="E605" s="78" t="s">
        <v>61</v>
      </c>
      <c r="F605" s="78" t="s">
        <v>86</v>
      </c>
      <c r="G605" s="78" t="s">
        <v>98</v>
      </c>
      <c r="H605" s="78" t="s">
        <v>544</v>
      </c>
      <c r="I605" s="78"/>
      <c r="J605" s="154">
        <f>J606</f>
        <v>0</v>
      </c>
    </row>
    <row r="606" spans="2:10" ht="12.75" hidden="1">
      <c r="B606" s="26" t="s">
        <v>387</v>
      </c>
      <c r="C606" s="68" t="s">
        <v>540</v>
      </c>
      <c r="D606" s="71" t="s">
        <v>538</v>
      </c>
      <c r="E606" s="67" t="s">
        <v>61</v>
      </c>
      <c r="F606" s="67" t="s">
        <v>86</v>
      </c>
      <c r="G606" s="67" t="s">
        <v>98</v>
      </c>
      <c r="H606" s="67" t="s">
        <v>544</v>
      </c>
      <c r="I606" s="67" t="s">
        <v>265</v>
      </c>
      <c r="J606" s="155">
        <f>J607</f>
        <v>0</v>
      </c>
    </row>
    <row r="607" spans="2:10" ht="12.75" hidden="1">
      <c r="B607" s="26" t="s">
        <v>386</v>
      </c>
      <c r="C607" s="68" t="s">
        <v>540</v>
      </c>
      <c r="D607" s="71" t="s">
        <v>538</v>
      </c>
      <c r="E607" s="67" t="s">
        <v>61</v>
      </c>
      <c r="F607" s="67" t="s">
        <v>86</v>
      </c>
      <c r="G607" s="67" t="s">
        <v>98</v>
      </c>
      <c r="H607" s="67" t="s">
        <v>544</v>
      </c>
      <c r="I607" s="67" t="s">
        <v>384</v>
      </c>
      <c r="J607" s="155"/>
    </row>
    <row r="608" spans="2:10" ht="25.5" hidden="1">
      <c r="B608" s="84" t="s">
        <v>336</v>
      </c>
      <c r="C608" s="75" t="s">
        <v>540</v>
      </c>
      <c r="D608" s="71" t="s">
        <v>538</v>
      </c>
      <c r="E608" s="74" t="s">
        <v>99</v>
      </c>
      <c r="F608" s="74"/>
      <c r="G608" s="74"/>
      <c r="H608" s="74"/>
      <c r="I608" s="74"/>
      <c r="J608" s="167">
        <f>J611</f>
        <v>0</v>
      </c>
    </row>
    <row r="609" spans="2:10" ht="15.75" customHeight="1" hidden="1">
      <c r="B609" s="84" t="s">
        <v>326</v>
      </c>
      <c r="C609" s="75" t="s">
        <v>540</v>
      </c>
      <c r="D609" s="79" t="s">
        <v>538</v>
      </c>
      <c r="E609" s="74" t="s">
        <v>99</v>
      </c>
      <c r="F609" s="74" t="s">
        <v>86</v>
      </c>
      <c r="G609" s="74" t="s">
        <v>312</v>
      </c>
      <c r="H609" s="74" t="s">
        <v>542</v>
      </c>
      <c r="I609" s="74"/>
      <c r="J609" s="167">
        <f>J610</f>
        <v>0</v>
      </c>
    </row>
    <row r="610" spans="2:10" ht="12.75" hidden="1">
      <c r="B610" s="83" t="s">
        <v>387</v>
      </c>
      <c r="C610" s="72" t="s">
        <v>540</v>
      </c>
      <c r="D610" s="71" t="s">
        <v>538</v>
      </c>
      <c r="E610" s="70" t="s">
        <v>99</v>
      </c>
      <c r="F610" s="70" t="s">
        <v>86</v>
      </c>
      <c r="G610" s="70" t="s">
        <v>312</v>
      </c>
      <c r="H610" s="70" t="s">
        <v>542</v>
      </c>
      <c r="I610" s="70" t="s">
        <v>265</v>
      </c>
      <c r="J610" s="157">
        <f>J611</f>
        <v>0</v>
      </c>
    </row>
    <row r="611" spans="2:10" ht="12.75" hidden="1">
      <c r="B611" s="82" t="s">
        <v>543</v>
      </c>
      <c r="C611" s="72" t="s">
        <v>540</v>
      </c>
      <c r="D611" s="71" t="s">
        <v>538</v>
      </c>
      <c r="E611" s="70" t="s">
        <v>99</v>
      </c>
      <c r="F611" s="70" t="s">
        <v>86</v>
      </c>
      <c r="G611" s="70" t="s">
        <v>312</v>
      </c>
      <c r="H611" s="70" t="s">
        <v>542</v>
      </c>
      <c r="I611" s="70" t="s">
        <v>323</v>
      </c>
      <c r="J611" s="157"/>
    </row>
    <row r="612" spans="2:10" ht="24.75" customHeight="1">
      <c r="B612" s="28" t="s">
        <v>541</v>
      </c>
      <c r="C612" s="80" t="s">
        <v>540</v>
      </c>
      <c r="D612" s="71" t="s">
        <v>538</v>
      </c>
      <c r="E612" s="78" t="s">
        <v>87</v>
      </c>
      <c r="F612" s="78"/>
      <c r="G612" s="78"/>
      <c r="H612" s="78"/>
      <c r="I612" s="78"/>
      <c r="J612" s="156">
        <f>J613</f>
        <v>0</v>
      </c>
    </row>
    <row r="613" spans="2:10" ht="12.75" hidden="1">
      <c r="B613" s="14" t="s">
        <v>94</v>
      </c>
      <c r="C613" s="80" t="s">
        <v>242</v>
      </c>
      <c r="D613" s="71" t="s">
        <v>538</v>
      </c>
      <c r="E613" s="78" t="s">
        <v>87</v>
      </c>
      <c r="F613" s="78" t="s">
        <v>86</v>
      </c>
      <c r="G613" s="78" t="s">
        <v>93</v>
      </c>
      <c r="H613" s="78"/>
      <c r="I613" s="78"/>
      <c r="J613" s="156">
        <f>J614</f>
        <v>0</v>
      </c>
    </row>
    <row r="614" spans="2:10" ht="38.25" hidden="1">
      <c r="B614" s="26" t="s">
        <v>92</v>
      </c>
      <c r="C614" s="68" t="s">
        <v>242</v>
      </c>
      <c r="D614" s="71" t="s">
        <v>538</v>
      </c>
      <c r="E614" s="67" t="s">
        <v>87</v>
      </c>
      <c r="F614" s="67" t="s">
        <v>86</v>
      </c>
      <c r="G614" s="67" t="s">
        <v>85</v>
      </c>
      <c r="H614" s="67"/>
      <c r="I614" s="67"/>
      <c r="J614" s="155">
        <f>J615</f>
        <v>0</v>
      </c>
    </row>
    <row r="615" spans="2:10" ht="25.5">
      <c r="B615" s="14" t="s">
        <v>91</v>
      </c>
      <c r="C615" s="80" t="s">
        <v>540</v>
      </c>
      <c r="D615" s="79" t="s">
        <v>538</v>
      </c>
      <c r="E615" s="78" t="s">
        <v>87</v>
      </c>
      <c r="F615" s="78" t="s">
        <v>86</v>
      </c>
      <c r="G615" s="78" t="s">
        <v>85</v>
      </c>
      <c r="H615" s="78" t="s">
        <v>539</v>
      </c>
      <c r="I615" s="78"/>
      <c r="J615" s="154">
        <f>J616+J618+J620</f>
        <v>0</v>
      </c>
    </row>
    <row r="616" spans="2:10" ht="69.75" customHeight="1">
      <c r="B616" s="24" t="s">
        <v>90</v>
      </c>
      <c r="C616" s="68" t="s">
        <v>540</v>
      </c>
      <c r="D616" s="71" t="s">
        <v>538</v>
      </c>
      <c r="E616" s="67" t="s">
        <v>87</v>
      </c>
      <c r="F616" s="67" t="s">
        <v>86</v>
      </c>
      <c r="G616" s="67" t="s">
        <v>85</v>
      </c>
      <c r="H616" s="67" t="s">
        <v>539</v>
      </c>
      <c r="I616" s="67" t="s">
        <v>78</v>
      </c>
      <c r="J616" s="155">
        <f>J617</f>
        <v>-0.3</v>
      </c>
    </row>
    <row r="617" spans="2:10" ht="42" customHeight="1">
      <c r="B617" s="24" t="s">
        <v>89</v>
      </c>
      <c r="C617" s="68" t="s">
        <v>540</v>
      </c>
      <c r="D617" s="71" t="s">
        <v>538</v>
      </c>
      <c r="E617" s="67" t="s">
        <v>87</v>
      </c>
      <c r="F617" s="67" t="s">
        <v>86</v>
      </c>
      <c r="G617" s="67" t="s">
        <v>85</v>
      </c>
      <c r="H617" s="67" t="s">
        <v>539</v>
      </c>
      <c r="I617" s="67" t="s">
        <v>88</v>
      </c>
      <c r="J617" s="155">
        <v>-0.3</v>
      </c>
    </row>
    <row r="618" spans="2:10" ht="30.75" customHeight="1">
      <c r="B618" s="24" t="s">
        <v>75</v>
      </c>
      <c r="C618" s="68" t="s">
        <v>540</v>
      </c>
      <c r="D618" s="71" t="s">
        <v>538</v>
      </c>
      <c r="E618" s="67" t="s">
        <v>87</v>
      </c>
      <c r="F618" s="67" t="s">
        <v>86</v>
      </c>
      <c r="G618" s="67" t="s">
        <v>85</v>
      </c>
      <c r="H618" s="67" t="s">
        <v>539</v>
      </c>
      <c r="I618" s="67" t="s">
        <v>74</v>
      </c>
      <c r="J618" s="155">
        <f>J619</f>
        <v>0.09999999999999998</v>
      </c>
    </row>
    <row r="619" spans="2:10" ht="30.75" customHeight="1">
      <c r="B619" s="24" t="s">
        <v>73</v>
      </c>
      <c r="C619" s="68" t="s">
        <v>540</v>
      </c>
      <c r="D619" s="71" t="s">
        <v>538</v>
      </c>
      <c r="E619" s="67" t="s">
        <v>87</v>
      </c>
      <c r="F619" s="67" t="s">
        <v>86</v>
      </c>
      <c r="G619" s="67" t="s">
        <v>85</v>
      </c>
      <c r="H619" s="67" t="s">
        <v>539</v>
      </c>
      <c r="I619" s="67" t="s">
        <v>68</v>
      </c>
      <c r="J619" s="155">
        <f>0.3-0.2</f>
        <v>0.09999999999999998</v>
      </c>
    </row>
    <row r="620" spans="2:10" ht="21.75" customHeight="1">
      <c r="B620" s="24" t="s">
        <v>287</v>
      </c>
      <c r="C620" s="68" t="s">
        <v>540</v>
      </c>
      <c r="D620" s="71" t="s">
        <v>538</v>
      </c>
      <c r="E620" s="67" t="s">
        <v>87</v>
      </c>
      <c r="F620" s="67" t="s">
        <v>86</v>
      </c>
      <c r="G620" s="67" t="s">
        <v>85</v>
      </c>
      <c r="H620" s="67" t="s">
        <v>539</v>
      </c>
      <c r="I620" s="70" t="s">
        <v>265</v>
      </c>
      <c r="J620" s="157">
        <f>J621</f>
        <v>0.2</v>
      </c>
    </row>
    <row r="621" spans="2:10" ht="13.5" customHeight="1">
      <c r="B621" s="24" t="s">
        <v>331</v>
      </c>
      <c r="C621" s="68" t="s">
        <v>540</v>
      </c>
      <c r="D621" s="71" t="s">
        <v>538</v>
      </c>
      <c r="E621" s="67" t="s">
        <v>87</v>
      </c>
      <c r="F621" s="67" t="s">
        <v>86</v>
      </c>
      <c r="G621" s="67" t="s">
        <v>85</v>
      </c>
      <c r="H621" s="67" t="s">
        <v>539</v>
      </c>
      <c r="I621" s="70" t="s">
        <v>314</v>
      </c>
      <c r="J621" s="157">
        <v>0.2</v>
      </c>
    </row>
    <row r="622" spans="2:10" ht="12.75" hidden="1">
      <c r="B622" s="24"/>
      <c r="C622" s="68"/>
      <c r="D622" s="68"/>
      <c r="E622" s="67"/>
      <c r="F622" s="67"/>
      <c r="G622" s="67"/>
      <c r="H622" s="67"/>
      <c r="I622" s="67"/>
      <c r="J622" s="155"/>
    </row>
    <row r="623" spans="2:10" ht="12.75" hidden="1">
      <c r="B623" s="24"/>
      <c r="C623" s="68"/>
      <c r="D623" s="68"/>
      <c r="E623" s="67"/>
      <c r="F623" s="67"/>
      <c r="G623" s="67"/>
      <c r="H623" s="67"/>
      <c r="I623" s="67"/>
      <c r="J623" s="155"/>
    </row>
    <row r="624" spans="2:10" ht="12.75">
      <c r="B624" s="65" t="s">
        <v>67</v>
      </c>
      <c r="C624" s="64"/>
      <c r="D624" s="64"/>
      <c r="E624" s="64"/>
      <c r="F624" s="64"/>
      <c r="G624" s="64"/>
      <c r="H624" s="64"/>
      <c r="I624" s="64"/>
      <c r="J624" s="163">
        <f>J32+J421+J520+J528+J541+J580</f>
        <v>7985.5776000000005</v>
      </c>
    </row>
  </sheetData>
  <sheetProtection/>
  <autoFilter ref="B28:J74"/>
  <mergeCells count="25">
    <mergeCell ref="C8:J8"/>
    <mergeCell ref="C9:J9"/>
    <mergeCell ref="C10:J10"/>
    <mergeCell ref="J25:J29"/>
    <mergeCell ref="I25:I29"/>
    <mergeCell ref="B14:J14"/>
    <mergeCell ref="B22:J22"/>
    <mergeCell ref="B1:J1"/>
    <mergeCell ref="C4:J4"/>
    <mergeCell ref="C5:J5"/>
    <mergeCell ref="C6:J6"/>
    <mergeCell ref="C7:J7"/>
    <mergeCell ref="C3:H3"/>
    <mergeCell ref="B25:B29"/>
    <mergeCell ref="E25:E29"/>
    <mergeCell ref="F25:F29"/>
    <mergeCell ref="G25:G29"/>
    <mergeCell ref="B15:J15"/>
    <mergeCell ref="B16:J16"/>
    <mergeCell ref="B17:J17"/>
    <mergeCell ref="B18:J18"/>
    <mergeCell ref="B19:J19"/>
    <mergeCell ref="H25:H29"/>
    <mergeCell ref="C25:C29"/>
    <mergeCell ref="D25:D29"/>
  </mergeCells>
  <printOptions/>
  <pageMargins left="0.5905511811023623" right="0.35433070866141736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4"/>
  <sheetViews>
    <sheetView showGridLines="0" showZeros="0" zoomScalePageLayoutView="0" workbookViewId="0" topLeftCell="B1">
      <selection activeCell="B6" sqref="B6:L6"/>
    </sheetView>
  </sheetViews>
  <sheetFormatPr defaultColWidth="9.140625" defaultRowHeight="15"/>
  <cols>
    <col min="1" max="1" width="0" style="9" hidden="1" customWidth="1"/>
    <col min="2" max="2" width="39.57421875" style="9" customWidth="1"/>
    <col min="3" max="3" width="4.421875" style="9" customWidth="1"/>
    <col min="4" max="4" width="4.7109375" style="9" customWidth="1"/>
    <col min="5" max="5" width="6.28125" style="9" customWidth="1"/>
    <col min="6" max="7" width="5.7109375" style="9" hidden="1" customWidth="1"/>
    <col min="8" max="8" width="6.421875" style="9" customWidth="1"/>
    <col min="9" max="9" width="4.421875" style="9" customWidth="1"/>
    <col min="10" max="10" width="17.00390625" style="9" hidden="1" customWidth="1"/>
    <col min="11" max="11" width="15.7109375" style="9" customWidth="1"/>
    <col min="12" max="12" width="16.00390625" style="9" customWidth="1"/>
    <col min="13" max="16384" width="9.140625" style="9" customWidth="1"/>
  </cols>
  <sheetData>
    <row r="1" spans="2:12" ht="38.25" customHeight="1">
      <c r="B1" s="316" t="s">
        <v>1057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2:12" ht="15" customHeight="1">
      <c r="B2" s="342" t="s">
        <v>1058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2:12" ht="15" customHeight="1">
      <c r="B3" s="342" t="s">
        <v>1029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2:12" ht="15" customHeight="1">
      <c r="B4" s="342" t="s">
        <v>1030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2:12" ht="15" customHeight="1">
      <c r="B5" s="342" t="s">
        <v>1069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2:12" ht="15" customHeight="1">
      <c r="B6" s="342" t="s">
        <v>1031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7" spans="2:12" ht="15" customHeight="1">
      <c r="B7" s="342" t="s">
        <v>1032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</row>
    <row r="8" spans="2:12" ht="15" customHeight="1">
      <c r="B8" s="342" t="s">
        <v>1030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</row>
    <row r="9" spans="2:12" ht="15" customHeight="1">
      <c r="B9" s="342" t="s">
        <v>1033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</row>
    <row r="10" spans="2:12" ht="15" customHeight="1">
      <c r="B10" s="342" t="s">
        <v>1034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</row>
    <row r="11" spans="2:12" ht="15" customHeight="1">
      <c r="B11" s="342" t="s">
        <v>1035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</row>
    <row r="12" spans="2:12" ht="6.75" customHeight="1">
      <c r="B12" s="267"/>
      <c r="C12" s="266"/>
      <c r="D12" s="266"/>
      <c r="E12" s="266"/>
      <c r="F12" s="266"/>
      <c r="G12" s="266"/>
      <c r="H12" s="266"/>
      <c r="I12" s="267"/>
      <c r="J12" s="267"/>
      <c r="K12" s="267"/>
      <c r="L12" s="267"/>
    </row>
    <row r="13" spans="2:12" ht="15" customHeight="1">
      <c r="B13" s="343" t="s">
        <v>1059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</row>
    <row r="14" spans="2:12" ht="12.75" customHeight="1">
      <c r="B14" s="341" t="s">
        <v>1029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</row>
    <row r="15" spans="2:12" ht="12.75" customHeight="1">
      <c r="B15" s="341" t="s">
        <v>1036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</row>
    <row r="16" spans="2:12" ht="12.75" customHeight="1">
      <c r="B16" s="341" t="s">
        <v>1037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</row>
    <row r="17" spans="2:12" ht="12.75" customHeight="1">
      <c r="B17" s="341" t="s">
        <v>1038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41"/>
    </row>
    <row r="18" spans="2:12" ht="12.75" customHeight="1">
      <c r="B18" s="341" t="s">
        <v>1035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</row>
    <row r="19" spans="2:12" ht="12.75" customHeight="1"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</row>
    <row r="20" spans="1:12" ht="55.5" customHeight="1">
      <c r="A20" s="15"/>
      <c r="B20" s="340" t="s">
        <v>1060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</row>
    <row r="21" spans="1:12" ht="10.5" customHeight="1" hidden="1">
      <c r="A21" s="15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</row>
    <row r="22" spans="1:12" ht="30.75" customHeight="1" hidden="1">
      <c r="A22" s="15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</row>
    <row r="23" spans="1:10" ht="12.75">
      <c r="A23" s="15"/>
      <c r="B23" s="13"/>
      <c r="C23" s="13"/>
      <c r="D23" s="13"/>
      <c r="E23" s="13"/>
      <c r="F23" s="13"/>
      <c r="G23" s="13"/>
      <c r="H23" s="13"/>
      <c r="I23" s="13"/>
      <c r="J23" s="18" t="s">
        <v>530</v>
      </c>
    </row>
    <row r="24" spans="1:12" ht="10.5" customHeight="1">
      <c r="A24" s="13"/>
      <c r="B24" s="326" t="s">
        <v>66</v>
      </c>
      <c r="C24" s="326" t="s">
        <v>678</v>
      </c>
      <c r="D24" s="326" t="s">
        <v>677</v>
      </c>
      <c r="E24" s="329" t="s">
        <v>529</v>
      </c>
      <c r="F24" s="329" t="s">
        <v>528</v>
      </c>
      <c r="G24" s="329" t="s">
        <v>527</v>
      </c>
      <c r="H24" s="329" t="s">
        <v>676</v>
      </c>
      <c r="I24" s="329" t="s">
        <v>525</v>
      </c>
      <c r="J24" s="322" t="s">
        <v>65</v>
      </c>
      <c r="K24" s="322" t="s">
        <v>1002</v>
      </c>
      <c r="L24" s="322" t="s">
        <v>1003</v>
      </c>
    </row>
    <row r="25" spans="1:12" ht="9" customHeight="1">
      <c r="A25" s="13"/>
      <c r="B25" s="327"/>
      <c r="C25" s="327"/>
      <c r="D25" s="327"/>
      <c r="E25" s="330"/>
      <c r="F25" s="330"/>
      <c r="G25" s="330"/>
      <c r="H25" s="330"/>
      <c r="I25" s="330"/>
      <c r="J25" s="332"/>
      <c r="K25" s="332"/>
      <c r="L25" s="332"/>
    </row>
    <row r="26" spans="1:12" ht="4.5" customHeight="1">
      <c r="A26" s="13"/>
      <c r="B26" s="327"/>
      <c r="C26" s="327"/>
      <c r="D26" s="327"/>
      <c r="E26" s="330"/>
      <c r="F26" s="330"/>
      <c r="G26" s="330"/>
      <c r="H26" s="330"/>
      <c r="I26" s="330"/>
      <c r="J26" s="332"/>
      <c r="K26" s="332"/>
      <c r="L26" s="332"/>
    </row>
    <row r="27" spans="1:12" ht="12.75" customHeight="1" hidden="1">
      <c r="A27" s="13"/>
      <c r="B27" s="327"/>
      <c r="C27" s="327"/>
      <c r="D27" s="327"/>
      <c r="E27" s="330"/>
      <c r="F27" s="330"/>
      <c r="G27" s="330"/>
      <c r="H27" s="330"/>
      <c r="I27" s="330"/>
      <c r="J27" s="332"/>
      <c r="K27" s="332"/>
      <c r="L27" s="332"/>
    </row>
    <row r="28" spans="1:12" ht="12.75">
      <c r="A28" s="13"/>
      <c r="B28" s="328"/>
      <c r="C28" s="328"/>
      <c r="D28" s="328"/>
      <c r="E28" s="331"/>
      <c r="F28" s="331"/>
      <c r="G28" s="331"/>
      <c r="H28" s="331"/>
      <c r="I28" s="331"/>
      <c r="J28" s="333"/>
      <c r="K28" s="333"/>
      <c r="L28" s="333"/>
    </row>
    <row r="29" spans="1:12" ht="12.75" hidden="1">
      <c r="A29" s="13"/>
      <c r="B29" s="26"/>
      <c r="C29" s="26"/>
      <c r="D29" s="26"/>
      <c r="E29" s="23"/>
      <c r="F29" s="23"/>
      <c r="G29" s="23"/>
      <c r="H29" s="23"/>
      <c r="I29" s="23"/>
      <c r="J29" s="25"/>
      <c r="K29" s="22"/>
      <c r="L29" s="22"/>
    </row>
    <row r="30" spans="1:12" ht="12.75" hidden="1">
      <c r="A30" s="13"/>
      <c r="B30" s="26"/>
      <c r="C30" s="26"/>
      <c r="D30" s="26"/>
      <c r="E30" s="23"/>
      <c r="F30" s="23"/>
      <c r="G30" s="23"/>
      <c r="H30" s="23"/>
      <c r="I30" s="23"/>
      <c r="J30" s="25"/>
      <c r="K30" s="22"/>
      <c r="L30" s="22"/>
    </row>
    <row r="31" spans="1:12" ht="50.25" customHeight="1">
      <c r="A31" s="13"/>
      <c r="B31" s="140" t="s">
        <v>675</v>
      </c>
      <c r="C31" s="113" t="s">
        <v>97</v>
      </c>
      <c r="D31" s="113" t="s">
        <v>538</v>
      </c>
      <c r="E31" s="139"/>
      <c r="F31" s="139"/>
      <c r="G31" s="139"/>
      <c r="H31" s="139"/>
      <c r="I31" s="139"/>
      <c r="J31" s="138">
        <f>J69+J87+J397</f>
        <v>65058</v>
      </c>
      <c r="K31" s="293">
        <f>K69+K87+K397</f>
        <v>2000</v>
      </c>
      <c r="L31" s="293">
        <f>L69+L87+L397</f>
        <v>2000</v>
      </c>
    </row>
    <row r="32" spans="1:12" ht="12.75" hidden="1">
      <c r="A32" s="13"/>
      <c r="B32" s="26"/>
      <c r="C32" s="71"/>
      <c r="D32" s="71"/>
      <c r="E32" s="67"/>
      <c r="F32" s="67"/>
      <c r="G32" s="67"/>
      <c r="H32" s="67"/>
      <c r="I32" s="67"/>
      <c r="J32" s="66"/>
      <c r="K32" s="294"/>
      <c r="L32" s="294"/>
    </row>
    <row r="33" spans="1:12" ht="12.75" hidden="1">
      <c r="A33" s="13"/>
      <c r="B33" s="26"/>
      <c r="C33" s="71"/>
      <c r="D33" s="71"/>
      <c r="E33" s="67"/>
      <c r="F33" s="67"/>
      <c r="G33" s="67"/>
      <c r="H33" s="67"/>
      <c r="I33" s="67"/>
      <c r="J33" s="66"/>
      <c r="K33" s="294"/>
      <c r="L33" s="294"/>
    </row>
    <row r="34" spans="1:12" ht="12.75" hidden="1">
      <c r="A34" s="13"/>
      <c r="B34" s="14" t="s">
        <v>171</v>
      </c>
      <c r="C34" s="79"/>
      <c r="D34" s="79"/>
      <c r="E34" s="78" t="s">
        <v>404</v>
      </c>
      <c r="F34" s="78" t="s">
        <v>114</v>
      </c>
      <c r="G34" s="78"/>
      <c r="H34" s="78"/>
      <c r="I34" s="78"/>
      <c r="J34" s="77">
        <f>J35+J42+J62</f>
        <v>0</v>
      </c>
      <c r="K34" s="294"/>
      <c r="L34" s="294"/>
    </row>
    <row r="35" spans="1:12" ht="12.75" hidden="1">
      <c r="A35" s="13"/>
      <c r="B35" s="14" t="s">
        <v>163</v>
      </c>
      <c r="C35" s="79"/>
      <c r="D35" s="79"/>
      <c r="E35" s="67" t="s">
        <v>404</v>
      </c>
      <c r="F35" s="78" t="s">
        <v>114</v>
      </c>
      <c r="G35" s="78" t="s">
        <v>71</v>
      </c>
      <c r="H35" s="78"/>
      <c r="I35" s="78"/>
      <c r="J35" s="77">
        <f>J36</f>
        <v>0</v>
      </c>
      <c r="K35" s="294"/>
      <c r="L35" s="294"/>
    </row>
    <row r="36" spans="1:12" ht="12.75" hidden="1">
      <c r="A36" s="13"/>
      <c r="B36" s="14" t="s">
        <v>162</v>
      </c>
      <c r="C36" s="79"/>
      <c r="D36" s="79"/>
      <c r="E36" s="67" t="s">
        <v>404</v>
      </c>
      <c r="F36" s="78" t="s">
        <v>114</v>
      </c>
      <c r="G36" s="78" t="s">
        <v>71</v>
      </c>
      <c r="H36" s="78" t="s">
        <v>416</v>
      </c>
      <c r="I36" s="78"/>
      <c r="J36" s="77">
        <f>J37</f>
        <v>0</v>
      </c>
      <c r="K36" s="294"/>
      <c r="L36" s="294"/>
    </row>
    <row r="37" spans="1:12" ht="63.75" hidden="1">
      <c r="A37" s="13"/>
      <c r="B37" s="26" t="s">
        <v>161</v>
      </c>
      <c r="C37" s="71"/>
      <c r="D37" s="71"/>
      <c r="E37" s="67" t="s">
        <v>404</v>
      </c>
      <c r="F37" s="67" t="s">
        <v>114</v>
      </c>
      <c r="G37" s="67" t="s">
        <v>71</v>
      </c>
      <c r="H37" s="67" t="s">
        <v>421</v>
      </c>
      <c r="I37" s="67"/>
      <c r="J37" s="66">
        <f>J38</f>
        <v>0</v>
      </c>
      <c r="K37" s="294"/>
      <c r="L37" s="294"/>
    </row>
    <row r="38" spans="1:12" ht="42" customHeight="1" hidden="1">
      <c r="A38" s="13"/>
      <c r="B38" s="26" t="s">
        <v>160</v>
      </c>
      <c r="C38" s="71"/>
      <c r="D38" s="71"/>
      <c r="E38" s="67" t="s">
        <v>404</v>
      </c>
      <c r="F38" s="67" t="s">
        <v>114</v>
      </c>
      <c r="G38" s="67" t="s">
        <v>71</v>
      </c>
      <c r="H38" s="67" t="s">
        <v>419</v>
      </c>
      <c r="I38" s="67"/>
      <c r="J38" s="66">
        <f>J39</f>
        <v>0</v>
      </c>
      <c r="K38" s="294"/>
      <c r="L38" s="294"/>
    </row>
    <row r="39" spans="1:12" ht="15.75" customHeight="1" hidden="1">
      <c r="A39" s="13"/>
      <c r="B39" s="26" t="s">
        <v>159</v>
      </c>
      <c r="C39" s="71"/>
      <c r="D39" s="71"/>
      <c r="E39" s="67" t="s">
        <v>404</v>
      </c>
      <c r="F39" s="67" t="s">
        <v>114</v>
      </c>
      <c r="G39" s="67" t="s">
        <v>71</v>
      </c>
      <c r="H39" s="67" t="s">
        <v>419</v>
      </c>
      <c r="I39" s="67" t="s">
        <v>132</v>
      </c>
      <c r="J39" s="66">
        <f>J40</f>
        <v>0</v>
      </c>
      <c r="K39" s="294"/>
      <c r="L39" s="294"/>
    </row>
    <row r="40" spans="1:12" ht="12" customHeight="1" hidden="1">
      <c r="A40" s="13"/>
      <c r="B40" s="26" t="s">
        <v>420</v>
      </c>
      <c r="C40" s="71"/>
      <c r="D40" s="71"/>
      <c r="E40" s="67" t="s">
        <v>404</v>
      </c>
      <c r="F40" s="67" t="s">
        <v>114</v>
      </c>
      <c r="G40" s="67" t="s">
        <v>71</v>
      </c>
      <c r="H40" s="67" t="s">
        <v>419</v>
      </c>
      <c r="I40" s="67" t="s">
        <v>418</v>
      </c>
      <c r="J40" s="66"/>
      <c r="K40" s="294"/>
      <c r="L40" s="294"/>
    </row>
    <row r="41" spans="1:12" ht="12.75" hidden="1">
      <c r="A41" s="13"/>
      <c r="B41" s="14"/>
      <c r="C41" s="79"/>
      <c r="D41" s="79"/>
      <c r="E41" s="78"/>
      <c r="F41" s="78"/>
      <c r="G41" s="78"/>
      <c r="H41" s="78"/>
      <c r="I41" s="78"/>
      <c r="J41" s="77"/>
      <c r="K41" s="294"/>
      <c r="L41" s="294"/>
    </row>
    <row r="42" spans="1:12" ht="12.75" hidden="1">
      <c r="A42" s="13"/>
      <c r="B42" s="14" t="s">
        <v>417</v>
      </c>
      <c r="C42" s="79"/>
      <c r="D42" s="79"/>
      <c r="E42" s="78" t="s">
        <v>404</v>
      </c>
      <c r="F42" s="78" t="s">
        <v>114</v>
      </c>
      <c r="G42" s="78" t="s">
        <v>128</v>
      </c>
      <c r="H42" s="78"/>
      <c r="I42" s="78"/>
      <c r="J42" s="77">
        <f>J43+J47</f>
        <v>0</v>
      </c>
      <c r="K42" s="294"/>
      <c r="L42" s="294"/>
    </row>
    <row r="43" spans="1:12" ht="12.75" hidden="1">
      <c r="A43" s="13"/>
      <c r="B43" s="26" t="s">
        <v>145</v>
      </c>
      <c r="C43" s="71"/>
      <c r="D43" s="71"/>
      <c r="E43" s="67" t="s">
        <v>404</v>
      </c>
      <c r="F43" s="67" t="s">
        <v>114</v>
      </c>
      <c r="G43" s="67" t="s">
        <v>128</v>
      </c>
      <c r="H43" s="67" t="s">
        <v>416</v>
      </c>
      <c r="I43" s="67"/>
      <c r="J43" s="66">
        <f>J44</f>
        <v>0</v>
      </c>
      <c r="K43" s="294"/>
      <c r="L43" s="294"/>
    </row>
    <row r="44" spans="1:12" ht="38.25" hidden="1">
      <c r="A44" s="13"/>
      <c r="B44" s="26" t="s">
        <v>144</v>
      </c>
      <c r="C44" s="71"/>
      <c r="D44" s="71"/>
      <c r="E44" s="67" t="s">
        <v>404</v>
      </c>
      <c r="F44" s="67" t="s">
        <v>114</v>
      </c>
      <c r="G44" s="67" t="s">
        <v>128</v>
      </c>
      <c r="H44" s="67" t="s">
        <v>415</v>
      </c>
      <c r="I44" s="67"/>
      <c r="J44" s="66">
        <f>J45</f>
        <v>0</v>
      </c>
      <c r="K44" s="294"/>
      <c r="L44" s="294"/>
    </row>
    <row r="45" spans="1:12" ht="25.5" hidden="1">
      <c r="A45" s="13"/>
      <c r="B45" s="26" t="s">
        <v>133</v>
      </c>
      <c r="C45" s="71"/>
      <c r="D45" s="71"/>
      <c r="E45" s="67" t="s">
        <v>404</v>
      </c>
      <c r="F45" s="67" t="s">
        <v>114</v>
      </c>
      <c r="G45" s="67" t="s">
        <v>128</v>
      </c>
      <c r="H45" s="67" t="s">
        <v>415</v>
      </c>
      <c r="I45" s="67" t="s">
        <v>132</v>
      </c>
      <c r="J45" s="66">
        <f>J46</f>
        <v>0</v>
      </c>
      <c r="K45" s="294"/>
      <c r="L45" s="294"/>
    </row>
    <row r="46" spans="1:12" ht="28.5" customHeight="1" hidden="1">
      <c r="A46" s="13"/>
      <c r="B46" s="26" t="s">
        <v>131</v>
      </c>
      <c r="C46" s="71"/>
      <c r="D46" s="71"/>
      <c r="E46" s="67" t="s">
        <v>404</v>
      </c>
      <c r="F46" s="67" t="s">
        <v>114</v>
      </c>
      <c r="G46" s="67" t="s">
        <v>128</v>
      </c>
      <c r="H46" s="67" t="s">
        <v>415</v>
      </c>
      <c r="I46" s="67" t="s">
        <v>130</v>
      </c>
      <c r="J46" s="66"/>
      <c r="K46" s="294"/>
      <c r="L46" s="294"/>
    </row>
    <row r="47" spans="1:12" ht="15.75" customHeight="1" hidden="1">
      <c r="A47" s="13"/>
      <c r="B47" s="26" t="s">
        <v>414</v>
      </c>
      <c r="C47" s="71"/>
      <c r="D47" s="71"/>
      <c r="E47" s="67" t="s">
        <v>404</v>
      </c>
      <c r="F47" s="67" t="s">
        <v>114</v>
      </c>
      <c r="G47" s="67" t="s">
        <v>128</v>
      </c>
      <c r="H47" s="67" t="s">
        <v>485</v>
      </c>
      <c r="I47" s="67"/>
      <c r="J47" s="66">
        <f>J48+J51+J56</f>
        <v>0</v>
      </c>
      <c r="K47" s="294"/>
      <c r="L47" s="294"/>
    </row>
    <row r="48" spans="1:12" ht="63.75" hidden="1">
      <c r="A48" s="13"/>
      <c r="B48" s="16" t="s">
        <v>137</v>
      </c>
      <c r="C48" s="91"/>
      <c r="D48" s="91"/>
      <c r="E48" s="67" t="s">
        <v>404</v>
      </c>
      <c r="F48" s="90" t="s">
        <v>114</v>
      </c>
      <c r="G48" s="90" t="s">
        <v>128</v>
      </c>
      <c r="H48" s="90" t="s">
        <v>136</v>
      </c>
      <c r="I48" s="90"/>
      <c r="J48" s="89">
        <f>J49</f>
        <v>0</v>
      </c>
      <c r="K48" s="294"/>
      <c r="L48" s="294"/>
    </row>
    <row r="49" spans="1:12" ht="25.5" hidden="1">
      <c r="A49" s="13"/>
      <c r="B49" s="26" t="s">
        <v>133</v>
      </c>
      <c r="C49" s="71"/>
      <c r="D49" s="71"/>
      <c r="E49" s="67" t="s">
        <v>404</v>
      </c>
      <c r="F49" s="67" t="s">
        <v>114</v>
      </c>
      <c r="G49" s="67" t="s">
        <v>128</v>
      </c>
      <c r="H49" s="67" t="s">
        <v>136</v>
      </c>
      <c r="I49" s="67" t="s">
        <v>132</v>
      </c>
      <c r="J49" s="66">
        <f>J50</f>
        <v>0</v>
      </c>
      <c r="K49" s="294"/>
      <c r="L49" s="294"/>
    </row>
    <row r="50" spans="1:12" ht="30.75" customHeight="1" hidden="1">
      <c r="A50" s="13"/>
      <c r="B50" s="26" t="s">
        <v>131</v>
      </c>
      <c r="C50" s="71"/>
      <c r="D50" s="71"/>
      <c r="E50" s="67" t="s">
        <v>404</v>
      </c>
      <c r="F50" s="67" t="s">
        <v>114</v>
      </c>
      <c r="G50" s="67" t="s">
        <v>128</v>
      </c>
      <c r="H50" s="67" t="s">
        <v>136</v>
      </c>
      <c r="I50" s="67" t="s">
        <v>130</v>
      </c>
      <c r="J50" s="66"/>
      <c r="K50" s="294"/>
      <c r="L50" s="294"/>
    </row>
    <row r="51" spans="1:12" ht="40.5" customHeight="1" hidden="1">
      <c r="A51" s="13"/>
      <c r="B51" s="26" t="s">
        <v>410</v>
      </c>
      <c r="C51" s="71"/>
      <c r="D51" s="71"/>
      <c r="E51" s="67" t="s">
        <v>404</v>
      </c>
      <c r="F51" s="67" t="s">
        <v>114</v>
      </c>
      <c r="G51" s="67" t="s">
        <v>128</v>
      </c>
      <c r="H51" s="67" t="s">
        <v>409</v>
      </c>
      <c r="I51" s="67"/>
      <c r="J51" s="66">
        <f>J52</f>
        <v>0</v>
      </c>
      <c r="K51" s="294"/>
      <c r="L51" s="294"/>
    </row>
    <row r="52" spans="1:12" ht="51" hidden="1">
      <c r="A52" s="13"/>
      <c r="B52" s="26" t="s">
        <v>134</v>
      </c>
      <c r="C52" s="71"/>
      <c r="D52" s="71"/>
      <c r="E52" s="67" t="s">
        <v>404</v>
      </c>
      <c r="F52" s="67" t="s">
        <v>114</v>
      </c>
      <c r="G52" s="67" t="s">
        <v>128</v>
      </c>
      <c r="H52" s="67" t="s">
        <v>409</v>
      </c>
      <c r="I52" s="67"/>
      <c r="J52" s="66">
        <f>J53</f>
        <v>0</v>
      </c>
      <c r="K52" s="294"/>
      <c r="L52" s="294"/>
    </row>
    <row r="53" spans="1:12" ht="25.5" hidden="1">
      <c r="A53" s="13"/>
      <c r="B53" s="26" t="s">
        <v>133</v>
      </c>
      <c r="C53" s="71"/>
      <c r="D53" s="71"/>
      <c r="E53" s="67" t="s">
        <v>404</v>
      </c>
      <c r="F53" s="67" t="s">
        <v>114</v>
      </c>
      <c r="G53" s="67" t="s">
        <v>128</v>
      </c>
      <c r="H53" s="67" t="s">
        <v>409</v>
      </c>
      <c r="I53" s="67" t="s">
        <v>132</v>
      </c>
      <c r="J53" s="89">
        <f>J54+J55</f>
        <v>0</v>
      </c>
      <c r="K53" s="294"/>
      <c r="L53" s="294"/>
    </row>
    <row r="54" spans="1:12" ht="25.5" hidden="1">
      <c r="A54" s="13"/>
      <c r="B54" s="26" t="s">
        <v>131</v>
      </c>
      <c r="C54" s="71"/>
      <c r="D54" s="71"/>
      <c r="E54" s="67" t="s">
        <v>404</v>
      </c>
      <c r="F54" s="67" t="s">
        <v>114</v>
      </c>
      <c r="G54" s="67" t="s">
        <v>128</v>
      </c>
      <c r="H54" s="67" t="s">
        <v>409</v>
      </c>
      <c r="I54" s="67" t="s">
        <v>130</v>
      </c>
      <c r="J54" s="66"/>
      <c r="K54" s="294"/>
      <c r="L54" s="294"/>
    </row>
    <row r="55" spans="1:12" ht="38.25" hidden="1">
      <c r="A55" s="13"/>
      <c r="B55" s="26" t="s">
        <v>129</v>
      </c>
      <c r="C55" s="71"/>
      <c r="D55" s="71"/>
      <c r="E55" s="67" t="s">
        <v>404</v>
      </c>
      <c r="F55" s="67" t="s">
        <v>114</v>
      </c>
      <c r="G55" s="67" t="s">
        <v>128</v>
      </c>
      <c r="H55" s="67" t="s">
        <v>409</v>
      </c>
      <c r="I55" s="67" t="s">
        <v>62</v>
      </c>
      <c r="J55" s="66"/>
      <c r="K55" s="294"/>
      <c r="L55" s="294"/>
    </row>
    <row r="56" spans="1:12" ht="25.5" hidden="1">
      <c r="A56" s="13"/>
      <c r="B56" s="26" t="s">
        <v>408</v>
      </c>
      <c r="C56" s="71"/>
      <c r="D56" s="71"/>
      <c r="E56" s="67" t="s">
        <v>404</v>
      </c>
      <c r="F56" s="67" t="s">
        <v>114</v>
      </c>
      <c r="G56" s="67" t="s">
        <v>128</v>
      </c>
      <c r="H56" s="67" t="s">
        <v>407</v>
      </c>
      <c r="I56" s="67"/>
      <c r="J56" s="66">
        <f>J57</f>
        <v>0</v>
      </c>
      <c r="K56" s="294"/>
      <c r="L56" s="294"/>
    </row>
    <row r="57" spans="1:12" ht="19.5" customHeight="1" hidden="1">
      <c r="A57" s="13"/>
      <c r="B57" s="26" t="s">
        <v>133</v>
      </c>
      <c r="C57" s="71"/>
      <c r="D57" s="71"/>
      <c r="E57" s="67" t="s">
        <v>404</v>
      </c>
      <c r="F57" s="67" t="s">
        <v>114</v>
      </c>
      <c r="G57" s="67" t="s">
        <v>128</v>
      </c>
      <c r="H57" s="67" t="s">
        <v>407</v>
      </c>
      <c r="I57" s="67" t="s">
        <v>132</v>
      </c>
      <c r="J57" s="66">
        <f>J58</f>
        <v>0</v>
      </c>
      <c r="K57" s="294"/>
      <c r="L57" s="294"/>
    </row>
    <row r="58" spans="1:12" ht="24" customHeight="1" hidden="1">
      <c r="A58" s="13"/>
      <c r="B58" s="26" t="s">
        <v>131</v>
      </c>
      <c r="C58" s="71"/>
      <c r="D58" s="71"/>
      <c r="E58" s="67" t="s">
        <v>404</v>
      </c>
      <c r="F58" s="67" t="s">
        <v>114</v>
      </c>
      <c r="G58" s="67" t="s">
        <v>128</v>
      </c>
      <c r="H58" s="67" t="s">
        <v>407</v>
      </c>
      <c r="I58" s="67" t="s">
        <v>130</v>
      </c>
      <c r="J58" s="66"/>
      <c r="K58" s="294"/>
      <c r="L58" s="294"/>
    </row>
    <row r="59" spans="1:12" ht="12.75" hidden="1">
      <c r="A59" s="13"/>
      <c r="B59" s="26"/>
      <c r="C59" s="71"/>
      <c r="D59" s="71"/>
      <c r="E59" s="67"/>
      <c r="F59" s="67"/>
      <c r="G59" s="67"/>
      <c r="H59" s="67"/>
      <c r="I59" s="67"/>
      <c r="J59" s="66"/>
      <c r="K59" s="294"/>
      <c r="L59" s="294"/>
    </row>
    <row r="60" spans="1:12" ht="12.75" hidden="1">
      <c r="A60" s="13"/>
      <c r="B60" s="26"/>
      <c r="C60" s="71"/>
      <c r="D60" s="71"/>
      <c r="E60" s="67"/>
      <c r="F60" s="67"/>
      <c r="G60" s="67"/>
      <c r="H60" s="67"/>
      <c r="I60" s="67"/>
      <c r="J60" s="66"/>
      <c r="K60" s="294"/>
      <c r="L60" s="294"/>
    </row>
    <row r="61" spans="1:12" ht="12.75" hidden="1">
      <c r="A61" s="13"/>
      <c r="B61" s="26"/>
      <c r="C61" s="71"/>
      <c r="D61" s="71"/>
      <c r="E61" s="67"/>
      <c r="F61" s="67"/>
      <c r="G61" s="67"/>
      <c r="H61" s="67"/>
      <c r="I61" s="67"/>
      <c r="J61" s="66"/>
      <c r="K61" s="294"/>
      <c r="L61" s="294"/>
    </row>
    <row r="62" spans="1:12" ht="18.75" customHeight="1" hidden="1">
      <c r="A62" s="13"/>
      <c r="B62" s="14" t="s">
        <v>406</v>
      </c>
      <c r="C62" s="79"/>
      <c r="D62" s="79"/>
      <c r="E62" s="78" t="s">
        <v>404</v>
      </c>
      <c r="F62" s="78" t="s">
        <v>114</v>
      </c>
      <c r="G62" s="78" t="s">
        <v>85</v>
      </c>
      <c r="H62" s="78"/>
      <c r="I62" s="78"/>
      <c r="J62" s="77">
        <f>J63</f>
        <v>0</v>
      </c>
      <c r="K62" s="294"/>
      <c r="L62" s="294"/>
    </row>
    <row r="63" spans="1:12" ht="16.5" customHeight="1" hidden="1">
      <c r="A63" s="13"/>
      <c r="B63" s="26" t="s">
        <v>127</v>
      </c>
      <c r="C63" s="71"/>
      <c r="D63" s="71"/>
      <c r="E63" s="67" t="s">
        <v>404</v>
      </c>
      <c r="F63" s="67" t="s">
        <v>114</v>
      </c>
      <c r="G63" s="67" t="s">
        <v>85</v>
      </c>
      <c r="H63" s="67" t="s">
        <v>210</v>
      </c>
      <c r="I63" s="67"/>
      <c r="J63" s="66">
        <f>J64+J67</f>
        <v>0</v>
      </c>
      <c r="K63" s="294"/>
      <c r="L63" s="294"/>
    </row>
    <row r="64" spans="1:12" ht="27" customHeight="1" hidden="1">
      <c r="A64" s="13"/>
      <c r="B64" s="26" t="s">
        <v>405</v>
      </c>
      <c r="C64" s="71"/>
      <c r="D64" s="71"/>
      <c r="E64" s="67" t="s">
        <v>404</v>
      </c>
      <c r="F64" s="67" t="s">
        <v>114</v>
      </c>
      <c r="G64" s="67" t="s">
        <v>85</v>
      </c>
      <c r="H64" s="67" t="s">
        <v>403</v>
      </c>
      <c r="I64" s="67"/>
      <c r="J64" s="66">
        <f>J66</f>
        <v>0</v>
      </c>
      <c r="K64" s="294"/>
      <c r="L64" s="294"/>
    </row>
    <row r="65" spans="1:12" ht="26.25" customHeight="1" hidden="1">
      <c r="A65" s="13"/>
      <c r="B65" s="24" t="s">
        <v>75</v>
      </c>
      <c r="C65" s="94"/>
      <c r="D65" s="94"/>
      <c r="E65" s="67" t="s">
        <v>404</v>
      </c>
      <c r="F65" s="67" t="s">
        <v>114</v>
      </c>
      <c r="G65" s="67" t="s">
        <v>85</v>
      </c>
      <c r="H65" s="67" t="s">
        <v>403</v>
      </c>
      <c r="I65" s="67" t="s">
        <v>74</v>
      </c>
      <c r="J65" s="66">
        <f>J66</f>
        <v>0</v>
      </c>
      <c r="K65" s="294"/>
      <c r="L65" s="294"/>
    </row>
    <row r="66" spans="1:12" ht="24.75" customHeight="1" hidden="1">
      <c r="A66" s="13"/>
      <c r="B66" s="24" t="s">
        <v>73</v>
      </c>
      <c r="C66" s="94"/>
      <c r="D66" s="94"/>
      <c r="E66" s="67" t="s">
        <v>404</v>
      </c>
      <c r="F66" s="67" t="s">
        <v>114</v>
      </c>
      <c r="G66" s="67" t="s">
        <v>85</v>
      </c>
      <c r="H66" s="67" t="s">
        <v>403</v>
      </c>
      <c r="I66" s="67" t="s">
        <v>68</v>
      </c>
      <c r="J66" s="66"/>
      <c r="K66" s="294"/>
      <c r="L66" s="294"/>
    </row>
    <row r="67" spans="1:12" ht="0.75" customHeight="1" hidden="1">
      <c r="A67" s="13"/>
      <c r="B67" s="26"/>
      <c r="C67" s="71"/>
      <c r="D67" s="71"/>
      <c r="E67" s="67"/>
      <c r="F67" s="67"/>
      <c r="G67" s="67"/>
      <c r="H67" s="67"/>
      <c r="I67" s="67"/>
      <c r="J67" s="66"/>
      <c r="K67" s="294"/>
      <c r="L67" s="294"/>
    </row>
    <row r="68" spans="1:12" ht="17.25" customHeight="1" hidden="1">
      <c r="A68" s="13"/>
      <c r="B68" s="26"/>
      <c r="C68" s="71"/>
      <c r="D68" s="71"/>
      <c r="E68" s="67"/>
      <c r="F68" s="67"/>
      <c r="G68" s="67"/>
      <c r="H68" s="67"/>
      <c r="I68" s="67"/>
      <c r="J68" s="66"/>
      <c r="K68" s="294"/>
      <c r="L68" s="294"/>
    </row>
    <row r="69" spans="1:12" ht="34.5" customHeight="1" hidden="1">
      <c r="A69" s="13"/>
      <c r="B69" s="14" t="s">
        <v>402</v>
      </c>
      <c r="C69" s="79" t="s">
        <v>97</v>
      </c>
      <c r="D69" s="79" t="s">
        <v>538</v>
      </c>
      <c r="E69" s="78" t="s">
        <v>60</v>
      </c>
      <c r="F69" s="78"/>
      <c r="G69" s="78"/>
      <c r="H69" s="78"/>
      <c r="I69" s="78"/>
      <c r="J69" s="77">
        <f>J70</f>
        <v>2100</v>
      </c>
      <c r="K69" s="295">
        <f>K70+K81+K84</f>
        <v>0</v>
      </c>
      <c r="L69" s="295">
        <f>L70+L81+L84</f>
        <v>0</v>
      </c>
    </row>
    <row r="70" spans="1:12" ht="12.75" customHeight="1" hidden="1">
      <c r="A70" s="13"/>
      <c r="B70" s="14" t="s">
        <v>94</v>
      </c>
      <c r="C70" s="79" t="s">
        <v>97</v>
      </c>
      <c r="D70" s="79" t="s">
        <v>538</v>
      </c>
      <c r="E70" s="78" t="s">
        <v>60</v>
      </c>
      <c r="F70" s="78" t="s">
        <v>86</v>
      </c>
      <c r="G70" s="78"/>
      <c r="H70" s="78"/>
      <c r="I70" s="78"/>
      <c r="J70" s="77">
        <f>J71</f>
        <v>2100</v>
      </c>
      <c r="K70" s="295">
        <f aca="true" t="shared" si="0" ref="K70:L72">K71</f>
        <v>0</v>
      </c>
      <c r="L70" s="295">
        <f t="shared" si="0"/>
        <v>0</v>
      </c>
    </row>
    <row r="71" spans="1:12" ht="12.75" customHeight="1" hidden="1">
      <c r="A71" s="13"/>
      <c r="B71" s="14" t="s">
        <v>401</v>
      </c>
      <c r="C71" s="79" t="s">
        <v>97</v>
      </c>
      <c r="D71" s="79" t="s">
        <v>538</v>
      </c>
      <c r="E71" s="78" t="s">
        <v>60</v>
      </c>
      <c r="F71" s="78" t="s">
        <v>86</v>
      </c>
      <c r="G71" s="78" t="s">
        <v>312</v>
      </c>
      <c r="H71" s="78"/>
      <c r="I71" s="78"/>
      <c r="J71" s="77">
        <f>J72</f>
        <v>2100</v>
      </c>
      <c r="K71" s="295">
        <f t="shared" si="0"/>
        <v>0</v>
      </c>
      <c r="L71" s="295">
        <f t="shared" si="0"/>
        <v>0</v>
      </c>
    </row>
    <row r="72" spans="1:12" ht="40.5" customHeight="1" hidden="1">
      <c r="A72" s="13"/>
      <c r="B72" s="14" t="s">
        <v>670</v>
      </c>
      <c r="C72" s="79" t="s">
        <v>97</v>
      </c>
      <c r="D72" s="79" t="s">
        <v>538</v>
      </c>
      <c r="E72" s="78" t="s">
        <v>60</v>
      </c>
      <c r="F72" s="78" t="s">
        <v>86</v>
      </c>
      <c r="G72" s="78" t="s">
        <v>312</v>
      </c>
      <c r="H72" s="78" t="s">
        <v>559</v>
      </c>
      <c r="I72" s="78"/>
      <c r="J72" s="77">
        <f>J73</f>
        <v>2100</v>
      </c>
      <c r="K72" s="295">
        <f t="shared" si="0"/>
        <v>0</v>
      </c>
      <c r="L72" s="295">
        <f t="shared" si="0"/>
        <v>0</v>
      </c>
    </row>
    <row r="73" spans="1:12" ht="0.75" customHeight="1" hidden="1">
      <c r="A73" s="15" t="s">
        <v>400</v>
      </c>
      <c r="B73" s="26" t="s">
        <v>333</v>
      </c>
      <c r="C73" s="71" t="s">
        <v>97</v>
      </c>
      <c r="D73" s="71" t="s">
        <v>538</v>
      </c>
      <c r="E73" s="67" t="s">
        <v>60</v>
      </c>
      <c r="F73" s="67" t="s">
        <v>86</v>
      </c>
      <c r="G73" s="67" t="s">
        <v>312</v>
      </c>
      <c r="H73" s="67"/>
      <c r="I73" s="67"/>
      <c r="J73" s="66">
        <f>J74+J76+J78</f>
        <v>2100</v>
      </c>
      <c r="K73" s="296">
        <f>K74+K76+K78</f>
        <v>0</v>
      </c>
      <c r="L73" s="296">
        <f>L74+L76+L78</f>
        <v>0</v>
      </c>
    </row>
    <row r="74" spans="1:12" ht="76.5" customHeight="1" hidden="1">
      <c r="A74" s="15"/>
      <c r="B74" s="24" t="s">
        <v>90</v>
      </c>
      <c r="C74" s="94" t="s">
        <v>674</v>
      </c>
      <c r="D74" s="71" t="s">
        <v>538</v>
      </c>
      <c r="E74" s="67" t="s">
        <v>60</v>
      </c>
      <c r="F74" s="67" t="s">
        <v>86</v>
      </c>
      <c r="G74" s="67" t="s">
        <v>312</v>
      </c>
      <c r="H74" s="67" t="s">
        <v>559</v>
      </c>
      <c r="I74" s="67" t="s">
        <v>78</v>
      </c>
      <c r="J74" s="66">
        <f>J75</f>
        <v>1704</v>
      </c>
      <c r="K74" s="296">
        <f>K75</f>
        <v>0</v>
      </c>
      <c r="L74" s="296">
        <f>L75</f>
        <v>0</v>
      </c>
    </row>
    <row r="75" spans="1:12" ht="27" customHeight="1" hidden="1">
      <c r="A75" s="15"/>
      <c r="B75" s="24" t="s">
        <v>652</v>
      </c>
      <c r="C75" s="94" t="s">
        <v>97</v>
      </c>
      <c r="D75" s="71" t="s">
        <v>538</v>
      </c>
      <c r="E75" s="67" t="s">
        <v>60</v>
      </c>
      <c r="F75" s="67" t="s">
        <v>86</v>
      </c>
      <c r="G75" s="67" t="s">
        <v>312</v>
      </c>
      <c r="H75" s="67" t="s">
        <v>559</v>
      </c>
      <c r="I75" s="67" t="s">
        <v>88</v>
      </c>
      <c r="J75" s="66">
        <v>1704</v>
      </c>
      <c r="K75" s="294"/>
      <c r="L75" s="294"/>
    </row>
    <row r="76" spans="1:12" ht="30" customHeight="1" hidden="1">
      <c r="A76" s="15"/>
      <c r="B76" s="24" t="s">
        <v>75</v>
      </c>
      <c r="C76" s="94" t="s">
        <v>97</v>
      </c>
      <c r="D76" s="71" t="s">
        <v>538</v>
      </c>
      <c r="E76" s="67" t="s">
        <v>60</v>
      </c>
      <c r="F76" s="67" t="s">
        <v>86</v>
      </c>
      <c r="G76" s="67" t="s">
        <v>312</v>
      </c>
      <c r="H76" s="67" t="s">
        <v>559</v>
      </c>
      <c r="I76" s="67" t="s">
        <v>74</v>
      </c>
      <c r="J76" s="66">
        <f>J77</f>
        <v>380</v>
      </c>
      <c r="K76" s="296">
        <f>K77</f>
        <v>0</v>
      </c>
      <c r="L76" s="296">
        <f>L77</f>
        <v>0</v>
      </c>
    </row>
    <row r="77" spans="1:12" ht="39.75" customHeight="1" hidden="1">
      <c r="A77" s="15"/>
      <c r="B77" s="24" t="s">
        <v>673</v>
      </c>
      <c r="C77" s="94" t="s">
        <v>97</v>
      </c>
      <c r="D77" s="71" t="s">
        <v>538</v>
      </c>
      <c r="E77" s="67" t="s">
        <v>60</v>
      </c>
      <c r="F77" s="67" t="s">
        <v>86</v>
      </c>
      <c r="G77" s="67" t="s">
        <v>312</v>
      </c>
      <c r="H77" s="67" t="s">
        <v>559</v>
      </c>
      <c r="I77" s="67" t="s">
        <v>68</v>
      </c>
      <c r="J77" s="66">
        <v>380</v>
      </c>
      <c r="K77" s="294"/>
      <c r="L77" s="294"/>
    </row>
    <row r="78" spans="1:12" ht="12.75" hidden="1">
      <c r="A78" s="15"/>
      <c r="B78" s="24" t="s">
        <v>287</v>
      </c>
      <c r="C78" s="94" t="s">
        <v>97</v>
      </c>
      <c r="D78" s="71" t="s">
        <v>538</v>
      </c>
      <c r="E78" s="67" t="s">
        <v>60</v>
      </c>
      <c r="F78" s="67" t="s">
        <v>86</v>
      </c>
      <c r="G78" s="67" t="s">
        <v>312</v>
      </c>
      <c r="H78" s="67" t="s">
        <v>559</v>
      </c>
      <c r="I78" s="67" t="s">
        <v>265</v>
      </c>
      <c r="J78" s="66">
        <f>J79+J80</f>
        <v>16</v>
      </c>
      <c r="K78" s="296">
        <f>K79+K80</f>
        <v>0</v>
      </c>
      <c r="L78" s="296">
        <f>L79+L80</f>
        <v>0</v>
      </c>
    </row>
    <row r="79" spans="2:12" ht="27.75" customHeight="1" hidden="1">
      <c r="B79" s="24" t="s">
        <v>597</v>
      </c>
      <c r="C79" s="94" t="s">
        <v>97</v>
      </c>
      <c r="D79" s="71" t="s">
        <v>538</v>
      </c>
      <c r="E79" s="67" t="s">
        <v>60</v>
      </c>
      <c r="F79" s="67" t="s">
        <v>86</v>
      </c>
      <c r="G79" s="67" t="s">
        <v>312</v>
      </c>
      <c r="H79" s="67" t="s">
        <v>559</v>
      </c>
      <c r="I79" s="67" t="s">
        <v>317</v>
      </c>
      <c r="J79" s="66">
        <v>5.5</v>
      </c>
      <c r="K79" s="294"/>
      <c r="L79" s="294"/>
    </row>
    <row r="80" spans="2:12" ht="25.5" customHeight="1" hidden="1">
      <c r="B80" s="24" t="s">
        <v>331</v>
      </c>
      <c r="C80" s="94" t="s">
        <v>97</v>
      </c>
      <c r="D80" s="71" t="s">
        <v>538</v>
      </c>
      <c r="E80" s="67" t="s">
        <v>60</v>
      </c>
      <c r="F80" s="67" t="s">
        <v>86</v>
      </c>
      <c r="G80" s="67" t="s">
        <v>312</v>
      </c>
      <c r="H80" s="67" t="s">
        <v>559</v>
      </c>
      <c r="I80" s="67" t="s">
        <v>314</v>
      </c>
      <c r="J80" s="66">
        <v>10.5</v>
      </c>
      <c r="K80" s="294"/>
      <c r="L80" s="294"/>
    </row>
    <row r="81" spans="2:12" ht="38.25" customHeight="1" hidden="1">
      <c r="B81" s="24" t="s">
        <v>399</v>
      </c>
      <c r="C81" s="94" t="s">
        <v>97</v>
      </c>
      <c r="D81" s="71" t="s">
        <v>538</v>
      </c>
      <c r="E81" s="67" t="s">
        <v>60</v>
      </c>
      <c r="F81" s="67"/>
      <c r="G81" s="67"/>
      <c r="H81" s="67" t="s">
        <v>672</v>
      </c>
      <c r="I81" s="67"/>
      <c r="J81" s="66"/>
      <c r="K81" s="294">
        <f>K82</f>
        <v>0</v>
      </c>
      <c r="L81" s="294">
        <f>L82</f>
        <v>0</v>
      </c>
    </row>
    <row r="82" spans="2:12" ht="25.5" customHeight="1" hidden="1">
      <c r="B82" s="24" t="s">
        <v>75</v>
      </c>
      <c r="C82" s="94" t="s">
        <v>97</v>
      </c>
      <c r="D82" s="71" t="s">
        <v>538</v>
      </c>
      <c r="E82" s="67" t="s">
        <v>60</v>
      </c>
      <c r="F82" s="67"/>
      <c r="G82" s="67"/>
      <c r="H82" s="67" t="s">
        <v>672</v>
      </c>
      <c r="I82" s="67" t="s">
        <v>74</v>
      </c>
      <c r="J82" s="66"/>
      <c r="K82" s="294">
        <f>K83</f>
        <v>0</v>
      </c>
      <c r="L82" s="294">
        <f>L83</f>
        <v>0</v>
      </c>
    </row>
    <row r="83" spans="2:12" ht="25.5" customHeight="1" hidden="1">
      <c r="B83" s="24" t="s">
        <v>73</v>
      </c>
      <c r="C83" s="94" t="s">
        <v>97</v>
      </c>
      <c r="D83" s="71" t="s">
        <v>538</v>
      </c>
      <c r="E83" s="67" t="s">
        <v>60</v>
      </c>
      <c r="F83" s="67"/>
      <c r="G83" s="67"/>
      <c r="H83" s="67" t="s">
        <v>672</v>
      </c>
      <c r="I83" s="67" t="s">
        <v>68</v>
      </c>
      <c r="J83" s="66"/>
      <c r="K83" s="294"/>
      <c r="L83" s="294"/>
    </row>
    <row r="84" spans="2:12" ht="49.5" customHeight="1" hidden="1">
      <c r="B84" s="24" t="s">
        <v>397</v>
      </c>
      <c r="C84" s="94" t="s">
        <v>97</v>
      </c>
      <c r="D84" s="71" t="s">
        <v>538</v>
      </c>
      <c r="E84" s="67" t="s">
        <v>60</v>
      </c>
      <c r="F84" s="67"/>
      <c r="G84" s="67"/>
      <c r="H84" s="67" t="s">
        <v>671</v>
      </c>
      <c r="I84" s="67"/>
      <c r="J84" s="66"/>
      <c r="K84" s="294">
        <f>K85</f>
        <v>0</v>
      </c>
      <c r="L84" s="294">
        <f>L85</f>
        <v>0</v>
      </c>
    </row>
    <row r="85" spans="2:12" ht="25.5" customHeight="1" hidden="1">
      <c r="B85" s="24" t="s">
        <v>75</v>
      </c>
      <c r="C85" s="94" t="s">
        <v>97</v>
      </c>
      <c r="D85" s="71" t="s">
        <v>538</v>
      </c>
      <c r="E85" s="67" t="s">
        <v>60</v>
      </c>
      <c r="F85" s="67"/>
      <c r="G85" s="67"/>
      <c r="H85" s="67" t="s">
        <v>671</v>
      </c>
      <c r="I85" s="67" t="s">
        <v>74</v>
      </c>
      <c r="J85" s="66"/>
      <c r="K85" s="294">
        <f>K86</f>
        <v>0</v>
      </c>
      <c r="L85" s="294">
        <f>L86</f>
        <v>0</v>
      </c>
    </row>
    <row r="86" spans="2:12" ht="25.5" customHeight="1" hidden="1">
      <c r="B86" s="24" t="s">
        <v>73</v>
      </c>
      <c r="C86" s="94" t="s">
        <v>97</v>
      </c>
      <c r="D86" s="71" t="s">
        <v>538</v>
      </c>
      <c r="E86" s="67" t="s">
        <v>60</v>
      </c>
      <c r="F86" s="67"/>
      <c r="G86" s="67"/>
      <c r="H86" s="67" t="s">
        <v>671</v>
      </c>
      <c r="I86" s="67" t="s">
        <v>68</v>
      </c>
      <c r="J86" s="66"/>
      <c r="K86" s="294"/>
      <c r="L86" s="294"/>
    </row>
    <row r="87" spans="2:12" ht="26.25" customHeight="1">
      <c r="B87" s="14" t="s">
        <v>336</v>
      </c>
      <c r="C87" s="79" t="s">
        <v>97</v>
      </c>
      <c r="D87" s="79" t="s">
        <v>538</v>
      </c>
      <c r="E87" s="78" t="s">
        <v>99</v>
      </c>
      <c r="F87" s="78"/>
      <c r="G87" s="78"/>
      <c r="H87" s="78"/>
      <c r="I87" s="78"/>
      <c r="J87" s="77">
        <f>J90+J93+J119+J122+J125+J160+J163+J166+J169+J177+J180+J183+J189</f>
        <v>61958</v>
      </c>
      <c r="K87" s="295">
        <f>K90+K93+K119+K122+K125+K160+K163+K166+K169+K177+K180+K183+K189+K116</f>
        <v>2000</v>
      </c>
      <c r="L87" s="295">
        <f>L90+L93+L119+L122+L125+L160+L163+L166+L169+L177+L180+L183+L189+L116</f>
        <v>2000</v>
      </c>
    </row>
    <row r="88" spans="2:12" ht="12.75" hidden="1">
      <c r="B88" s="14" t="s">
        <v>94</v>
      </c>
      <c r="C88" s="79" t="s">
        <v>97</v>
      </c>
      <c r="D88" s="71" t="s">
        <v>538</v>
      </c>
      <c r="E88" s="78" t="s">
        <v>99</v>
      </c>
      <c r="F88" s="78" t="s">
        <v>86</v>
      </c>
      <c r="G88" s="78"/>
      <c r="H88" s="78"/>
      <c r="I88" s="78"/>
      <c r="J88" s="77">
        <f>J89+J105+J110</f>
        <v>16284.5</v>
      </c>
      <c r="K88" s="294"/>
      <c r="L88" s="294"/>
    </row>
    <row r="89" spans="2:12" ht="63.75" hidden="1">
      <c r="B89" s="14" t="s">
        <v>335</v>
      </c>
      <c r="C89" s="79" t="s">
        <v>97</v>
      </c>
      <c r="D89" s="71" t="s">
        <v>538</v>
      </c>
      <c r="E89" s="78" t="s">
        <v>99</v>
      </c>
      <c r="F89" s="78" t="s">
        <v>86</v>
      </c>
      <c r="G89" s="78" t="s">
        <v>128</v>
      </c>
      <c r="H89" s="78"/>
      <c r="I89" s="78"/>
      <c r="J89" s="77">
        <f>J93+J102</f>
        <v>15215</v>
      </c>
      <c r="K89" s="294"/>
      <c r="L89" s="294"/>
    </row>
    <row r="90" spans="2:12" ht="41.25" customHeight="1" hidden="1">
      <c r="B90" s="14" t="s">
        <v>669</v>
      </c>
      <c r="C90" s="79" t="s">
        <v>97</v>
      </c>
      <c r="D90" s="79" t="s">
        <v>538</v>
      </c>
      <c r="E90" s="78" t="s">
        <v>99</v>
      </c>
      <c r="F90" s="78" t="s">
        <v>86</v>
      </c>
      <c r="G90" s="78" t="s">
        <v>128</v>
      </c>
      <c r="H90" s="78" t="s">
        <v>668</v>
      </c>
      <c r="I90" s="78"/>
      <c r="J90" s="77">
        <f aca="true" t="shared" si="1" ref="J90:L91">J91</f>
        <v>1135</v>
      </c>
      <c r="K90" s="295">
        <f t="shared" si="1"/>
        <v>0</v>
      </c>
      <c r="L90" s="295">
        <f t="shared" si="1"/>
        <v>0</v>
      </c>
    </row>
    <row r="91" spans="2:12" ht="76.5" hidden="1">
      <c r="B91" s="24" t="s">
        <v>90</v>
      </c>
      <c r="C91" s="94" t="s">
        <v>97</v>
      </c>
      <c r="D91" s="71" t="s">
        <v>538</v>
      </c>
      <c r="E91" s="67" t="s">
        <v>99</v>
      </c>
      <c r="F91" s="67" t="s">
        <v>86</v>
      </c>
      <c r="G91" s="67" t="s">
        <v>128</v>
      </c>
      <c r="H91" s="67" t="s">
        <v>668</v>
      </c>
      <c r="I91" s="67" t="s">
        <v>78</v>
      </c>
      <c r="J91" s="66">
        <f t="shared" si="1"/>
        <v>1135</v>
      </c>
      <c r="K91" s="296">
        <f t="shared" si="1"/>
        <v>0</v>
      </c>
      <c r="L91" s="296">
        <f t="shared" si="1"/>
        <v>0</v>
      </c>
    </row>
    <row r="92" spans="2:12" ht="25.5" hidden="1">
      <c r="B92" s="24" t="s">
        <v>652</v>
      </c>
      <c r="C92" s="94" t="s">
        <v>97</v>
      </c>
      <c r="D92" s="71" t="s">
        <v>538</v>
      </c>
      <c r="E92" s="67" t="s">
        <v>99</v>
      </c>
      <c r="F92" s="67" t="s">
        <v>86</v>
      </c>
      <c r="G92" s="67" t="s">
        <v>128</v>
      </c>
      <c r="H92" s="67" t="s">
        <v>668</v>
      </c>
      <c r="I92" s="67" t="s">
        <v>88</v>
      </c>
      <c r="J92" s="66">
        <v>1135</v>
      </c>
      <c r="K92" s="294"/>
      <c r="L92" s="294"/>
    </row>
    <row r="93" spans="2:12" ht="29.25" customHeight="1" hidden="1">
      <c r="B93" s="14" t="s">
        <v>670</v>
      </c>
      <c r="C93" s="79" t="s">
        <v>97</v>
      </c>
      <c r="D93" s="79" t="s">
        <v>538</v>
      </c>
      <c r="E93" s="78" t="s">
        <v>99</v>
      </c>
      <c r="F93" s="78" t="s">
        <v>86</v>
      </c>
      <c r="G93" s="78" t="s">
        <v>128</v>
      </c>
      <c r="H93" s="78" t="s">
        <v>559</v>
      </c>
      <c r="I93" s="78"/>
      <c r="J93" s="77">
        <f>J94</f>
        <v>15215</v>
      </c>
      <c r="K93" s="295">
        <f>K94</f>
        <v>0</v>
      </c>
      <c r="L93" s="295">
        <f>L94</f>
        <v>0</v>
      </c>
    </row>
    <row r="94" spans="2:12" ht="12.75" hidden="1">
      <c r="B94" s="26" t="s">
        <v>333</v>
      </c>
      <c r="C94" s="71" t="s">
        <v>97</v>
      </c>
      <c r="D94" s="71" t="s">
        <v>538</v>
      </c>
      <c r="E94" s="67" t="s">
        <v>99</v>
      </c>
      <c r="F94" s="67" t="s">
        <v>86</v>
      </c>
      <c r="G94" s="67" t="s">
        <v>128</v>
      </c>
      <c r="H94" s="67"/>
      <c r="I94" s="67"/>
      <c r="J94" s="66">
        <f>J95+J97+J99</f>
        <v>15215</v>
      </c>
      <c r="K94" s="296">
        <f>K95+K97+K99</f>
        <v>0</v>
      </c>
      <c r="L94" s="296">
        <f>L95+L97+L99</f>
        <v>0</v>
      </c>
    </row>
    <row r="95" spans="2:12" ht="76.5" hidden="1">
      <c r="B95" s="24" t="s">
        <v>90</v>
      </c>
      <c r="C95" s="94" t="s">
        <v>97</v>
      </c>
      <c r="D95" s="71" t="s">
        <v>538</v>
      </c>
      <c r="E95" s="67" t="s">
        <v>99</v>
      </c>
      <c r="F95" s="67" t="s">
        <v>86</v>
      </c>
      <c r="G95" s="67" t="s">
        <v>128</v>
      </c>
      <c r="H95" s="67" t="s">
        <v>559</v>
      </c>
      <c r="I95" s="67" t="s">
        <v>78</v>
      </c>
      <c r="J95" s="66">
        <f>J96</f>
        <v>11589.1</v>
      </c>
      <c r="K95" s="296">
        <f>K96</f>
        <v>0</v>
      </c>
      <c r="L95" s="296">
        <f>L96</f>
        <v>0</v>
      </c>
    </row>
    <row r="96" spans="2:12" ht="25.5" hidden="1">
      <c r="B96" s="24" t="s">
        <v>652</v>
      </c>
      <c r="C96" s="94" t="s">
        <v>97</v>
      </c>
      <c r="D96" s="71" t="s">
        <v>538</v>
      </c>
      <c r="E96" s="67" t="s">
        <v>99</v>
      </c>
      <c r="F96" s="67" t="s">
        <v>86</v>
      </c>
      <c r="G96" s="67" t="s">
        <v>128</v>
      </c>
      <c r="H96" s="67" t="s">
        <v>559</v>
      </c>
      <c r="I96" s="67" t="s">
        <v>88</v>
      </c>
      <c r="J96" s="66">
        <v>11589.1</v>
      </c>
      <c r="K96" s="294"/>
      <c r="L96" s="294"/>
    </row>
    <row r="97" spans="2:12" ht="25.5" hidden="1">
      <c r="B97" s="24" t="s">
        <v>75</v>
      </c>
      <c r="C97" s="94" t="s">
        <v>97</v>
      </c>
      <c r="D97" s="71" t="s">
        <v>538</v>
      </c>
      <c r="E97" s="67" t="s">
        <v>99</v>
      </c>
      <c r="F97" s="67" t="s">
        <v>86</v>
      </c>
      <c r="G97" s="67" t="s">
        <v>128</v>
      </c>
      <c r="H97" s="67" t="s">
        <v>559</v>
      </c>
      <c r="I97" s="67" t="s">
        <v>74</v>
      </c>
      <c r="J97" s="66">
        <f>J98</f>
        <v>3298.1</v>
      </c>
      <c r="K97" s="296">
        <f>K98</f>
        <v>0</v>
      </c>
      <c r="L97" s="296">
        <f>L98</f>
        <v>0</v>
      </c>
    </row>
    <row r="98" spans="2:12" ht="25.5" hidden="1">
      <c r="B98" s="24" t="s">
        <v>73</v>
      </c>
      <c r="C98" s="94" t="s">
        <v>97</v>
      </c>
      <c r="D98" s="71" t="s">
        <v>538</v>
      </c>
      <c r="E98" s="67" t="s">
        <v>99</v>
      </c>
      <c r="F98" s="67" t="s">
        <v>86</v>
      </c>
      <c r="G98" s="67" t="s">
        <v>128</v>
      </c>
      <c r="H98" s="67" t="s">
        <v>559</v>
      </c>
      <c r="I98" s="67" t="s">
        <v>68</v>
      </c>
      <c r="J98" s="66">
        <v>3298.1</v>
      </c>
      <c r="K98" s="294"/>
      <c r="L98" s="294"/>
    </row>
    <row r="99" spans="2:12" ht="12.75" hidden="1">
      <c r="B99" s="24" t="s">
        <v>287</v>
      </c>
      <c r="C99" s="94" t="s">
        <v>97</v>
      </c>
      <c r="D99" s="71" t="s">
        <v>538</v>
      </c>
      <c r="E99" s="67" t="s">
        <v>99</v>
      </c>
      <c r="F99" s="67" t="s">
        <v>86</v>
      </c>
      <c r="G99" s="67" t="s">
        <v>128</v>
      </c>
      <c r="H99" s="67" t="s">
        <v>559</v>
      </c>
      <c r="I99" s="67" t="s">
        <v>265</v>
      </c>
      <c r="J99" s="66">
        <f>J100+J101</f>
        <v>327.8</v>
      </c>
      <c r="K99" s="296">
        <f>K100+K101</f>
        <v>0</v>
      </c>
      <c r="L99" s="296">
        <f>L100+L101</f>
        <v>0</v>
      </c>
    </row>
    <row r="100" spans="2:12" ht="25.5" hidden="1">
      <c r="B100" s="24" t="s">
        <v>536</v>
      </c>
      <c r="C100" s="94" t="s">
        <v>97</v>
      </c>
      <c r="D100" s="71" t="s">
        <v>538</v>
      </c>
      <c r="E100" s="67" t="s">
        <v>99</v>
      </c>
      <c r="F100" s="67" t="s">
        <v>86</v>
      </c>
      <c r="G100" s="67" t="s">
        <v>128</v>
      </c>
      <c r="H100" s="67" t="s">
        <v>559</v>
      </c>
      <c r="I100" s="67" t="s">
        <v>317</v>
      </c>
      <c r="J100" s="66">
        <v>280</v>
      </c>
      <c r="K100" s="294"/>
      <c r="L100" s="294"/>
    </row>
    <row r="101" spans="2:12" ht="25.5" hidden="1">
      <c r="B101" s="24" t="s">
        <v>331</v>
      </c>
      <c r="C101" s="94" t="s">
        <v>97</v>
      </c>
      <c r="D101" s="71" t="s">
        <v>538</v>
      </c>
      <c r="E101" s="67" t="s">
        <v>99</v>
      </c>
      <c r="F101" s="67" t="s">
        <v>86</v>
      </c>
      <c r="G101" s="67" t="s">
        <v>128</v>
      </c>
      <c r="H101" s="67" t="s">
        <v>559</v>
      </c>
      <c r="I101" s="67" t="s">
        <v>314</v>
      </c>
      <c r="J101" s="66">
        <v>47.8</v>
      </c>
      <c r="K101" s="294"/>
      <c r="L101" s="294"/>
    </row>
    <row r="102" spans="2:12" ht="51" hidden="1">
      <c r="B102" s="26" t="s">
        <v>669</v>
      </c>
      <c r="C102" s="71" t="s">
        <v>97</v>
      </c>
      <c r="D102" s="71" t="s">
        <v>538</v>
      </c>
      <c r="E102" s="67" t="s">
        <v>99</v>
      </c>
      <c r="F102" s="67" t="s">
        <v>86</v>
      </c>
      <c r="G102" s="67" t="s">
        <v>128</v>
      </c>
      <c r="H102" s="67" t="s">
        <v>668</v>
      </c>
      <c r="I102" s="67"/>
      <c r="J102" s="66">
        <f>J103</f>
        <v>0</v>
      </c>
      <c r="K102" s="294"/>
      <c r="L102" s="294"/>
    </row>
    <row r="103" spans="2:12" ht="76.5" hidden="1">
      <c r="B103" s="24" t="s">
        <v>90</v>
      </c>
      <c r="C103" s="94" t="s">
        <v>97</v>
      </c>
      <c r="D103" s="71" t="s">
        <v>538</v>
      </c>
      <c r="E103" s="67" t="s">
        <v>99</v>
      </c>
      <c r="F103" s="67" t="s">
        <v>86</v>
      </c>
      <c r="G103" s="67" t="s">
        <v>128</v>
      </c>
      <c r="H103" s="67" t="s">
        <v>668</v>
      </c>
      <c r="I103" s="67" t="s">
        <v>78</v>
      </c>
      <c r="J103" s="66">
        <f>J104</f>
        <v>0</v>
      </c>
      <c r="K103" s="294"/>
      <c r="L103" s="294"/>
    </row>
    <row r="104" spans="2:12" ht="25.5" hidden="1">
      <c r="B104" s="24" t="s">
        <v>652</v>
      </c>
      <c r="C104" s="94" t="s">
        <v>97</v>
      </c>
      <c r="D104" s="71" t="s">
        <v>538</v>
      </c>
      <c r="E104" s="67" t="s">
        <v>99</v>
      </c>
      <c r="F104" s="67" t="s">
        <v>86</v>
      </c>
      <c r="G104" s="67" t="s">
        <v>128</v>
      </c>
      <c r="H104" s="67" t="s">
        <v>668</v>
      </c>
      <c r="I104" s="67" t="s">
        <v>88</v>
      </c>
      <c r="J104" s="66">
        <v>0</v>
      </c>
      <c r="K104" s="294"/>
      <c r="L104" s="294"/>
    </row>
    <row r="105" spans="2:12" ht="22.5" customHeight="1" hidden="1">
      <c r="B105" s="40" t="s">
        <v>535</v>
      </c>
      <c r="C105" s="93"/>
      <c r="D105" s="71" t="s">
        <v>538</v>
      </c>
      <c r="E105" s="137">
        <v>916</v>
      </c>
      <c r="F105" s="136" t="s">
        <v>86</v>
      </c>
      <c r="G105" s="136" t="s">
        <v>247</v>
      </c>
      <c r="H105" s="136"/>
      <c r="I105" s="136"/>
      <c r="J105" s="66">
        <f>J106</f>
        <v>0</v>
      </c>
      <c r="K105" s="294"/>
      <c r="L105" s="294"/>
    </row>
    <row r="106" spans="2:12" ht="25.5" hidden="1">
      <c r="B106" s="16" t="s">
        <v>327</v>
      </c>
      <c r="C106" s="91"/>
      <c r="D106" s="71" t="s">
        <v>538</v>
      </c>
      <c r="E106" s="135">
        <v>916</v>
      </c>
      <c r="F106" s="115" t="s">
        <v>86</v>
      </c>
      <c r="G106" s="115" t="s">
        <v>247</v>
      </c>
      <c r="H106" s="115"/>
      <c r="I106" s="115"/>
      <c r="J106" s="66">
        <f>J107</f>
        <v>0</v>
      </c>
      <c r="K106" s="294"/>
      <c r="L106" s="294"/>
    </row>
    <row r="107" spans="2:12" ht="38.25" hidden="1">
      <c r="B107" s="16" t="s">
        <v>667</v>
      </c>
      <c r="C107" s="91"/>
      <c r="D107" s="71" t="s">
        <v>538</v>
      </c>
      <c r="E107" s="135">
        <v>916</v>
      </c>
      <c r="F107" s="115" t="s">
        <v>86</v>
      </c>
      <c r="G107" s="115" t="s">
        <v>247</v>
      </c>
      <c r="H107" s="115"/>
      <c r="I107" s="115"/>
      <c r="J107" s="117">
        <f>J108</f>
        <v>0</v>
      </c>
      <c r="K107" s="294"/>
      <c r="L107" s="294"/>
    </row>
    <row r="108" spans="2:12" ht="25.5" hidden="1">
      <c r="B108" s="17" t="s">
        <v>155</v>
      </c>
      <c r="C108" s="91"/>
      <c r="D108" s="71" t="s">
        <v>538</v>
      </c>
      <c r="E108" s="135">
        <v>916</v>
      </c>
      <c r="F108" s="115" t="s">
        <v>86</v>
      </c>
      <c r="G108" s="115" t="s">
        <v>247</v>
      </c>
      <c r="H108" s="115"/>
      <c r="I108" s="115" t="s">
        <v>74</v>
      </c>
      <c r="J108" s="117">
        <f>J109</f>
        <v>0</v>
      </c>
      <c r="K108" s="294"/>
      <c r="L108" s="294"/>
    </row>
    <row r="109" spans="2:12" ht="25.5" hidden="1">
      <c r="B109" s="16" t="s">
        <v>154</v>
      </c>
      <c r="C109" s="91"/>
      <c r="D109" s="71" t="s">
        <v>538</v>
      </c>
      <c r="E109" s="135">
        <v>916</v>
      </c>
      <c r="F109" s="115" t="s">
        <v>86</v>
      </c>
      <c r="G109" s="115" t="s">
        <v>247</v>
      </c>
      <c r="H109" s="115"/>
      <c r="I109" s="115" t="s">
        <v>68</v>
      </c>
      <c r="J109" s="117"/>
      <c r="K109" s="294"/>
      <c r="L109" s="294"/>
    </row>
    <row r="110" spans="2:12" ht="12" customHeight="1" hidden="1">
      <c r="B110" s="14" t="s">
        <v>322</v>
      </c>
      <c r="C110" s="79" t="s">
        <v>97</v>
      </c>
      <c r="D110" s="71" t="s">
        <v>538</v>
      </c>
      <c r="E110" s="78" t="s">
        <v>99</v>
      </c>
      <c r="F110" s="78" t="s">
        <v>86</v>
      </c>
      <c r="G110" s="78" t="s">
        <v>312</v>
      </c>
      <c r="H110" s="78"/>
      <c r="I110" s="78"/>
      <c r="J110" s="77">
        <f>J114+J111+J143</f>
        <v>1069.5</v>
      </c>
      <c r="K110" s="294"/>
      <c r="L110" s="294"/>
    </row>
    <row r="111" spans="2:12" ht="51" hidden="1">
      <c r="B111" s="26" t="s">
        <v>666</v>
      </c>
      <c r="C111" s="71" t="s">
        <v>97</v>
      </c>
      <c r="D111" s="71" t="s">
        <v>538</v>
      </c>
      <c r="E111" s="67" t="s">
        <v>99</v>
      </c>
      <c r="F111" s="67" t="s">
        <v>86</v>
      </c>
      <c r="G111" s="67" t="s">
        <v>312</v>
      </c>
      <c r="H111" s="67"/>
      <c r="I111" s="67"/>
      <c r="J111" s="66">
        <f>J112</f>
        <v>0</v>
      </c>
      <c r="K111" s="294"/>
      <c r="L111" s="294"/>
    </row>
    <row r="112" spans="2:12" ht="25.5" hidden="1">
      <c r="B112" s="24" t="s">
        <v>75</v>
      </c>
      <c r="C112" s="71" t="s">
        <v>97</v>
      </c>
      <c r="D112" s="71" t="s">
        <v>538</v>
      </c>
      <c r="E112" s="67" t="s">
        <v>99</v>
      </c>
      <c r="F112" s="67" t="s">
        <v>86</v>
      </c>
      <c r="G112" s="67" t="s">
        <v>312</v>
      </c>
      <c r="H112" s="67"/>
      <c r="I112" s="67" t="s">
        <v>74</v>
      </c>
      <c r="J112" s="66">
        <f>J113</f>
        <v>0</v>
      </c>
      <c r="K112" s="294"/>
      <c r="L112" s="294"/>
    </row>
    <row r="113" spans="2:12" ht="25.5" hidden="1">
      <c r="B113" s="24" t="s">
        <v>73</v>
      </c>
      <c r="C113" s="71" t="s">
        <v>97</v>
      </c>
      <c r="D113" s="71" t="s">
        <v>538</v>
      </c>
      <c r="E113" s="67" t="s">
        <v>99</v>
      </c>
      <c r="F113" s="67" t="s">
        <v>86</v>
      </c>
      <c r="G113" s="67" t="s">
        <v>312</v>
      </c>
      <c r="H113" s="67"/>
      <c r="I113" s="67" t="s">
        <v>68</v>
      </c>
      <c r="J113" s="66">
        <f>600-600</f>
        <v>0</v>
      </c>
      <c r="K113" s="294"/>
      <c r="L113" s="294"/>
    </row>
    <row r="114" spans="2:12" ht="12.75" hidden="1">
      <c r="B114" s="26" t="s">
        <v>124</v>
      </c>
      <c r="C114" s="71" t="s">
        <v>97</v>
      </c>
      <c r="D114" s="71" t="s">
        <v>538</v>
      </c>
      <c r="E114" s="67" t="s">
        <v>99</v>
      </c>
      <c r="F114" s="67" t="s">
        <v>86</v>
      </c>
      <c r="G114" s="67" t="s">
        <v>312</v>
      </c>
      <c r="H114" s="67"/>
      <c r="I114" s="67"/>
      <c r="J114" s="89">
        <f>J115</f>
        <v>1069.5</v>
      </c>
      <c r="K114" s="294"/>
      <c r="L114" s="294"/>
    </row>
    <row r="115" spans="2:12" ht="81.75" customHeight="1" hidden="1">
      <c r="B115" s="26" t="s">
        <v>123</v>
      </c>
      <c r="C115" s="71" t="s">
        <v>97</v>
      </c>
      <c r="D115" s="71" t="s">
        <v>538</v>
      </c>
      <c r="E115" s="67" t="s">
        <v>99</v>
      </c>
      <c r="F115" s="67" t="s">
        <v>86</v>
      </c>
      <c r="G115" s="67" t="s">
        <v>312</v>
      </c>
      <c r="H115" s="67"/>
      <c r="I115" s="67"/>
      <c r="J115" s="89">
        <f>J125+J133</f>
        <v>1069.5</v>
      </c>
      <c r="K115" s="294"/>
      <c r="L115" s="294"/>
    </row>
    <row r="116" spans="2:12" ht="18" customHeight="1">
      <c r="B116" s="14" t="s">
        <v>1023</v>
      </c>
      <c r="C116" s="78" t="s">
        <v>97</v>
      </c>
      <c r="D116" s="78" t="s">
        <v>538</v>
      </c>
      <c r="E116" s="78" t="s">
        <v>99</v>
      </c>
      <c r="F116" s="78" t="s">
        <v>1024</v>
      </c>
      <c r="G116" s="78"/>
      <c r="H116" s="96" t="s">
        <v>1048</v>
      </c>
      <c r="I116" s="96"/>
      <c r="J116" s="291">
        <f aca="true" t="shared" si="2" ref="J116:L117">J117</f>
        <v>2000</v>
      </c>
      <c r="K116" s="297">
        <f t="shared" si="2"/>
        <v>2000</v>
      </c>
      <c r="L116" s="297">
        <f t="shared" si="2"/>
        <v>2000</v>
      </c>
    </row>
    <row r="117" spans="2:17" ht="40.5" customHeight="1">
      <c r="B117" s="16" t="s">
        <v>237</v>
      </c>
      <c r="C117" s="67" t="s">
        <v>97</v>
      </c>
      <c r="D117" s="67" t="s">
        <v>538</v>
      </c>
      <c r="E117" s="67" t="s">
        <v>99</v>
      </c>
      <c r="F117" s="67" t="s">
        <v>1024</v>
      </c>
      <c r="G117" s="67" t="s">
        <v>107</v>
      </c>
      <c r="H117" s="285" t="s">
        <v>1048</v>
      </c>
      <c r="I117" s="285" t="s">
        <v>107</v>
      </c>
      <c r="J117" s="292">
        <f t="shared" si="2"/>
        <v>2000</v>
      </c>
      <c r="K117" s="297">
        <f t="shared" si="2"/>
        <v>2000</v>
      </c>
      <c r="L117" s="297">
        <f t="shared" si="2"/>
        <v>2000</v>
      </c>
      <c r="Q117" s="290"/>
    </row>
    <row r="118" spans="2:12" ht="54.75" customHeight="1">
      <c r="B118" s="16" t="s">
        <v>236</v>
      </c>
      <c r="C118" s="67" t="s">
        <v>97</v>
      </c>
      <c r="D118" s="67" t="s">
        <v>538</v>
      </c>
      <c r="E118" s="67" t="s">
        <v>99</v>
      </c>
      <c r="F118" s="67" t="s">
        <v>1024</v>
      </c>
      <c r="G118" s="67" t="s">
        <v>234</v>
      </c>
      <c r="H118" s="285" t="s">
        <v>1048</v>
      </c>
      <c r="I118" s="285" t="s">
        <v>234</v>
      </c>
      <c r="J118" s="292">
        <v>2000</v>
      </c>
      <c r="K118" s="297">
        <v>2000</v>
      </c>
      <c r="L118" s="297">
        <v>2000</v>
      </c>
    </row>
    <row r="119" spans="2:12" ht="15" customHeight="1" hidden="1">
      <c r="B119" s="14" t="s">
        <v>238</v>
      </c>
      <c r="C119" s="79" t="s">
        <v>97</v>
      </c>
      <c r="D119" s="79" t="s">
        <v>538</v>
      </c>
      <c r="E119" s="78" t="s">
        <v>99</v>
      </c>
      <c r="F119" s="78" t="s">
        <v>223</v>
      </c>
      <c r="G119" s="78" t="s">
        <v>86</v>
      </c>
      <c r="H119" s="78" t="s">
        <v>619</v>
      </c>
      <c r="I119" s="78"/>
      <c r="J119" s="77">
        <f aca="true" t="shared" si="3" ref="J119:L120">J120</f>
        <v>1300</v>
      </c>
      <c r="K119" s="295">
        <f t="shared" si="3"/>
        <v>0</v>
      </c>
      <c r="L119" s="295">
        <f t="shared" si="3"/>
        <v>0</v>
      </c>
    </row>
    <row r="120" spans="2:12" ht="39" customHeight="1" hidden="1">
      <c r="B120" s="16" t="s">
        <v>237</v>
      </c>
      <c r="C120" s="91" t="s">
        <v>97</v>
      </c>
      <c r="D120" s="71" t="s">
        <v>538</v>
      </c>
      <c r="E120" s="67" t="s">
        <v>99</v>
      </c>
      <c r="F120" s="67" t="s">
        <v>223</v>
      </c>
      <c r="G120" s="67" t="s">
        <v>86</v>
      </c>
      <c r="H120" s="67" t="s">
        <v>619</v>
      </c>
      <c r="I120" s="67" t="s">
        <v>107</v>
      </c>
      <c r="J120" s="66">
        <f t="shared" si="3"/>
        <v>1300</v>
      </c>
      <c r="K120" s="296">
        <f t="shared" si="3"/>
        <v>0</v>
      </c>
      <c r="L120" s="296">
        <f t="shared" si="3"/>
        <v>0</v>
      </c>
    </row>
    <row r="121" spans="2:12" ht="37.5" customHeight="1" hidden="1">
      <c r="B121" s="16" t="s">
        <v>236</v>
      </c>
      <c r="C121" s="91" t="s">
        <v>97</v>
      </c>
      <c r="D121" s="71" t="s">
        <v>538</v>
      </c>
      <c r="E121" s="67" t="s">
        <v>99</v>
      </c>
      <c r="F121" s="67" t="s">
        <v>223</v>
      </c>
      <c r="G121" s="67" t="s">
        <v>86</v>
      </c>
      <c r="H121" s="67" t="s">
        <v>619</v>
      </c>
      <c r="I121" s="67" t="s">
        <v>234</v>
      </c>
      <c r="J121" s="66">
        <v>1300</v>
      </c>
      <c r="K121" s="294"/>
      <c r="L121" s="294"/>
    </row>
    <row r="122" spans="2:12" ht="24.75" customHeight="1" hidden="1">
      <c r="B122" s="28" t="s">
        <v>110</v>
      </c>
      <c r="C122" s="79" t="s">
        <v>97</v>
      </c>
      <c r="D122" s="79" t="s">
        <v>538</v>
      </c>
      <c r="E122" s="92" t="s">
        <v>99</v>
      </c>
      <c r="F122" s="78" t="s">
        <v>98</v>
      </c>
      <c r="G122" s="78" t="s">
        <v>86</v>
      </c>
      <c r="H122" s="78" t="s">
        <v>664</v>
      </c>
      <c r="I122" s="78"/>
      <c r="J122" s="118">
        <f aca="true" t="shared" si="4" ref="J122:L123">J123</f>
        <v>8500</v>
      </c>
      <c r="K122" s="298">
        <f t="shared" si="4"/>
        <v>0</v>
      </c>
      <c r="L122" s="298">
        <f t="shared" si="4"/>
        <v>0</v>
      </c>
    </row>
    <row r="123" spans="2:12" ht="42.75" customHeight="1" hidden="1">
      <c r="B123" s="24" t="s">
        <v>665</v>
      </c>
      <c r="C123" s="71" t="s">
        <v>97</v>
      </c>
      <c r="D123" s="71" t="s">
        <v>538</v>
      </c>
      <c r="E123" s="90" t="s">
        <v>99</v>
      </c>
      <c r="F123" s="67" t="s">
        <v>98</v>
      </c>
      <c r="G123" s="67" t="s">
        <v>86</v>
      </c>
      <c r="H123" s="67" t="s">
        <v>664</v>
      </c>
      <c r="I123" s="67" t="s">
        <v>107</v>
      </c>
      <c r="J123" s="117">
        <f t="shared" si="4"/>
        <v>8500</v>
      </c>
      <c r="K123" s="299">
        <f t="shared" si="4"/>
        <v>0</v>
      </c>
      <c r="L123" s="299">
        <f t="shared" si="4"/>
        <v>0</v>
      </c>
    </row>
    <row r="124" spans="2:12" ht="57.75" customHeight="1" hidden="1">
      <c r="B124" s="24" t="s">
        <v>106</v>
      </c>
      <c r="C124" s="71" t="s">
        <v>97</v>
      </c>
      <c r="D124" s="71" t="s">
        <v>538</v>
      </c>
      <c r="E124" s="90" t="s">
        <v>99</v>
      </c>
      <c r="F124" s="67" t="s">
        <v>98</v>
      </c>
      <c r="G124" s="67" t="s">
        <v>86</v>
      </c>
      <c r="H124" s="67" t="s">
        <v>664</v>
      </c>
      <c r="I124" s="67" t="s">
        <v>104</v>
      </c>
      <c r="J124" s="117">
        <v>8500</v>
      </c>
      <c r="K124" s="294"/>
      <c r="L124" s="294"/>
    </row>
    <row r="125" spans="2:12" ht="108.75" customHeight="1" hidden="1">
      <c r="B125" s="99" t="s">
        <v>557</v>
      </c>
      <c r="C125" s="97" t="s">
        <v>97</v>
      </c>
      <c r="D125" s="97" t="s">
        <v>538</v>
      </c>
      <c r="E125" s="96" t="s">
        <v>99</v>
      </c>
      <c r="F125" s="96" t="s">
        <v>86</v>
      </c>
      <c r="G125" s="96" t="s">
        <v>312</v>
      </c>
      <c r="H125" s="96" t="s">
        <v>556</v>
      </c>
      <c r="I125" s="96"/>
      <c r="J125" s="134">
        <f>J126+J128</f>
        <v>1069.5</v>
      </c>
      <c r="K125" s="300">
        <f>K126+K128</f>
        <v>0</v>
      </c>
      <c r="L125" s="300">
        <f>L126+L128</f>
        <v>0</v>
      </c>
    </row>
    <row r="126" spans="2:12" ht="78" customHeight="1" hidden="1">
      <c r="B126" s="24" t="s">
        <v>90</v>
      </c>
      <c r="C126" s="91" t="s">
        <v>97</v>
      </c>
      <c r="D126" s="71" t="s">
        <v>538</v>
      </c>
      <c r="E126" s="67" t="s">
        <v>99</v>
      </c>
      <c r="F126" s="67" t="s">
        <v>86</v>
      </c>
      <c r="G126" s="67" t="s">
        <v>312</v>
      </c>
      <c r="H126" s="67" t="s">
        <v>556</v>
      </c>
      <c r="I126" s="67" t="s">
        <v>78</v>
      </c>
      <c r="J126" s="89">
        <f>J127</f>
        <v>1061.6</v>
      </c>
      <c r="K126" s="301">
        <f>K127</f>
        <v>0</v>
      </c>
      <c r="L126" s="301">
        <f>L127</f>
        <v>0</v>
      </c>
    </row>
    <row r="127" spans="2:12" ht="26.25" customHeight="1" hidden="1">
      <c r="B127" s="24" t="s">
        <v>652</v>
      </c>
      <c r="C127" s="94" t="s">
        <v>97</v>
      </c>
      <c r="D127" s="71" t="s">
        <v>538</v>
      </c>
      <c r="E127" s="67" t="s">
        <v>99</v>
      </c>
      <c r="F127" s="67" t="s">
        <v>86</v>
      </c>
      <c r="G127" s="67" t="s">
        <v>312</v>
      </c>
      <c r="H127" s="67" t="s">
        <v>556</v>
      </c>
      <c r="I127" s="67" t="s">
        <v>88</v>
      </c>
      <c r="J127" s="89">
        <v>1061.6</v>
      </c>
      <c r="K127" s="294"/>
      <c r="L127" s="294"/>
    </row>
    <row r="128" spans="2:12" ht="25.5" hidden="1">
      <c r="B128" s="24" t="s">
        <v>75</v>
      </c>
      <c r="C128" s="94" t="s">
        <v>97</v>
      </c>
      <c r="D128" s="71" t="s">
        <v>538</v>
      </c>
      <c r="E128" s="67" t="s">
        <v>99</v>
      </c>
      <c r="F128" s="67" t="s">
        <v>86</v>
      </c>
      <c r="G128" s="67" t="s">
        <v>312</v>
      </c>
      <c r="H128" s="67" t="s">
        <v>556</v>
      </c>
      <c r="I128" s="67" t="s">
        <v>74</v>
      </c>
      <c r="J128" s="89">
        <f>J129</f>
        <v>7.9</v>
      </c>
      <c r="K128" s="301">
        <f>K129</f>
        <v>0</v>
      </c>
      <c r="L128" s="301">
        <f>L129</f>
        <v>0</v>
      </c>
    </row>
    <row r="129" spans="2:12" ht="24" customHeight="1" hidden="1">
      <c r="B129" s="24" t="s">
        <v>73</v>
      </c>
      <c r="C129" s="94" t="s">
        <v>97</v>
      </c>
      <c r="D129" s="71" t="s">
        <v>538</v>
      </c>
      <c r="E129" s="67" t="s">
        <v>99</v>
      </c>
      <c r="F129" s="67" t="s">
        <v>86</v>
      </c>
      <c r="G129" s="67" t="s">
        <v>312</v>
      </c>
      <c r="H129" s="67" t="s">
        <v>556</v>
      </c>
      <c r="I129" s="67" t="s">
        <v>68</v>
      </c>
      <c r="J129" s="89">
        <v>7.9</v>
      </c>
      <c r="K129" s="294"/>
      <c r="L129" s="294"/>
    </row>
    <row r="130" spans="2:12" ht="12.75" hidden="1">
      <c r="B130" s="24" t="s">
        <v>287</v>
      </c>
      <c r="C130" s="94"/>
      <c r="D130" s="71" t="s">
        <v>538</v>
      </c>
      <c r="E130" s="67" t="s">
        <v>99</v>
      </c>
      <c r="F130" s="67" t="s">
        <v>86</v>
      </c>
      <c r="G130" s="67" t="s">
        <v>312</v>
      </c>
      <c r="H130" s="67"/>
      <c r="I130" s="67" t="s">
        <v>265</v>
      </c>
      <c r="J130" s="89">
        <f>J131+J132</f>
        <v>0</v>
      </c>
      <c r="K130" s="294"/>
      <c r="L130" s="294"/>
    </row>
    <row r="131" spans="2:12" ht="25.5" hidden="1">
      <c r="B131" s="24" t="s">
        <v>318</v>
      </c>
      <c r="C131" s="94"/>
      <c r="D131" s="71" t="s">
        <v>538</v>
      </c>
      <c r="E131" s="67" t="s">
        <v>99</v>
      </c>
      <c r="F131" s="67" t="s">
        <v>86</v>
      </c>
      <c r="G131" s="67" t="s">
        <v>312</v>
      </c>
      <c r="H131" s="67"/>
      <c r="I131" s="67" t="s">
        <v>317</v>
      </c>
      <c r="J131" s="89"/>
      <c r="K131" s="294"/>
      <c r="L131" s="294"/>
    </row>
    <row r="132" spans="2:12" ht="25.5" hidden="1">
      <c r="B132" s="24" t="s">
        <v>316</v>
      </c>
      <c r="C132" s="94"/>
      <c r="D132" s="71" t="s">
        <v>538</v>
      </c>
      <c r="E132" s="67" t="s">
        <v>99</v>
      </c>
      <c r="F132" s="67" t="s">
        <v>86</v>
      </c>
      <c r="G132" s="67" t="s">
        <v>312</v>
      </c>
      <c r="H132" s="67"/>
      <c r="I132" s="67" t="s">
        <v>314</v>
      </c>
      <c r="J132" s="89"/>
      <c r="K132" s="294"/>
      <c r="L132" s="294"/>
    </row>
    <row r="133" spans="2:12" ht="76.5" hidden="1">
      <c r="B133" s="24" t="s">
        <v>313</v>
      </c>
      <c r="C133" s="94"/>
      <c r="D133" s="71" t="s">
        <v>538</v>
      </c>
      <c r="E133" s="67" t="s">
        <v>99</v>
      </c>
      <c r="F133" s="67" t="s">
        <v>86</v>
      </c>
      <c r="G133" s="67" t="s">
        <v>312</v>
      </c>
      <c r="H133" s="67"/>
      <c r="I133" s="67"/>
      <c r="J133" s="89">
        <f>J134</f>
        <v>0</v>
      </c>
      <c r="K133" s="294"/>
      <c r="L133" s="294"/>
    </row>
    <row r="134" spans="2:12" ht="25.5" hidden="1">
      <c r="B134" s="24" t="s">
        <v>75</v>
      </c>
      <c r="C134" s="94"/>
      <c r="D134" s="71" t="s">
        <v>538</v>
      </c>
      <c r="E134" s="67" t="s">
        <v>99</v>
      </c>
      <c r="F134" s="67" t="s">
        <v>86</v>
      </c>
      <c r="G134" s="67" t="s">
        <v>312</v>
      </c>
      <c r="H134" s="67"/>
      <c r="I134" s="67" t="s">
        <v>74</v>
      </c>
      <c r="J134" s="89">
        <f>J135</f>
        <v>0</v>
      </c>
      <c r="K134" s="294"/>
      <c r="L134" s="294"/>
    </row>
    <row r="135" spans="2:12" ht="25.5" hidden="1">
      <c r="B135" s="24" t="s">
        <v>73</v>
      </c>
      <c r="C135" s="94"/>
      <c r="D135" s="71" t="s">
        <v>538</v>
      </c>
      <c r="E135" s="67" t="s">
        <v>99</v>
      </c>
      <c r="F135" s="67" t="s">
        <v>86</v>
      </c>
      <c r="G135" s="67" t="s">
        <v>312</v>
      </c>
      <c r="H135" s="67"/>
      <c r="I135" s="67" t="s">
        <v>68</v>
      </c>
      <c r="J135" s="89"/>
      <c r="K135" s="294"/>
      <c r="L135" s="294"/>
    </row>
    <row r="136" spans="2:12" ht="25.5" hidden="1">
      <c r="B136" s="14" t="s">
        <v>82</v>
      </c>
      <c r="C136" s="79" t="s">
        <v>97</v>
      </c>
      <c r="D136" s="71" t="s">
        <v>538</v>
      </c>
      <c r="E136" s="78" t="s">
        <v>99</v>
      </c>
      <c r="F136" s="78" t="s">
        <v>71</v>
      </c>
      <c r="G136" s="78"/>
      <c r="H136" s="78"/>
      <c r="I136" s="78"/>
      <c r="J136" s="89">
        <f>J137</f>
        <v>0</v>
      </c>
      <c r="K136" s="294"/>
      <c r="L136" s="294"/>
    </row>
    <row r="137" spans="2:12" ht="51" hidden="1">
      <c r="B137" s="40" t="s">
        <v>81</v>
      </c>
      <c r="C137" s="93" t="s">
        <v>97</v>
      </c>
      <c r="D137" s="71" t="s">
        <v>538</v>
      </c>
      <c r="E137" s="78" t="s">
        <v>99</v>
      </c>
      <c r="F137" s="78" t="s">
        <v>71</v>
      </c>
      <c r="G137" s="78" t="s">
        <v>70</v>
      </c>
      <c r="H137" s="78"/>
      <c r="I137" s="78"/>
      <c r="J137" s="77">
        <f>J138</f>
        <v>0</v>
      </c>
      <c r="K137" s="294"/>
      <c r="L137" s="294"/>
    </row>
    <row r="138" spans="2:12" ht="25.5" hidden="1">
      <c r="B138" s="26" t="s">
        <v>80</v>
      </c>
      <c r="C138" s="71" t="s">
        <v>97</v>
      </c>
      <c r="D138" s="71" t="s">
        <v>538</v>
      </c>
      <c r="E138" s="67" t="s">
        <v>99</v>
      </c>
      <c r="F138" s="67" t="s">
        <v>71</v>
      </c>
      <c r="G138" s="67" t="s">
        <v>70</v>
      </c>
      <c r="H138" s="67"/>
      <c r="I138" s="67"/>
      <c r="J138" s="66">
        <f>J139+J141</f>
        <v>0</v>
      </c>
      <c r="K138" s="294"/>
      <c r="L138" s="294"/>
    </row>
    <row r="139" spans="2:12" ht="51" hidden="1">
      <c r="B139" s="16" t="s">
        <v>79</v>
      </c>
      <c r="C139" s="91" t="s">
        <v>97</v>
      </c>
      <c r="D139" s="71" t="s">
        <v>538</v>
      </c>
      <c r="E139" s="67" t="s">
        <v>99</v>
      </c>
      <c r="F139" s="67" t="s">
        <v>71</v>
      </c>
      <c r="G139" s="67" t="s">
        <v>70</v>
      </c>
      <c r="H139" s="67"/>
      <c r="I139" s="67" t="s">
        <v>78</v>
      </c>
      <c r="J139" s="66">
        <f>J140</f>
        <v>0</v>
      </c>
      <c r="K139" s="294"/>
      <c r="L139" s="294"/>
    </row>
    <row r="140" spans="2:12" ht="37.5" customHeight="1" hidden="1">
      <c r="B140" s="17" t="s">
        <v>309</v>
      </c>
      <c r="C140" s="91" t="s">
        <v>97</v>
      </c>
      <c r="D140" s="71" t="s">
        <v>538</v>
      </c>
      <c r="E140" s="78" t="s">
        <v>99</v>
      </c>
      <c r="F140" s="67" t="s">
        <v>71</v>
      </c>
      <c r="G140" s="67" t="s">
        <v>70</v>
      </c>
      <c r="H140" s="67"/>
      <c r="I140" s="67" t="s">
        <v>308</v>
      </c>
      <c r="J140" s="66">
        <v>0</v>
      </c>
      <c r="K140" s="294"/>
      <c r="L140" s="294"/>
    </row>
    <row r="141" spans="2:12" ht="25.5" hidden="1">
      <c r="B141" s="24" t="s">
        <v>75</v>
      </c>
      <c r="C141" s="94" t="s">
        <v>97</v>
      </c>
      <c r="D141" s="71" t="s">
        <v>538</v>
      </c>
      <c r="E141" s="67" t="s">
        <v>99</v>
      </c>
      <c r="F141" s="67" t="s">
        <v>71</v>
      </c>
      <c r="G141" s="67" t="s">
        <v>70</v>
      </c>
      <c r="H141" s="67"/>
      <c r="I141" s="67" t="s">
        <v>74</v>
      </c>
      <c r="J141" s="66">
        <f>J142</f>
        <v>0</v>
      </c>
      <c r="K141" s="294"/>
      <c r="L141" s="294"/>
    </row>
    <row r="142" spans="2:12" ht="25.5" hidden="1">
      <c r="B142" s="24" t="s">
        <v>73</v>
      </c>
      <c r="C142" s="94" t="s">
        <v>97</v>
      </c>
      <c r="D142" s="71" t="s">
        <v>538</v>
      </c>
      <c r="E142" s="67" t="s">
        <v>99</v>
      </c>
      <c r="F142" s="67" t="s">
        <v>71</v>
      </c>
      <c r="G142" s="67" t="s">
        <v>70</v>
      </c>
      <c r="H142" s="67"/>
      <c r="I142" s="67" t="s">
        <v>68</v>
      </c>
      <c r="J142" s="66">
        <v>0</v>
      </c>
      <c r="K142" s="294"/>
      <c r="L142" s="294"/>
    </row>
    <row r="143" spans="2:12" ht="38.25" hidden="1">
      <c r="B143" s="133" t="s">
        <v>663</v>
      </c>
      <c r="C143" s="120" t="s">
        <v>97</v>
      </c>
      <c r="D143" s="71" t="s">
        <v>538</v>
      </c>
      <c r="E143" s="70" t="s">
        <v>99</v>
      </c>
      <c r="F143" s="70" t="s">
        <v>86</v>
      </c>
      <c r="G143" s="70" t="s">
        <v>312</v>
      </c>
      <c r="H143" s="70"/>
      <c r="I143" s="70"/>
      <c r="J143" s="119">
        <f>J144</f>
        <v>0</v>
      </c>
      <c r="K143" s="294"/>
      <c r="L143" s="294"/>
    </row>
    <row r="144" spans="2:12" ht="25.5" hidden="1">
      <c r="B144" s="133" t="s">
        <v>75</v>
      </c>
      <c r="C144" s="120" t="s">
        <v>97</v>
      </c>
      <c r="D144" s="71" t="s">
        <v>538</v>
      </c>
      <c r="E144" s="70" t="s">
        <v>99</v>
      </c>
      <c r="F144" s="70" t="s">
        <v>86</v>
      </c>
      <c r="G144" s="70" t="s">
        <v>312</v>
      </c>
      <c r="H144" s="70"/>
      <c r="I144" s="70" t="s">
        <v>74</v>
      </c>
      <c r="J144" s="119">
        <f>J145</f>
        <v>0</v>
      </c>
      <c r="K144" s="294"/>
      <c r="L144" s="294"/>
    </row>
    <row r="145" spans="2:12" ht="25.5" hidden="1">
      <c r="B145" s="133" t="s">
        <v>73</v>
      </c>
      <c r="C145" s="120" t="s">
        <v>97</v>
      </c>
      <c r="D145" s="71" t="s">
        <v>538</v>
      </c>
      <c r="E145" s="70" t="s">
        <v>99</v>
      </c>
      <c r="F145" s="70" t="s">
        <v>86</v>
      </c>
      <c r="G145" s="70" t="s">
        <v>312</v>
      </c>
      <c r="H145" s="70"/>
      <c r="I145" s="70" t="s">
        <v>68</v>
      </c>
      <c r="J145" s="119"/>
      <c r="K145" s="294"/>
      <c r="L145" s="294"/>
    </row>
    <row r="146" spans="2:12" ht="12.75" hidden="1">
      <c r="B146" s="24"/>
      <c r="C146" s="94"/>
      <c r="D146" s="71" t="s">
        <v>538</v>
      </c>
      <c r="E146" s="67"/>
      <c r="F146" s="67"/>
      <c r="G146" s="67"/>
      <c r="H146" s="67"/>
      <c r="I146" s="67"/>
      <c r="J146" s="66"/>
      <c r="K146" s="294"/>
      <c r="L146" s="294"/>
    </row>
    <row r="147" spans="2:12" ht="25.5" hidden="1">
      <c r="B147" s="14" t="s">
        <v>82</v>
      </c>
      <c r="C147" s="95" t="s">
        <v>97</v>
      </c>
      <c r="D147" s="79" t="s">
        <v>538</v>
      </c>
      <c r="E147" s="78" t="s">
        <v>99</v>
      </c>
      <c r="F147" s="78" t="s">
        <v>71</v>
      </c>
      <c r="G147" s="78"/>
      <c r="H147" s="78"/>
      <c r="I147" s="78"/>
      <c r="J147" s="77">
        <f>J148</f>
        <v>0</v>
      </c>
      <c r="K147" s="294"/>
      <c r="L147" s="294"/>
    </row>
    <row r="148" spans="2:12" ht="51" hidden="1">
      <c r="B148" s="40" t="s">
        <v>81</v>
      </c>
      <c r="C148" s="95" t="s">
        <v>97</v>
      </c>
      <c r="D148" s="79" t="s">
        <v>538</v>
      </c>
      <c r="E148" s="78" t="s">
        <v>99</v>
      </c>
      <c r="F148" s="78" t="s">
        <v>71</v>
      </c>
      <c r="G148" s="78" t="s">
        <v>70</v>
      </c>
      <c r="H148" s="78"/>
      <c r="I148" s="78"/>
      <c r="J148" s="77">
        <f>J149</f>
        <v>0</v>
      </c>
      <c r="K148" s="294"/>
      <c r="L148" s="294"/>
    </row>
    <row r="149" spans="2:12" ht="25.5" hidden="1">
      <c r="B149" s="26" t="s">
        <v>80</v>
      </c>
      <c r="C149" s="94" t="s">
        <v>97</v>
      </c>
      <c r="D149" s="71" t="s">
        <v>538</v>
      </c>
      <c r="E149" s="67" t="s">
        <v>99</v>
      </c>
      <c r="F149" s="67" t="s">
        <v>71</v>
      </c>
      <c r="G149" s="67" t="s">
        <v>70</v>
      </c>
      <c r="H149" s="67"/>
      <c r="I149" s="67"/>
      <c r="J149" s="66">
        <f>J150+J152</f>
        <v>0</v>
      </c>
      <c r="K149" s="294"/>
      <c r="L149" s="294"/>
    </row>
    <row r="150" spans="2:12" ht="51" hidden="1">
      <c r="B150" s="16" t="s">
        <v>79</v>
      </c>
      <c r="C150" s="94" t="s">
        <v>97</v>
      </c>
      <c r="D150" s="71" t="s">
        <v>538</v>
      </c>
      <c r="E150" s="67" t="s">
        <v>99</v>
      </c>
      <c r="F150" s="67" t="s">
        <v>71</v>
      </c>
      <c r="G150" s="67" t="s">
        <v>70</v>
      </c>
      <c r="H150" s="67"/>
      <c r="I150" s="67" t="s">
        <v>78</v>
      </c>
      <c r="J150" s="66">
        <f>J151</f>
        <v>0</v>
      </c>
      <c r="K150" s="294"/>
      <c r="L150" s="294"/>
    </row>
    <row r="151" spans="2:12" ht="38.25" hidden="1">
      <c r="B151" s="17" t="s">
        <v>309</v>
      </c>
      <c r="C151" s="94" t="s">
        <v>97</v>
      </c>
      <c r="D151" s="71" t="s">
        <v>538</v>
      </c>
      <c r="E151" s="67" t="s">
        <v>99</v>
      </c>
      <c r="F151" s="67" t="s">
        <v>71</v>
      </c>
      <c r="G151" s="67" t="s">
        <v>70</v>
      </c>
      <c r="H151" s="67"/>
      <c r="I151" s="67" t="s">
        <v>308</v>
      </c>
      <c r="J151" s="66"/>
      <c r="K151" s="294"/>
      <c r="L151" s="294"/>
    </row>
    <row r="152" spans="2:12" ht="25.5" hidden="1">
      <c r="B152" s="24" t="s">
        <v>75</v>
      </c>
      <c r="C152" s="94" t="s">
        <v>97</v>
      </c>
      <c r="D152" s="71" t="s">
        <v>538</v>
      </c>
      <c r="E152" s="67" t="s">
        <v>99</v>
      </c>
      <c r="F152" s="67" t="s">
        <v>71</v>
      </c>
      <c r="G152" s="67" t="s">
        <v>70</v>
      </c>
      <c r="H152" s="67"/>
      <c r="I152" s="67" t="s">
        <v>74</v>
      </c>
      <c r="J152" s="66">
        <f>J153</f>
        <v>0</v>
      </c>
      <c r="K152" s="294"/>
      <c r="L152" s="294"/>
    </row>
    <row r="153" spans="2:12" ht="25.5" hidden="1">
      <c r="B153" s="24" t="s">
        <v>73</v>
      </c>
      <c r="C153" s="94" t="s">
        <v>97</v>
      </c>
      <c r="D153" s="71" t="s">
        <v>538</v>
      </c>
      <c r="E153" s="67" t="s">
        <v>99</v>
      </c>
      <c r="F153" s="67" t="s">
        <v>71</v>
      </c>
      <c r="G153" s="67" t="s">
        <v>70</v>
      </c>
      <c r="H153" s="67"/>
      <c r="I153" s="67" t="s">
        <v>68</v>
      </c>
      <c r="J153" s="66"/>
      <c r="K153" s="294"/>
      <c r="L153" s="294"/>
    </row>
    <row r="154" spans="2:12" ht="12.75" hidden="1">
      <c r="B154" s="14" t="s">
        <v>306</v>
      </c>
      <c r="C154" s="79" t="s">
        <v>97</v>
      </c>
      <c r="D154" s="79" t="s">
        <v>538</v>
      </c>
      <c r="E154" s="78" t="s">
        <v>99</v>
      </c>
      <c r="F154" s="78" t="s">
        <v>128</v>
      </c>
      <c r="G154" s="78"/>
      <c r="H154" s="78"/>
      <c r="I154" s="78"/>
      <c r="J154" s="77" t="e">
        <f>J155+J205</f>
        <v>#REF!</v>
      </c>
      <c r="K154" s="294"/>
      <c r="L154" s="294"/>
    </row>
    <row r="155" spans="2:12" ht="15" customHeight="1" hidden="1">
      <c r="B155" s="14" t="s">
        <v>305</v>
      </c>
      <c r="C155" s="79" t="s">
        <v>97</v>
      </c>
      <c r="D155" s="79" t="s">
        <v>538</v>
      </c>
      <c r="E155" s="78" t="s">
        <v>99</v>
      </c>
      <c r="F155" s="78" t="s">
        <v>128</v>
      </c>
      <c r="G155" s="78" t="s">
        <v>247</v>
      </c>
      <c r="H155" s="78"/>
      <c r="I155" s="78"/>
      <c r="J155" s="77">
        <f>J156+J189</f>
        <v>11632</v>
      </c>
      <c r="K155" s="294"/>
      <c r="L155" s="294"/>
    </row>
    <row r="156" spans="2:12" ht="0.75" customHeight="1" hidden="1">
      <c r="B156" s="26" t="s">
        <v>304</v>
      </c>
      <c r="C156" s="71"/>
      <c r="D156" s="71" t="s">
        <v>538</v>
      </c>
      <c r="E156" s="67" t="s">
        <v>99</v>
      </c>
      <c r="F156" s="67" t="s">
        <v>128</v>
      </c>
      <c r="G156" s="67" t="s">
        <v>247</v>
      </c>
      <c r="H156" s="67"/>
      <c r="I156" s="67"/>
      <c r="J156" s="66">
        <f>J157</f>
        <v>0</v>
      </c>
      <c r="K156" s="294"/>
      <c r="L156" s="294"/>
    </row>
    <row r="157" spans="2:12" ht="24.75" customHeight="1" hidden="1">
      <c r="B157" s="26" t="s">
        <v>295</v>
      </c>
      <c r="C157" s="71"/>
      <c r="D157" s="71" t="s">
        <v>538</v>
      </c>
      <c r="E157" s="67" t="s">
        <v>99</v>
      </c>
      <c r="F157" s="67" t="s">
        <v>128</v>
      </c>
      <c r="G157" s="67" t="s">
        <v>247</v>
      </c>
      <c r="H157" s="67"/>
      <c r="I157" s="67"/>
      <c r="J157" s="66">
        <f>J158</f>
        <v>0</v>
      </c>
      <c r="K157" s="294"/>
      <c r="L157" s="294"/>
    </row>
    <row r="158" spans="2:12" ht="26.25" customHeight="1" hidden="1">
      <c r="B158" s="26" t="s">
        <v>301</v>
      </c>
      <c r="C158" s="71"/>
      <c r="D158" s="71" t="s">
        <v>538</v>
      </c>
      <c r="E158" s="67" t="s">
        <v>99</v>
      </c>
      <c r="F158" s="67" t="s">
        <v>128</v>
      </c>
      <c r="G158" s="67" t="s">
        <v>247</v>
      </c>
      <c r="H158" s="67"/>
      <c r="I158" s="67"/>
      <c r="J158" s="66">
        <f>J159</f>
        <v>0</v>
      </c>
      <c r="K158" s="294"/>
      <c r="L158" s="294"/>
    </row>
    <row r="159" spans="2:12" ht="18" customHeight="1" hidden="1">
      <c r="B159" s="26" t="s">
        <v>300</v>
      </c>
      <c r="C159" s="71"/>
      <c r="D159" s="71" t="s">
        <v>538</v>
      </c>
      <c r="E159" s="67" t="s">
        <v>99</v>
      </c>
      <c r="F159" s="67" t="s">
        <v>128</v>
      </c>
      <c r="G159" s="67" t="s">
        <v>247</v>
      </c>
      <c r="H159" s="67"/>
      <c r="I159" s="67" t="s">
        <v>60</v>
      </c>
      <c r="J159" s="66"/>
      <c r="K159" s="294"/>
      <c r="L159" s="294"/>
    </row>
    <row r="160" spans="2:12" ht="27.75" customHeight="1" hidden="1">
      <c r="B160" s="14" t="s">
        <v>662</v>
      </c>
      <c r="C160" s="79" t="s">
        <v>97</v>
      </c>
      <c r="D160" s="79" t="s">
        <v>538</v>
      </c>
      <c r="E160" s="78" t="s">
        <v>99</v>
      </c>
      <c r="F160" s="78" t="s">
        <v>114</v>
      </c>
      <c r="G160" s="78" t="s">
        <v>71</v>
      </c>
      <c r="H160" s="78" t="s">
        <v>661</v>
      </c>
      <c r="I160" s="78"/>
      <c r="J160" s="77">
        <f aca="true" t="shared" si="5" ref="J160:L161">J161</f>
        <v>143</v>
      </c>
      <c r="K160" s="295">
        <f t="shared" si="5"/>
        <v>0</v>
      </c>
      <c r="L160" s="295">
        <f t="shared" si="5"/>
        <v>0</v>
      </c>
    </row>
    <row r="161" spans="2:12" ht="27" customHeight="1" hidden="1">
      <c r="B161" s="24" t="s">
        <v>75</v>
      </c>
      <c r="C161" s="91" t="s">
        <v>97</v>
      </c>
      <c r="D161" s="71" t="s">
        <v>538</v>
      </c>
      <c r="E161" s="67" t="s">
        <v>99</v>
      </c>
      <c r="F161" s="67" t="s">
        <v>114</v>
      </c>
      <c r="G161" s="67" t="s">
        <v>71</v>
      </c>
      <c r="H161" s="67" t="s">
        <v>661</v>
      </c>
      <c r="I161" s="67" t="s">
        <v>74</v>
      </c>
      <c r="J161" s="66">
        <f t="shared" si="5"/>
        <v>143</v>
      </c>
      <c r="K161" s="296">
        <f t="shared" si="5"/>
        <v>0</v>
      </c>
      <c r="L161" s="296">
        <f t="shared" si="5"/>
        <v>0</v>
      </c>
    </row>
    <row r="162" spans="2:12" ht="32.25" customHeight="1" hidden="1">
      <c r="B162" s="24" t="s">
        <v>73</v>
      </c>
      <c r="C162" s="91" t="s">
        <v>97</v>
      </c>
      <c r="D162" s="71" t="s">
        <v>538</v>
      </c>
      <c r="E162" s="67" t="s">
        <v>99</v>
      </c>
      <c r="F162" s="67" t="s">
        <v>114</v>
      </c>
      <c r="G162" s="67" t="s">
        <v>71</v>
      </c>
      <c r="H162" s="67" t="s">
        <v>661</v>
      </c>
      <c r="I162" s="67" t="s">
        <v>68</v>
      </c>
      <c r="J162" s="66">
        <v>143</v>
      </c>
      <c r="K162" s="294"/>
      <c r="L162" s="294"/>
    </row>
    <row r="163" spans="2:12" ht="27" customHeight="1" hidden="1">
      <c r="B163" s="14" t="s">
        <v>660</v>
      </c>
      <c r="C163" s="79" t="s">
        <v>97</v>
      </c>
      <c r="D163" s="79" t="s">
        <v>538</v>
      </c>
      <c r="E163" s="78" t="s">
        <v>99</v>
      </c>
      <c r="F163" s="78" t="s">
        <v>114</v>
      </c>
      <c r="G163" s="78" t="s">
        <v>86</v>
      </c>
      <c r="H163" s="78" t="s">
        <v>658</v>
      </c>
      <c r="I163" s="78"/>
      <c r="J163" s="77">
        <f aca="true" t="shared" si="6" ref="J163:L164">J164</f>
        <v>4500</v>
      </c>
      <c r="K163" s="295">
        <f t="shared" si="6"/>
        <v>0</v>
      </c>
      <c r="L163" s="295">
        <f t="shared" si="6"/>
        <v>0</v>
      </c>
    </row>
    <row r="164" spans="2:12" ht="18.75" customHeight="1" hidden="1">
      <c r="B164" s="26" t="s">
        <v>159</v>
      </c>
      <c r="C164" s="71" t="s">
        <v>97</v>
      </c>
      <c r="D164" s="71" t="s">
        <v>538</v>
      </c>
      <c r="E164" s="67" t="s">
        <v>99</v>
      </c>
      <c r="F164" s="67" t="s">
        <v>114</v>
      </c>
      <c r="G164" s="67" t="s">
        <v>86</v>
      </c>
      <c r="H164" s="67" t="s">
        <v>658</v>
      </c>
      <c r="I164" s="67" t="s">
        <v>132</v>
      </c>
      <c r="J164" s="66">
        <f t="shared" si="6"/>
        <v>4500</v>
      </c>
      <c r="K164" s="296">
        <f t="shared" si="6"/>
        <v>0</v>
      </c>
      <c r="L164" s="296">
        <f t="shared" si="6"/>
        <v>0</v>
      </c>
    </row>
    <row r="165" spans="2:12" ht="21.75" customHeight="1" hidden="1">
      <c r="B165" s="26" t="s">
        <v>659</v>
      </c>
      <c r="C165" s="71" t="s">
        <v>97</v>
      </c>
      <c r="D165" s="71" t="s">
        <v>538</v>
      </c>
      <c r="E165" s="67" t="s">
        <v>99</v>
      </c>
      <c r="F165" s="67" t="s">
        <v>114</v>
      </c>
      <c r="G165" s="67" t="s">
        <v>86</v>
      </c>
      <c r="H165" s="67" t="s">
        <v>658</v>
      </c>
      <c r="I165" s="67" t="s">
        <v>164</v>
      </c>
      <c r="J165" s="66">
        <v>4500</v>
      </c>
      <c r="K165" s="294"/>
      <c r="L165" s="294"/>
    </row>
    <row r="166" spans="2:12" ht="46.5" customHeight="1" hidden="1">
      <c r="B166" s="14" t="s">
        <v>657</v>
      </c>
      <c r="C166" s="79" t="s">
        <v>97</v>
      </c>
      <c r="D166" s="79" t="s">
        <v>538</v>
      </c>
      <c r="E166" s="78" t="s">
        <v>99</v>
      </c>
      <c r="F166" s="78" t="s">
        <v>114</v>
      </c>
      <c r="G166" s="78" t="s">
        <v>71</v>
      </c>
      <c r="H166" s="78" t="s">
        <v>656</v>
      </c>
      <c r="I166" s="78"/>
      <c r="J166" s="77">
        <f aca="true" t="shared" si="7" ref="J166:L167">J167</f>
        <v>163.5</v>
      </c>
      <c r="K166" s="295">
        <f t="shared" si="7"/>
        <v>0</v>
      </c>
      <c r="L166" s="295">
        <f t="shared" si="7"/>
        <v>0</v>
      </c>
    </row>
    <row r="167" spans="2:12" ht="15" customHeight="1" hidden="1">
      <c r="B167" s="26" t="s">
        <v>159</v>
      </c>
      <c r="C167" s="71" t="s">
        <v>97</v>
      </c>
      <c r="D167" s="71" t="s">
        <v>538</v>
      </c>
      <c r="E167" s="67" t="s">
        <v>99</v>
      </c>
      <c r="F167" s="67" t="s">
        <v>114</v>
      </c>
      <c r="G167" s="67" t="s">
        <v>71</v>
      </c>
      <c r="H167" s="67" t="s">
        <v>656</v>
      </c>
      <c r="I167" s="67" t="s">
        <v>132</v>
      </c>
      <c r="J167" s="66">
        <f t="shared" si="7"/>
        <v>163.5</v>
      </c>
      <c r="K167" s="296">
        <f t="shared" si="7"/>
        <v>0</v>
      </c>
      <c r="L167" s="296">
        <f t="shared" si="7"/>
        <v>0</v>
      </c>
    </row>
    <row r="168" spans="2:12" ht="30.75" customHeight="1" hidden="1">
      <c r="B168" s="26" t="s">
        <v>650</v>
      </c>
      <c r="C168" s="71" t="s">
        <v>97</v>
      </c>
      <c r="D168" s="71" t="s">
        <v>538</v>
      </c>
      <c r="E168" s="67" t="s">
        <v>99</v>
      </c>
      <c r="F168" s="67" t="s">
        <v>114</v>
      </c>
      <c r="G168" s="67" t="s">
        <v>71</v>
      </c>
      <c r="H168" s="67" t="s">
        <v>656</v>
      </c>
      <c r="I168" s="67" t="s">
        <v>139</v>
      </c>
      <c r="J168" s="66">
        <v>163.5</v>
      </c>
      <c r="K168" s="294"/>
      <c r="L168" s="294"/>
    </row>
    <row r="169" spans="2:12" ht="84" customHeight="1" hidden="1">
      <c r="B169" s="14" t="s">
        <v>655</v>
      </c>
      <c r="C169" s="79" t="s">
        <v>97</v>
      </c>
      <c r="D169" s="79" t="s">
        <v>538</v>
      </c>
      <c r="E169" s="78" t="s">
        <v>99</v>
      </c>
      <c r="F169" s="78" t="s">
        <v>114</v>
      </c>
      <c r="G169" s="78" t="s">
        <v>128</v>
      </c>
      <c r="H169" s="78" t="s">
        <v>654</v>
      </c>
      <c r="I169" s="78"/>
      <c r="J169" s="77">
        <f>J170+J172+J174</f>
        <v>11745.698</v>
      </c>
      <c r="K169" s="295">
        <f>K170+K172+K174</f>
        <v>0</v>
      </c>
      <c r="L169" s="295">
        <f>L170+L172+L174</f>
        <v>0</v>
      </c>
    </row>
    <row r="170" spans="2:12" ht="83.25" customHeight="1" hidden="1">
      <c r="B170" s="24" t="s">
        <v>90</v>
      </c>
      <c r="C170" s="71" t="s">
        <v>97</v>
      </c>
      <c r="D170" s="71" t="s">
        <v>538</v>
      </c>
      <c r="E170" s="67" t="s">
        <v>99</v>
      </c>
      <c r="F170" s="67" t="s">
        <v>114</v>
      </c>
      <c r="G170" s="67" t="s">
        <v>85</v>
      </c>
      <c r="H170" s="67" t="s">
        <v>654</v>
      </c>
      <c r="I170" s="67" t="s">
        <v>78</v>
      </c>
      <c r="J170" s="66">
        <f>J171</f>
        <v>642.7</v>
      </c>
      <c r="K170" s="296">
        <f>K171</f>
        <v>0</v>
      </c>
      <c r="L170" s="296">
        <f>L171</f>
        <v>0</v>
      </c>
    </row>
    <row r="171" spans="2:12" ht="42" customHeight="1" hidden="1">
      <c r="B171" s="24" t="s">
        <v>89</v>
      </c>
      <c r="C171" s="71" t="s">
        <v>97</v>
      </c>
      <c r="D171" s="71" t="s">
        <v>538</v>
      </c>
      <c r="E171" s="67" t="s">
        <v>99</v>
      </c>
      <c r="F171" s="67" t="s">
        <v>114</v>
      </c>
      <c r="G171" s="67" t="s">
        <v>85</v>
      </c>
      <c r="H171" s="67" t="s">
        <v>654</v>
      </c>
      <c r="I171" s="67" t="s">
        <v>88</v>
      </c>
      <c r="J171" s="66">
        <v>642.7</v>
      </c>
      <c r="K171" s="294"/>
      <c r="L171" s="294"/>
    </row>
    <row r="172" spans="2:12" ht="31.5" customHeight="1" hidden="1">
      <c r="B172" s="24" t="s">
        <v>75</v>
      </c>
      <c r="C172" s="94" t="s">
        <v>97</v>
      </c>
      <c r="D172" s="71" t="s">
        <v>538</v>
      </c>
      <c r="E172" s="67" t="s">
        <v>99</v>
      </c>
      <c r="F172" s="67" t="s">
        <v>114</v>
      </c>
      <c r="G172" s="67" t="s">
        <v>85</v>
      </c>
      <c r="H172" s="67" t="s">
        <v>654</v>
      </c>
      <c r="I172" s="67" t="s">
        <v>74</v>
      </c>
      <c r="J172" s="66">
        <f>J173</f>
        <v>15.3</v>
      </c>
      <c r="K172" s="296">
        <f>K173</f>
        <v>0</v>
      </c>
      <c r="L172" s="296">
        <f>L173</f>
        <v>0</v>
      </c>
    </row>
    <row r="173" spans="2:12" ht="29.25" customHeight="1" hidden="1">
      <c r="B173" s="24" t="s">
        <v>73</v>
      </c>
      <c r="C173" s="94" t="s">
        <v>97</v>
      </c>
      <c r="D173" s="71" t="s">
        <v>538</v>
      </c>
      <c r="E173" s="67" t="s">
        <v>99</v>
      </c>
      <c r="F173" s="67" t="s">
        <v>114</v>
      </c>
      <c r="G173" s="67" t="s">
        <v>85</v>
      </c>
      <c r="H173" s="67" t="s">
        <v>654</v>
      </c>
      <c r="I173" s="67" t="s">
        <v>68</v>
      </c>
      <c r="J173" s="66">
        <v>15.3</v>
      </c>
      <c r="K173" s="294"/>
      <c r="L173" s="294"/>
    </row>
    <row r="174" spans="2:12" ht="33.75" customHeight="1" hidden="1">
      <c r="B174" s="26" t="s">
        <v>133</v>
      </c>
      <c r="C174" s="71" t="s">
        <v>97</v>
      </c>
      <c r="D174" s="71" t="s">
        <v>538</v>
      </c>
      <c r="E174" s="67" t="s">
        <v>99</v>
      </c>
      <c r="F174" s="67" t="s">
        <v>114</v>
      </c>
      <c r="G174" s="67" t="s">
        <v>128</v>
      </c>
      <c r="H174" s="67" t="s">
        <v>654</v>
      </c>
      <c r="I174" s="67" t="s">
        <v>132</v>
      </c>
      <c r="J174" s="89">
        <f>J175+J176</f>
        <v>11087.698</v>
      </c>
      <c r="K174" s="301">
        <f>K175+K176</f>
        <v>0</v>
      </c>
      <c r="L174" s="301">
        <f>L175+L176</f>
        <v>0</v>
      </c>
    </row>
    <row r="175" spans="2:12" ht="28.5" customHeight="1" hidden="1">
      <c r="B175" s="26" t="s">
        <v>647</v>
      </c>
      <c r="C175" s="71" t="s">
        <v>97</v>
      </c>
      <c r="D175" s="71" t="s">
        <v>538</v>
      </c>
      <c r="E175" s="67" t="s">
        <v>99</v>
      </c>
      <c r="F175" s="67" t="s">
        <v>114</v>
      </c>
      <c r="G175" s="67" t="s">
        <v>128</v>
      </c>
      <c r="H175" s="67" t="s">
        <v>654</v>
      </c>
      <c r="I175" s="67" t="s">
        <v>130</v>
      </c>
      <c r="J175" s="66">
        <v>8709.744</v>
      </c>
      <c r="K175" s="294"/>
      <c r="L175" s="294"/>
    </row>
    <row r="176" spans="2:12" ht="39.75" customHeight="1" hidden="1">
      <c r="B176" s="26" t="s">
        <v>129</v>
      </c>
      <c r="C176" s="71" t="s">
        <v>97</v>
      </c>
      <c r="D176" s="71" t="s">
        <v>538</v>
      </c>
      <c r="E176" s="67" t="s">
        <v>99</v>
      </c>
      <c r="F176" s="67" t="s">
        <v>114</v>
      </c>
      <c r="G176" s="67" t="s">
        <v>128</v>
      </c>
      <c r="H176" s="67" t="s">
        <v>654</v>
      </c>
      <c r="I176" s="67" t="s">
        <v>62</v>
      </c>
      <c r="J176" s="89">
        <v>2377.954</v>
      </c>
      <c r="K176" s="294"/>
      <c r="L176" s="294"/>
    </row>
    <row r="177" spans="2:12" ht="53.25" customHeight="1" hidden="1">
      <c r="B177" s="14" t="s">
        <v>653</v>
      </c>
      <c r="C177" s="79" t="s">
        <v>97</v>
      </c>
      <c r="D177" s="79" t="s">
        <v>538</v>
      </c>
      <c r="E177" s="78" t="s">
        <v>99</v>
      </c>
      <c r="F177" s="78" t="s">
        <v>128</v>
      </c>
      <c r="G177" s="78" t="s">
        <v>272</v>
      </c>
      <c r="H177" s="78" t="s">
        <v>651</v>
      </c>
      <c r="I177" s="92"/>
      <c r="J177" s="77">
        <f aca="true" t="shared" si="8" ref="J177:L178">J178</f>
        <v>164.5</v>
      </c>
      <c r="K177" s="295">
        <f t="shared" si="8"/>
        <v>0</v>
      </c>
      <c r="L177" s="295">
        <f t="shared" si="8"/>
        <v>0</v>
      </c>
    </row>
    <row r="178" spans="2:12" ht="76.5" customHeight="1" hidden="1">
      <c r="B178" s="24" t="s">
        <v>90</v>
      </c>
      <c r="C178" s="91" t="s">
        <v>97</v>
      </c>
      <c r="D178" s="71" t="s">
        <v>538</v>
      </c>
      <c r="E178" s="67" t="s">
        <v>279</v>
      </c>
      <c r="F178" s="67" t="s">
        <v>128</v>
      </c>
      <c r="G178" s="67" t="s">
        <v>272</v>
      </c>
      <c r="H178" s="67" t="s">
        <v>651</v>
      </c>
      <c r="I178" s="90" t="s">
        <v>78</v>
      </c>
      <c r="J178" s="66">
        <f t="shared" si="8"/>
        <v>164.5</v>
      </c>
      <c r="K178" s="296">
        <f t="shared" si="8"/>
        <v>0</v>
      </c>
      <c r="L178" s="296">
        <f t="shared" si="8"/>
        <v>0</v>
      </c>
    </row>
    <row r="179" spans="2:12" ht="30" customHeight="1" hidden="1">
      <c r="B179" s="24" t="s">
        <v>652</v>
      </c>
      <c r="C179" s="94" t="s">
        <v>97</v>
      </c>
      <c r="D179" s="71" t="s">
        <v>538</v>
      </c>
      <c r="E179" s="67" t="s">
        <v>99</v>
      </c>
      <c r="F179" s="67" t="s">
        <v>128</v>
      </c>
      <c r="G179" s="67" t="s">
        <v>272</v>
      </c>
      <c r="H179" s="67" t="s">
        <v>651</v>
      </c>
      <c r="I179" s="67" t="s">
        <v>88</v>
      </c>
      <c r="J179" s="66">
        <v>164.5</v>
      </c>
      <c r="K179" s="294"/>
      <c r="L179" s="294"/>
    </row>
    <row r="180" spans="2:12" ht="53.25" customHeight="1" hidden="1">
      <c r="B180" s="14" t="s">
        <v>142</v>
      </c>
      <c r="C180" s="79" t="s">
        <v>97</v>
      </c>
      <c r="D180" s="79" t="s">
        <v>538</v>
      </c>
      <c r="E180" s="78" t="s">
        <v>99</v>
      </c>
      <c r="F180" s="78" t="s">
        <v>114</v>
      </c>
      <c r="G180" s="78" t="s">
        <v>128</v>
      </c>
      <c r="H180" s="78" t="s">
        <v>649</v>
      </c>
      <c r="I180" s="78"/>
      <c r="J180" s="77">
        <f aca="true" t="shared" si="9" ref="J180:L181">J181</f>
        <v>6202.35</v>
      </c>
      <c r="K180" s="295">
        <f t="shared" si="9"/>
        <v>0</v>
      </c>
      <c r="L180" s="295">
        <f t="shared" si="9"/>
        <v>0</v>
      </c>
    </row>
    <row r="181" spans="2:12" ht="18.75" customHeight="1" hidden="1">
      <c r="B181" s="26" t="s">
        <v>133</v>
      </c>
      <c r="C181" s="71" t="s">
        <v>97</v>
      </c>
      <c r="D181" s="71" t="s">
        <v>538</v>
      </c>
      <c r="E181" s="67" t="s">
        <v>99</v>
      </c>
      <c r="F181" s="67" t="s">
        <v>114</v>
      </c>
      <c r="G181" s="67" t="s">
        <v>128</v>
      </c>
      <c r="H181" s="67" t="s">
        <v>649</v>
      </c>
      <c r="I181" s="67" t="s">
        <v>132</v>
      </c>
      <c r="J181" s="66">
        <f t="shared" si="9"/>
        <v>6202.35</v>
      </c>
      <c r="K181" s="296">
        <f t="shared" si="9"/>
        <v>0</v>
      </c>
      <c r="L181" s="296">
        <f t="shared" si="9"/>
        <v>0</v>
      </c>
    </row>
    <row r="182" spans="2:12" ht="30" customHeight="1" hidden="1">
      <c r="B182" s="26" t="s">
        <v>650</v>
      </c>
      <c r="C182" s="71" t="s">
        <v>97</v>
      </c>
      <c r="D182" s="71" t="s">
        <v>538</v>
      </c>
      <c r="E182" s="67" t="s">
        <v>99</v>
      </c>
      <c r="F182" s="67" t="s">
        <v>114</v>
      </c>
      <c r="G182" s="67" t="s">
        <v>128</v>
      </c>
      <c r="H182" s="67" t="s">
        <v>649</v>
      </c>
      <c r="I182" s="67" t="s">
        <v>139</v>
      </c>
      <c r="J182" s="66">
        <v>6202.35</v>
      </c>
      <c r="K182" s="294"/>
      <c r="L182" s="294"/>
    </row>
    <row r="183" spans="2:12" ht="78.75" customHeight="1" hidden="1">
      <c r="B183" s="14" t="s">
        <v>648</v>
      </c>
      <c r="C183" s="79" t="s">
        <v>97</v>
      </c>
      <c r="D183" s="79" t="s">
        <v>538</v>
      </c>
      <c r="E183" s="78" t="s">
        <v>99</v>
      </c>
      <c r="F183" s="78" t="s">
        <v>114</v>
      </c>
      <c r="G183" s="78" t="s">
        <v>128</v>
      </c>
      <c r="H183" s="78" t="s">
        <v>646</v>
      </c>
      <c r="I183" s="78"/>
      <c r="J183" s="77">
        <f>J185</f>
        <v>187.452</v>
      </c>
      <c r="K183" s="295">
        <f>K185</f>
        <v>0</v>
      </c>
      <c r="L183" s="295">
        <f>L185</f>
        <v>0</v>
      </c>
    </row>
    <row r="184" spans="2:12" ht="14.25" customHeight="1" hidden="1">
      <c r="B184" s="26" t="s">
        <v>133</v>
      </c>
      <c r="C184" s="71" t="s">
        <v>97</v>
      </c>
      <c r="D184" s="71" t="s">
        <v>538</v>
      </c>
      <c r="E184" s="67" t="s">
        <v>99</v>
      </c>
      <c r="F184" s="67" t="s">
        <v>114</v>
      </c>
      <c r="G184" s="67" t="s">
        <v>128</v>
      </c>
      <c r="H184" s="67" t="s">
        <v>646</v>
      </c>
      <c r="I184" s="67" t="s">
        <v>132</v>
      </c>
      <c r="J184" s="66">
        <f>J185</f>
        <v>187.452</v>
      </c>
      <c r="K184" s="296">
        <f>K185</f>
        <v>0</v>
      </c>
      <c r="L184" s="296">
        <f>L185</f>
        <v>0</v>
      </c>
    </row>
    <row r="185" spans="2:12" ht="42" customHeight="1" hidden="1">
      <c r="B185" s="26" t="s">
        <v>647</v>
      </c>
      <c r="C185" s="71" t="s">
        <v>97</v>
      </c>
      <c r="D185" s="71" t="s">
        <v>538</v>
      </c>
      <c r="E185" s="67" t="s">
        <v>99</v>
      </c>
      <c r="F185" s="67" t="s">
        <v>114</v>
      </c>
      <c r="G185" s="67" t="s">
        <v>128</v>
      </c>
      <c r="H185" s="67" t="s">
        <v>646</v>
      </c>
      <c r="I185" s="67" t="s">
        <v>130</v>
      </c>
      <c r="J185" s="66">
        <v>187.452</v>
      </c>
      <c r="K185" s="294"/>
      <c r="L185" s="294"/>
    </row>
    <row r="186" spans="2:12" ht="78.75" customHeight="1" hidden="1">
      <c r="B186" s="28" t="s">
        <v>1011</v>
      </c>
      <c r="C186" s="79" t="s">
        <v>97</v>
      </c>
      <c r="D186" s="79" t="s">
        <v>538</v>
      </c>
      <c r="E186" s="78" t="s">
        <v>99</v>
      </c>
      <c r="F186" s="78"/>
      <c r="G186" s="78"/>
      <c r="H186" s="78" t="s">
        <v>1014</v>
      </c>
      <c r="I186" s="78"/>
      <c r="J186" s="77"/>
      <c r="K186" s="302"/>
      <c r="L186" s="302">
        <f>L187</f>
        <v>0</v>
      </c>
    </row>
    <row r="187" spans="2:12" ht="18.75" customHeight="1" hidden="1">
      <c r="B187" s="26" t="s">
        <v>233</v>
      </c>
      <c r="C187" s="71" t="s">
        <v>97</v>
      </c>
      <c r="D187" s="71" t="s">
        <v>538</v>
      </c>
      <c r="E187" s="67" t="s">
        <v>99</v>
      </c>
      <c r="F187" s="67"/>
      <c r="G187" s="67"/>
      <c r="H187" s="67" t="s">
        <v>1014</v>
      </c>
      <c r="I187" s="67" t="s">
        <v>340</v>
      </c>
      <c r="J187" s="66"/>
      <c r="K187" s="294"/>
      <c r="L187" s="294">
        <f>L188</f>
        <v>0</v>
      </c>
    </row>
    <row r="188" spans="2:12" ht="15.75" customHeight="1" hidden="1">
      <c r="B188" s="26" t="s">
        <v>368</v>
      </c>
      <c r="C188" s="71" t="s">
        <v>97</v>
      </c>
      <c r="D188" s="71" t="s">
        <v>538</v>
      </c>
      <c r="E188" s="67" t="s">
        <v>99</v>
      </c>
      <c r="F188" s="67"/>
      <c r="G188" s="67"/>
      <c r="H188" s="67" t="s">
        <v>1014</v>
      </c>
      <c r="I188" s="67" t="s">
        <v>366</v>
      </c>
      <c r="J188" s="66"/>
      <c r="K188" s="294"/>
      <c r="L188" s="294"/>
    </row>
    <row r="189" spans="2:12" ht="39" customHeight="1" hidden="1">
      <c r="B189" s="14" t="s">
        <v>102</v>
      </c>
      <c r="C189" s="79" t="s">
        <v>97</v>
      </c>
      <c r="D189" s="79" t="s">
        <v>538</v>
      </c>
      <c r="E189" s="78" t="s">
        <v>99</v>
      </c>
      <c r="F189" s="78" t="s">
        <v>128</v>
      </c>
      <c r="G189" s="78" t="s">
        <v>247</v>
      </c>
      <c r="H189" s="78" t="s">
        <v>564</v>
      </c>
      <c r="I189" s="78"/>
      <c r="J189" s="77">
        <f>J190+J196+J199+J202+J210+J213+J219+J224+J227+J230+J244+J252++J329+J343+J386+J389</f>
        <v>11632</v>
      </c>
      <c r="K189" s="295">
        <f>K190+K196+K199+K202+K210+K213+K219+K224+K227+K230+K244+K252++K329+K343+K386+K389+K394</f>
        <v>0</v>
      </c>
      <c r="L189" s="295">
        <f>L190+L196+L199+L202+L210+L213+L219+L224+L227+L230+L244+L252++L329+L343+L386+L389+L394</f>
        <v>0</v>
      </c>
    </row>
    <row r="190" spans="2:12" ht="25.5" customHeight="1" hidden="1">
      <c r="B190" s="26" t="s">
        <v>645</v>
      </c>
      <c r="C190" s="71" t="s">
        <v>97</v>
      </c>
      <c r="D190" s="71" t="s">
        <v>538</v>
      </c>
      <c r="E190" s="67" t="s">
        <v>99</v>
      </c>
      <c r="F190" s="67" t="s">
        <v>128</v>
      </c>
      <c r="G190" s="67" t="s">
        <v>247</v>
      </c>
      <c r="H190" s="67" t="s">
        <v>644</v>
      </c>
      <c r="I190" s="67"/>
      <c r="J190" s="66">
        <f aca="true" t="shared" si="10" ref="J190:L191">J191</f>
        <v>500</v>
      </c>
      <c r="K190" s="296">
        <f t="shared" si="10"/>
        <v>0</v>
      </c>
      <c r="L190" s="296">
        <f t="shared" si="10"/>
        <v>0</v>
      </c>
    </row>
    <row r="191" spans="2:12" ht="25.5" hidden="1">
      <c r="B191" s="26" t="s">
        <v>75</v>
      </c>
      <c r="C191" s="71" t="s">
        <v>97</v>
      </c>
      <c r="D191" s="71" t="s">
        <v>538</v>
      </c>
      <c r="E191" s="67" t="s">
        <v>99</v>
      </c>
      <c r="F191" s="67" t="s">
        <v>128</v>
      </c>
      <c r="G191" s="67" t="s">
        <v>247</v>
      </c>
      <c r="H191" s="67" t="s">
        <v>644</v>
      </c>
      <c r="I191" s="67" t="s">
        <v>74</v>
      </c>
      <c r="J191" s="66">
        <f t="shared" si="10"/>
        <v>500</v>
      </c>
      <c r="K191" s="296">
        <f t="shared" si="10"/>
        <v>0</v>
      </c>
      <c r="L191" s="296">
        <f t="shared" si="10"/>
        <v>0</v>
      </c>
    </row>
    <row r="192" spans="2:12" ht="25.5" hidden="1">
      <c r="B192" s="26" t="s">
        <v>73</v>
      </c>
      <c r="C192" s="71" t="s">
        <v>97</v>
      </c>
      <c r="D192" s="71" t="s">
        <v>538</v>
      </c>
      <c r="E192" s="67" t="s">
        <v>99</v>
      </c>
      <c r="F192" s="67" t="s">
        <v>128</v>
      </c>
      <c r="G192" s="67" t="s">
        <v>247</v>
      </c>
      <c r="H192" s="67" t="s">
        <v>644</v>
      </c>
      <c r="I192" s="67" t="s">
        <v>68</v>
      </c>
      <c r="J192" s="66">
        <v>500</v>
      </c>
      <c r="K192" s="294"/>
      <c r="L192" s="294"/>
    </row>
    <row r="193" spans="2:12" ht="25.5" hidden="1">
      <c r="B193" s="26" t="s">
        <v>295</v>
      </c>
      <c r="C193" s="71"/>
      <c r="D193" s="71" t="s">
        <v>538</v>
      </c>
      <c r="E193" s="67" t="s">
        <v>99</v>
      </c>
      <c r="F193" s="67" t="s">
        <v>128</v>
      </c>
      <c r="G193" s="67" t="s">
        <v>247</v>
      </c>
      <c r="H193" s="67"/>
      <c r="I193" s="67" t="s">
        <v>293</v>
      </c>
      <c r="J193" s="66"/>
      <c r="K193" s="294"/>
      <c r="L193" s="294"/>
    </row>
    <row r="194" spans="2:12" ht="12.75" hidden="1">
      <c r="B194" s="26"/>
      <c r="C194" s="71"/>
      <c r="D194" s="71" t="s">
        <v>538</v>
      </c>
      <c r="E194" s="67" t="s">
        <v>296</v>
      </c>
      <c r="F194" s="67" t="s">
        <v>128</v>
      </c>
      <c r="G194" s="67" t="s">
        <v>247</v>
      </c>
      <c r="H194" s="67"/>
      <c r="I194" s="67"/>
      <c r="J194" s="66"/>
      <c r="K194" s="294"/>
      <c r="L194" s="294"/>
    </row>
    <row r="195" spans="2:12" ht="25.5" hidden="1">
      <c r="B195" s="26" t="s">
        <v>295</v>
      </c>
      <c r="C195" s="71"/>
      <c r="D195" s="71" t="s">
        <v>538</v>
      </c>
      <c r="E195" s="67" t="s">
        <v>99</v>
      </c>
      <c r="F195" s="67" t="s">
        <v>128</v>
      </c>
      <c r="G195" s="67" t="s">
        <v>247</v>
      </c>
      <c r="H195" s="67"/>
      <c r="I195" s="67" t="s">
        <v>293</v>
      </c>
      <c r="J195" s="66"/>
      <c r="K195" s="294"/>
      <c r="L195" s="294"/>
    </row>
    <row r="196" spans="2:12" ht="12.75" hidden="1">
      <c r="B196" s="26" t="s">
        <v>292</v>
      </c>
      <c r="C196" s="71" t="s">
        <v>97</v>
      </c>
      <c r="D196" s="71" t="s">
        <v>538</v>
      </c>
      <c r="E196" s="67" t="s">
        <v>99</v>
      </c>
      <c r="F196" s="67" t="s">
        <v>128</v>
      </c>
      <c r="G196" s="67" t="s">
        <v>247</v>
      </c>
      <c r="H196" s="67" t="s">
        <v>643</v>
      </c>
      <c r="I196" s="67"/>
      <c r="J196" s="66">
        <f aca="true" t="shared" si="11" ref="J196:L197">J197</f>
        <v>1000</v>
      </c>
      <c r="K196" s="296">
        <f t="shared" si="11"/>
        <v>0</v>
      </c>
      <c r="L196" s="296">
        <f t="shared" si="11"/>
        <v>0</v>
      </c>
    </row>
    <row r="197" spans="2:12" ht="12.75" hidden="1">
      <c r="B197" s="26" t="s">
        <v>287</v>
      </c>
      <c r="C197" s="71" t="s">
        <v>97</v>
      </c>
      <c r="D197" s="71" t="s">
        <v>538</v>
      </c>
      <c r="E197" s="67" t="s">
        <v>99</v>
      </c>
      <c r="F197" s="67" t="s">
        <v>128</v>
      </c>
      <c r="G197" s="67" t="s">
        <v>247</v>
      </c>
      <c r="H197" s="67" t="s">
        <v>643</v>
      </c>
      <c r="I197" s="67" t="s">
        <v>265</v>
      </c>
      <c r="J197" s="66">
        <f t="shared" si="11"/>
        <v>1000</v>
      </c>
      <c r="K197" s="296">
        <f t="shared" si="11"/>
        <v>0</v>
      </c>
      <c r="L197" s="296">
        <f t="shared" si="11"/>
        <v>0</v>
      </c>
    </row>
    <row r="198" spans="2:12" ht="49.5" customHeight="1" hidden="1">
      <c r="B198" s="11" t="s">
        <v>634</v>
      </c>
      <c r="C198" s="71" t="s">
        <v>97</v>
      </c>
      <c r="D198" s="71" t="s">
        <v>538</v>
      </c>
      <c r="E198" s="67" t="s">
        <v>99</v>
      </c>
      <c r="F198" s="67" t="s">
        <v>128</v>
      </c>
      <c r="G198" s="67" t="s">
        <v>247</v>
      </c>
      <c r="H198" s="67" t="s">
        <v>643</v>
      </c>
      <c r="I198" s="67" t="s">
        <v>63</v>
      </c>
      <c r="J198" s="66">
        <v>1000</v>
      </c>
      <c r="K198" s="294"/>
      <c r="L198" s="294"/>
    </row>
    <row r="199" spans="2:12" ht="25.5" hidden="1">
      <c r="B199" s="26" t="s">
        <v>290</v>
      </c>
      <c r="C199" s="71" t="s">
        <v>97</v>
      </c>
      <c r="D199" s="71" t="s">
        <v>538</v>
      </c>
      <c r="E199" s="67" t="s">
        <v>99</v>
      </c>
      <c r="F199" s="67" t="s">
        <v>128</v>
      </c>
      <c r="G199" s="67" t="s">
        <v>247</v>
      </c>
      <c r="H199" s="67" t="s">
        <v>642</v>
      </c>
      <c r="I199" s="67"/>
      <c r="J199" s="66">
        <f aca="true" t="shared" si="12" ref="J199:L200">J200</f>
        <v>4000</v>
      </c>
      <c r="K199" s="296">
        <f t="shared" si="12"/>
        <v>0</v>
      </c>
      <c r="L199" s="296">
        <f t="shared" si="12"/>
        <v>0</v>
      </c>
    </row>
    <row r="200" spans="2:12" ht="12.75" hidden="1">
      <c r="B200" s="26" t="s">
        <v>287</v>
      </c>
      <c r="C200" s="71" t="s">
        <v>97</v>
      </c>
      <c r="D200" s="71" t="s">
        <v>538</v>
      </c>
      <c r="E200" s="67" t="s">
        <v>99</v>
      </c>
      <c r="F200" s="67" t="s">
        <v>128</v>
      </c>
      <c r="G200" s="67" t="s">
        <v>247</v>
      </c>
      <c r="H200" s="67" t="s">
        <v>642</v>
      </c>
      <c r="I200" s="67" t="s">
        <v>265</v>
      </c>
      <c r="J200" s="66">
        <f t="shared" si="12"/>
        <v>4000</v>
      </c>
      <c r="K200" s="296">
        <f t="shared" si="12"/>
        <v>0</v>
      </c>
      <c r="L200" s="296">
        <f t="shared" si="12"/>
        <v>0</v>
      </c>
    </row>
    <row r="201" spans="2:12" ht="49.5" customHeight="1" hidden="1">
      <c r="B201" s="11" t="s">
        <v>634</v>
      </c>
      <c r="C201" s="71" t="s">
        <v>97</v>
      </c>
      <c r="D201" s="71" t="s">
        <v>538</v>
      </c>
      <c r="E201" s="67" t="s">
        <v>99</v>
      </c>
      <c r="F201" s="67" t="s">
        <v>128</v>
      </c>
      <c r="G201" s="67" t="s">
        <v>247</v>
      </c>
      <c r="H201" s="67" t="s">
        <v>642</v>
      </c>
      <c r="I201" s="67" t="s">
        <v>63</v>
      </c>
      <c r="J201" s="66">
        <v>4000</v>
      </c>
      <c r="K201" s="294"/>
      <c r="L201" s="294"/>
    </row>
    <row r="202" spans="2:12" ht="25.5" hidden="1">
      <c r="B202" s="26" t="s">
        <v>641</v>
      </c>
      <c r="C202" s="71" t="s">
        <v>97</v>
      </c>
      <c r="D202" s="71" t="s">
        <v>538</v>
      </c>
      <c r="E202" s="67" t="s">
        <v>99</v>
      </c>
      <c r="F202" s="67" t="s">
        <v>128</v>
      </c>
      <c r="G202" s="67" t="s">
        <v>247</v>
      </c>
      <c r="H202" s="67" t="s">
        <v>640</v>
      </c>
      <c r="I202" s="67"/>
      <c r="J202" s="66">
        <f aca="true" t="shared" si="13" ref="J202:L203">J203</f>
        <v>1800</v>
      </c>
      <c r="K202" s="296">
        <f t="shared" si="13"/>
        <v>0</v>
      </c>
      <c r="L202" s="296">
        <f t="shared" si="13"/>
        <v>0</v>
      </c>
    </row>
    <row r="203" spans="2:12" ht="12.75" hidden="1">
      <c r="B203" s="16" t="s">
        <v>447</v>
      </c>
      <c r="C203" s="71" t="s">
        <v>97</v>
      </c>
      <c r="D203" s="71" t="s">
        <v>538</v>
      </c>
      <c r="E203" s="67" t="s">
        <v>99</v>
      </c>
      <c r="F203" s="67" t="s">
        <v>128</v>
      </c>
      <c r="G203" s="67" t="s">
        <v>247</v>
      </c>
      <c r="H203" s="67" t="s">
        <v>640</v>
      </c>
      <c r="I203" s="67" t="s">
        <v>265</v>
      </c>
      <c r="J203" s="66">
        <f t="shared" si="13"/>
        <v>1800</v>
      </c>
      <c r="K203" s="296">
        <f t="shared" si="13"/>
        <v>0</v>
      </c>
      <c r="L203" s="296">
        <f t="shared" si="13"/>
        <v>0</v>
      </c>
    </row>
    <row r="204" spans="2:12" ht="55.5" customHeight="1" hidden="1">
      <c r="B204" s="11" t="s">
        <v>634</v>
      </c>
      <c r="C204" s="71" t="s">
        <v>97</v>
      </c>
      <c r="D204" s="71" t="s">
        <v>538</v>
      </c>
      <c r="E204" s="67" t="s">
        <v>99</v>
      </c>
      <c r="F204" s="67" t="s">
        <v>128</v>
      </c>
      <c r="G204" s="67" t="s">
        <v>247</v>
      </c>
      <c r="H204" s="67" t="s">
        <v>640</v>
      </c>
      <c r="I204" s="90" t="s">
        <v>63</v>
      </c>
      <c r="J204" s="89">
        <v>1800</v>
      </c>
      <c r="K204" s="294"/>
      <c r="L204" s="294"/>
    </row>
    <row r="205" spans="2:12" ht="14.25" customHeight="1" hidden="1">
      <c r="B205" s="14" t="s">
        <v>281</v>
      </c>
      <c r="C205" s="79" t="s">
        <v>97</v>
      </c>
      <c r="D205" s="71" t="s">
        <v>538</v>
      </c>
      <c r="E205" s="78" t="s">
        <v>99</v>
      </c>
      <c r="F205" s="78" t="s">
        <v>128</v>
      </c>
      <c r="G205" s="78" t="s">
        <v>272</v>
      </c>
      <c r="H205" s="78"/>
      <c r="I205" s="92"/>
      <c r="J205" s="77" t="e">
        <f>J207+#REF!</f>
        <v>#REF!</v>
      </c>
      <c r="K205" s="294"/>
      <c r="L205" s="294"/>
    </row>
    <row r="206" spans="2:12" ht="12.75" hidden="1">
      <c r="B206" s="26" t="s">
        <v>124</v>
      </c>
      <c r="C206" s="71" t="s">
        <v>97</v>
      </c>
      <c r="D206" s="71" t="s">
        <v>538</v>
      </c>
      <c r="E206" s="67" t="s">
        <v>99</v>
      </c>
      <c r="F206" s="67" t="s">
        <v>128</v>
      </c>
      <c r="G206" s="67" t="s">
        <v>272</v>
      </c>
      <c r="H206" s="67"/>
      <c r="I206" s="92"/>
      <c r="J206" s="77" t="e">
        <f>J207</f>
        <v>#REF!</v>
      </c>
      <c r="K206" s="294"/>
      <c r="L206" s="294"/>
    </row>
    <row r="207" spans="2:12" ht="76.5" customHeight="1" hidden="1">
      <c r="B207" s="26" t="s">
        <v>123</v>
      </c>
      <c r="C207" s="71" t="s">
        <v>97</v>
      </c>
      <c r="D207" s="71" t="s">
        <v>538</v>
      </c>
      <c r="E207" s="67" t="s">
        <v>99</v>
      </c>
      <c r="F207" s="67" t="s">
        <v>128</v>
      </c>
      <c r="G207" s="67" t="s">
        <v>272</v>
      </c>
      <c r="H207" s="67"/>
      <c r="I207" s="90"/>
      <c r="J207" s="66" t="e">
        <f>#REF!</f>
        <v>#REF!</v>
      </c>
      <c r="K207" s="294"/>
      <c r="L207" s="294"/>
    </row>
    <row r="208" spans="2:12" ht="25.5" hidden="1">
      <c r="B208" s="24" t="s">
        <v>75</v>
      </c>
      <c r="C208" s="94"/>
      <c r="D208" s="71" t="s">
        <v>538</v>
      </c>
      <c r="E208" s="67" t="s">
        <v>99</v>
      </c>
      <c r="F208" s="67" t="s">
        <v>128</v>
      </c>
      <c r="G208" s="67" t="s">
        <v>272</v>
      </c>
      <c r="H208" s="67"/>
      <c r="I208" s="67" t="s">
        <v>74</v>
      </c>
      <c r="J208" s="66">
        <f>J209</f>
        <v>0</v>
      </c>
      <c r="K208" s="294"/>
      <c r="L208" s="294"/>
    </row>
    <row r="209" spans="2:12" ht="25.5" hidden="1">
      <c r="B209" s="24" t="s">
        <v>73</v>
      </c>
      <c r="C209" s="94"/>
      <c r="D209" s="71" t="s">
        <v>538</v>
      </c>
      <c r="E209" s="67" t="s">
        <v>99</v>
      </c>
      <c r="F209" s="67" t="s">
        <v>128</v>
      </c>
      <c r="G209" s="67" t="s">
        <v>272</v>
      </c>
      <c r="H209" s="67"/>
      <c r="I209" s="67" t="s">
        <v>68</v>
      </c>
      <c r="J209" s="66">
        <v>0</v>
      </c>
      <c r="K209" s="294"/>
      <c r="L209" s="294"/>
    </row>
    <row r="210" spans="2:12" ht="25.5" hidden="1">
      <c r="B210" s="24" t="s">
        <v>275</v>
      </c>
      <c r="C210" s="94" t="s">
        <v>97</v>
      </c>
      <c r="D210" s="71" t="s">
        <v>538</v>
      </c>
      <c r="E210" s="67" t="s">
        <v>99</v>
      </c>
      <c r="F210" s="67" t="s">
        <v>128</v>
      </c>
      <c r="G210" s="67" t="s">
        <v>272</v>
      </c>
      <c r="H210" s="67" t="s">
        <v>639</v>
      </c>
      <c r="I210" s="67"/>
      <c r="J210" s="66">
        <f aca="true" t="shared" si="14" ref="J210:L211">J211</f>
        <v>10</v>
      </c>
      <c r="K210" s="296">
        <f t="shared" si="14"/>
        <v>0</v>
      </c>
      <c r="L210" s="296">
        <f t="shared" si="14"/>
        <v>0</v>
      </c>
    </row>
    <row r="211" spans="2:12" ht="25.5" hidden="1">
      <c r="B211" s="24" t="s">
        <v>75</v>
      </c>
      <c r="C211" s="94" t="s">
        <v>97</v>
      </c>
      <c r="D211" s="71" t="s">
        <v>538</v>
      </c>
      <c r="E211" s="67" t="s">
        <v>99</v>
      </c>
      <c r="F211" s="67" t="s">
        <v>128</v>
      </c>
      <c r="G211" s="67" t="s">
        <v>272</v>
      </c>
      <c r="H211" s="67" t="s">
        <v>639</v>
      </c>
      <c r="I211" s="67" t="s">
        <v>74</v>
      </c>
      <c r="J211" s="66">
        <f t="shared" si="14"/>
        <v>10</v>
      </c>
      <c r="K211" s="296">
        <f t="shared" si="14"/>
        <v>0</v>
      </c>
      <c r="L211" s="296">
        <f t="shared" si="14"/>
        <v>0</v>
      </c>
    </row>
    <row r="212" spans="2:12" ht="25.5" hidden="1">
      <c r="B212" s="24" t="s">
        <v>73</v>
      </c>
      <c r="C212" s="94" t="s">
        <v>97</v>
      </c>
      <c r="D212" s="71" t="s">
        <v>538</v>
      </c>
      <c r="E212" s="67" t="s">
        <v>99</v>
      </c>
      <c r="F212" s="67" t="s">
        <v>128</v>
      </c>
      <c r="G212" s="67" t="s">
        <v>272</v>
      </c>
      <c r="H212" s="67" t="s">
        <v>639</v>
      </c>
      <c r="I212" s="90" t="s">
        <v>68</v>
      </c>
      <c r="J212" s="66">
        <v>10</v>
      </c>
      <c r="K212" s="294"/>
      <c r="L212" s="294"/>
    </row>
    <row r="213" spans="2:12" ht="25.5" hidden="1">
      <c r="B213" s="10" t="s">
        <v>638</v>
      </c>
      <c r="C213" s="94" t="s">
        <v>97</v>
      </c>
      <c r="D213" s="71" t="s">
        <v>538</v>
      </c>
      <c r="E213" s="70" t="s">
        <v>99</v>
      </c>
      <c r="F213" s="67" t="s">
        <v>128</v>
      </c>
      <c r="G213" s="67" t="s">
        <v>272</v>
      </c>
      <c r="H213" s="70" t="s">
        <v>637</v>
      </c>
      <c r="I213" s="70"/>
      <c r="J213" s="69">
        <f aca="true" t="shared" si="15" ref="J213:L214">J214</f>
        <v>10</v>
      </c>
      <c r="K213" s="303">
        <f t="shared" si="15"/>
        <v>0</v>
      </c>
      <c r="L213" s="303">
        <f t="shared" si="15"/>
        <v>0</v>
      </c>
    </row>
    <row r="214" spans="2:12" ht="25.5" hidden="1">
      <c r="B214" s="133" t="s">
        <v>75</v>
      </c>
      <c r="C214" s="94" t="s">
        <v>97</v>
      </c>
      <c r="D214" s="71" t="s">
        <v>538</v>
      </c>
      <c r="E214" s="70" t="s">
        <v>99</v>
      </c>
      <c r="F214" s="67" t="s">
        <v>128</v>
      </c>
      <c r="G214" s="67" t="s">
        <v>272</v>
      </c>
      <c r="H214" s="70" t="s">
        <v>637</v>
      </c>
      <c r="I214" s="70" t="s">
        <v>74</v>
      </c>
      <c r="J214" s="69">
        <f t="shared" si="15"/>
        <v>10</v>
      </c>
      <c r="K214" s="303">
        <f t="shared" si="15"/>
        <v>0</v>
      </c>
      <c r="L214" s="303">
        <f t="shared" si="15"/>
        <v>0</v>
      </c>
    </row>
    <row r="215" spans="2:12" ht="31.5" customHeight="1" hidden="1">
      <c r="B215" s="133" t="s">
        <v>73</v>
      </c>
      <c r="C215" s="94" t="s">
        <v>97</v>
      </c>
      <c r="D215" s="71" t="s">
        <v>538</v>
      </c>
      <c r="E215" s="70" t="s">
        <v>99</v>
      </c>
      <c r="F215" s="67" t="s">
        <v>128</v>
      </c>
      <c r="G215" s="67" t="s">
        <v>272</v>
      </c>
      <c r="H215" s="70" t="s">
        <v>637</v>
      </c>
      <c r="I215" s="70" t="s">
        <v>68</v>
      </c>
      <c r="J215" s="69">
        <v>10</v>
      </c>
      <c r="K215" s="294"/>
      <c r="L215" s="294"/>
    </row>
    <row r="216" spans="2:12" ht="12.75" hidden="1">
      <c r="B216" s="24"/>
      <c r="C216" s="94"/>
      <c r="D216" s="71" t="s">
        <v>538</v>
      </c>
      <c r="E216" s="67"/>
      <c r="F216" s="67"/>
      <c r="G216" s="67"/>
      <c r="H216" s="67"/>
      <c r="I216" s="90"/>
      <c r="J216" s="66"/>
      <c r="K216" s="294"/>
      <c r="L216" s="294"/>
    </row>
    <row r="217" spans="2:12" ht="12.75" hidden="1">
      <c r="B217" s="14" t="s">
        <v>270</v>
      </c>
      <c r="C217" s="79" t="s">
        <v>97</v>
      </c>
      <c r="D217" s="71" t="s">
        <v>538</v>
      </c>
      <c r="E217" s="78" t="s">
        <v>99</v>
      </c>
      <c r="F217" s="78" t="s">
        <v>247</v>
      </c>
      <c r="G217" s="78"/>
      <c r="H217" s="78"/>
      <c r="I217" s="78"/>
      <c r="J217" s="77" t="e">
        <f>J218+J233</f>
        <v>#REF!</v>
      </c>
      <c r="K217" s="294"/>
      <c r="L217" s="294"/>
    </row>
    <row r="218" spans="2:12" ht="12.75" hidden="1">
      <c r="B218" s="14" t="s">
        <v>269</v>
      </c>
      <c r="C218" s="79" t="s">
        <v>97</v>
      </c>
      <c r="D218" s="71" t="s">
        <v>538</v>
      </c>
      <c r="E218" s="78" t="s">
        <v>99</v>
      </c>
      <c r="F218" s="78" t="s">
        <v>247</v>
      </c>
      <c r="G218" s="78" t="s">
        <v>86</v>
      </c>
      <c r="H218" s="78"/>
      <c r="I218" s="78"/>
      <c r="J218" s="77" t="e">
        <f>#REF!</f>
        <v>#REF!</v>
      </c>
      <c r="K218" s="294"/>
      <c r="L218" s="294"/>
    </row>
    <row r="219" spans="2:12" ht="39.75" customHeight="1" hidden="1">
      <c r="B219" s="26" t="s">
        <v>636</v>
      </c>
      <c r="C219" s="71" t="s">
        <v>97</v>
      </c>
      <c r="D219" s="71" t="s">
        <v>538</v>
      </c>
      <c r="E219" s="67" t="s">
        <v>99</v>
      </c>
      <c r="F219" s="67" t="s">
        <v>247</v>
      </c>
      <c r="G219" s="67" t="s">
        <v>86</v>
      </c>
      <c r="H219" s="67" t="s">
        <v>633</v>
      </c>
      <c r="I219" s="67"/>
      <c r="J219" s="66">
        <f>J220+J222</f>
        <v>2000</v>
      </c>
      <c r="K219" s="296">
        <f>K220+K222</f>
        <v>0</v>
      </c>
      <c r="L219" s="296">
        <f>L220+L222</f>
        <v>0</v>
      </c>
    </row>
    <row r="220" spans="2:12" ht="12.75" hidden="1">
      <c r="B220" s="26" t="s">
        <v>624</v>
      </c>
      <c r="C220" s="71" t="s">
        <v>97</v>
      </c>
      <c r="D220" s="71" t="s">
        <v>538</v>
      </c>
      <c r="E220" s="67" t="s">
        <v>99</v>
      </c>
      <c r="F220" s="67" t="s">
        <v>247</v>
      </c>
      <c r="G220" s="67" t="s">
        <v>86</v>
      </c>
      <c r="H220" s="67"/>
      <c r="I220" s="67" t="s">
        <v>258</v>
      </c>
      <c r="J220" s="66">
        <f>J221</f>
        <v>0</v>
      </c>
      <c r="K220" s="294"/>
      <c r="L220" s="294"/>
    </row>
    <row r="221" spans="2:12" ht="25.5" hidden="1">
      <c r="B221" s="26" t="s">
        <v>635</v>
      </c>
      <c r="C221" s="71" t="s">
        <v>97</v>
      </c>
      <c r="D221" s="71" t="s">
        <v>538</v>
      </c>
      <c r="E221" s="67" t="s">
        <v>99</v>
      </c>
      <c r="F221" s="67" t="s">
        <v>247</v>
      </c>
      <c r="G221" s="67" t="s">
        <v>86</v>
      </c>
      <c r="H221" s="67"/>
      <c r="I221" s="67" t="s">
        <v>255</v>
      </c>
      <c r="J221" s="66">
        <f>4500-4500</f>
        <v>0</v>
      </c>
      <c r="K221" s="294"/>
      <c r="L221" s="294"/>
    </row>
    <row r="222" spans="2:12" ht="12.75" hidden="1">
      <c r="B222" s="16" t="s">
        <v>447</v>
      </c>
      <c r="C222" s="71" t="s">
        <v>97</v>
      </c>
      <c r="D222" s="71" t="s">
        <v>538</v>
      </c>
      <c r="E222" s="67" t="s">
        <v>99</v>
      </c>
      <c r="F222" s="67" t="s">
        <v>247</v>
      </c>
      <c r="G222" s="67" t="s">
        <v>86</v>
      </c>
      <c r="H222" s="67" t="s">
        <v>633</v>
      </c>
      <c r="I222" s="67" t="s">
        <v>265</v>
      </c>
      <c r="J222" s="66">
        <f>J223</f>
        <v>2000</v>
      </c>
      <c r="K222" s="296">
        <f>K223</f>
        <v>0</v>
      </c>
      <c r="L222" s="296">
        <f>L223</f>
        <v>0</v>
      </c>
    </row>
    <row r="223" spans="2:12" ht="51" customHeight="1" hidden="1">
      <c r="B223" s="11" t="s">
        <v>634</v>
      </c>
      <c r="C223" s="71" t="s">
        <v>97</v>
      </c>
      <c r="D223" s="71" t="s">
        <v>538</v>
      </c>
      <c r="E223" s="67" t="s">
        <v>99</v>
      </c>
      <c r="F223" s="67" t="s">
        <v>247</v>
      </c>
      <c r="G223" s="67" t="s">
        <v>86</v>
      </c>
      <c r="H223" s="67" t="s">
        <v>633</v>
      </c>
      <c r="I223" s="90" t="s">
        <v>63</v>
      </c>
      <c r="J223" s="66">
        <v>2000</v>
      </c>
      <c r="K223" s="294"/>
      <c r="L223" s="294"/>
    </row>
    <row r="224" spans="2:12" ht="12.75" hidden="1">
      <c r="B224" s="26" t="s">
        <v>262</v>
      </c>
      <c r="C224" s="71" t="s">
        <v>97</v>
      </c>
      <c r="D224" s="71" t="s">
        <v>538</v>
      </c>
      <c r="E224" s="67" t="s">
        <v>99</v>
      </c>
      <c r="F224" s="67" t="s">
        <v>247</v>
      </c>
      <c r="G224" s="67" t="s">
        <v>86</v>
      </c>
      <c r="H224" s="67" t="s">
        <v>632</v>
      </c>
      <c r="I224" s="67"/>
      <c r="J224" s="66">
        <f aca="true" t="shared" si="16" ref="J224:L225">J225</f>
        <v>1000</v>
      </c>
      <c r="K224" s="296">
        <f t="shared" si="16"/>
        <v>0</v>
      </c>
      <c r="L224" s="296">
        <f t="shared" si="16"/>
        <v>0</v>
      </c>
    </row>
    <row r="225" spans="2:12" ht="38.25" hidden="1">
      <c r="B225" s="26" t="s">
        <v>259</v>
      </c>
      <c r="C225" s="71" t="s">
        <v>97</v>
      </c>
      <c r="D225" s="71" t="s">
        <v>538</v>
      </c>
      <c r="E225" s="67" t="s">
        <v>99</v>
      </c>
      <c r="F225" s="67" t="s">
        <v>247</v>
      </c>
      <c r="G225" s="67" t="s">
        <v>86</v>
      </c>
      <c r="H225" s="67" t="s">
        <v>632</v>
      </c>
      <c r="I225" s="67" t="s">
        <v>258</v>
      </c>
      <c r="J225" s="66">
        <f t="shared" si="16"/>
        <v>1000</v>
      </c>
      <c r="K225" s="296">
        <f t="shared" si="16"/>
        <v>0</v>
      </c>
      <c r="L225" s="296">
        <f t="shared" si="16"/>
        <v>0</v>
      </c>
    </row>
    <row r="226" spans="2:12" ht="25.5" hidden="1">
      <c r="B226" s="26" t="s">
        <v>257</v>
      </c>
      <c r="C226" s="71" t="s">
        <v>97</v>
      </c>
      <c r="D226" s="71" t="s">
        <v>538</v>
      </c>
      <c r="E226" s="67" t="s">
        <v>99</v>
      </c>
      <c r="F226" s="67" t="s">
        <v>247</v>
      </c>
      <c r="G226" s="67" t="s">
        <v>86</v>
      </c>
      <c r="H226" s="67" t="s">
        <v>632</v>
      </c>
      <c r="I226" s="67" t="s">
        <v>255</v>
      </c>
      <c r="J226" s="66">
        <v>1000</v>
      </c>
      <c r="K226" s="294"/>
      <c r="L226" s="294"/>
    </row>
    <row r="227" spans="2:12" ht="30.75" customHeight="1" hidden="1">
      <c r="B227" s="26" t="s">
        <v>260</v>
      </c>
      <c r="C227" s="71" t="s">
        <v>97</v>
      </c>
      <c r="D227" s="71" t="s">
        <v>538</v>
      </c>
      <c r="E227" s="67" t="s">
        <v>99</v>
      </c>
      <c r="F227" s="67" t="s">
        <v>247</v>
      </c>
      <c r="G227" s="67" t="s">
        <v>86</v>
      </c>
      <c r="H227" s="67" t="s">
        <v>631</v>
      </c>
      <c r="I227" s="67"/>
      <c r="J227" s="66">
        <f aca="true" t="shared" si="17" ref="J227:L228">J228</f>
        <v>200</v>
      </c>
      <c r="K227" s="296">
        <f t="shared" si="17"/>
        <v>0</v>
      </c>
      <c r="L227" s="296">
        <f t="shared" si="17"/>
        <v>0</v>
      </c>
    </row>
    <row r="228" spans="2:12" ht="38.25" hidden="1">
      <c r="B228" s="26" t="s">
        <v>259</v>
      </c>
      <c r="C228" s="71" t="s">
        <v>97</v>
      </c>
      <c r="D228" s="71" t="s">
        <v>538</v>
      </c>
      <c r="E228" s="67" t="s">
        <v>99</v>
      </c>
      <c r="F228" s="67" t="s">
        <v>247</v>
      </c>
      <c r="G228" s="67" t="s">
        <v>86</v>
      </c>
      <c r="H228" s="67" t="s">
        <v>631</v>
      </c>
      <c r="I228" s="67" t="s">
        <v>258</v>
      </c>
      <c r="J228" s="66">
        <f t="shared" si="17"/>
        <v>200</v>
      </c>
      <c r="K228" s="296">
        <f t="shared" si="17"/>
        <v>0</v>
      </c>
      <c r="L228" s="296">
        <f t="shared" si="17"/>
        <v>0</v>
      </c>
    </row>
    <row r="229" spans="2:12" ht="25.5" hidden="1">
      <c r="B229" s="26" t="s">
        <v>257</v>
      </c>
      <c r="C229" s="71" t="s">
        <v>97</v>
      </c>
      <c r="D229" s="71" t="s">
        <v>538</v>
      </c>
      <c r="E229" s="67" t="s">
        <v>99</v>
      </c>
      <c r="F229" s="67" t="s">
        <v>247</v>
      </c>
      <c r="G229" s="67" t="s">
        <v>86</v>
      </c>
      <c r="H229" s="67" t="s">
        <v>631</v>
      </c>
      <c r="I229" s="67" t="s">
        <v>255</v>
      </c>
      <c r="J229" s="66">
        <v>200</v>
      </c>
      <c r="K229" s="294"/>
      <c r="L229" s="294"/>
    </row>
    <row r="230" spans="2:12" ht="42" customHeight="1" hidden="1">
      <c r="B230" s="26" t="s">
        <v>254</v>
      </c>
      <c r="C230" s="71" t="s">
        <v>97</v>
      </c>
      <c r="D230" s="71" t="s">
        <v>538</v>
      </c>
      <c r="E230" s="67" t="s">
        <v>99</v>
      </c>
      <c r="F230" s="67" t="s">
        <v>247</v>
      </c>
      <c r="G230" s="67" t="s">
        <v>86</v>
      </c>
      <c r="H230" s="67" t="s">
        <v>630</v>
      </c>
      <c r="I230" s="90"/>
      <c r="J230" s="66">
        <f aca="true" t="shared" si="18" ref="J230:L231">J231</f>
        <v>150</v>
      </c>
      <c r="K230" s="296">
        <f t="shared" si="18"/>
        <v>0</v>
      </c>
      <c r="L230" s="296">
        <f t="shared" si="18"/>
        <v>0</v>
      </c>
    </row>
    <row r="231" spans="2:12" ht="25.5" hidden="1">
      <c r="B231" s="24" t="s">
        <v>75</v>
      </c>
      <c r="C231" s="94" t="s">
        <v>97</v>
      </c>
      <c r="D231" s="71" t="s">
        <v>538</v>
      </c>
      <c r="E231" s="67" t="s">
        <v>99</v>
      </c>
      <c r="F231" s="67" t="s">
        <v>247</v>
      </c>
      <c r="G231" s="67" t="s">
        <v>86</v>
      </c>
      <c r="H231" s="67" t="s">
        <v>630</v>
      </c>
      <c r="I231" s="90" t="s">
        <v>74</v>
      </c>
      <c r="J231" s="66">
        <f t="shared" si="18"/>
        <v>150</v>
      </c>
      <c r="K231" s="296">
        <f t="shared" si="18"/>
        <v>0</v>
      </c>
      <c r="L231" s="296">
        <f t="shared" si="18"/>
        <v>0</v>
      </c>
    </row>
    <row r="232" spans="2:12" ht="24.75" customHeight="1" hidden="1">
      <c r="B232" s="24" t="s">
        <v>73</v>
      </c>
      <c r="C232" s="94" t="s">
        <v>97</v>
      </c>
      <c r="D232" s="71" t="s">
        <v>538</v>
      </c>
      <c r="E232" s="67" t="s">
        <v>99</v>
      </c>
      <c r="F232" s="67" t="s">
        <v>247</v>
      </c>
      <c r="G232" s="67" t="s">
        <v>86</v>
      </c>
      <c r="H232" s="67" t="s">
        <v>630</v>
      </c>
      <c r="I232" s="90" t="s">
        <v>68</v>
      </c>
      <c r="J232" s="66">
        <v>150</v>
      </c>
      <c r="K232" s="294"/>
      <c r="L232" s="294"/>
    </row>
    <row r="233" spans="2:12" ht="12.75" hidden="1">
      <c r="B233" s="14" t="s">
        <v>629</v>
      </c>
      <c r="C233" s="95" t="s">
        <v>97</v>
      </c>
      <c r="D233" s="71" t="s">
        <v>538</v>
      </c>
      <c r="E233" s="78" t="s">
        <v>99</v>
      </c>
      <c r="F233" s="78" t="s">
        <v>247</v>
      </c>
      <c r="G233" s="78" t="s">
        <v>97</v>
      </c>
      <c r="H233" s="78"/>
      <c r="I233" s="92"/>
      <c r="J233" s="77">
        <f>J234</f>
        <v>0</v>
      </c>
      <c r="K233" s="294"/>
      <c r="L233" s="294"/>
    </row>
    <row r="234" spans="2:12" ht="12.75" hidden="1">
      <c r="B234" s="16" t="s">
        <v>613</v>
      </c>
      <c r="C234" s="94" t="s">
        <v>97</v>
      </c>
      <c r="D234" s="71" t="s">
        <v>538</v>
      </c>
      <c r="E234" s="67" t="s">
        <v>99</v>
      </c>
      <c r="F234" s="67" t="s">
        <v>247</v>
      </c>
      <c r="G234" s="67" t="s">
        <v>97</v>
      </c>
      <c r="H234" s="67"/>
      <c r="I234" s="90"/>
      <c r="J234" s="66">
        <f>J235</f>
        <v>0</v>
      </c>
      <c r="K234" s="294"/>
      <c r="L234" s="294"/>
    </row>
    <row r="235" spans="2:12" ht="25.5" hidden="1">
      <c r="B235" s="26" t="s">
        <v>628</v>
      </c>
      <c r="C235" s="94" t="s">
        <v>97</v>
      </c>
      <c r="D235" s="71" t="s">
        <v>538</v>
      </c>
      <c r="E235" s="67" t="s">
        <v>99</v>
      </c>
      <c r="F235" s="67" t="s">
        <v>247</v>
      </c>
      <c r="G235" s="67" t="s">
        <v>97</v>
      </c>
      <c r="H235" s="67"/>
      <c r="I235" s="90"/>
      <c r="J235" s="66">
        <f>J236</f>
        <v>0</v>
      </c>
      <c r="K235" s="294"/>
      <c r="L235" s="294"/>
    </row>
    <row r="236" spans="2:12" ht="12.75" hidden="1">
      <c r="B236" s="26" t="s">
        <v>344</v>
      </c>
      <c r="C236" s="94" t="s">
        <v>97</v>
      </c>
      <c r="D236" s="71" t="s">
        <v>538</v>
      </c>
      <c r="E236" s="67" t="s">
        <v>99</v>
      </c>
      <c r="F236" s="67" t="s">
        <v>247</v>
      </c>
      <c r="G236" s="67" t="s">
        <v>97</v>
      </c>
      <c r="H236" s="67"/>
      <c r="I236" s="90" t="s">
        <v>340</v>
      </c>
      <c r="J236" s="66">
        <f>J237</f>
        <v>0</v>
      </c>
      <c r="K236" s="294"/>
      <c r="L236" s="294"/>
    </row>
    <row r="237" spans="2:12" ht="37.5" customHeight="1" hidden="1">
      <c r="B237" s="26" t="s">
        <v>627</v>
      </c>
      <c r="C237" s="94" t="s">
        <v>97</v>
      </c>
      <c r="D237" s="71" t="s">
        <v>538</v>
      </c>
      <c r="E237" s="67" t="s">
        <v>99</v>
      </c>
      <c r="F237" s="67" t="s">
        <v>247</v>
      </c>
      <c r="G237" s="67" t="s">
        <v>97</v>
      </c>
      <c r="H237" s="67"/>
      <c r="I237" s="90" t="s">
        <v>626</v>
      </c>
      <c r="J237" s="66"/>
      <c r="K237" s="294"/>
      <c r="L237" s="294"/>
    </row>
    <row r="238" spans="2:12" ht="12.75" hidden="1">
      <c r="B238" s="24"/>
      <c r="C238" s="94"/>
      <c r="D238" s="71" t="s">
        <v>538</v>
      </c>
      <c r="E238" s="67"/>
      <c r="F238" s="67"/>
      <c r="G238" s="67"/>
      <c r="H238" s="67"/>
      <c r="I238" s="90"/>
      <c r="J238" s="66"/>
      <c r="K238" s="294"/>
      <c r="L238" s="294"/>
    </row>
    <row r="239" spans="2:12" ht="15.75" customHeight="1" hidden="1">
      <c r="B239" s="28" t="s">
        <v>249</v>
      </c>
      <c r="C239" s="95" t="s">
        <v>97</v>
      </c>
      <c r="D239" s="79" t="s">
        <v>538</v>
      </c>
      <c r="E239" s="78" t="s">
        <v>99</v>
      </c>
      <c r="F239" s="78" t="s">
        <v>85</v>
      </c>
      <c r="G239" s="78" t="s">
        <v>247</v>
      </c>
      <c r="H239" s="78"/>
      <c r="I239" s="92"/>
      <c r="J239" s="77">
        <f>J243+J240</f>
        <v>542</v>
      </c>
      <c r="K239" s="294"/>
      <c r="L239" s="294"/>
    </row>
    <row r="240" spans="2:12" ht="28.5" customHeight="1" hidden="1">
      <c r="B240" s="26" t="s">
        <v>625</v>
      </c>
      <c r="C240" s="94" t="s">
        <v>97</v>
      </c>
      <c r="D240" s="71" t="s">
        <v>538</v>
      </c>
      <c r="E240" s="67" t="s">
        <v>99</v>
      </c>
      <c r="F240" s="67" t="s">
        <v>85</v>
      </c>
      <c r="G240" s="67" t="s">
        <v>247</v>
      </c>
      <c r="H240" s="67"/>
      <c r="I240" s="67"/>
      <c r="J240" s="66">
        <f>J241</f>
        <v>0</v>
      </c>
      <c r="K240" s="294"/>
      <c r="L240" s="294"/>
    </row>
    <row r="241" spans="2:12" ht="16.5" customHeight="1" hidden="1">
      <c r="B241" s="26" t="s">
        <v>624</v>
      </c>
      <c r="C241" s="94" t="s">
        <v>97</v>
      </c>
      <c r="D241" s="71" t="s">
        <v>538</v>
      </c>
      <c r="E241" s="67" t="s">
        <v>99</v>
      </c>
      <c r="F241" s="67" t="s">
        <v>85</v>
      </c>
      <c r="G241" s="67" t="s">
        <v>247</v>
      </c>
      <c r="H241" s="67"/>
      <c r="I241" s="67" t="s">
        <v>258</v>
      </c>
      <c r="J241" s="66">
        <f>J242</f>
        <v>0</v>
      </c>
      <c r="K241" s="294"/>
      <c r="L241" s="294"/>
    </row>
    <row r="242" spans="2:12" ht="45" customHeight="1" hidden="1">
      <c r="B242" s="26" t="s">
        <v>623</v>
      </c>
      <c r="C242" s="94" t="s">
        <v>97</v>
      </c>
      <c r="D242" s="71" t="s">
        <v>538</v>
      </c>
      <c r="E242" s="67" t="s">
        <v>99</v>
      </c>
      <c r="F242" s="67" t="s">
        <v>85</v>
      </c>
      <c r="G242" s="67" t="s">
        <v>247</v>
      </c>
      <c r="H242" s="67"/>
      <c r="I242" s="67" t="s">
        <v>622</v>
      </c>
      <c r="J242" s="66">
        <f>4000-4000</f>
        <v>0</v>
      </c>
      <c r="K242" s="294"/>
      <c r="L242" s="294"/>
    </row>
    <row r="243" spans="2:12" ht="0.75" customHeight="1" hidden="1">
      <c r="B243" s="26" t="s">
        <v>102</v>
      </c>
      <c r="C243" s="71" t="s">
        <v>97</v>
      </c>
      <c r="D243" s="71" t="s">
        <v>538</v>
      </c>
      <c r="E243" s="67" t="s">
        <v>99</v>
      </c>
      <c r="F243" s="67" t="s">
        <v>85</v>
      </c>
      <c r="G243" s="67" t="s">
        <v>247</v>
      </c>
      <c r="H243" s="67" t="s">
        <v>564</v>
      </c>
      <c r="I243" s="90"/>
      <c r="J243" s="66">
        <f>J244+J247+J251</f>
        <v>542</v>
      </c>
      <c r="K243" s="294"/>
      <c r="L243" s="294"/>
    </row>
    <row r="244" spans="2:12" ht="31.5" customHeight="1" hidden="1">
      <c r="B244" s="24" t="s">
        <v>248</v>
      </c>
      <c r="C244" s="94" t="s">
        <v>97</v>
      </c>
      <c r="D244" s="71" t="s">
        <v>538</v>
      </c>
      <c r="E244" s="67" t="s">
        <v>99</v>
      </c>
      <c r="F244" s="67" t="s">
        <v>85</v>
      </c>
      <c r="G244" s="67" t="s">
        <v>247</v>
      </c>
      <c r="H244" s="67" t="s">
        <v>621</v>
      </c>
      <c r="I244" s="90"/>
      <c r="J244" s="66">
        <f aca="true" t="shared" si="19" ref="J244:L245">J245</f>
        <v>100</v>
      </c>
      <c r="K244" s="296">
        <f t="shared" si="19"/>
        <v>0</v>
      </c>
      <c r="L244" s="296">
        <f t="shared" si="19"/>
        <v>0</v>
      </c>
    </row>
    <row r="245" spans="2:12" ht="25.5" hidden="1">
      <c r="B245" s="24" t="s">
        <v>75</v>
      </c>
      <c r="C245" s="94" t="s">
        <v>97</v>
      </c>
      <c r="D245" s="71" t="s">
        <v>538</v>
      </c>
      <c r="E245" s="67" t="s">
        <v>99</v>
      </c>
      <c r="F245" s="67" t="s">
        <v>85</v>
      </c>
      <c r="G245" s="67" t="s">
        <v>247</v>
      </c>
      <c r="H245" s="67" t="s">
        <v>621</v>
      </c>
      <c r="I245" s="90" t="s">
        <v>74</v>
      </c>
      <c r="J245" s="66">
        <f t="shared" si="19"/>
        <v>100</v>
      </c>
      <c r="K245" s="296">
        <f t="shared" si="19"/>
        <v>0</v>
      </c>
      <c r="L245" s="296">
        <f t="shared" si="19"/>
        <v>0</v>
      </c>
    </row>
    <row r="246" spans="2:12" ht="24.75" customHeight="1" hidden="1">
      <c r="B246" s="24" t="s">
        <v>73</v>
      </c>
      <c r="C246" s="94" t="s">
        <v>97</v>
      </c>
      <c r="D246" s="71" t="s">
        <v>538</v>
      </c>
      <c r="E246" s="67" t="s">
        <v>99</v>
      </c>
      <c r="F246" s="67" t="s">
        <v>85</v>
      </c>
      <c r="G246" s="67" t="s">
        <v>247</v>
      </c>
      <c r="H246" s="67" t="s">
        <v>621</v>
      </c>
      <c r="I246" s="90" t="s">
        <v>68</v>
      </c>
      <c r="J246" s="66">
        <v>100</v>
      </c>
      <c r="K246" s="294"/>
      <c r="L246" s="294"/>
    </row>
    <row r="247" spans="2:12" ht="0.75" customHeight="1" hidden="1">
      <c r="B247" s="26" t="s">
        <v>287</v>
      </c>
      <c r="C247" s="94" t="s">
        <v>97</v>
      </c>
      <c r="D247" s="71" t="s">
        <v>538</v>
      </c>
      <c r="E247" s="67" t="s">
        <v>99</v>
      </c>
      <c r="F247" s="67" t="s">
        <v>85</v>
      </c>
      <c r="G247" s="67" t="s">
        <v>247</v>
      </c>
      <c r="H247" s="67" t="s">
        <v>621</v>
      </c>
      <c r="I247" s="90" t="s">
        <v>265</v>
      </c>
      <c r="J247" s="66">
        <f>J248</f>
        <v>0</v>
      </c>
      <c r="K247" s="294"/>
      <c r="L247" s="294"/>
    </row>
    <row r="248" spans="2:12" ht="25.5" hidden="1">
      <c r="B248" s="24" t="s">
        <v>316</v>
      </c>
      <c r="C248" s="94" t="s">
        <v>97</v>
      </c>
      <c r="D248" s="71" t="s">
        <v>538</v>
      </c>
      <c r="E248" s="67" t="s">
        <v>99</v>
      </c>
      <c r="F248" s="67" t="s">
        <v>85</v>
      </c>
      <c r="G248" s="67" t="s">
        <v>247</v>
      </c>
      <c r="H248" s="67" t="s">
        <v>621</v>
      </c>
      <c r="I248" s="90" t="s">
        <v>314</v>
      </c>
      <c r="J248" s="66"/>
      <c r="K248" s="294"/>
      <c r="L248" s="294"/>
    </row>
    <row r="249" spans="2:12" ht="4.5" customHeight="1" hidden="1">
      <c r="B249" s="28" t="s">
        <v>245</v>
      </c>
      <c r="C249" s="95" t="s">
        <v>97</v>
      </c>
      <c r="D249" s="71" t="s">
        <v>538</v>
      </c>
      <c r="E249" s="78" t="s">
        <v>99</v>
      </c>
      <c r="F249" s="78" t="s">
        <v>242</v>
      </c>
      <c r="G249" s="78"/>
      <c r="H249" s="78"/>
      <c r="I249" s="92"/>
      <c r="J249" s="77">
        <f>J250</f>
        <v>442</v>
      </c>
      <c r="K249" s="294"/>
      <c r="L249" s="294"/>
    </row>
    <row r="250" spans="2:12" ht="12.75" hidden="1">
      <c r="B250" s="28" t="s">
        <v>244</v>
      </c>
      <c r="C250" s="95" t="s">
        <v>97</v>
      </c>
      <c r="D250" s="71" t="s">
        <v>538</v>
      </c>
      <c r="E250" s="78" t="s">
        <v>99</v>
      </c>
      <c r="F250" s="78" t="s">
        <v>242</v>
      </c>
      <c r="G250" s="78" t="s">
        <v>70</v>
      </c>
      <c r="H250" s="78"/>
      <c r="I250" s="92"/>
      <c r="J250" s="77">
        <f>J251</f>
        <v>442</v>
      </c>
      <c r="K250" s="294"/>
      <c r="L250" s="294"/>
    </row>
    <row r="251" spans="2:12" ht="38.25" hidden="1">
      <c r="B251" s="26" t="s">
        <v>102</v>
      </c>
      <c r="C251" s="71" t="s">
        <v>97</v>
      </c>
      <c r="D251" s="71" t="s">
        <v>538</v>
      </c>
      <c r="E251" s="67" t="s">
        <v>99</v>
      </c>
      <c r="F251" s="67" t="s">
        <v>242</v>
      </c>
      <c r="G251" s="67" t="s">
        <v>70</v>
      </c>
      <c r="H251" s="67" t="s">
        <v>564</v>
      </c>
      <c r="I251" s="90"/>
      <c r="J251" s="66">
        <f>J252</f>
        <v>442</v>
      </c>
      <c r="K251" s="294"/>
      <c r="L251" s="294"/>
    </row>
    <row r="252" spans="2:12" ht="32.25" customHeight="1" hidden="1">
      <c r="B252" s="26" t="s">
        <v>243</v>
      </c>
      <c r="C252" s="71" t="s">
        <v>97</v>
      </c>
      <c r="D252" s="71" t="s">
        <v>538</v>
      </c>
      <c r="E252" s="67" t="s">
        <v>99</v>
      </c>
      <c r="F252" s="67" t="s">
        <v>242</v>
      </c>
      <c r="G252" s="67" t="s">
        <v>70</v>
      </c>
      <c r="H252" s="67" t="s">
        <v>620</v>
      </c>
      <c r="I252" s="90"/>
      <c r="J252" s="66">
        <f>J253</f>
        <v>442</v>
      </c>
      <c r="K252" s="296">
        <f>K253</f>
        <v>0</v>
      </c>
      <c r="L252" s="296">
        <f>L253</f>
        <v>0</v>
      </c>
    </row>
    <row r="253" spans="2:12" ht="25.5" hidden="1">
      <c r="B253" s="24" t="s">
        <v>75</v>
      </c>
      <c r="C253" s="94" t="s">
        <v>97</v>
      </c>
      <c r="D253" s="71" t="s">
        <v>538</v>
      </c>
      <c r="E253" s="67" t="s">
        <v>99</v>
      </c>
      <c r="F253" s="67" t="s">
        <v>242</v>
      </c>
      <c r="G253" s="67" t="s">
        <v>70</v>
      </c>
      <c r="H253" s="67" t="s">
        <v>620</v>
      </c>
      <c r="I253" s="90" t="s">
        <v>74</v>
      </c>
      <c r="J253" s="66">
        <f>J254</f>
        <v>442</v>
      </c>
      <c r="K253" s="296">
        <f>K254</f>
        <v>0</v>
      </c>
      <c r="L253" s="296">
        <f>L254</f>
        <v>0</v>
      </c>
    </row>
    <row r="254" spans="2:12" ht="25.5" hidden="1">
      <c r="B254" s="24" t="s">
        <v>73</v>
      </c>
      <c r="C254" s="94" t="s">
        <v>97</v>
      </c>
      <c r="D254" s="71" t="s">
        <v>538</v>
      </c>
      <c r="E254" s="67" t="s">
        <v>99</v>
      </c>
      <c r="F254" s="67" t="s">
        <v>242</v>
      </c>
      <c r="G254" s="67" t="s">
        <v>70</v>
      </c>
      <c r="H254" s="67" t="s">
        <v>620</v>
      </c>
      <c r="I254" s="90" t="s">
        <v>68</v>
      </c>
      <c r="J254" s="66">
        <v>442</v>
      </c>
      <c r="K254" s="294"/>
      <c r="L254" s="294"/>
    </row>
    <row r="255" spans="2:12" ht="25.5" hidden="1">
      <c r="B255" s="14" t="s">
        <v>240</v>
      </c>
      <c r="C255" s="79" t="s">
        <v>97</v>
      </c>
      <c r="D255" s="71" t="s">
        <v>538</v>
      </c>
      <c r="E255" s="78" t="s">
        <v>99</v>
      </c>
      <c r="F255" s="78" t="s">
        <v>223</v>
      </c>
      <c r="G255" s="78"/>
      <c r="H255" s="78"/>
      <c r="I255" s="78"/>
      <c r="J255" s="77" t="e">
        <f>J256+J261</f>
        <v>#REF!</v>
      </c>
      <c r="K255" s="294"/>
      <c r="L255" s="294"/>
    </row>
    <row r="256" spans="2:12" ht="12.75" hidden="1">
      <c r="B256" s="14" t="s">
        <v>239</v>
      </c>
      <c r="C256" s="79" t="s">
        <v>97</v>
      </c>
      <c r="D256" s="71" t="s">
        <v>538</v>
      </c>
      <c r="E256" s="78" t="s">
        <v>99</v>
      </c>
      <c r="F256" s="78" t="s">
        <v>223</v>
      </c>
      <c r="G256" s="78" t="s">
        <v>86</v>
      </c>
      <c r="H256" s="78"/>
      <c r="I256" s="78"/>
      <c r="J256" s="77" t="e">
        <f>J257+#REF!+J332</f>
        <v>#REF!</v>
      </c>
      <c r="K256" s="294"/>
      <c r="L256" s="294"/>
    </row>
    <row r="257" spans="2:12" ht="12.75" hidden="1">
      <c r="B257" s="26" t="s">
        <v>238</v>
      </c>
      <c r="C257" s="71" t="s">
        <v>97</v>
      </c>
      <c r="D257" s="71" t="s">
        <v>538</v>
      </c>
      <c r="E257" s="67" t="s">
        <v>99</v>
      </c>
      <c r="F257" s="67" t="s">
        <v>223</v>
      </c>
      <c r="G257" s="67" t="s">
        <v>86</v>
      </c>
      <c r="H257" s="67" t="s">
        <v>619</v>
      </c>
      <c r="I257" s="67"/>
      <c r="J257" s="66">
        <f>J258</f>
        <v>0</v>
      </c>
      <c r="K257" s="294"/>
      <c r="L257" s="294"/>
    </row>
    <row r="258" spans="2:12" ht="25.5" hidden="1">
      <c r="B258" s="26" t="s">
        <v>212</v>
      </c>
      <c r="C258" s="71" t="s">
        <v>97</v>
      </c>
      <c r="D258" s="71" t="s">
        <v>538</v>
      </c>
      <c r="E258" s="67" t="s">
        <v>99</v>
      </c>
      <c r="F258" s="67" t="s">
        <v>223</v>
      </c>
      <c r="G258" s="67" t="s">
        <v>86</v>
      </c>
      <c r="H258" s="67"/>
      <c r="I258" s="67"/>
      <c r="J258" s="66">
        <f>J259</f>
        <v>0</v>
      </c>
      <c r="K258" s="294"/>
      <c r="L258" s="294"/>
    </row>
    <row r="259" spans="2:12" ht="38.25" hidden="1">
      <c r="B259" s="16" t="s">
        <v>237</v>
      </c>
      <c r="C259" s="91" t="s">
        <v>97</v>
      </c>
      <c r="D259" s="71" t="s">
        <v>538</v>
      </c>
      <c r="E259" s="67" t="s">
        <v>99</v>
      </c>
      <c r="F259" s="67" t="s">
        <v>223</v>
      </c>
      <c r="G259" s="67" t="s">
        <v>86</v>
      </c>
      <c r="H259" s="67" t="s">
        <v>619</v>
      </c>
      <c r="I259" s="67" t="s">
        <v>107</v>
      </c>
      <c r="J259" s="66">
        <f>J260</f>
        <v>0</v>
      </c>
      <c r="K259" s="294"/>
      <c r="L259" s="294"/>
    </row>
    <row r="260" spans="2:12" ht="51" hidden="1">
      <c r="B260" s="16" t="s">
        <v>236</v>
      </c>
      <c r="C260" s="91" t="s">
        <v>97</v>
      </c>
      <c r="D260" s="71" t="s">
        <v>538</v>
      </c>
      <c r="E260" s="67" t="s">
        <v>99</v>
      </c>
      <c r="F260" s="67" t="s">
        <v>223</v>
      </c>
      <c r="G260" s="67" t="s">
        <v>86</v>
      </c>
      <c r="H260" s="67" t="s">
        <v>619</v>
      </c>
      <c r="I260" s="67" t="s">
        <v>234</v>
      </c>
      <c r="J260" s="66">
        <v>0</v>
      </c>
      <c r="K260" s="294"/>
      <c r="L260" s="294"/>
    </row>
    <row r="261" spans="2:12" ht="12.75" hidden="1">
      <c r="B261" s="14"/>
      <c r="C261" s="79"/>
      <c r="D261" s="71" t="s">
        <v>538</v>
      </c>
      <c r="E261" s="78"/>
      <c r="F261" s="78"/>
      <c r="G261" s="78"/>
      <c r="H261" s="78"/>
      <c r="I261" s="78"/>
      <c r="J261" s="77"/>
      <c r="K261" s="294"/>
      <c r="L261" s="294"/>
    </row>
    <row r="262" spans="2:12" ht="25.5" hidden="1">
      <c r="B262" s="14" t="s">
        <v>221</v>
      </c>
      <c r="C262" s="79"/>
      <c r="D262" s="71" t="s">
        <v>538</v>
      </c>
      <c r="E262" s="78" t="s">
        <v>99</v>
      </c>
      <c r="F262" s="78" t="s">
        <v>70</v>
      </c>
      <c r="G262" s="78"/>
      <c r="H262" s="78"/>
      <c r="I262" s="78"/>
      <c r="J262" s="77">
        <f>J325+J321+J317+J304+J287+J283+J279+J263</f>
        <v>0</v>
      </c>
      <c r="K262" s="294"/>
      <c r="L262" s="294"/>
    </row>
    <row r="263" spans="2:12" ht="12.75" hidden="1">
      <c r="B263" s="14" t="s">
        <v>197</v>
      </c>
      <c r="C263" s="79"/>
      <c r="D263" s="71" t="s">
        <v>538</v>
      </c>
      <c r="E263" s="78" t="s">
        <v>99</v>
      </c>
      <c r="F263" s="78" t="s">
        <v>70</v>
      </c>
      <c r="G263" s="78" t="s">
        <v>86</v>
      </c>
      <c r="H263" s="78"/>
      <c r="I263" s="78"/>
      <c r="J263" s="77">
        <f>J264+J270+J267</f>
        <v>0</v>
      </c>
      <c r="K263" s="294"/>
      <c r="L263" s="294"/>
    </row>
    <row r="264" spans="2:12" ht="25.5" hidden="1">
      <c r="B264" s="26" t="s">
        <v>196</v>
      </c>
      <c r="C264" s="71"/>
      <c r="D264" s="71" t="s">
        <v>538</v>
      </c>
      <c r="E264" s="67" t="s">
        <v>99</v>
      </c>
      <c r="F264" s="67" t="s">
        <v>70</v>
      </c>
      <c r="G264" s="67" t="s">
        <v>86</v>
      </c>
      <c r="H264" s="67"/>
      <c r="I264" s="67"/>
      <c r="J264" s="66">
        <f>J266</f>
        <v>0</v>
      </c>
      <c r="K264" s="294"/>
      <c r="L264" s="294"/>
    </row>
    <row r="265" spans="2:12" ht="25.5" hidden="1">
      <c r="B265" s="26" t="s">
        <v>220</v>
      </c>
      <c r="C265" s="71"/>
      <c r="D265" s="71" t="s">
        <v>538</v>
      </c>
      <c r="E265" s="67" t="s">
        <v>99</v>
      </c>
      <c r="F265" s="67" t="s">
        <v>70</v>
      </c>
      <c r="G265" s="67" t="s">
        <v>86</v>
      </c>
      <c r="H265" s="67"/>
      <c r="I265" s="67"/>
      <c r="J265" s="66">
        <f>J266</f>
        <v>0</v>
      </c>
      <c r="K265" s="294"/>
      <c r="L265" s="294"/>
    </row>
    <row r="266" spans="2:12" ht="25.5" hidden="1">
      <c r="B266" s="26" t="s">
        <v>180</v>
      </c>
      <c r="C266" s="71"/>
      <c r="D266" s="71" t="s">
        <v>538</v>
      </c>
      <c r="E266" s="67" t="s">
        <v>99</v>
      </c>
      <c r="F266" s="67" t="s">
        <v>70</v>
      </c>
      <c r="G266" s="67" t="s">
        <v>86</v>
      </c>
      <c r="H266" s="67"/>
      <c r="I266" s="67" t="s">
        <v>172</v>
      </c>
      <c r="J266" s="66"/>
      <c r="K266" s="294"/>
      <c r="L266" s="294"/>
    </row>
    <row r="267" spans="2:12" ht="51" hidden="1">
      <c r="B267" s="26" t="s">
        <v>191</v>
      </c>
      <c r="C267" s="71"/>
      <c r="D267" s="71" t="s">
        <v>538</v>
      </c>
      <c r="E267" s="67" t="s">
        <v>99</v>
      </c>
      <c r="F267" s="67" t="s">
        <v>70</v>
      </c>
      <c r="G267" s="67" t="s">
        <v>86</v>
      </c>
      <c r="H267" s="67"/>
      <c r="I267" s="67"/>
      <c r="J267" s="66">
        <f>J268+J271+J276</f>
        <v>0</v>
      </c>
      <c r="K267" s="294"/>
      <c r="L267" s="294"/>
    </row>
    <row r="268" spans="2:12" ht="12.75" hidden="1">
      <c r="B268" s="39"/>
      <c r="C268" s="132"/>
      <c r="D268" s="71" t="s">
        <v>538</v>
      </c>
      <c r="E268" s="131"/>
      <c r="F268" s="131"/>
      <c r="G268" s="131"/>
      <c r="H268" s="131"/>
      <c r="I268" s="131"/>
      <c r="J268" s="130"/>
      <c r="K268" s="294"/>
      <c r="L268" s="294"/>
    </row>
    <row r="269" spans="2:12" ht="12.75" hidden="1">
      <c r="B269" s="39"/>
      <c r="C269" s="132"/>
      <c r="D269" s="71" t="s">
        <v>538</v>
      </c>
      <c r="E269" s="131"/>
      <c r="F269" s="131"/>
      <c r="G269" s="131"/>
      <c r="H269" s="131"/>
      <c r="I269" s="131"/>
      <c r="J269" s="130"/>
      <c r="K269" s="294"/>
      <c r="L269" s="294"/>
    </row>
    <row r="270" spans="2:12" ht="12.75" hidden="1">
      <c r="B270" s="26"/>
      <c r="C270" s="71"/>
      <c r="D270" s="71" t="s">
        <v>538</v>
      </c>
      <c r="E270" s="67"/>
      <c r="F270" s="67"/>
      <c r="G270" s="67"/>
      <c r="H270" s="67"/>
      <c r="I270" s="67"/>
      <c r="J270" s="66"/>
      <c r="K270" s="294"/>
      <c r="L270" s="294"/>
    </row>
    <row r="271" spans="2:12" ht="51" hidden="1">
      <c r="B271" s="26" t="s">
        <v>189</v>
      </c>
      <c r="C271" s="71"/>
      <c r="D271" s="71" t="s">
        <v>538</v>
      </c>
      <c r="E271" s="67" t="s">
        <v>99</v>
      </c>
      <c r="F271" s="67" t="s">
        <v>70</v>
      </c>
      <c r="G271" s="67" t="s">
        <v>86</v>
      </c>
      <c r="H271" s="67"/>
      <c r="I271" s="67"/>
      <c r="J271" s="66">
        <f>J272+J274</f>
        <v>0</v>
      </c>
      <c r="K271" s="294"/>
      <c r="L271" s="294"/>
    </row>
    <row r="272" spans="2:12" ht="51" hidden="1">
      <c r="B272" s="26" t="s">
        <v>187</v>
      </c>
      <c r="C272" s="71"/>
      <c r="D272" s="71" t="s">
        <v>538</v>
      </c>
      <c r="E272" s="67" t="s">
        <v>99</v>
      </c>
      <c r="F272" s="67" t="s">
        <v>70</v>
      </c>
      <c r="G272" s="67" t="s">
        <v>86</v>
      </c>
      <c r="H272" s="67"/>
      <c r="I272" s="67"/>
      <c r="J272" s="66">
        <f>J273</f>
        <v>0</v>
      </c>
      <c r="K272" s="294"/>
      <c r="L272" s="294"/>
    </row>
    <row r="273" spans="2:12" ht="25.5" hidden="1">
      <c r="B273" s="26" t="s">
        <v>180</v>
      </c>
      <c r="C273" s="71"/>
      <c r="D273" s="71" t="s">
        <v>538</v>
      </c>
      <c r="E273" s="67" t="s">
        <v>99</v>
      </c>
      <c r="F273" s="67" t="s">
        <v>70</v>
      </c>
      <c r="G273" s="67" t="s">
        <v>86</v>
      </c>
      <c r="H273" s="67"/>
      <c r="I273" s="67" t="s">
        <v>172</v>
      </c>
      <c r="J273" s="66"/>
      <c r="K273" s="294"/>
      <c r="L273" s="294"/>
    </row>
    <row r="274" spans="2:12" ht="25.5" hidden="1">
      <c r="B274" s="26" t="s">
        <v>185</v>
      </c>
      <c r="C274" s="71"/>
      <c r="D274" s="71" t="s">
        <v>538</v>
      </c>
      <c r="E274" s="67" t="s">
        <v>99</v>
      </c>
      <c r="F274" s="67" t="s">
        <v>70</v>
      </c>
      <c r="G274" s="67" t="s">
        <v>86</v>
      </c>
      <c r="H274" s="67"/>
      <c r="I274" s="67"/>
      <c r="J274" s="66">
        <f>J275</f>
        <v>0</v>
      </c>
      <c r="K274" s="294"/>
      <c r="L274" s="294"/>
    </row>
    <row r="275" spans="2:12" ht="25.5" hidden="1">
      <c r="B275" s="26" t="s">
        <v>180</v>
      </c>
      <c r="C275" s="71"/>
      <c r="D275" s="71" t="s">
        <v>538</v>
      </c>
      <c r="E275" s="67" t="s">
        <v>99</v>
      </c>
      <c r="F275" s="67" t="s">
        <v>70</v>
      </c>
      <c r="G275" s="67" t="s">
        <v>86</v>
      </c>
      <c r="H275" s="67"/>
      <c r="I275" s="67" t="s">
        <v>172</v>
      </c>
      <c r="J275" s="66"/>
      <c r="K275" s="294"/>
      <c r="L275" s="294"/>
    </row>
    <row r="276" spans="2:12" ht="38.25" hidden="1">
      <c r="B276" s="26" t="s">
        <v>183</v>
      </c>
      <c r="C276" s="71"/>
      <c r="D276" s="71" t="s">
        <v>538</v>
      </c>
      <c r="E276" s="67" t="s">
        <v>99</v>
      </c>
      <c r="F276" s="67" t="s">
        <v>70</v>
      </c>
      <c r="G276" s="67" t="s">
        <v>86</v>
      </c>
      <c r="H276" s="67"/>
      <c r="I276" s="67"/>
      <c r="J276" s="66">
        <f>J277</f>
        <v>0</v>
      </c>
      <c r="K276" s="294"/>
      <c r="L276" s="294"/>
    </row>
    <row r="277" spans="2:12" ht="51" hidden="1">
      <c r="B277" s="26" t="s">
        <v>181</v>
      </c>
      <c r="C277" s="71"/>
      <c r="D277" s="71" t="s">
        <v>538</v>
      </c>
      <c r="E277" s="67" t="s">
        <v>99</v>
      </c>
      <c r="F277" s="67" t="s">
        <v>70</v>
      </c>
      <c r="G277" s="67" t="s">
        <v>86</v>
      </c>
      <c r="H277" s="67"/>
      <c r="I277" s="67"/>
      <c r="J277" s="66">
        <f>J278</f>
        <v>0</v>
      </c>
      <c r="K277" s="294"/>
      <c r="L277" s="294"/>
    </row>
    <row r="278" spans="2:12" ht="25.5" hidden="1">
      <c r="B278" s="26" t="s">
        <v>180</v>
      </c>
      <c r="C278" s="71"/>
      <c r="D278" s="71" t="s">
        <v>538</v>
      </c>
      <c r="E278" s="67" t="s">
        <v>99</v>
      </c>
      <c r="F278" s="67" t="s">
        <v>70</v>
      </c>
      <c r="G278" s="67" t="s">
        <v>86</v>
      </c>
      <c r="H278" s="67"/>
      <c r="I278" s="67" t="s">
        <v>172</v>
      </c>
      <c r="J278" s="66"/>
      <c r="K278" s="294"/>
      <c r="L278" s="294"/>
    </row>
    <row r="279" spans="2:12" ht="12.75" hidden="1">
      <c r="B279" s="14" t="s">
        <v>218</v>
      </c>
      <c r="C279" s="79"/>
      <c r="D279" s="71" t="s">
        <v>538</v>
      </c>
      <c r="E279" s="78" t="s">
        <v>99</v>
      </c>
      <c r="F279" s="78" t="s">
        <v>70</v>
      </c>
      <c r="G279" s="78" t="s">
        <v>97</v>
      </c>
      <c r="H279" s="78"/>
      <c r="I279" s="78"/>
      <c r="J279" s="77">
        <f>J280</f>
        <v>0</v>
      </c>
      <c r="K279" s="294"/>
      <c r="L279" s="294"/>
    </row>
    <row r="280" spans="2:12" ht="25.5" hidden="1">
      <c r="B280" s="14" t="s">
        <v>138</v>
      </c>
      <c r="C280" s="79"/>
      <c r="D280" s="71" t="s">
        <v>538</v>
      </c>
      <c r="E280" s="67" t="s">
        <v>99</v>
      </c>
      <c r="F280" s="67" t="s">
        <v>70</v>
      </c>
      <c r="G280" s="67" t="s">
        <v>97</v>
      </c>
      <c r="H280" s="67"/>
      <c r="I280" s="67"/>
      <c r="J280" s="66">
        <f>J281</f>
        <v>0</v>
      </c>
      <c r="K280" s="294"/>
      <c r="L280" s="294"/>
    </row>
    <row r="281" spans="2:12" ht="51" hidden="1">
      <c r="B281" s="26" t="s">
        <v>176</v>
      </c>
      <c r="C281" s="71"/>
      <c r="D281" s="71" t="s">
        <v>538</v>
      </c>
      <c r="E281" s="67" t="s">
        <v>99</v>
      </c>
      <c r="F281" s="67" t="s">
        <v>70</v>
      </c>
      <c r="G281" s="67" t="s">
        <v>97</v>
      </c>
      <c r="H281" s="67"/>
      <c r="I281" s="67"/>
      <c r="J281" s="66">
        <f>J282</f>
        <v>0</v>
      </c>
      <c r="K281" s="294"/>
      <c r="L281" s="294"/>
    </row>
    <row r="282" spans="2:12" ht="25.5" hidden="1">
      <c r="B282" s="26" t="s">
        <v>217</v>
      </c>
      <c r="C282" s="71"/>
      <c r="D282" s="71" t="s">
        <v>538</v>
      </c>
      <c r="E282" s="67" t="s">
        <v>99</v>
      </c>
      <c r="F282" s="67" t="s">
        <v>70</v>
      </c>
      <c r="G282" s="67" t="s">
        <v>97</v>
      </c>
      <c r="H282" s="67"/>
      <c r="I282" s="67" t="s">
        <v>172</v>
      </c>
      <c r="J282" s="66"/>
      <c r="K282" s="294"/>
      <c r="L282" s="294"/>
    </row>
    <row r="283" spans="2:12" ht="12.75" hidden="1">
      <c r="B283" s="14" t="s">
        <v>178</v>
      </c>
      <c r="C283" s="79"/>
      <c r="D283" s="71" t="s">
        <v>538</v>
      </c>
      <c r="E283" s="78" t="s">
        <v>99</v>
      </c>
      <c r="F283" s="78" t="s">
        <v>70</v>
      </c>
      <c r="G283" s="78" t="s">
        <v>128</v>
      </c>
      <c r="H283" s="78"/>
      <c r="I283" s="78"/>
      <c r="J283" s="77">
        <f>J284</f>
        <v>0</v>
      </c>
      <c r="K283" s="294"/>
      <c r="L283" s="294"/>
    </row>
    <row r="284" spans="2:12" ht="16.5" customHeight="1" hidden="1">
      <c r="B284" s="14" t="s">
        <v>138</v>
      </c>
      <c r="C284" s="79"/>
      <c r="D284" s="71" t="s">
        <v>538</v>
      </c>
      <c r="E284" s="67" t="s">
        <v>99</v>
      </c>
      <c r="F284" s="67" t="s">
        <v>70</v>
      </c>
      <c r="G284" s="67" t="s">
        <v>128</v>
      </c>
      <c r="H284" s="67"/>
      <c r="I284" s="67"/>
      <c r="J284" s="66">
        <f>J285</f>
        <v>0</v>
      </c>
      <c r="K284" s="294"/>
      <c r="L284" s="294"/>
    </row>
    <row r="285" spans="2:12" ht="51" hidden="1">
      <c r="B285" s="26" t="s">
        <v>176</v>
      </c>
      <c r="C285" s="71"/>
      <c r="D285" s="71" t="s">
        <v>538</v>
      </c>
      <c r="E285" s="67" t="s">
        <v>99</v>
      </c>
      <c r="F285" s="67" t="s">
        <v>70</v>
      </c>
      <c r="G285" s="67" t="s">
        <v>128</v>
      </c>
      <c r="H285" s="67"/>
      <c r="I285" s="67"/>
      <c r="J285" s="66">
        <f>J286</f>
        <v>0</v>
      </c>
      <c r="K285" s="294"/>
      <c r="L285" s="294"/>
    </row>
    <row r="286" spans="2:12" ht="25.5" hidden="1">
      <c r="B286" s="26" t="s">
        <v>217</v>
      </c>
      <c r="C286" s="71"/>
      <c r="D286" s="71" t="s">
        <v>538</v>
      </c>
      <c r="E286" s="67" t="s">
        <v>99</v>
      </c>
      <c r="F286" s="67" t="s">
        <v>70</v>
      </c>
      <c r="G286" s="67" t="s">
        <v>128</v>
      </c>
      <c r="H286" s="67"/>
      <c r="I286" s="67" t="s">
        <v>172</v>
      </c>
      <c r="J286" s="66"/>
      <c r="K286" s="294"/>
      <c r="L286" s="294"/>
    </row>
    <row r="287" spans="2:12" ht="25.5" hidden="1">
      <c r="B287" s="37" t="s">
        <v>215</v>
      </c>
      <c r="C287" s="95"/>
      <c r="D287" s="71" t="s">
        <v>538</v>
      </c>
      <c r="E287" s="67" t="s">
        <v>99</v>
      </c>
      <c r="F287" s="78" t="s">
        <v>70</v>
      </c>
      <c r="G287" s="78" t="s">
        <v>114</v>
      </c>
      <c r="H287" s="78"/>
      <c r="I287" s="78"/>
      <c r="J287" s="77">
        <f>J288+J294+J291+J301</f>
        <v>0</v>
      </c>
      <c r="K287" s="294"/>
      <c r="L287" s="294"/>
    </row>
    <row r="288" spans="2:12" ht="76.5" hidden="1">
      <c r="B288" s="26" t="s">
        <v>214</v>
      </c>
      <c r="C288" s="71"/>
      <c r="D288" s="71" t="s">
        <v>538</v>
      </c>
      <c r="E288" s="67" t="s">
        <v>99</v>
      </c>
      <c r="F288" s="67" t="s">
        <v>70</v>
      </c>
      <c r="G288" s="67" t="s">
        <v>114</v>
      </c>
      <c r="H288" s="67"/>
      <c r="I288" s="67"/>
      <c r="J288" s="66">
        <f>J289</f>
        <v>0</v>
      </c>
      <c r="K288" s="294"/>
      <c r="L288" s="294"/>
    </row>
    <row r="289" spans="2:12" ht="25.5" hidden="1">
      <c r="B289" s="26" t="s">
        <v>212</v>
      </c>
      <c r="C289" s="71"/>
      <c r="D289" s="71" t="s">
        <v>538</v>
      </c>
      <c r="E289" s="67" t="s">
        <v>99</v>
      </c>
      <c r="F289" s="67" t="s">
        <v>70</v>
      </c>
      <c r="G289" s="67" t="s">
        <v>114</v>
      </c>
      <c r="H289" s="67"/>
      <c r="I289" s="67"/>
      <c r="J289" s="66">
        <f>J290</f>
        <v>0</v>
      </c>
      <c r="K289" s="294"/>
      <c r="L289" s="294"/>
    </row>
    <row r="290" spans="2:12" ht="25.5" hidden="1">
      <c r="B290" s="26" t="s">
        <v>180</v>
      </c>
      <c r="C290" s="71"/>
      <c r="D290" s="71" t="s">
        <v>538</v>
      </c>
      <c r="E290" s="67" t="s">
        <v>99</v>
      </c>
      <c r="F290" s="67" t="s">
        <v>70</v>
      </c>
      <c r="G290" s="67" t="s">
        <v>114</v>
      </c>
      <c r="H290" s="67"/>
      <c r="I290" s="67" t="s">
        <v>172</v>
      </c>
      <c r="J290" s="66"/>
      <c r="K290" s="294"/>
      <c r="L290" s="294"/>
    </row>
    <row r="291" spans="2:12" ht="12.75" hidden="1">
      <c r="B291" s="26"/>
      <c r="C291" s="71"/>
      <c r="D291" s="71" t="s">
        <v>538</v>
      </c>
      <c r="E291" s="67"/>
      <c r="F291" s="67"/>
      <c r="G291" s="67"/>
      <c r="H291" s="67"/>
      <c r="I291" s="67"/>
      <c r="J291" s="66"/>
      <c r="K291" s="294"/>
      <c r="L291" s="294"/>
    </row>
    <row r="292" spans="2:12" ht="12.75" hidden="1">
      <c r="B292" s="26"/>
      <c r="C292" s="71"/>
      <c r="D292" s="71" t="s">
        <v>538</v>
      </c>
      <c r="E292" s="67"/>
      <c r="F292" s="67"/>
      <c r="G292" s="67"/>
      <c r="H292" s="67"/>
      <c r="I292" s="67"/>
      <c r="J292" s="66"/>
      <c r="K292" s="294"/>
      <c r="L292" s="294"/>
    </row>
    <row r="293" spans="2:12" ht="12.75" hidden="1">
      <c r="B293" s="26"/>
      <c r="C293" s="71"/>
      <c r="D293" s="71" t="s">
        <v>538</v>
      </c>
      <c r="E293" s="67"/>
      <c r="F293" s="67"/>
      <c r="G293" s="67"/>
      <c r="H293" s="67"/>
      <c r="I293" s="67"/>
      <c r="J293" s="66"/>
      <c r="K293" s="294"/>
      <c r="L293" s="294"/>
    </row>
    <row r="294" spans="2:12" ht="25.5" hidden="1">
      <c r="B294" s="26" t="s">
        <v>127</v>
      </c>
      <c r="C294" s="71"/>
      <c r="D294" s="71" t="s">
        <v>538</v>
      </c>
      <c r="E294" s="67" t="s">
        <v>99</v>
      </c>
      <c r="F294" s="67" t="s">
        <v>70</v>
      </c>
      <c r="G294" s="67" t="s">
        <v>114</v>
      </c>
      <c r="H294" s="67"/>
      <c r="I294" s="67"/>
      <c r="J294" s="66">
        <f>J295+J297+J299</f>
        <v>0</v>
      </c>
      <c r="K294" s="294"/>
      <c r="L294" s="294"/>
    </row>
    <row r="295" spans="2:12" ht="63.75" hidden="1">
      <c r="B295" s="26" t="s">
        <v>209</v>
      </c>
      <c r="C295" s="71"/>
      <c r="D295" s="71" t="s">
        <v>538</v>
      </c>
      <c r="E295" s="67" t="s">
        <v>99</v>
      </c>
      <c r="F295" s="67" t="s">
        <v>70</v>
      </c>
      <c r="G295" s="67" t="s">
        <v>114</v>
      </c>
      <c r="H295" s="67"/>
      <c r="I295" s="67"/>
      <c r="J295" s="66">
        <f>J296</f>
        <v>0</v>
      </c>
      <c r="K295" s="294"/>
      <c r="L295" s="294"/>
    </row>
    <row r="296" spans="2:12" ht="25.5" hidden="1">
      <c r="B296" s="36" t="s">
        <v>200</v>
      </c>
      <c r="C296" s="94"/>
      <c r="D296" s="71" t="s">
        <v>538</v>
      </c>
      <c r="E296" s="67" t="s">
        <v>99</v>
      </c>
      <c r="F296" s="67" t="s">
        <v>70</v>
      </c>
      <c r="G296" s="67" t="s">
        <v>114</v>
      </c>
      <c r="H296" s="67"/>
      <c r="I296" s="67" t="s">
        <v>198</v>
      </c>
      <c r="J296" s="66"/>
      <c r="K296" s="294"/>
      <c r="L296" s="294"/>
    </row>
    <row r="297" spans="2:12" ht="38.25" hidden="1">
      <c r="B297" s="36" t="s">
        <v>207</v>
      </c>
      <c r="C297" s="94"/>
      <c r="D297" s="71" t="s">
        <v>538</v>
      </c>
      <c r="E297" s="67" t="s">
        <v>99</v>
      </c>
      <c r="F297" s="67" t="s">
        <v>70</v>
      </c>
      <c r="G297" s="67" t="s">
        <v>114</v>
      </c>
      <c r="H297" s="67"/>
      <c r="I297" s="67"/>
      <c r="J297" s="66">
        <f>J298</f>
        <v>0</v>
      </c>
      <c r="K297" s="294"/>
      <c r="L297" s="294"/>
    </row>
    <row r="298" spans="2:12" ht="25.5" hidden="1">
      <c r="B298" s="36" t="s">
        <v>200</v>
      </c>
      <c r="C298" s="94"/>
      <c r="D298" s="71" t="s">
        <v>538</v>
      </c>
      <c r="E298" s="67" t="s">
        <v>99</v>
      </c>
      <c r="F298" s="67" t="s">
        <v>70</v>
      </c>
      <c r="G298" s="67" t="s">
        <v>114</v>
      </c>
      <c r="H298" s="67"/>
      <c r="I298" s="67" t="s">
        <v>198</v>
      </c>
      <c r="J298" s="66"/>
      <c r="K298" s="294"/>
      <c r="L298" s="294"/>
    </row>
    <row r="299" spans="2:12" ht="38.25" hidden="1">
      <c r="B299" s="36" t="s">
        <v>205</v>
      </c>
      <c r="C299" s="94"/>
      <c r="D299" s="71" t="s">
        <v>538</v>
      </c>
      <c r="E299" s="67" t="s">
        <v>99</v>
      </c>
      <c r="F299" s="67" t="s">
        <v>70</v>
      </c>
      <c r="G299" s="67" t="s">
        <v>114</v>
      </c>
      <c r="H299" s="67"/>
      <c r="I299" s="67"/>
      <c r="J299" s="66">
        <f>J300</f>
        <v>0</v>
      </c>
      <c r="K299" s="294"/>
      <c r="L299" s="294"/>
    </row>
    <row r="300" spans="2:12" ht="25.5" hidden="1">
      <c r="B300" s="36" t="s">
        <v>200</v>
      </c>
      <c r="C300" s="94"/>
      <c r="D300" s="71" t="s">
        <v>538</v>
      </c>
      <c r="E300" s="67" t="s">
        <v>99</v>
      </c>
      <c r="F300" s="67" t="s">
        <v>70</v>
      </c>
      <c r="G300" s="67" t="s">
        <v>114</v>
      </c>
      <c r="H300" s="67"/>
      <c r="I300" s="67" t="s">
        <v>198</v>
      </c>
      <c r="J300" s="66"/>
      <c r="K300" s="294"/>
      <c r="L300" s="294"/>
    </row>
    <row r="301" spans="2:12" ht="12.75" hidden="1">
      <c r="B301" s="36" t="s">
        <v>203</v>
      </c>
      <c r="C301" s="94"/>
      <c r="D301" s="71" t="s">
        <v>538</v>
      </c>
      <c r="E301" s="67" t="s">
        <v>172</v>
      </c>
      <c r="F301" s="67" t="s">
        <v>70</v>
      </c>
      <c r="G301" s="67" t="s">
        <v>114</v>
      </c>
      <c r="H301" s="67"/>
      <c r="I301" s="67"/>
      <c r="J301" s="66">
        <f>J302</f>
        <v>0</v>
      </c>
      <c r="K301" s="294"/>
      <c r="L301" s="294"/>
    </row>
    <row r="302" spans="2:12" ht="38.25" hidden="1">
      <c r="B302" s="36" t="s">
        <v>201</v>
      </c>
      <c r="C302" s="94"/>
      <c r="D302" s="71" t="s">
        <v>538</v>
      </c>
      <c r="E302" s="67" t="s">
        <v>172</v>
      </c>
      <c r="F302" s="67" t="s">
        <v>70</v>
      </c>
      <c r="G302" s="67" t="s">
        <v>114</v>
      </c>
      <c r="H302" s="67"/>
      <c r="I302" s="67"/>
      <c r="J302" s="66">
        <f>J303</f>
        <v>0</v>
      </c>
      <c r="K302" s="294"/>
      <c r="L302" s="294"/>
    </row>
    <row r="303" spans="2:12" ht="25.5" hidden="1">
      <c r="B303" s="36" t="s">
        <v>200</v>
      </c>
      <c r="C303" s="94"/>
      <c r="D303" s="71" t="s">
        <v>538</v>
      </c>
      <c r="E303" s="67" t="s">
        <v>172</v>
      </c>
      <c r="F303" s="67" t="s">
        <v>70</v>
      </c>
      <c r="G303" s="67" t="s">
        <v>114</v>
      </c>
      <c r="H303" s="67"/>
      <c r="I303" s="67" t="s">
        <v>198</v>
      </c>
      <c r="J303" s="66"/>
      <c r="K303" s="294"/>
      <c r="L303" s="294"/>
    </row>
    <row r="304" spans="2:12" ht="12.75" hidden="1">
      <c r="B304" s="14" t="s">
        <v>197</v>
      </c>
      <c r="C304" s="79"/>
      <c r="D304" s="71" t="s">
        <v>538</v>
      </c>
      <c r="E304" s="78" t="s">
        <v>99</v>
      </c>
      <c r="F304" s="78" t="s">
        <v>70</v>
      </c>
      <c r="G304" s="78" t="s">
        <v>86</v>
      </c>
      <c r="H304" s="78"/>
      <c r="I304" s="78"/>
      <c r="J304" s="77">
        <f>J305+J308</f>
        <v>0</v>
      </c>
      <c r="K304" s="294"/>
      <c r="L304" s="294"/>
    </row>
    <row r="305" spans="2:12" ht="25.5" hidden="1">
      <c r="B305" s="26" t="s">
        <v>196</v>
      </c>
      <c r="C305" s="71"/>
      <c r="D305" s="71" t="s">
        <v>538</v>
      </c>
      <c r="E305" s="67" t="s">
        <v>99</v>
      </c>
      <c r="F305" s="67" t="s">
        <v>70</v>
      </c>
      <c r="G305" s="67" t="s">
        <v>86</v>
      </c>
      <c r="H305" s="67"/>
      <c r="I305" s="67"/>
      <c r="J305" s="66">
        <f>J307</f>
        <v>0</v>
      </c>
      <c r="K305" s="294"/>
      <c r="L305" s="294"/>
    </row>
    <row r="306" spans="2:12" ht="38.25" hidden="1">
      <c r="B306" s="26" t="s">
        <v>194</v>
      </c>
      <c r="C306" s="71"/>
      <c r="D306" s="71" t="s">
        <v>538</v>
      </c>
      <c r="E306" s="67" t="s">
        <v>99</v>
      </c>
      <c r="F306" s="67" t="s">
        <v>70</v>
      </c>
      <c r="G306" s="67" t="s">
        <v>86</v>
      </c>
      <c r="H306" s="67"/>
      <c r="I306" s="67"/>
      <c r="J306" s="66">
        <f>J307</f>
        <v>0</v>
      </c>
      <c r="K306" s="294"/>
      <c r="L306" s="294"/>
    </row>
    <row r="307" spans="2:12" ht="25.5" hidden="1">
      <c r="B307" s="26" t="s">
        <v>180</v>
      </c>
      <c r="C307" s="71"/>
      <c r="D307" s="71" t="s">
        <v>538</v>
      </c>
      <c r="E307" s="67" t="s">
        <v>99</v>
      </c>
      <c r="F307" s="67" t="s">
        <v>70</v>
      </c>
      <c r="G307" s="67" t="s">
        <v>86</v>
      </c>
      <c r="H307" s="67"/>
      <c r="I307" s="67" t="s">
        <v>172</v>
      </c>
      <c r="J307" s="66"/>
      <c r="K307" s="294"/>
      <c r="L307" s="294"/>
    </row>
    <row r="308" spans="2:12" ht="51" hidden="1">
      <c r="B308" s="26" t="s">
        <v>191</v>
      </c>
      <c r="C308" s="71"/>
      <c r="D308" s="71" t="s">
        <v>538</v>
      </c>
      <c r="E308" s="67" t="s">
        <v>99</v>
      </c>
      <c r="F308" s="67" t="s">
        <v>70</v>
      </c>
      <c r="G308" s="67" t="s">
        <v>86</v>
      </c>
      <c r="H308" s="67"/>
      <c r="I308" s="67"/>
      <c r="J308" s="66">
        <f>J309+J314</f>
        <v>0</v>
      </c>
      <c r="K308" s="294"/>
      <c r="L308" s="294"/>
    </row>
    <row r="309" spans="2:12" ht="51" hidden="1">
      <c r="B309" s="26" t="s">
        <v>189</v>
      </c>
      <c r="C309" s="71"/>
      <c r="D309" s="71" t="s">
        <v>538</v>
      </c>
      <c r="E309" s="67" t="s">
        <v>99</v>
      </c>
      <c r="F309" s="67" t="s">
        <v>70</v>
      </c>
      <c r="G309" s="67" t="s">
        <v>86</v>
      </c>
      <c r="H309" s="67"/>
      <c r="I309" s="67"/>
      <c r="J309" s="66">
        <f>J310+J312</f>
        <v>0</v>
      </c>
      <c r="K309" s="294"/>
      <c r="L309" s="294"/>
    </row>
    <row r="310" spans="2:12" ht="51" hidden="1">
      <c r="B310" s="26" t="s">
        <v>187</v>
      </c>
      <c r="C310" s="71"/>
      <c r="D310" s="71" t="s">
        <v>538</v>
      </c>
      <c r="E310" s="67" t="s">
        <v>99</v>
      </c>
      <c r="F310" s="67" t="s">
        <v>70</v>
      </c>
      <c r="G310" s="67" t="s">
        <v>86</v>
      </c>
      <c r="H310" s="67"/>
      <c r="I310" s="67"/>
      <c r="J310" s="66">
        <f>J311</f>
        <v>0</v>
      </c>
      <c r="K310" s="294"/>
      <c r="L310" s="294"/>
    </row>
    <row r="311" spans="2:12" ht="25.5" hidden="1">
      <c r="B311" s="26" t="s">
        <v>180</v>
      </c>
      <c r="C311" s="71"/>
      <c r="D311" s="71" t="s">
        <v>538</v>
      </c>
      <c r="E311" s="67" t="s">
        <v>99</v>
      </c>
      <c r="F311" s="67" t="s">
        <v>70</v>
      </c>
      <c r="G311" s="67" t="s">
        <v>86</v>
      </c>
      <c r="H311" s="67"/>
      <c r="I311" s="67" t="s">
        <v>172</v>
      </c>
      <c r="J311" s="66"/>
      <c r="K311" s="294"/>
      <c r="L311" s="294"/>
    </row>
    <row r="312" spans="2:12" ht="25.5" hidden="1">
      <c r="B312" s="26" t="s">
        <v>185</v>
      </c>
      <c r="C312" s="71"/>
      <c r="D312" s="71" t="s">
        <v>538</v>
      </c>
      <c r="E312" s="67" t="s">
        <v>99</v>
      </c>
      <c r="F312" s="67" t="s">
        <v>70</v>
      </c>
      <c r="G312" s="67" t="s">
        <v>86</v>
      </c>
      <c r="H312" s="67"/>
      <c r="I312" s="67"/>
      <c r="J312" s="66">
        <f>J313</f>
        <v>0</v>
      </c>
      <c r="K312" s="294"/>
      <c r="L312" s="294"/>
    </row>
    <row r="313" spans="2:12" ht="25.5" hidden="1">
      <c r="B313" s="26" t="s">
        <v>180</v>
      </c>
      <c r="C313" s="71"/>
      <c r="D313" s="71" t="s">
        <v>538</v>
      </c>
      <c r="E313" s="67" t="s">
        <v>99</v>
      </c>
      <c r="F313" s="67" t="s">
        <v>70</v>
      </c>
      <c r="G313" s="67" t="s">
        <v>86</v>
      </c>
      <c r="H313" s="67"/>
      <c r="I313" s="67" t="s">
        <v>172</v>
      </c>
      <c r="J313" s="66"/>
      <c r="K313" s="294"/>
      <c r="L313" s="294"/>
    </row>
    <row r="314" spans="2:12" ht="38.25" hidden="1">
      <c r="B314" s="26" t="s">
        <v>183</v>
      </c>
      <c r="C314" s="71"/>
      <c r="D314" s="71" t="s">
        <v>538</v>
      </c>
      <c r="E314" s="67" t="s">
        <v>99</v>
      </c>
      <c r="F314" s="67" t="s">
        <v>70</v>
      </c>
      <c r="G314" s="67" t="s">
        <v>86</v>
      </c>
      <c r="H314" s="67"/>
      <c r="I314" s="67"/>
      <c r="J314" s="66">
        <f>J315</f>
        <v>0</v>
      </c>
      <c r="K314" s="294"/>
      <c r="L314" s="294"/>
    </row>
    <row r="315" spans="2:12" ht="51" hidden="1">
      <c r="B315" s="26" t="s">
        <v>181</v>
      </c>
      <c r="C315" s="71"/>
      <c r="D315" s="71" t="s">
        <v>538</v>
      </c>
      <c r="E315" s="67" t="s">
        <v>99</v>
      </c>
      <c r="F315" s="67" t="s">
        <v>70</v>
      </c>
      <c r="G315" s="67" t="s">
        <v>86</v>
      </c>
      <c r="H315" s="67"/>
      <c r="I315" s="67"/>
      <c r="J315" s="66">
        <f>J316</f>
        <v>0</v>
      </c>
      <c r="K315" s="294"/>
      <c r="L315" s="294"/>
    </row>
    <row r="316" spans="2:12" ht="25.5" hidden="1">
      <c r="B316" s="26" t="s">
        <v>180</v>
      </c>
      <c r="C316" s="71"/>
      <c r="D316" s="71" t="s">
        <v>538</v>
      </c>
      <c r="E316" s="67" t="s">
        <v>99</v>
      </c>
      <c r="F316" s="67" t="s">
        <v>70</v>
      </c>
      <c r="G316" s="67" t="s">
        <v>86</v>
      </c>
      <c r="H316" s="67"/>
      <c r="I316" s="67" t="s">
        <v>172</v>
      </c>
      <c r="J316" s="66"/>
      <c r="K316" s="294"/>
      <c r="L316" s="294"/>
    </row>
    <row r="317" spans="2:12" ht="12.75" hidden="1">
      <c r="B317" s="14" t="s">
        <v>178</v>
      </c>
      <c r="C317" s="79"/>
      <c r="D317" s="71" t="s">
        <v>538</v>
      </c>
      <c r="E317" s="78" t="s">
        <v>99</v>
      </c>
      <c r="F317" s="78" t="s">
        <v>70</v>
      </c>
      <c r="G317" s="78" t="s">
        <v>128</v>
      </c>
      <c r="H317" s="78"/>
      <c r="I317" s="78"/>
      <c r="J317" s="77">
        <f>J318</f>
        <v>0</v>
      </c>
      <c r="K317" s="294"/>
      <c r="L317" s="294"/>
    </row>
    <row r="318" spans="2:12" ht="25.5" hidden="1">
      <c r="B318" s="14" t="s">
        <v>138</v>
      </c>
      <c r="C318" s="79"/>
      <c r="D318" s="71" t="s">
        <v>538</v>
      </c>
      <c r="E318" s="67" t="s">
        <v>99</v>
      </c>
      <c r="F318" s="67" t="s">
        <v>70</v>
      </c>
      <c r="G318" s="67" t="s">
        <v>128</v>
      </c>
      <c r="H318" s="67"/>
      <c r="I318" s="67"/>
      <c r="J318" s="66">
        <f>J319</f>
        <v>0</v>
      </c>
      <c r="K318" s="294"/>
      <c r="L318" s="294"/>
    </row>
    <row r="319" spans="2:12" ht="51" hidden="1">
      <c r="B319" s="26" t="s">
        <v>176</v>
      </c>
      <c r="C319" s="71"/>
      <c r="D319" s="71" t="s">
        <v>538</v>
      </c>
      <c r="E319" s="67" t="s">
        <v>99</v>
      </c>
      <c r="F319" s="67" t="s">
        <v>70</v>
      </c>
      <c r="G319" s="67" t="s">
        <v>128</v>
      </c>
      <c r="H319" s="67"/>
      <c r="I319" s="67"/>
      <c r="J319" s="66">
        <f>J320</f>
        <v>0</v>
      </c>
      <c r="K319" s="294"/>
      <c r="L319" s="294"/>
    </row>
    <row r="320" spans="2:12" ht="25.5" hidden="1">
      <c r="B320" s="26" t="s">
        <v>174</v>
      </c>
      <c r="C320" s="71"/>
      <c r="D320" s="71" t="s">
        <v>538</v>
      </c>
      <c r="E320" s="67" t="s">
        <v>99</v>
      </c>
      <c r="F320" s="67" t="s">
        <v>70</v>
      </c>
      <c r="G320" s="67" t="s">
        <v>128</v>
      </c>
      <c r="H320" s="67"/>
      <c r="I320" s="67" t="s">
        <v>172</v>
      </c>
      <c r="J320" s="66"/>
      <c r="K320" s="294"/>
      <c r="L320" s="294"/>
    </row>
    <row r="321" spans="2:12" ht="12.75" hidden="1">
      <c r="B321" s="37"/>
      <c r="C321" s="95"/>
      <c r="D321" s="71" t="s">
        <v>538</v>
      </c>
      <c r="E321" s="78"/>
      <c r="F321" s="78"/>
      <c r="G321" s="78"/>
      <c r="H321" s="78"/>
      <c r="I321" s="78"/>
      <c r="J321" s="77"/>
      <c r="K321" s="294"/>
      <c r="L321" s="294"/>
    </row>
    <row r="322" spans="2:12" ht="12.75" hidden="1">
      <c r="B322" s="26"/>
      <c r="C322" s="71"/>
      <c r="D322" s="71" t="s">
        <v>538</v>
      </c>
      <c r="E322" s="67"/>
      <c r="F322" s="67"/>
      <c r="G322" s="67"/>
      <c r="H322" s="67"/>
      <c r="I322" s="67"/>
      <c r="J322" s="66"/>
      <c r="K322" s="294"/>
      <c r="L322" s="294"/>
    </row>
    <row r="323" spans="2:12" ht="12.75" hidden="1">
      <c r="B323" s="26"/>
      <c r="C323" s="71"/>
      <c r="D323" s="71" t="s">
        <v>538</v>
      </c>
      <c r="E323" s="67"/>
      <c r="F323" s="67"/>
      <c r="G323" s="67"/>
      <c r="H323" s="67"/>
      <c r="I323" s="67"/>
      <c r="J323" s="66"/>
      <c r="K323" s="294"/>
      <c r="L323" s="294"/>
    </row>
    <row r="324" spans="2:12" ht="12.75" hidden="1">
      <c r="B324" s="36"/>
      <c r="C324" s="94"/>
      <c r="D324" s="71" t="s">
        <v>538</v>
      </c>
      <c r="E324" s="67"/>
      <c r="F324" s="67"/>
      <c r="G324" s="67"/>
      <c r="H324" s="67"/>
      <c r="I324" s="67"/>
      <c r="J324" s="66"/>
      <c r="K324" s="294"/>
      <c r="L324" s="294"/>
    </row>
    <row r="325" spans="2:12" ht="12.75" hidden="1">
      <c r="B325" s="35"/>
      <c r="C325" s="129"/>
      <c r="D325" s="71" t="s">
        <v>538</v>
      </c>
      <c r="E325" s="128"/>
      <c r="F325" s="128"/>
      <c r="G325" s="128"/>
      <c r="H325" s="128"/>
      <c r="I325" s="128"/>
      <c r="J325" s="127"/>
      <c r="K325" s="294"/>
      <c r="L325" s="294"/>
    </row>
    <row r="326" spans="2:12" ht="12.75" hidden="1">
      <c r="B326" s="33"/>
      <c r="C326" s="126"/>
      <c r="D326" s="71" t="s">
        <v>538</v>
      </c>
      <c r="E326" s="125"/>
      <c r="F326" s="125"/>
      <c r="G326" s="125"/>
      <c r="H326" s="125"/>
      <c r="I326" s="125"/>
      <c r="J326" s="124"/>
      <c r="K326" s="294"/>
      <c r="L326" s="294"/>
    </row>
    <row r="327" spans="2:12" ht="12.75" hidden="1">
      <c r="B327" s="33"/>
      <c r="C327" s="126"/>
      <c r="D327" s="71" t="s">
        <v>538</v>
      </c>
      <c r="E327" s="125"/>
      <c r="F327" s="125"/>
      <c r="G327" s="125"/>
      <c r="H327" s="125"/>
      <c r="I327" s="125"/>
      <c r="J327" s="124"/>
      <c r="K327" s="294"/>
      <c r="L327" s="294"/>
    </row>
    <row r="328" spans="2:12" ht="12.75" hidden="1">
      <c r="B328" s="32"/>
      <c r="C328" s="123"/>
      <c r="D328" s="71" t="s">
        <v>538</v>
      </c>
      <c r="E328" s="122"/>
      <c r="F328" s="122"/>
      <c r="G328" s="122"/>
      <c r="H328" s="122"/>
      <c r="I328" s="122"/>
      <c r="J328" s="121"/>
      <c r="K328" s="294"/>
      <c r="L328" s="294"/>
    </row>
    <row r="329" spans="2:12" ht="16.5" customHeight="1" hidden="1">
      <c r="B329" s="100" t="s">
        <v>224</v>
      </c>
      <c r="C329" s="91" t="s">
        <v>97</v>
      </c>
      <c r="D329" s="71" t="s">
        <v>538</v>
      </c>
      <c r="E329" s="90" t="s">
        <v>99</v>
      </c>
      <c r="F329" s="90" t="s">
        <v>223</v>
      </c>
      <c r="G329" s="90" t="s">
        <v>86</v>
      </c>
      <c r="H329" s="90" t="s">
        <v>618</v>
      </c>
      <c r="I329" s="90"/>
      <c r="J329" s="89">
        <f aca="true" t="shared" si="20" ref="J329:L330">J330</f>
        <v>50</v>
      </c>
      <c r="K329" s="301">
        <f t="shared" si="20"/>
        <v>0</v>
      </c>
      <c r="L329" s="301">
        <f t="shared" si="20"/>
        <v>0</v>
      </c>
    </row>
    <row r="330" spans="2:12" ht="25.5" hidden="1">
      <c r="B330" s="24" t="s">
        <v>75</v>
      </c>
      <c r="C330" s="91" t="s">
        <v>97</v>
      </c>
      <c r="D330" s="71" t="s">
        <v>538</v>
      </c>
      <c r="E330" s="90" t="s">
        <v>99</v>
      </c>
      <c r="F330" s="90" t="s">
        <v>223</v>
      </c>
      <c r="G330" s="90" t="s">
        <v>86</v>
      </c>
      <c r="H330" s="90" t="s">
        <v>618</v>
      </c>
      <c r="I330" s="90" t="s">
        <v>74</v>
      </c>
      <c r="J330" s="89">
        <f t="shared" si="20"/>
        <v>50</v>
      </c>
      <c r="K330" s="301">
        <f t="shared" si="20"/>
        <v>0</v>
      </c>
      <c r="L330" s="301">
        <f t="shared" si="20"/>
        <v>0</v>
      </c>
    </row>
    <row r="331" spans="2:12" ht="30" customHeight="1" hidden="1">
      <c r="B331" s="24" t="s">
        <v>73</v>
      </c>
      <c r="C331" s="91" t="s">
        <v>97</v>
      </c>
      <c r="D331" s="71" t="s">
        <v>538</v>
      </c>
      <c r="E331" s="90" t="s">
        <v>99</v>
      </c>
      <c r="F331" s="90" t="s">
        <v>223</v>
      </c>
      <c r="G331" s="90" t="s">
        <v>86</v>
      </c>
      <c r="H331" s="90" t="s">
        <v>618</v>
      </c>
      <c r="I331" s="90" t="s">
        <v>68</v>
      </c>
      <c r="J331" s="89">
        <v>50</v>
      </c>
      <c r="K331" s="294"/>
      <c r="L331" s="294"/>
    </row>
    <row r="332" spans="2:12" ht="38.25" hidden="1">
      <c r="B332" s="73" t="s">
        <v>617</v>
      </c>
      <c r="C332" s="120" t="s">
        <v>97</v>
      </c>
      <c r="D332" s="71" t="s">
        <v>538</v>
      </c>
      <c r="E332" s="72" t="s">
        <v>99</v>
      </c>
      <c r="F332" s="70" t="s">
        <v>223</v>
      </c>
      <c r="G332" s="70" t="s">
        <v>86</v>
      </c>
      <c r="H332" s="70"/>
      <c r="I332" s="70"/>
      <c r="J332" s="119">
        <f>J333</f>
        <v>0</v>
      </c>
      <c r="K332" s="294"/>
      <c r="L332" s="294"/>
    </row>
    <row r="333" spans="2:12" ht="38.25" hidden="1">
      <c r="B333" s="73" t="s">
        <v>237</v>
      </c>
      <c r="C333" s="120" t="s">
        <v>97</v>
      </c>
      <c r="D333" s="71" t="s">
        <v>538</v>
      </c>
      <c r="E333" s="72" t="s">
        <v>99</v>
      </c>
      <c r="F333" s="70" t="s">
        <v>223</v>
      </c>
      <c r="G333" s="70" t="s">
        <v>86</v>
      </c>
      <c r="H333" s="70"/>
      <c r="I333" s="70" t="s">
        <v>107</v>
      </c>
      <c r="J333" s="119">
        <f>J334</f>
        <v>0</v>
      </c>
      <c r="K333" s="294"/>
      <c r="L333" s="294"/>
    </row>
    <row r="334" spans="2:12" ht="15" customHeight="1" hidden="1">
      <c r="B334" s="73" t="s">
        <v>424</v>
      </c>
      <c r="C334" s="120" t="s">
        <v>97</v>
      </c>
      <c r="D334" s="71" t="s">
        <v>538</v>
      </c>
      <c r="E334" s="72" t="s">
        <v>99</v>
      </c>
      <c r="F334" s="70" t="s">
        <v>223</v>
      </c>
      <c r="G334" s="70" t="s">
        <v>86</v>
      </c>
      <c r="H334" s="70"/>
      <c r="I334" s="70" t="s">
        <v>422</v>
      </c>
      <c r="J334" s="119"/>
      <c r="K334" s="294"/>
      <c r="L334" s="294"/>
    </row>
    <row r="335" spans="2:12" ht="12.75" hidden="1">
      <c r="B335" s="24"/>
      <c r="C335" s="91"/>
      <c r="D335" s="71" t="s">
        <v>538</v>
      </c>
      <c r="E335" s="90"/>
      <c r="F335" s="90"/>
      <c r="G335" s="90"/>
      <c r="H335" s="90"/>
      <c r="I335" s="90"/>
      <c r="J335" s="89"/>
      <c r="K335" s="294"/>
      <c r="L335" s="294"/>
    </row>
    <row r="336" spans="2:12" ht="12.75" hidden="1">
      <c r="B336" s="14" t="s">
        <v>171</v>
      </c>
      <c r="C336" s="79" t="s">
        <v>97</v>
      </c>
      <c r="D336" s="71" t="s">
        <v>538</v>
      </c>
      <c r="E336" s="78" t="s">
        <v>99</v>
      </c>
      <c r="F336" s="78" t="s">
        <v>114</v>
      </c>
      <c r="G336" s="78"/>
      <c r="H336" s="78"/>
      <c r="I336" s="78"/>
      <c r="J336" s="77" t="e">
        <f>J337+J338+J354+J371</f>
        <v>#REF!</v>
      </c>
      <c r="K336" s="294"/>
      <c r="L336" s="294"/>
    </row>
    <row r="337" spans="2:12" ht="12.75" hidden="1">
      <c r="B337" s="14" t="s">
        <v>170</v>
      </c>
      <c r="C337" s="79" t="s">
        <v>97</v>
      </c>
      <c r="D337" s="71" t="s">
        <v>538</v>
      </c>
      <c r="E337" s="78" t="s">
        <v>99</v>
      </c>
      <c r="F337" s="78" t="s">
        <v>114</v>
      </c>
      <c r="G337" s="78" t="s">
        <v>86</v>
      </c>
      <c r="H337" s="78"/>
      <c r="I337" s="78"/>
      <c r="J337" s="66" t="e">
        <f>#REF!</f>
        <v>#REF!</v>
      </c>
      <c r="K337" s="294"/>
      <c r="L337" s="294"/>
    </row>
    <row r="338" spans="2:12" ht="0.75" customHeight="1" hidden="1">
      <c r="B338" s="14" t="s">
        <v>163</v>
      </c>
      <c r="C338" s="79" t="s">
        <v>97</v>
      </c>
      <c r="D338" s="71" t="s">
        <v>538</v>
      </c>
      <c r="E338" s="78" t="s">
        <v>99</v>
      </c>
      <c r="F338" s="78" t="s">
        <v>114</v>
      </c>
      <c r="G338" s="78" t="s">
        <v>71</v>
      </c>
      <c r="H338" s="78"/>
      <c r="I338" s="78"/>
      <c r="J338" s="77" t="e">
        <f>J342+#REF!+#REF!+J339+J347</f>
        <v>#REF!</v>
      </c>
      <c r="K338" s="294"/>
      <c r="L338" s="294"/>
    </row>
    <row r="339" spans="2:12" ht="42.75" customHeight="1" hidden="1">
      <c r="B339" s="17" t="s">
        <v>616</v>
      </c>
      <c r="C339" s="71" t="s">
        <v>97</v>
      </c>
      <c r="D339" s="71" t="s">
        <v>538</v>
      </c>
      <c r="E339" s="67" t="s">
        <v>99</v>
      </c>
      <c r="F339" s="67" t="s">
        <v>114</v>
      </c>
      <c r="G339" s="67" t="s">
        <v>71</v>
      </c>
      <c r="H339" s="67"/>
      <c r="I339" s="67"/>
      <c r="J339" s="66">
        <f>J340</f>
        <v>0</v>
      </c>
      <c r="K339" s="294"/>
      <c r="L339" s="294"/>
    </row>
    <row r="340" spans="2:12" ht="25.5" hidden="1">
      <c r="B340" s="26" t="s">
        <v>159</v>
      </c>
      <c r="C340" s="71" t="s">
        <v>97</v>
      </c>
      <c r="D340" s="71" t="s">
        <v>538</v>
      </c>
      <c r="E340" s="67" t="s">
        <v>99</v>
      </c>
      <c r="F340" s="67" t="s">
        <v>114</v>
      </c>
      <c r="G340" s="67" t="s">
        <v>71</v>
      </c>
      <c r="H340" s="67"/>
      <c r="I340" s="67" t="s">
        <v>132</v>
      </c>
      <c r="J340" s="66">
        <f>J341</f>
        <v>0</v>
      </c>
      <c r="K340" s="294"/>
      <c r="L340" s="294"/>
    </row>
    <row r="341" spans="2:12" ht="12.75" hidden="1">
      <c r="B341" s="26" t="s">
        <v>615</v>
      </c>
      <c r="C341" s="71" t="s">
        <v>97</v>
      </c>
      <c r="D341" s="71" t="s">
        <v>538</v>
      </c>
      <c r="E341" s="67" t="s">
        <v>99</v>
      </c>
      <c r="F341" s="67" t="s">
        <v>114</v>
      </c>
      <c r="G341" s="67" t="s">
        <v>71</v>
      </c>
      <c r="H341" s="67"/>
      <c r="I341" s="67" t="s">
        <v>148</v>
      </c>
      <c r="J341" s="66"/>
      <c r="K341" s="294"/>
      <c r="L341" s="294"/>
    </row>
    <row r="342" spans="2:12" ht="12.75" hidden="1">
      <c r="B342" s="14" t="s">
        <v>162</v>
      </c>
      <c r="C342" s="79" t="s">
        <v>97</v>
      </c>
      <c r="D342" s="71" t="s">
        <v>538</v>
      </c>
      <c r="E342" s="78" t="s">
        <v>99</v>
      </c>
      <c r="F342" s="78" t="s">
        <v>114</v>
      </c>
      <c r="G342" s="78" t="s">
        <v>71</v>
      </c>
      <c r="H342" s="78"/>
      <c r="I342" s="78"/>
      <c r="J342" s="77" t="e">
        <f>#REF!</f>
        <v>#REF!</v>
      </c>
      <c r="K342" s="294"/>
      <c r="L342" s="294"/>
    </row>
    <row r="343" spans="2:12" ht="26.25" customHeight="1" hidden="1">
      <c r="B343" s="26" t="s">
        <v>152</v>
      </c>
      <c r="C343" s="71" t="s">
        <v>97</v>
      </c>
      <c r="D343" s="71" t="s">
        <v>538</v>
      </c>
      <c r="E343" s="67" t="s">
        <v>99</v>
      </c>
      <c r="F343" s="67" t="s">
        <v>114</v>
      </c>
      <c r="G343" s="67" t="s">
        <v>71</v>
      </c>
      <c r="H343" s="67" t="s">
        <v>614</v>
      </c>
      <c r="I343" s="67"/>
      <c r="J343" s="66">
        <f aca="true" t="shared" si="21" ref="J343:L344">J344</f>
        <v>330</v>
      </c>
      <c r="K343" s="296">
        <f t="shared" si="21"/>
        <v>0</v>
      </c>
      <c r="L343" s="296">
        <f t="shared" si="21"/>
        <v>0</v>
      </c>
    </row>
    <row r="344" spans="2:12" ht="18" customHeight="1" hidden="1">
      <c r="B344" s="26" t="s">
        <v>133</v>
      </c>
      <c r="C344" s="71" t="s">
        <v>97</v>
      </c>
      <c r="D344" s="71" t="s">
        <v>538</v>
      </c>
      <c r="E344" s="67" t="s">
        <v>99</v>
      </c>
      <c r="F344" s="67" t="s">
        <v>114</v>
      </c>
      <c r="G344" s="67" t="s">
        <v>71</v>
      </c>
      <c r="H344" s="67" t="s">
        <v>614</v>
      </c>
      <c r="I344" s="67" t="s">
        <v>132</v>
      </c>
      <c r="J344" s="66">
        <f t="shared" si="21"/>
        <v>330</v>
      </c>
      <c r="K344" s="296">
        <f t="shared" si="21"/>
        <v>0</v>
      </c>
      <c r="L344" s="296">
        <f t="shared" si="21"/>
        <v>0</v>
      </c>
    </row>
    <row r="345" spans="2:12" ht="14.25" customHeight="1" hidden="1">
      <c r="B345" s="26" t="s">
        <v>150</v>
      </c>
      <c r="C345" s="71" t="s">
        <v>97</v>
      </c>
      <c r="D345" s="71" t="s">
        <v>538</v>
      </c>
      <c r="E345" s="67" t="s">
        <v>99</v>
      </c>
      <c r="F345" s="67" t="s">
        <v>114</v>
      </c>
      <c r="G345" s="67" t="s">
        <v>71</v>
      </c>
      <c r="H345" s="67" t="s">
        <v>614</v>
      </c>
      <c r="I345" s="67" t="s">
        <v>148</v>
      </c>
      <c r="J345" s="66">
        <v>330</v>
      </c>
      <c r="K345" s="294"/>
      <c r="L345" s="294"/>
    </row>
    <row r="346" spans="2:12" ht="5.25" customHeight="1" hidden="1">
      <c r="B346" s="26" t="s">
        <v>147</v>
      </c>
      <c r="C346" s="71"/>
      <c r="D346" s="71" t="s">
        <v>538</v>
      </c>
      <c r="E346" s="67" t="s">
        <v>99</v>
      </c>
      <c r="F346" s="67" t="s">
        <v>114</v>
      </c>
      <c r="G346" s="67" t="s">
        <v>71</v>
      </c>
      <c r="H346" s="67"/>
      <c r="I346" s="67"/>
      <c r="J346" s="66">
        <f>J370</f>
        <v>0</v>
      </c>
      <c r="K346" s="294"/>
      <c r="L346" s="294"/>
    </row>
    <row r="347" spans="2:12" ht="15.75" customHeight="1" hidden="1">
      <c r="B347" s="14" t="s">
        <v>613</v>
      </c>
      <c r="C347" s="79" t="s">
        <v>97</v>
      </c>
      <c r="D347" s="71" t="s">
        <v>538</v>
      </c>
      <c r="E347" s="78" t="s">
        <v>99</v>
      </c>
      <c r="F347" s="78" t="s">
        <v>114</v>
      </c>
      <c r="G347" s="78" t="s">
        <v>71</v>
      </c>
      <c r="H347" s="78"/>
      <c r="I347" s="78"/>
      <c r="J347" s="77">
        <f>J351+J348</f>
        <v>0</v>
      </c>
      <c r="K347" s="294"/>
      <c r="L347" s="294"/>
    </row>
    <row r="348" spans="2:12" ht="45" customHeight="1" hidden="1">
      <c r="B348" s="17" t="s">
        <v>612</v>
      </c>
      <c r="C348" s="71" t="s">
        <v>97</v>
      </c>
      <c r="D348" s="71" t="s">
        <v>538</v>
      </c>
      <c r="E348" s="67" t="s">
        <v>99</v>
      </c>
      <c r="F348" s="67" t="s">
        <v>114</v>
      </c>
      <c r="G348" s="67" t="s">
        <v>71</v>
      </c>
      <c r="H348" s="67"/>
      <c r="I348" s="67"/>
      <c r="J348" s="66">
        <f>J349</f>
        <v>0</v>
      </c>
      <c r="K348" s="294"/>
      <c r="L348" s="294"/>
    </row>
    <row r="349" spans="2:12" ht="16.5" customHeight="1" hidden="1">
      <c r="B349" s="26" t="s">
        <v>133</v>
      </c>
      <c r="C349" s="71" t="s">
        <v>97</v>
      </c>
      <c r="D349" s="71" t="s">
        <v>538</v>
      </c>
      <c r="E349" s="67" t="s">
        <v>99</v>
      </c>
      <c r="F349" s="67" t="s">
        <v>114</v>
      </c>
      <c r="G349" s="67" t="s">
        <v>71</v>
      </c>
      <c r="H349" s="67"/>
      <c r="I349" s="67" t="s">
        <v>132</v>
      </c>
      <c r="J349" s="66">
        <f>J350</f>
        <v>0</v>
      </c>
      <c r="K349" s="294"/>
      <c r="L349" s="294"/>
    </row>
    <row r="350" spans="2:12" ht="15.75" customHeight="1" hidden="1">
      <c r="B350" s="26" t="s">
        <v>150</v>
      </c>
      <c r="C350" s="71" t="s">
        <v>97</v>
      </c>
      <c r="D350" s="71" t="s">
        <v>538</v>
      </c>
      <c r="E350" s="67" t="s">
        <v>99</v>
      </c>
      <c r="F350" s="67" t="s">
        <v>114</v>
      </c>
      <c r="G350" s="67" t="s">
        <v>71</v>
      </c>
      <c r="H350" s="67"/>
      <c r="I350" s="67" t="s">
        <v>148</v>
      </c>
      <c r="J350" s="66"/>
      <c r="K350" s="294"/>
      <c r="L350" s="294"/>
    </row>
    <row r="351" spans="2:12" ht="41.25" customHeight="1" hidden="1">
      <c r="B351" s="17" t="s">
        <v>612</v>
      </c>
      <c r="C351" s="71" t="s">
        <v>97</v>
      </c>
      <c r="D351" s="71" t="s">
        <v>538</v>
      </c>
      <c r="E351" s="67" t="s">
        <v>99</v>
      </c>
      <c r="F351" s="67" t="s">
        <v>114</v>
      </c>
      <c r="G351" s="67" t="s">
        <v>71</v>
      </c>
      <c r="H351" s="67"/>
      <c r="I351" s="67"/>
      <c r="J351" s="66">
        <f>J352</f>
        <v>0</v>
      </c>
      <c r="K351" s="294"/>
      <c r="L351" s="294"/>
    </row>
    <row r="352" spans="2:12" ht="20.25" customHeight="1" hidden="1">
      <c r="B352" s="26" t="s">
        <v>133</v>
      </c>
      <c r="C352" s="71" t="s">
        <v>97</v>
      </c>
      <c r="D352" s="71" t="s">
        <v>538</v>
      </c>
      <c r="E352" s="67" t="s">
        <v>99</v>
      </c>
      <c r="F352" s="67" t="s">
        <v>114</v>
      </c>
      <c r="G352" s="67" t="s">
        <v>71</v>
      </c>
      <c r="H352" s="67"/>
      <c r="I352" s="67" t="s">
        <v>132</v>
      </c>
      <c r="J352" s="66">
        <f>J353</f>
        <v>0</v>
      </c>
      <c r="K352" s="294"/>
      <c r="L352" s="294"/>
    </row>
    <row r="353" spans="2:12" ht="17.25" customHeight="1" hidden="1">
      <c r="B353" s="26" t="s">
        <v>150</v>
      </c>
      <c r="C353" s="71" t="s">
        <v>97</v>
      </c>
      <c r="D353" s="71" t="s">
        <v>538</v>
      </c>
      <c r="E353" s="67" t="s">
        <v>99</v>
      </c>
      <c r="F353" s="67" t="s">
        <v>114</v>
      </c>
      <c r="G353" s="67" t="s">
        <v>71</v>
      </c>
      <c r="H353" s="67"/>
      <c r="I353" s="67" t="s">
        <v>148</v>
      </c>
      <c r="J353" s="66">
        <f>214.92-214.92</f>
        <v>0</v>
      </c>
      <c r="K353" s="294"/>
      <c r="L353" s="294"/>
    </row>
    <row r="354" spans="2:12" ht="12.75" hidden="1">
      <c r="B354" s="14" t="s">
        <v>145</v>
      </c>
      <c r="C354" s="79" t="s">
        <v>97</v>
      </c>
      <c r="D354" s="71" t="s">
        <v>538</v>
      </c>
      <c r="E354" s="78" t="s">
        <v>99</v>
      </c>
      <c r="F354" s="78" t="s">
        <v>114</v>
      </c>
      <c r="G354" s="78" t="s">
        <v>128</v>
      </c>
      <c r="H354" s="78"/>
      <c r="I354" s="78"/>
      <c r="J354" s="77" t="e">
        <f>#REF!+J358+#REF!+J355</f>
        <v>#REF!</v>
      </c>
      <c r="K354" s="294"/>
      <c r="L354" s="294"/>
    </row>
    <row r="355" spans="2:12" ht="89.25" hidden="1">
      <c r="B355" s="26" t="s">
        <v>611</v>
      </c>
      <c r="C355" s="71" t="s">
        <v>97</v>
      </c>
      <c r="D355" s="71" t="s">
        <v>538</v>
      </c>
      <c r="E355" s="67" t="s">
        <v>99</v>
      </c>
      <c r="F355" s="67" t="s">
        <v>114</v>
      </c>
      <c r="G355" s="67" t="s">
        <v>128</v>
      </c>
      <c r="H355" s="67"/>
      <c r="I355" s="67"/>
      <c r="J355" s="66">
        <f>J356</f>
        <v>0</v>
      </c>
      <c r="K355" s="294"/>
      <c r="L355" s="294"/>
    </row>
    <row r="356" spans="2:12" ht="16.5" customHeight="1" hidden="1">
      <c r="B356" s="26" t="s">
        <v>133</v>
      </c>
      <c r="C356" s="71" t="s">
        <v>97</v>
      </c>
      <c r="D356" s="71" t="s">
        <v>538</v>
      </c>
      <c r="E356" s="67" t="s">
        <v>99</v>
      </c>
      <c r="F356" s="67" t="s">
        <v>114</v>
      </c>
      <c r="G356" s="67" t="s">
        <v>128</v>
      </c>
      <c r="H356" s="67"/>
      <c r="I356" s="67" t="s">
        <v>132</v>
      </c>
      <c r="J356" s="66">
        <f>J357</f>
        <v>0</v>
      </c>
      <c r="K356" s="294"/>
      <c r="L356" s="294"/>
    </row>
    <row r="357" spans="2:12" ht="18.75" customHeight="1" hidden="1">
      <c r="B357" s="26" t="s">
        <v>610</v>
      </c>
      <c r="C357" s="71" t="s">
        <v>97</v>
      </c>
      <c r="D357" s="71" t="s">
        <v>538</v>
      </c>
      <c r="E357" s="67" t="s">
        <v>99</v>
      </c>
      <c r="F357" s="67" t="s">
        <v>114</v>
      </c>
      <c r="G357" s="67" t="s">
        <v>128</v>
      </c>
      <c r="H357" s="67"/>
      <c r="I357" s="67" t="s">
        <v>139</v>
      </c>
      <c r="J357" s="66"/>
      <c r="K357" s="294"/>
      <c r="L357" s="294"/>
    </row>
    <row r="358" spans="2:12" ht="12" customHeight="1" hidden="1">
      <c r="B358" s="26" t="s">
        <v>138</v>
      </c>
      <c r="C358" s="71" t="s">
        <v>97</v>
      </c>
      <c r="D358" s="71" t="s">
        <v>538</v>
      </c>
      <c r="E358" s="67" t="s">
        <v>99</v>
      </c>
      <c r="F358" s="67" t="s">
        <v>114</v>
      </c>
      <c r="G358" s="67" t="s">
        <v>128</v>
      </c>
      <c r="H358" s="67"/>
      <c r="I358" s="67"/>
      <c r="J358" s="66" t="e">
        <f>J359+#REF!</f>
        <v>#REF!</v>
      </c>
      <c r="K358" s="294"/>
      <c r="L358" s="294"/>
    </row>
    <row r="359" spans="2:12" ht="54" customHeight="1" hidden="1">
      <c r="B359" s="16" t="s">
        <v>137</v>
      </c>
      <c r="C359" s="91" t="s">
        <v>97</v>
      </c>
      <c r="D359" s="71" t="s">
        <v>538</v>
      </c>
      <c r="E359" s="67" t="s">
        <v>99</v>
      </c>
      <c r="F359" s="90" t="s">
        <v>114</v>
      </c>
      <c r="G359" s="90" t="s">
        <v>128</v>
      </c>
      <c r="H359" s="90"/>
      <c r="I359" s="90"/>
      <c r="J359" s="66">
        <f>J360</f>
        <v>0</v>
      </c>
      <c r="K359" s="294"/>
      <c r="L359" s="294"/>
    </row>
    <row r="360" spans="2:12" ht="16.5" customHeight="1" hidden="1">
      <c r="B360" s="26" t="s">
        <v>133</v>
      </c>
      <c r="C360" s="71" t="s">
        <v>97</v>
      </c>
      <c r="D360" s="71" t="s">
        <v>538</v>
      </c>
      <c r="E360" s="67" t="s">
        <v>99</v>
      </c>
      <c r="F360" s="67" t="s">
        <v>114</v>
      </c>
      <c r="G360" s="67" t="s">
        <v>128</v>
      </c>
      <c r="H360" s="67"/>
      <c r="I360" s="67" t="s">
        <v>132</v>
      </c>
      <c r="J360" s="66">
        <f>J361</f>
        <v>0</v>
      </c>
      <c r="K360" s="294"/>
      <c r="L360" s="294"/>
    </row>
    <row r="361" spans="2:12" ht="25.5" hidden="1">
      <c r="B361" s="26" t="s">
        <v>131</v>
      </c>
      <c r="C361" s="71" t="s">
        <v>97</v>
      </c>
      <c r="D361" s="71" t="s">
        <v>538</v>
      </c>
      <c r="E361" s="67" t="s">
        <v>99</v>
      </c>
      <c r="F361" s="67" t="s">
        <v>114</v>
      </c>
      <c r="G361" s="67" t="s">
        <v>128</v>
      </c>
      <c r="H361" s="67"/>
      <c r="I361" s="67" t="s">
        <v>130</v>
      </c>
      <c r="J361" s="66">
        <v>0</v>
      </c>
      <c r="K361" s="294"/>
      <c r="L361" s="294"/>
    </row>
    <row r="362" spans="2:12" ht="12.75" hidden="1">
      <c r="B362" s="26"/>
      <c r="C362" s="71"/>
      <c r="D362" s="71" t="s">
        <v>538</v>
      </c>
      <c r="E362" s="67"/>
      <c r="F362" s="67"/>
      <c r="G362" s="67"/>
      <c r="H362" s="67"/>
      <c r="I362" s="67"/>
      <c r="J362" s="66"/>
      <c r="K362" s="294"/>
      <c r="L362" s="294"/>
    </row>
    <row r="363" spans="2:12" ht="25.5" hidden="1">
      <c r="B363" s="26" t="s">
        <v>127</v>
      </c>
      <c r="C363" s="71"/>
      <c r="D363" s="71" t="s">
        <v>538</v>
      </c>
      <c r="E363" s="67"/>
      <c r="F363" s="67"/>
      <c r="G363" s="67"/>
      <c r="H363" s="67"/>
      <c r="I363" s="67"/>
      <c r="J363" s="66"/>
      <c r="K363" s="294"/>
      <c r="L363" s="294"/>
    </row>
    <row r="364" spans="2:12" ht="30" customHeight="1" hidden="1">
      <c r="B364" s="26" t="s">
        <v>126</v>
      </c>
      <c r="C364" s="71"/>
      <c r="D364" s="71" t="s">
        <v>538</v>
      </c>
      <c r="E364" s="67"/>
      <c r="F364" s="67"/>
      <c r="G364" s="67"/>
      <c r="H364" s="67"/>
      <c r="I364" s="67"/>
      <c r="J364" s="66"/>
      <c r="K364" s="294"/>
      <c r="L364" s="294"/>
    </row>
    <row r="365" spans="2:12" ht="25.5" hidden="1">
      <c r="B365" s="24" t="s">
        <v>75</v>
      </c>
      <c r="C365" s="94"/>
      <c r="D365" s="71" t="s">
        <v>538</v>
      </c>
      <c r="E365" s="67"/>
      <c r="F365" s="67"/>
      <c r="G365" s="67"/>
      <c r="H365" s="67"/>
      <c r="I365" s="67"/>
      <c r="J365" s="66"/>
      <c r="K365" s="294"/>
      <c r="L365" s="294"/>
    </row>
    <row r="366" spans="2:12" ht="25.5" hidden="1">
      <c r="B366" s="24" t="s">
        <v>73</v>
      </c>
      <c r="C366" s="94"/>
      <c r="D366" s="71" t="s">
        <v>538</v>
      </c>
      <c r="E366" s="67"/>
      <c r="F366" s="67"/>
      <c r="G366" s="67"/>
      <c r="H366" s="67"/>
      <c r="I366" s="67"/>
      <c r="J366" s="66"/>
      <c r="K366" s="294"/>
      <c r="L366" s="294"/>
    </row>
    <row r="367" spans="2:12" ht="12.75" hidden="1">
      <c r="B367" s="26"/>
      <c r="C367" s="71"/>
      <c r="D367" s="71" t="s">
        <v>538</v>
      </c>
      <c r="E367" s="67"/>
      <c r="F367" s="67"/>
      <c r="G367" s="67"/>
      <c r="H367" s="67"/>
      <c r="I367" s="67"/>
      <c r="J367" s="66"/>
      <c r="K367" s="294"/>
      <c r="L367" s="294"/>
    </row>
    <row r="368" spans="2:12" ht="12.75" hidden="1">
      <c r="B368" s="26"/>
      <c r="C368" s="71"/>
      <c r="D368" s="71" t="s">
        <v>538</v>
      </c>
      <c r="E368" s="67"/>
      <c r="F368" s="67"/>
      <c r="G368" s="67"/>
      <c r="H368" s="67"/>
      <c r="I368" s="67"/>
      <c r="J368" s="66"/>
      <c r="K368" s="294"/>
      <c r="L368" s="294"/>
    </row>
    <row r="369" spans="2:12" ht="12.75" hidden="1">
      <c r="B369" s="26"/>
      <c r="C369" s="71"/>
      <c r="D369" s="71" t="s">
        <v>538</v>
      </c>
      <c r="E369" s="67"/>
      <c r="F369" s="67"/>
      <c r="G369" s="67"/>
      <c r="H369" s="67"/>
      <c r="I369" s="67"/>
      <c r="J369" s="66"/>
      <c r="K369" s="294"/>
      <c r="L369" s="294"/>
    </row>
    <row r="370" spans="2:12" ht="12.75" hidden="1">
      <c r="B370" s="26"/>
      <c r="C370" s="71"/>
      <c r="D370" s="71" t="s">
        <v>538</v>
      </c>
      <c r="E370" s="67"/>
      <c r="F370" s="67"/>
      <c r="G370" s="67"/>
      <c r="H370" s="67"/>
      <c r="I370" s="67"/>
      <c r="J370" s="66"/>
      <c r="K370" s="294"/>
      <c r="L370" s="294"/>
    </row>
    <row r="371" spans="2:12" ht="16.5" customHeight="1" hidden="1">
      <c r="B371" s="14" t="s">
        <v>125</v>
      </c>
      <c r="C371" s="79" t="s">
        <v>97</v>
      </c>
      <c r="D371" s="71" t="s">
        <v>538</v>
      </c>
      <c r="E371" s="78" t="s">
        <v>99</v>
      </c>
      <c r="F371" s="78" t="s">
        <v>114</v>
      </c>
      <c r="G371" s="78" t="s">
        <v>85</v>
      </c>
      <c r="H371" s="78"/>
      <c r="I371" s="78"/>
      <c r="J371" s="77" t="e">
        <f>J372+#REF!</f>
        <v>#REF!</v>
      </c>
      <c r="K371" s="294"/>
      <c r="L371" s="294"/>
    </row>
    <row r="372" spans="2:12" ht="12.75" hidden="1">
      <c r="B372" s="26" t="s">
        <v>124</v>
      </c>
      <c r="C372" s="71" t="s">
        <v>97</v>
      </c>
      <c r="D372" s="71" t="s">
        <v>538</v>
      </c>
      <c r="E372" s="67" t="s">
        <v>99</v>
      </c>
      <c r="F372" s="67" t="s">
        <v>114</v>
      </c>
      <c r="G372" s="67" t="s">
        <v>85</v>
      </c>
      <c r="H372" s="67"/>
      <c r="I372" s="67"/>
      <c r="J372" s="66">
        <f>J373</f>
        <v>0</v>
      </c>
      <c r="K372" s="294"/>
      <c r="L372" s="294"/>
    </row>
    <row r="373" spans="2:12" ht="102" hidden="1">
      <c r="B373" s="26" t="s">
        <v>123</v>
      </c>
      <c r="C373" s="71" t="s">
        <v>97</v>
      </c>
      <c r="D373" s="71" t="s">
        <v>538</v>
      </c>
      <c r="E373" s="67" t="s">
        <v>99</v>
      </c>
      <c r="F373" s="67" t="s">
        <v>114</v>
      </c>
      <c r="G373" s="67" t="s">
        <v>85</v>
      </c>
      <c r="H373" s="67"/>
      <c r="I373" s="67"/>
      <c r="J373" s="66">
        <f>J374+J379</f>
        <v>0</v>
      </c>
      <c r="K373" s="294"/>
      <c r="L373" s="294"/>
    </row>
    <row r="374" spans="2:12" ht="38.25" hidden="1">
      <c r="B374" s="26" t="s">
        <v>122</v>
      </c>
      <c r="C374" s="71" t="s">
        <v>97</v>
      </c>
      <c r="D374" s="71" t="s">
        <v>538</v>
      </c>
      <c r="E374" s="67" t="s">
        <v>99</v>
      </c>
      <c r="F374" s="67" t="s">
        <v>114</v>
      </c>
      <c r="G374" s="67" t="s">
        <v>85</v>
      </c>
      <c r="H374" s="67"/>
      <c r="I374" s="67"/>
      <c r="J374" s="66">
        <f>J375+J377</f>
        <v>0</v>
      </c>
      <c r="K374" s="294"/>
      <c r="L374" s="294"/>
    </row>
    <row r="375" spans="2:12" ht="76.5" hidden="1">
      <c r="B375" s="24" t="s">
        <v>90</v>
      </c>
      <c r="C375" s="71" t="s">
        <v>97</v>
      </c>
      <c r="D375" s="71" t="s">
        <v>538</v>
      </c>
      <c r="E375" s="67" t="s">
        <v>99</v>
      </c>
      <c r="F375" s="67" t="s">
        <v>114</v>
      </c>
      <c r="G375" s="67" t="s">
        <v>85</v>
      </c>
      <c r="H375" s="67"/>
      <c r="I375" s="67" t="s">
        <v>78</v>
      </c>
      <c r="J375" s="66">
        <f>J376</f>
        <v>0</v>
      </c>
      <c r="K375" s="294"/>
      <c r="L375" s="294"/>
    </row>
    <row r="376" spans="2:12" ht="51" hidden="1">
      <c r="B376" s="24" t="s">
        <v>89</v>
      </c>
      <c r="C376" s="71" t="s">
        <v>97</v>
      </c>
      <c r="D376" s="71" t="s">
        <v>538</v>
      </c>
      <c r="E376" s="67" t="s">
        <v>99</v>
      </c>
      <c r="F376" s="67" t="s">
        <v>114</v>
      </c>
      <c r="G376" s="67" t="s">
        <v>85</v>
      </c>
      <c r="H376" s="67"/>
      <c r="I376" s="67" t="s">
        <v>88</v>
      </c>
      <c r="J376" s="66"/>
      <c r="K376" s="294"/>
      <c r="L376" s="294"/>
    </row>
    <row r="377" spans="2:12" ht="25.5" hidden="1">
      <c r="B377" s="24" t="s">
        <v>75</v>
      </c>
      <c r="C377" s="71" t="s">
        <v>97</v>
      </c>
      <c r="D377" s="71" t="s">
        <v>538</v>
      </c>
      <c r="E377" s="67" t="s">
        <v>99</v>
      </c>
      <c r="F377" s="67" t="s">
        <v>114</v>
      </c>
      <c r="G377" s="67" t="s">
        <v>85</v>
      </c>
      <c r="H377" s="67"/>
      <c r="I377" s="67" t="s">
        <v>74</v>
      </c>
      <c r="J377" s="66">
        <f>J378</f>
        <v>0</v>
      </c>
      <c r="K377" s="294"/>
      <c r="L377" s="294"/>
    </row>
    <row r="378" spans="2:12" ht="25.5" hidden="1">
      <c r="B378" s="24" t="s">
        <v>73</v>
      </c>
      <c r="C378" s="71" t="s">
        <v>97</v>
      </c>
      <c r="D378" s="71" t="s">
        <v>538</v>
      </c>
      <c r="E378" s="67" t="s">
        <v>99</v>
      </c>
      <c r="F378" s="67" t="s">
        <v>114</v>
      </c>
      <c r="G378" s="67" t="s">
        <v>85</v>
      </c>
      <c r="H378" s="67"/>
      <c r="I378" s="67" t="s">
        <v>68</v>
      </c>
      <c r="J378" s="89"/>
      <c r="K378" s="294"/>
      <c r="L378" s="294"/>
    </row>
    <row r="379" spans="2:12" ht="0.75" customHeight="1" hidden="1">
      <c r="B379" s="26" t="s">
        <v>120</v>
      </c>
      <c r="C379" s="71" t="s">
        <v>97</v>
      </c>
      <c r="D379" s="71" t="s">
        <v>538</v>
      </c>
      <c r="E379" s="67" t="s">
        <v>99</v>
      </c>
      <c r="F379" s="67" t="s">
        <v>114</v>
      </c>
      <c r="G379" s="67" t="s">
        <v>85</v>
      </c>
      <c r="H379" s="67"/>
      <c r="I379" s="67"/>
      <c r="J379" s="66">
        <f>J380+J382</f>
        <v>0</v>
      </c>
      <c r="K379" s="294"/>
      <c r="L379" s="294"/>
    </row>
    <row r="380" spans="2:12" ht="76.5" hidden="1">
      <c r="B380" s="24" t="s">
        <v>90</v>
      </c>
      <c r="C380" s="71" t="s">
        <v>97</v>
      </c>
      <c r="D380" s="71" t="s">
        <v>538</v>
      </c>
      <c r="E380" s="67" t="s">
        <v>99</v>
      </c>
      <c r="F380" s="67" t="s">
        <v>114</v>
      </c>
      <c r="G380" s="67" t="s">
        <v>85</v>
      </c>
      <c r="H380" s="67"/>
      <c r="I380" s="67" t="s">
        <v>78</v>
      </c>
      <c r="J380" s="66">
        <f>J381</f>
        <v>0</v>
      </c>
      <c r="K380" s="294"/>
      <c r="L380" s="294"/>
    </row>
    <row r="381" spans="2:12" ht="37.5" customHeight="1" hidden="1">
      <c r="B381" s="24" t="s">
        <v>89</v>
      </c>
      <c r="C381" s="71" t="s">
        <v>97</v>
      </c>
      <c r="D381" s="71" t="s">
        <v>538</v>
      </c>
      <c r="E381" s="67" t="s">
        <v>99</v>
      </c>
      <c r="F381" s="67" t="s">
        <v>114</v>
      </c>
      <c r="G381" s="67" t="s">
        <v>85</v>
      </c>
      <c r="H381" s="67"/>
      <c r="I381" s="67" t="s">
        <v>88</v>
      </c>
      <c r="J381" s="66"/>
      <c r="K381" s="294"/>
      <c r="L381" s="294"/>
    </row>
    <row r="382" spans="2:12" ht="25.5" hidden="1">
      <c r="B382" s="24" t="s">
        <v>75</v>
      </c>
      <c r="C382" s="94" t="s">
        <v>97</v>
      </c>
      <c r="D382" s="71" t="s">
        <v>538</v>
      </c>
      <c r="E382" s="67" t="s">
        <v>99</v>
      </c>
      <c r="F382" s="67" t="s">
        <v>114</v>
      </c>
      <c r="G382" s="67" t="s">
        <v>85</v>
      </c>
      <c r="H382" s="67"/>
      <c r="I382" s="67" t="s">
        <v>74</v>
      </c>
      <c r="J382" s="66">
        <f>J383</f>
        <v>0</v>
      </c>
      <c r="K382" s="294"/>
      <c r="L382" s="294"/>
    </row>
    <row r="383" spans="2:12" ht="28.5" customHeight="1" hidden="1">
      <c r="B383" s="24" t="s">
        <v>73</v>
      </c>
      <c r="C383" s="94" t="s">
        <v>97</v>
      </c>
      <c r="D383" s="71" t="s">
        <v>538</v>
      </c>
      <c r="E383" s="67" t="s">
        <v>99</v>
      </c>
      <c r="F383" s="67" t="s">
        <v>114</v>
      </c>
      <c r="G383" s="67" t="s">
        <v>85</v>
      </c>
      <c r="H383" s="67"/>
      <c r="I383" s="67" t="s">
        <v>68</v>
      </c>
      <c r="J383" s="66"/>
      <c r="K383" s="294"/>
      <c r="L383" s="294"/>
    </row>
    <row r="384" spans="2:12" ht="12.75" hidden="1">
      <c r="B384" s="26"/>
      <c r="C384" s="71"/>
      <c r="D384" s="71" t="s">
        <v>538</v>
      </c>
      <c r="E384" s="67"/>
      <c r="F384" s="67"/>
      <c r="G384" s="67"/>
      <c r="H384" s="67"/>
      <c r="I384" s="67"/>
      <c r="J384" s="66"/>
      <c r="K384" s="294"/>
      <c r="L384" s="294"/>
    </row>
    <row r="385" spans="2:12" ht="12.75" hidden="1">
      <c r="B385" s="26"/>
      <c r="C385" s="71"/>
      <c r="D385" s="71" t="s">
        <v>538</v>
      </c>
      <c r="E385" s="67"/>
      <c r="F385" s="67"/>
      <c r="G385" s="67"/>
      <c r="H385" s="67"/>
      <c r="I385" s="67"/>
      <c r="J385" s="66"/>
      <c r="K385" s="294"/>
      <c r="L385" s="294"/>
    </row>
    <row r="386" spans="2:12" ht="16.5" customHeight="1" hidden="1">
      <c r="B386" s="26" t="s">
        <v>117</v>
      </c>
      <c r="C386" s="71" t="s">
        <v>97</v>
      </c>
      <c r="D386" s="71" t="s">
        <v>538</v>
      </c>
      <c r="E386" s="67" t="s">
        <v>99</v>
      </c>
      <c r="F386" s="67" t="s">
        <v>114</v>
      </c>
      <c r="G386" s="67" t="s">
        <v>85</v>
      </c>
      <c r="H386" s="67" t="s">
        <v>609</v>
      </c>
      <c r="I386" s="67"/>
      <c r="J386" s="117">
        <f aca="true" t="shared" si="22" ref="J386:L387">J387</f>
        <v>20</v>
      </c>
      <c r="K386" s="299">
        <f t="shared" si="22"/>
        <v>0</v>
      </c>
      <c r="L386" s="299">
        <f t="shared" si="22"/>
        <v>0</v>
      </c>
    </row>
    <row r="387" spans="2:12" ht="25.5" hidden="1">
      <c r="B387" s="24" t="s">
        <v>75</v>
      </c>
      <c r="C387" s="71" t="s">
        <v>97</v>
      </c>
      <c r="D387" s="71" t="s">
        <v>538</v>
      </c>
      <c r="E387" s="67" t="s">
        <v>99</v>
      </c>
      <c r="F387" s="67" t="s">
        <v>114</v>
      </c>
      <c r="G387" s="67" t="s">
        <v>85</v>
      </c>
      <c r="H387" s="67" t="s">
        <v>609</v>
      </c>
      <c r="I387" s="67" t="s">
        <v>74</v>
      </c>
      <c r="J387" s="117">
        <f t="shared" si="22"/>
        <v>20</v>
      </c>
      <c r="K387" s="299">
        <f t="shared" si="22"/>
        <v>0</v>
      </c>
      <c r="L387" s="299">
        <f t="shared" si="22"/>
        <v>0</v>
      </c>
    </row>
    <row r="388" spans="2:12" ht="25.5" hidden="1">
      <c r="B388" s="24" t="s">
        <v>73</v>
      </c>
      <c r="C388" s="71" t="s">
        <v>97</v>
      </c>
      <c r="D388" s="71" t="s">
        <v>538</v>
      </c>
      <c r="E388" s="67" t="s">
        <v>99</v>
      </c>
      <c r="F388" s="67" t="s">
        <v>114</v>
      </c>
      <c r="G388" s="67" t="s">
        <v>85</v>
      </c>
      <c r="H388" s="67" t="s">
        <v>609</v>
      </c>
      <c r="I388" s="67" t="s">
        <v>68</v>
      </c>
      <c r="J388" s="117">
        <v>20</v>
      </c>
      <c r="K388" s="294"/>
      <c r="L388" s="294"/>
    </row>
    <row r="389" spans="2:12" ht="30.75" customHeight="1" hidden="1">
      <c r="B389" s="26" t="s">
        <v>115</v>
      </c>
      <c r="C389" s="71" t="s">
        <v>97</v>
      </c>
      <c r="D389" s="71" t="s">
        <v>538</v>
      </c>
      <c r="E389" s="67" t="s">
        <v>99</v>
      </c>
      <c r="F389" s="67" t="s">
        <v>114</v>
      </c>
      <c r="G389" s="67" t="s">
        <v>85</v>
      </c>
      <c r="H389" s="67" t="s">
        <v>608</v>
      </c>
      <c r="I389" s="67"/>
      <c r="J389" s="117">
        <f aca="true" t="shared" si="23" ref="J389:L390">J390</f>
        <v>20</v>
      </c>
      <c r="K389" s="299">
        <f t="shared" si="23"/>
        <v>0</v>
      </c>
      <c r="L389" s="299">
        <f t="shared" si="23"/>
        <v>0</v>
      </c>
    </row>
    <row r="390" spans="2:12" ht="25.5" hidden="1">
      <c r="B390" s="24" t="s">
        <v>75</v>
      </c>
      <c r="C390" s="71" t="s">
        <v>97</v>
      </c>
      <c r="D390" s="71" t="s">
        <v>538</v>
      </c>
      <c r="E390" s="67" t="s">
        <v>99</v>
      </c>
      <c r="F390" s="67" t="s">
        <v>114</v>
      </c>
      <c r="G390" s="67" t="s">
        <v>85</v>
      </c>
      <c r="H390" s="67" t="s">
        <v>608</v>
      </c>
      <c r="I390" s="67" t="s">
        <v>74</v>
      </c>
      <c r="J390" s="117">
        <f t="shared" si="23"/>
        <v>20</v>
      </c>
      <c r="K390" s="299">
        <f t="shared" si="23"/>
        <v>0</v>
      </c>
      <c r="L390" s="299">
        <f t="shared" si="23"/>
        <v>0</v>
      </c>
    </row>
    <row r="391" spans="2:12" ht="24.75" customHeight="1" hidden="1">
      <c r="B391" s="24" t="s">
        <v>73</v>
      </c>
      <c r="C391" s="71" t="s">
        <v>97</v>
      </c>
      <c r="D391" s="71" t="s">
        <v>538</v>
      </c>
      <c r="E391" s="90" t="s">
        <v>99</v>
      </c>
      <c r="F391" s="67" t="s">
        <v>114</v>
      </c>
      <c r="G391" s="67" t="s">
        <v>85</v>
      </c>
      <c r="H391" s="67" t="s">
        <v>608</v>
      </c>
      <c r="I391" s="67" t="s">
        <v>68</v>
      </c>
      <c r="J391" s="117">
        <v>20</v>
      </c>
      <c r="K391" s="294"/>
      <c r="L391" s="294"/>
    </row>
    <row r="392" spans="2:12" ht="12.75" hidden="1">
      <c r="B392" s="28" t="s">
        <v>112</v>
      </c>
      <c r="C392" s="79" t="s">
        <v>97</v>
      </c>
      <c r="D392" s="71" t="s">
        <v>538</v>
      </c>
      <c r="E392" s="92" t="s">
        <v>99</v>
      </c>
      <c r="F392" s="78" t="s">
        <v>98</v>
      </c>
      <c r="G392" s="78"/>
      <c r="H392" s="78"/>
      <c r="I392" s="78"/>
      <c r="J392" s="118" t="e">
        <f>J393</f>
        <v>#REF!</v>
      </c>
      <c r="K392" s="294"/>
      <c r="L392" s="294"/>
    </row>
    <row r="393" spans="2:12" ht="12.75" hidden="1">
      <c r="B393" s="28" t="s">
        <v>111</v>
      </c>
      <c r="C393" s="79" t="s">
        <v>97</v>
      </c>
      <c r="D393" s="71" t="s">
        <v>538</v>
      </c>
      <c r="E393" s="92" t="s">
        <v>99</v>
      </c>
      <c r="F393" s="78" t="s">
        <v>98</v>
      </c>
      <c r="G393" s="78" t="s">
        <v>86</v>
      </c>
      <c r="H393" s="78"/>
      <c r="I393" s="78"/>
      <c r="J393" s="118" t="e">
        <f>#REF!</f>
        <v>#REF!</v>
      </c>
      <c r="K393" s="294"/>
      <c r="L393" s="294"/>
    </row>
    <row r="394" spans="2:12" ht="38.25" hidden="1">
      <c r="B394" s="26" t="s">
        <v>283</v>
      </c>
      <c r="C394" s="71" t="s">
        <v>97</v>
      </c>
      <c r="D394" s="71" t="s">
        <v>538</v>
      </c>
      <c r="E394" s="90" t="s">
        <v>99</v>
      </c>
      <c r="F394" s="67"/>
      <c r="G394" s="67"/>
      <c r="H394" s="67" t="s">
        <v>607</v>
      </c>
      <c r="I394" s="67"/>
      <c r="J394" s="117">
        <v>300</v>
      </c>
      <c r="K394" s="294">
        <f>K395</f>
        <v>0</v>
      </c>
      <c r="L394" s="294">
        <f>L395</f>
        <v>0</v>
      </c>
    </row>
    <row r="395" spans="2:12" ht="38.25" hidden="1">
      <c r="B395" s="11" t="s">
        <v>259</v>
      </c>
      <c r="C395" s="71" t="s">
        <v>97</v>
      </c>
      <c r="D395" s="71" t="s">
        <v>538</v>
      </c>
      <c r="E395" s="90" t="s">
        <v>99</v>
      </c>
      <c r="F395" s="67"/>
      <c r="G395" s="67"/>
      <c r="H395" s="67" t="s">
        <v>607</v>
      </c>
      <c r="I395" s="67" t="s">
        <v>258</v>
      </c>
      <c r="J395" s="117">
        <v>300</v>
      </c>
      <c r="K395" s="294">
        <f>K396</f>
        <v>0</v>
      </c>
      <c r="L395" s="294">
        <f>L396</f>
        <v>0</v>
      </c>
    </row>
    <row r="396" spans="2:12" ht="25.5" hidden="1">
      <c r="B396" s="26" t="s">
        <v>257</v>
      </c>
      <c r="C396" s="71" t="s">
        <v>97</v>
      </c>
      <c r="D396" s="71" t="s">
        <v>538</v>
      </c>
      <c r="E396" s="90" t="s">
        <v>99</v>
      </c>
      <c r="F396" s="67"/>
      <c r="G396" s="67"/>
      <c r="H396" s="67" t="s">
        <v>607</v>
      </c>
      <c r="I396" s="67" t="s">
        <v>255</v>
      </c>
      <c r="J396" s="117">
        <v>300</v>
      </c>
      <c r="K396" s="294"/>
      <c r="L396" s="294"/>
    </row>
    <row r="397" spans="2:12" ht="36" customHeight="1" hidden="1">
      <c r="B397" s="28" t="s">
        <v>606</v>
      </c>
      <c r="C397" s="79" t="s">
        <v>97</v>
      </c>
      <c r="D397" s="71" t="s">
        <v>538</v>
      </c>
      <c r="E397" s="78" t="s">
        <v>72</v>
      </c>
      <c r="F397" s="78"/>
      <c r="G397" s="78"/>
      <c r="H397" s="78"/>
      <c r="I397" s="78"/>
      <c r="J397" s="77">
        <f aca="true" t="shared" si="24" ref="J397:L399">J398</f>
        <v>1000</v>
      </c>
      <c r="K397" s="295">
        <f t="shared" si="24"/>
        <v>0</v>
      </c>
      <c r="L397" s="295">
        <f t="shared" si="24"/>
        <v>0</v>
      </c>
    </row>
    <row r="398" spans="2:12" ht="12.75" hidden="1">
      <c r="B398" s="14" t="s">
        <v>605</v>
      </c>
      <c r="C398" s="79" t="s">
        <v>97</v>
      </c>
      <c r="D398" s="79" t="s">
        <v>538</v>
      </c>
      <c r="E398" s="78" t="s">
        <v>72</v>
      </c>
      <c r="F398" s="78" t="s">
        <v>71</v>
      </c>
      <c r="G398" s="78"/>
      <c r="H398" s="78" t="s">
        <v>603</v>
      </c>
      <c r="I398" s="78"/>
      <c r="J398" s="81">
        <f t="shared" si="24"/>
        <v>1000</v>
      </c>
      <c r="K398" s="304">
        <f t="shared" si="24"/>
        <v>0</v>
      </c>
      <c r="L398" s="304">
        <f t="shared" si="24"/>
        <v>0</v>
      </c>
    </row>
    <row r="399" spans="2:12" ht="51" hidden="1">
      <c r="B399" s="16" t="s">
        <v>81</v>
      </c>
      <c r="C399" s="71" t="s">
        <v>97</v>
      </c>
      <c r="D399" s="71" t="s">
        <v>538</v>
      </c>
      <c r="E399" s="67" t="s">
        <v>72</v>
      </c>
      <c r="F399" s="67" t="s">
        <v>71</v>
      </c>
      <c r="G399" s="67" t="s">
        <v>70</v>
      </c>
      <c r="H399" s="67"/>
      <c r="I399" s="67"/>
      <c r="J399" s="66">
        <f t="shared" si="24"/>
        <v>1000</v>
      </c>
      <c r="K399" s="296">
        <f t="shared" si="24"/>
        <v>0</v>
      </c>
      <c r="L399" s="296">
        <f t="shared" si="24"/>
        <v>0</v>
      </c>
    </row>
    <row r="400" spans="2:12" ht="25.5" hidden="1">
      <c r="B400" s="26" t="s">
        <v>80</v>
      </c>
      <c r="C400" s="71" t="s">
        <v>97</v>
      </c>
      <c r="D400" s="71" t="s">
        <v>538</v>
      </c>
      <c r="E400" s="67" t="s">
        <v>72</v>
      </c>
      <c r="F400" s="67" t="s">
        <v>71</v>
      </c>
      <c r="G400" s="67" t="s">
        <v>70</v>
      </c>
      <c r="H400" s="67"/>
      <c r="I400" s="67"/>
      <c r="J400" s="66">
        <f>J401+J403</f>
        <v>1000</v>
      </c>
      <c r="K400" s="296">
        <f>K401+K403</f>
        <v>0</v>
      </c>
      <c r="L400" s="296">
        <f>L401+L403</f>
        <v>0</v>
      </c>
    </row>
    <row r="401" spans="2:12" ht="76.5" hidden="1">
      <c r="B401" s="24" t="s">
        <v>90</v>
      </c>
      <c r="C401" s="71" t="s">
        <v>97</v>
      </c>
      <c r="D401" s="71" t="s">
        <v>538</v>
      </c>
      <c r="E401" s="67" t="s">
        <v>72</v>
      </c>
      <c r="F401" s="67" t="s">
        <v>71</v>
      </c>
      <c r="G401" s="67" t="s">
        <v>70</v>
      </c>
      <c r="H401" s="67" t="s">
        <v>603</v>
      </c>
      <c r="I401" s="67" t="s">
        <v>78</v>
      </c>
      <c r="J401" s="66">
        <f>J402</f>
        <v>910.4</v>
      </c>
      <c r="K401" s="296">
        <f>K402</f>
        <v>0</v>
      </c>
      <c r="L401" s="296">
        <f>L402</f>
        <v>0</v>
      </c>
    </row>
    <row r="402" spans="2:12" ht="25.5" hidden="1">
      <c r="B402" s="17" t="s">
        <v>604</v>
      </c>
      <c r="C402" s="71" t="s">
        <v>97</v>
      </c>
      <c r="D402" s="71" t="s">
        <v>538</v>
      </c>
      <c r="E402" s="67" t="s">
        <v>72</v>
      </c>
      <c r="F402" s="67" t="s">
        <v>71</v>
      </c>
      <c r="G402" s="67" t="s">
        <v>70</v>
      </c>
      <c r="H402" s="67" t="s">
        <v>603</v>
      </c>
      <c r="I402" s="67" t="s">
        <v>76</v>
      </c>
      <c r="J402" s="66">
        <v>910.4</v>
      </c>
      <c r="K402" s="294"/>
      <c r="L402" s="294"/>
    </row>
    <row r="403" spans="2:12" ht="25.5" hidden="1">
      <c r="B403" s="24" t="s">
        <v>75</v>
      </c>
      <c r="C403" s="71" t="s">
        <v>97</v>
      </c>
      <c r="D403" s="71" t="s">
        <v>538</v>
      </c>
      <c r="E403" s="67" t="s">
        <v>72</v>
      </c>
      <c r="F403" s="67" t="s">
        <v>71</v>
      </c>
      <c r="G403" s="67" t="s">
        <v>70</v>
      </c>
      <c r="H403" s="67" t="s">
        <v>603</v>
      </c>
      <c r="I403" s="67" t="s">
        <v>74</v>
      </c>
      <c r="J403" s="66">
        <f>J404</f>
        <v>89.6</v>
      </c>
      <c r="K403" s="296">
        <f>K404</f>
        <v>0</v>
      </c>
      <c r="L403" s="296">
        <f>L404</f>
        <v>0</v>
      </c>
    </row>
    <row r="404" spans="2:12" ht="25.5" hidden="1">
      <c r="B404" s="24" t="s">
        <v>73</v>
      </c>
      <c r="C404" s="71" t="s">
        <v>97</v>
      </c>
      <c r="D404" s="71" t="s">
        <v>538</v>
      </c>
      <c r="E404" s="67" t="s">
        <v>72</v>
      </c>
      <c r="F404" s="67" t="s">
        <v>71</v>
      </c>
      <c r="G404" s="67" t="s">
        <v>70</v>
      </c>
      <c r="H404" s="67" t="s">
        <v>603</v>
      </c>
      <c r="I404" s="67" t="s">
        <v>68</v>
      </c>
      <c r="J404" s="66">
        <v>89.6</v>
      </c>
      <c r="K404" s="294"/>
      <c r="L404" s="294"/>
    </row>
    <row r="405" spans="2:14" ht="45" hidden="1">
      <c r="B405" s="114" t="s">
        <v>602</v>
      </c>
      <c r="C405" s="87" t="s">
        <v>71</v>
      </c>
      <c r="D405" s="71" t="s">
        <v>538</v>
      </c>
      <c r="E405" s="112"/>
      <c r="F405" s="112"/>
      <c r="G405" s="112"/>
      <c r="H405" s="112"/>
      <c r="I405" s="112"/>
      <c r="J405" s="111">
        <f aca="true" t="shared" si="25" ref="J405:J411">J406</f>
        <v>0</v>
      </c>
      <c r="K405" s="294"/>
      <c r="L405" s="294"/>
      <c r="N405" s="116"/>
    </row>
    <row r="406" spans="2:12" ht="38.25" hidden="1">
      <c r="B406" s="14" t="s">
        <v>336</v>
      </c>
      <c r="C406" s="80" t="s">
        <v>71</v>
      </c>
      <c r="D406" s="71" t="s">
        <v>538</v>
      </c>
      <c r="E406" s="78" t="s">
        <v>99</v>
      </c>
      <c r="F406" s="78"/>
      <c r="G406" s="78"/>
      <c r="H406" s="78"/>
      <c r="I406" s="78"/>
      <c r="J406" s="110">
        <f t="shared" si="25"/>
        <v>0</v>
      </c>
      <c r="K406" s="294"/>
      <c r="L406" s="294"/>
    </row>
    <row r="407" spans="2:12" ht="25.5" hidden="1">
      <c r="B407" s="14" t="s">
        <v>240</v>
      </c>
      <c r="C407" s="78" t="s">
        <v>71</v>
      </c>
      <c r="D407" s="71" t="s">
        <v>538</v>
      </c>
      <c r="E407" s="78" t="s">
        <v>99</v>
      </c>
      <c r="F407" s="78" t="s">
        <v>223</v>
      </c>
      <c r="G407" s="78"/>
      <c r="H407" s="78"/>
      <c r="I407" s="78"/>
      <c r="J407" s="110">
        <f t="shared" si="25"/>
        <v>0</v>
      </c>
      <c r="K407" s="294"/>
      <c r="L407" s="294"/>
    </row>
    <row r="408" spans="2:12" ht="12.75" hidden="1">
      <c r="B408" s="14" t="s">
        <v>239</v>
      </c>
      <c r="C408" s="78" t="s">
        <v>71</v>
      </c>
      <c r="D408" s="71" t="s">
        <v>538</v>
      </c>
      <c r="E408" s="78" t="s">
        <v>99</v>
      </c>
      <c r="F408" s="78" t="s">
        <v>223</v>
      </c>
      <c r="G408" s="78" t="s">
        <v>86</v>
      </c>
      <c r="H408" s="78"/>
      <c r="I408" s="78"/>
      <c r="J408" s="110">
        <f t="shared" si="25"/>
        <v>0</v>
      </c>
      <c r="K408" s="294"/>
      <c r="L408" s="294"/>
    </row>
    <row r="409" spans="2:12" ht="38.25" hidden="1">
      <c r="B409" s="26" t="s">
        <v>102</v>
      </c>
      <c r="C409" s="67" t="s">
        <v>71</v>
      </c>
      <c r="D409" s="71" t="s">
        <v>538</v>
      </c>
      <c r="E409" s="67" t="s">
        <v>99</v>
      </c>
      <c r="F409" s="67" t="s">
        <v>223</v>
      </c>
      <c r="G409" s="67" t="s">
        <v>86</v>
      </c>
      <c r="H409" s="67"/>
      <c r="I409" s="67"/>
      <c r="J409" s="109">
        <f t="shared" si="25"/>
        <v>0</v>
      </c>
      <c r="K409" s="294"/>
      <c r="L409" s="294"/>
    </row>
    <row r="410" spans="2:12" ht="38.25" hidden="1">
      <c r="B410" s="26" t="s">
        <v>601</v>
      </c>
      <c r="C410" s="67" t="s">
        <v>71</v>
      </c>
      <c r="D410" s="71" t="s">
        <v>538</v>
      </c>
      <c r="E410" s="67" t="s">
        <v>99</v>
      </c>
      <c r="F410" s="67" t="s">
        <v>223</v>
      </c>
      <c r="G410" s="67" t="s">
        <v>86</v>
      </c>
      <c r="H410" s="67"/>
      <c r="I410" s="67"/>
      <c r="J410" s="109">
        <f t="shared" si="25"/>
        <v>0</v>
      </c>
      <c r="K410" s="294"/>
      <c r="L410" s="294"/>
    </row>
    <row r="411" spans="2:12" ht="25.5" hidden="1">
      <c r="B411" s="17" t="s">
        <v>155</v>
      </c>
      <c r="C411" s="67" t="s">
        <v>71</v>
      </c>
      <c r="D411" s="71" t="s">
        <v>538</v>
      </c>
      <c r="E411" s="67" t="s">
        <v>99</v>
      </c>
      <c r="F411" s="67" t="s">
        <v>223</v>
      </c>
      <c r="G411" s="67" t="s">
        <v>86</v>
      </c>
      <c r="H411" s="67"/>
      <c r="I411" s="67" t="s">
        <v>74</v>
      </c>
      <c r="J411" s="109">
        <f t="shared" si="25"/>
        <v>0</v>
      </c>
      <c r="K411" s="294"/>
      <c r="L411" s="294"/>
    </row>
    <row r="412" spans="2:12" ht="25.5" hidden="1">
      <c r="B412" s="16" t="s">
        <v>154</v>
      </c>
      <c r="C412" s="67" t="s">
        <v>71</v>
      </c>
      <c r="D412" s="71" t="s">
        <v>538</v>
      </c>
      <c r="E412" s="67" t="s">
        <v>99</v>
      </c>
      <c r="F412" s="67" t="s">
        <v>223</v>
      </c>
      <c r="G412" s="67" t="s">
        <v>86</v>
      </c>
      <c r="H412" s="67"/>
      <c r="I412" s="67" t="s">
        <v>68</v>
      </c>
      <c r="J412" s="109"/>
      <c r="K412" s="294"/>
      <c r="L412" s="294"/>
    </row>
    <row r="413" spans="2:12" ht="45" hidden="1">
      <c r="B413" s="108" t="s">
        <v>600</v>
      </c>
      <c r="C413" s="87" t="s">
        <v>128</v>
      </c>
      <c r="D413" s="71" t="s">
        <v>538</v>
      </c>
      <c r="E413" s="86"/>
      <c r="F413" s="86"/>
      <c r="G413" s="86"/>
      <c r="H413" s="86"/>
      <c r="I413" s="86"/>
      <c r="J413" s="85">
        <f aca="true" t="shared" si="26" ref="J413:J419">J414</f>
        <v>0</v>
      </c>
      <c r="K413" s="294"/>
      <c r="L413" s="294"/>
    </row>
    <row r="414" spans="2:12" ht="38.25" hidden="1">
      <c r="B414" s="14" t="s">
        <v>336</v>
      </c>
      <c r="C414" s="80" t="s">
        <v>128</v>
      </c>
      <c r="D414" s="71" t="s">
        <v>538</v>
      </c>
      <c r="E414" s="107">
        <v>916</v>
      </c>
      <c r="F414" s="107"/>
      <c r="G414" s="107"/>
      <c r="H414" s="107"/>
      <c r="I414" s="107"/>
      <c r="J414" s="63">
        <f t="shared" si="26"/>
        <v>0</v>
      </c>
      <c r="K414" s="294"/>
      <c r="L414" s="294"/>
    </row>
    <row r="415" spans="2:12" ht="12.75" hidden="1">
      <c r="B415" s="28" t="s">
        <v>112</v>
      </c>
      <c r="C415" s="80" t="s">
        <v>128</v>
      </c>
      <c r="D415" s="71" t="s">
        <v>538</v>
      </c>
      <c r="E415" s="107">
        <v>916</v>
      </c>
      <c r="F415" s="107">
        <v>11</v>
      </c>
      <c r="G415" s="107"/>
      <c r="H415" s="107"/>
      <c r="I415" s="107"/>
      <c r="J415" s="63">
        <f t="shared" si="26"/>
        <v>0</v>
      </c>
      <c r="K415" s="294"/>
      <c r="L415" s="294"/>
    </row>
    <row r="416" spans="2:12" ht="12.75" hidden="1">
      <c r="B416" s="28" t="s">
        <v>103</v>
      </c>
      <c r="C416" s="80" t="s">
        <v>128</v>
      </c>
      <c r="D416" s="71" t="s">
        <v>538</v>
      </c>
      <c r="E416" s="107">
        <v>916</v>
      </c>
      <c r="F416" s="80" t="s">
        <v>98</v>
      </c>
      <c r="G416" s="80" t="s">
        <v>97</v>
      </c>
      <c r="H416" s="107"/>
      <c r="I416" s="107"/>
      <c r="J416" s="63">
        <f t="shared" si="26"/>
        <v>0</v>
      </c>
      <c r="K416" s="294"/>
      <c r="L416" s="294"/>
    </row>
    <row r="417" spans="2:12" ht="38.25" hidden="1">
      <c r="B417" s="26" t="s">
        <v>102</v>
      </c>
      <c r="C417" s="68" t="s">
        <v>128</v>
      </c>
      <c r="D417" s="71" t="s">
        <v>538</v>
      </c>
      <c r="E417" s="64">
        <v>916</v>
      </c>
      <c r="F417" s="68" t="s">
        <v>98</v>
      </c>
      <c r="G417" s="68" t="s">
        <v>97</v>
      </c>
      <c r="H417" s="64"/>
      <c r="I417" s="64"/>
      <c r="J417" s="106">
        <f t="shared" si="26"/>
        <v>0</v>
      </c>
      <c r="K417" s="294"/>
      <c r="L417" s="294"/>
    </row>
    <row r="418" spans="2:12" ht="38.25" hidden="1">
      <c r="B418" s="16" t="s">
        <v>599</v>
      </c>
      <c r="C418" s="68" t="s">
        <v>128</v>
      </c>
      <c r="D418" s="71" t="s">
        <v>538</v>
      </c>
      <c r="E418" s="64">
        <v>916</v>
      </c>
      <c r="F418" s="68" t="s">
        <v>98</v>
      </c>
      <c r="G418" s="68" t="s">
        <v>97</v>
      </c>
      <c r="H418" s="64"/>
      <c r="I418" s="64"/>
      <c r="J418" s="106">
        <f t="shared" si="26"/>
        <v>0</v>
      </c>
      <c r="K418" s="294"/>
      <c r="L418" s="294"/>
    </row>
    <row r="419" spans="2:12" ht="25.5" hidden="1">
      <c r="B419" s="24" t="s">
        <v>75</v>
      </c>
      <c r="C419" s="68" t="s">
        <v>128</v>
      </c>
      <c r="D419" s="71" t="s">
        <v>538</v>
      </c>
      <c r="E419" s="64">
        <v>916</v>
      </c>
      <c r="F419" s="68" t="s">
        <v>98</v>
      </c>
      <c r="G419" s="68" t="s">
        <v>97</v>
      </c>
      <c r="H419" s="64"/>
      <c r="I419" s="64">
        <v>200</v>
      </c>
      <c r="J419" s="106">
        <f t="shared" si="26"/>
        <v>0</v>
      </c>
      <c r="K419" s="294"/>
      <c r="L419" s="294"/>
    </row>
    <row r="420" spans="2:12" ht="25.5" hidden="1">
      <c r="B420" s="24" t="s">
        <v>73</v>
      </c>
      <c r="C420" s="68" t="s">
        <v>128</v>
      </c>
      <c r="D420" s="71" t="s">
        <v>538</v>
      </c>
      <c r="E420" s="64">
        <v>916</v>
      </c>
      <c r="F420" s="68" t="s">
        <v>98</v>
      </c>
      <c r="G420" s="68" t="s">
        <v>97</v>
      </c>
      <c r="H420" s="64"/>
      <c r="I420" s="64">
        <v>240</v>
      </c>
      <c r="J420" s="106"/>
      <c r="K420" s="294"/>
      <c r="L420" s="294"/>
    </row>
    <row r="421" spans="2:12" ht="30">
      <c r="B421" s="108" t="s">
        <v>598</v>
      </c>
      <c r="C421" s="104" t="s">
        <v>71</v>
      </c>
      <c r="D421" s="71" t="s">
        <v>538</v>
      </c>
      <c r="E421" s="103"/>
      <c r="F421" s="103"/>
      <c r="G421" s="103"/>
      <c r="H421" s="103"/>
      <c r="I421" s="103"/>
      <c r="J421" s="262">
        <f>J422+J429+J432+J435+J446+J449+J477+J480+J483+J486+J492</f>
        <v>282702.61999999994</v>
      </c>
      <c r="K421" s="305">
        <f>K422+K429+K432+K435+K446+K449+K477+K480+K483+K486+K492</f>
        <v>0</v>
      </c>
      <c r="L421" s="305">
        <f>L422+L429+L432+L435+L446+L449+L477+L480+L483+L486+L492</f>
        <v>0</v>
      </c>
    </row>
    <row r="422" spans="2:12" ht="27.75" customHeight="1" hidden="1">
      <c r="B422" s="14" t="s">
        <v>560</v>
      </c>
      <c r="C422" s="80" t="s">
        <v>71</v>
      </c>
      <c r="D422" s="79" t="s">
        <v>538</v>
      </c>
      <c r="E422" s="78" t="s">
        <v>404</v>
      </c>
      <c r="F422" s="78" t="s">
        <v>242</v>
      </c>
      <c r="G422" s="78" t="s">
        <v>70</v>
      </c>
      <c r="H422" s="78" t="s">
        <v>559</v>
      </c>
      <c r="I422" s="78"/>
      <c r="J422" s="77">
        <f>J423+J425+J427</f>
        <v>2200</v>
      </c>
      <c r="K422" s="295">
        <f>K423+K425+K427</f>
        <v>0</v>
      </c>
      <c r="L422" s="295">
        <f>L423+L425+L427</f>
        <v>0</v>
      </c>
    </row>
    <row r="423" spans="2:12" ht="76.5" customHeight="1" hidden="1">
      <c r="B423" s="24" t="s">
        <v>90</v>
      </c>
      <c r="C423" s="68" t="s">
        <v>71</v>
      </c>
      <c r="D423" s="71" t="s">
        <v>538</v>
      </c>
      <c r="E423" s="67" t="s">
        <v>404</v>
      </c>
      <c r="F423" s="67" t="s">
        <v>242</v>
      </c>
      <c r="G423" s="67" t="s">
        <v>70</v>
      </c>
      <c r="H423" s="67" t="s">
        <v>559</v>
      </c>
      <c r="I423" s="67" t="s">
        <v>78</v>
      </c>
      <c r="J423" s="66">
        <f>J424</f>
        <v>1049.2</v>
      </c>
      <c r="K423" s="296">
        <f>K424</f>
        <v>0</v>
      </c>
      <c r="L423" s="296">
        <f>L424</f>
        <v>0</v>
      </c>
    </row>
    <row r="424" spans="2:12" ht="25.5" customHeight="1" hidden="1">
      <c r="B424" s="24" t="s">
        <v>278</v>
      </c>
      <c r="C424" s="68" t="s">
        <v>71</v>
      </c>
      <c r="D424" s="71" t="s">
        <v>538</v>
      </c>
      <c r="E424" s="67" t="s">
        <v>404</v>
      </c>
      <c r="F424" s="67" t="s">
        <v>242</v>
      </c>
      <c r="G424" s="67" t="s">
        <v>70</v>
      </c>
      <c r="H424" s="67" t="s">
        <v>559</v>
      </c>
      <c r="I424" s="67" t="s">
        <v>88</v>
      </c>
      <c r="J424" s="66">
        <v>1049.2</v>
      </c>
      <c r="K424" s="294"/>
      <c r="L424" s="294"/>
    </row>
    <row r="425" spans="2:12" ht="25.5" hidden="1">
      <c r="B425" s="24" t="s">
        <v>75</v>
      </c>
      <c r="C425" s="68" t="s">
        <v>71</v>
      </c>
      <c r="D425" s="71" t="s">
        <v>538</v>
      </c>
      <c r="E425" s="67" t="s">
        <v>404</v>
      </c>
      <c r="F425" s="67" t="s">
        <v>242</v>
      </c>
      <c r="G425" s="67" t="s">
        <v>70</v>
      </c>
      <c r="H425" s="67" t="s">
        <v>559</v>
      </c>
      <c r="I425" s="67" t="s">
        <v>74</v>
      </c>
      <c r="J425" s="66">
        <f>J426</f>
        <v>991.1</v>
      </c>
      <c r="K425" s="296">
        <f>K426</f>
        <v>0</v>
      </c>
      <c r="L425" s="296">
        <f>L426</f>
        <v>0</v>
      </c>
    </row>
    <row r="426" spans="2:12" ht="25.5" hidden="1">
      <c r="B426" s="24" t="s">
        <v>73</v>
      </c>
      <c r="C426" s="68" t="s">
        <v>71</v>
      </c>
      <c r="D426" s="71" t="s">
        <v>538</v>
      </c>
      <c r="E426" s="67" t="s">
        <v>404</v>
      </c>
      <c r="F426" s="67" t="s">
        <v>242</v>
      </c>
      <c r="G426" s="67" t="s">
        <v>70</v>
      </c>
      <c r="H426" s="67" t="s">
        <v>559</v>
      </c>
      <c r="I426" s="67" t="s">
        <v>68</v>
      </c>
      <c r="J426" s="66">
        <v>991.1</v>
      </c>
      <c r="K426" s="294"/>
      <c r="L426" s="294"/>
    </row>
    <row r="427" spans="2:12" ht="12.75" hidden="1">
      <c r="B427" s="24" t="s">
        <v>287</v>
      </c>
      <c r="C427" s="68" t="s">
        <v>71</v>
      </c>
      <c r="D427" s="71" t="s">
        <v>538</v>
      </c>
      <c r="E427" s="67" t="s">
        <v>404</v>
      </c>
      <c r="F427" s="67" t="s">
        <v>242</v>
      </c>
      <c r="G427" s="67" t="s">
        <v>70</v>
      </c>
      <c r="H427" s="67" t="s">
        <v>559</v>
      </c>
      <c r="I427" s="67" t="s">
        <v>265</v>
      </c>
      <c r="J427" s="66">
        <f>J428</f>
        <v>159.7</v>
      </c>
      <c r="K427" s="296">
        <f>K428</f>
        <v>0</v>
      </c>
      <c r="L427" s="296">
        <f>L428</f>
        <v>0</v>
      </c>
    </row>
    <row r="428" spans="2:12" ht="25.5" hidden="1">
      <c r="B428" s="24" t="s">
        <v>597</v>
      </c>
      <c r="C428" s="68" t="s">
        <v>71</v>
      </c>
      <c r="D428" s="71" t="s">
        <v>538</v>
      </c>
      <c r="E428" s="67" t="s">
        <v>404</v>
      </c>
      <c r="F428" s="67" t="s">
        <v>242</v>
      </c>
      <c r="G428" s="67" t="s">
        <v>70</v>
      </c>
      <c r="H428" s="67" t="s">
        <v>559</v>
      </c>
      <c r="I428" s="67" t="s">
        <v>317</v>
      </c>
      <c r="J428" s="66">
        <v>159.7</v>
      </c>
      <c r="K428" s="294"/>
      <c r="L428" s="294"/>
    </row>
    <row r="429" spans="2:12" ht="12.75" hidden="1">
      <c r="B429" s="14" t="s">
        <v>505</v>
      </c>
      <c r="C429" s="80" t="s">
        <v>71</v>
      </c>
      <c r="D429" s="79" t="s">
        <v>538</v>
      </c>
      <c r="E429" s="78" t="s">
        <v>404</v>
      </c>
      <c r="F429" s="78" t="s">
        <v>242</v>
      </c>
      <c r="G429" s="78" t="s">
        <v>86</v>
      </c>
      <c r="H429" s="78" t="s">
        <v>596</v>
      </c>
      <c r="I429" s="78"/>
      <c r="J429" s="77">
        <f aca="true" t="shared" si="27" ref="J429:L430">J430</f>
        <v>20367</v>
      </c>
      <c r="K429" s="295">
        <f t="shared" si="27"/>
        <v>0</v>
      </c>
      <c r="L429" s="295">
        <f t="shared" si="27"/>
        <v>0</v>
      </c>
    </row>
    <row r="430" spans="2:12" ht="27" customHeight="1" hidden="1">
      <c r="B430" s="16" t="s">
        <v>580</v>
      </c>
      <c r="C430" s="68" t="s">
        <v>71</v>
      </c>
      <c r="D430" s="71" t="s">
        <v>538</v>
      </c>
      <c r="E430" s="115" t="s">
        <v>404</v>
      </c>
      <c r="F430" s="115" t="s">
        <v>242</v>
      </c>
      <c r="G430" s="115" t="s">
        <v>86</v>
      </c>
      <c r="H430" s="115" t="s">
        <v>596</v>
      </c>
      <c r="I430" s="115" t="s">
        <v>107</v>
      </c>
      <c r="J430" s="66">
        <f t="shared" si="27"/>
        <v>20367</v>
      </c>
      <c r="K430" s="296">
        <f t="shared" si="27"/>
        <v>0</v>
      </c>
      <c r="L430" s="296">
        <f t="shared" si="27"/>
        <v>0</v>
      </c>
    </row>
    <row r="431" spans="2:12" ht="51" hidden="1">
      <c r="B431" s="16" t="s">
        <v>236</v>
      </c>
      <c r="C431" s="68" t="s">
        <v>71</v>
      </c>
      <c r="D431" s="71" t="s">
        <v>538</v>
      </c>
      <c r="E431" s="115" t="s">
        <v>404</v>
      </c>
      <c r="F431" s="115" t="s">
        <v>242</v>
      </c>
      <c r="G431" s="115" t="s">
        <v>86</v>
      </c>
      <c r="H431" s="115" t="s">
        <v>596</v>
      </c>
      <c r="I431" s="115" t="s">
        <v>234</v>
      </c>
      <c r="J431" s="66">
        <v>20367</v>
      </c>
      <c r="K431" s="294"/>
      <c r="L431" s="294"/>
    </row>
    <row r="432" spans="2:12" ht="12.75" hidden="1">
      <c r="B432" s="14" t="s">
        <v>498</v>
      </c>
      <c r="C432" s="80" t="s">
        <v>71</v>
      </c>
      <c r="D432" s="79" t="s">
        <v>538</v>
      </c>
      <c r="E432" s="78" t="s">
        <v>404</v>
      </c>
      <c r="F432" s="78" t="s">
        <v>242</v>
      </c>
      <c r="G432" s="78" t="s">
        <v>97</v>
      </c>
      <c r="H432" s="78" t="s">
        <v>595</v>
      </c>
      <c r="I432" s="78"/>
      <c r="J432" s="77">
        <f aca="true" t="shared" si="28" ref="J432:L433">J433</f>
        <v>49670</v>
      </c>
      <c r="K432" s="295">
        <f t="shared" si="28"/>
        <v>0</v>
      </c>
      <c r="L432" s="295">
        <f t="shared" si="28"/>
        <v>0</v>
      </c>
    </row>
    <row r="433" spans="2:12" ht="29.25" customHeight="1" hidden="1">
      <c r="B433" s="16" t="s">
        <v>580</v>
      </c>
      <c r="C433" s="68" t="s">
        <v>71</v>
      </c>
      <c r="D433" s="71" t="s">
        <v>538</v>
      </c>
      <c r="E433" s="67" t="s">
        <v>404</v>
      </c>
      <c r="F433" s="67" t="s">
        <v>242</v>
      </c>
      <c r="G433" s="67" t="s">
        <v>97</v>
      </c>
      <c r="H433" s="67" t="s">
        <v>595</v>
      </c>
      <c r="I433" s="67" t="s">
        <v>107</v>
      </c>
      <c r="J433" s="66">
        <f t="shared" si="28"/>
        <v>49670</v>
      </c>
      <c r="K433" s="296">
        <f t="shared" si="28"/>
        <v>0</v>
      </c>
      <c r="L433" s="296">
        <f t="shared" si="28"/>
        <v>0</v>
      </c>
    </row>
    <row r="434" spans="2:12" ht="51" hidden="1">
      <c r="B434" s="16" t="s">
        <v>236</v>
      </c>
      <c r="C434" s="68" t="s">
        <v>71</v>
      </c>
      <c r="D434" s="71" t="s">
        <v>538</v>
      </c>
      <c r="E434" s="67" t="s">
        <v>404</v>
      </c>
      <c r="F434" s="115" t="s">
        <v>242</v>
      </c>
      <c r="G434" s="91" t="s">
        <v>97</v>
      </c>
      <c r="H434" s="91" t="s">
        <v>595</v>
      </c>
      <c r="I434" s="115" t="s">
        <v>234</v>
      </c>
      <c r="J434" s="66">
        <v>49670</v>
      </c>
      <c r="K434" s="294"/>
      <c r="L434" s="294"/>
    </row>
    <row r="435" spans="2:12" ht="12.75">
      <c r="B435" s="14" t="s">
        <v>496</v>
      </c>
      <c r="C435" s="80" t="s">
        <v>71</v>
      </c>
      <c r="D435" s="79" t="s">
        <v>538</v>
      </c>
      <c r="E435" s="78" t="s">
        <v>404</v>
      </c>
      <c r="F435" s="78" t="s">
        <v>242</v>
      </c>
      <c r="G435" s="78" t="s">
        <v>97</v>
      </c>
      <c r="H435" s="78" t="s">
        <v>591</v>
      </c>
      <c r="I435" s="78"/>
      <c r="J435" s="77">
        <f>J436+J438+J440</f>
        <v>12550</v>
      </c>
      <c r="K435" s="295">
        <f>K436+K438+K440+K442+K444</f>
        <v>0</v>
      </c>
      <c r="L435" s="295">
        <f>L436+L438+L440+L442+L444</f>
        <v>0</v>
      </c>
    </row>
    <row r="436" spans="2:12" ht="38.25" hidden="1">
      <c r="B436" s="16" t="s">
        <v>594</v>
      </c>
      <c r="C436" s="68" t="s">
        <v>71</v>
      </c>
      <c r="D436" s="71" t="s">
        <v>538</v>
      </c>
      <c r="E436" s="67" t="s">
        <v>404</v>
      </c>
      <c r="F436" s="67" t="s">
        <v>242</v>
      </c>
      <c r="G436" s="67" t="s">
        <v>97</v>
      </c>
      <c r="H436" s="67" t="s">
        <v>591</v>
      </c>
      <c r="I436" s="67" t="s">
        <v>107</v>
      </c>
      <c r="J436" s="66">
        <f>J437</f>
        <v>1350</v>
      </c>
      <c r="K436" s="296">
        <f>K437</f>
        <v>0</v>
      </c>
      <c r="L436" s="296">
        <f>L437</f>
        <v>0</v>
      </c>
    </row>
    <row r="437" spans="2:12" ht="51" hidden="1">
      <c r="B437" s="16" t="s">
        <v>236</v>
      </c>
      <c r="C437" s="68" t="s">
        <v>71</v>
      </c>
      <c r="D437" s="71" t="s">
        <v>538</v>
      </c>
      <c r="E437" s="67" t="s">
        <v>404</v>
      </c>
      <c r="F437" s="67" t="s">
        <v>242</v>
      </c>
      <c r="G437" s="67" t="s">
        <v>97</v>
      </c>
      <c r="H437" s="67" t="s">
        <v>591</v>
      </c>
      <c r="I437" s="115" t="s">
        <v>234</v>
      </c>
      <c r="J437" s="66">
        <v>1350</v>
      </c>
      <c r="K437" s="294"/>
      <c r="L437" s="294"/>
    </row>
    <row r="438" spans="2:12" ht="38.25">
      <c r="B438" s="16" t="s">
        <v>593</v>
      </c>
      <c r="C438" s="68" t="s">
        <v>71</v>
      </c>
      <c r="D438" s="71" t="s">
        <v>538</v>
      </c>
      <c r="E438" s="67" t="s">
        <v>404</v>
      </c>
      <c r="F438" s="67" t="s">
        <v>242</v>
      </c>
      <c r="G438" s="67" t="s">
        <v>97</v>
      </c>
      <c r="H438" s="67" t="s">
        <v>591</v>
      </c>
      <c r="I438" s="67" t="s">
        <v>107</v>
      </c>
      <c r="J438" s="66">
        <f>J439</f>
        <v>4500</v>
      </c>
      <c r="K438" s="296">
        <f>K439</f>
        <v>-4388</v>
      </c>
      <c r="L438" s="296">
        <f>L439</f>
        <v>-4427</v>
      </c>
    </row>
    <row r="439" spans="2:12" ht="51">
      <c r="B439" s="16" t="s">
        <v>236</v>
      </c>
      <c r="C439" s="68" t="s">
        <v>71</v>
      </c>
      <c r="D439" s="71" t="s">
        <v>538</v>
      </c>
      <c r="E439" s="67" t="s">
        <v>404</v>
      </c>
      <c r="F439" s="67" t="s">
        <v>242</v>
      </c>
      <c r="G439" s="67" t="s">
        <v>97</v>
      </c>
      <c r="H439" s="67" t="s">
        <v>591</v>
      </c>
      <c r="I439" s="115" t="s">
        <v>234</v>
      </c>
      <c r="J439" s="66">
        <v>4500</v>
      </c>
      <c r="K439" s="294">
        <v>-4388</v>
      </c>
      <c r="L439" s="294">
        <v>-4427</v>
      </c>
    </row>
    <row r="440" spans="2:12" ht="38.25">
      <c r="B440" s="16" t="s">
        <v>592</v>
      </c>
      <c r="C440" s="68" t="s">
        <v>71</v>
      </c>
      <c r="D440" s="71" t="s">
        <v>538</v>
      </c>
      <c r="E440" s="67" t="s">
        <v>404</v>
      </c>
      <c r="F440" s="67" t="s">
        <v>242</v>
      </c>
      <c r="G440" s="67" t="s">
        <v>97</v>
      </c>
      <c r="H440" s="67" t="s">
        <v>591</v>
      </c>
      <c r="I440" s="67" t="s">
        <v>107</v>
      </c>
      <c r="J440" s="66">
        <f>J441</f>
        <v>6700</v>
      </c>
      <c r="K440" s="296">
        <f>K441</f>
        <v>-6533</v>
      </c>
      <c r="L440" s="296">
        <f>L441</f>
        <v>-6591</v>
      </c>
    </row>
    <row r="441" spans="2:12" ht="51">
      <c r="B441" s="16" t="s">
        <v>236</v>
      </c>
      <c r="C441" s="68" t="s">
        <v>71</v>
      </c>
      <c r="D441" s="71" t="s">
        <v>538</v>
      </c>
      <c r="E441" s="67" t="s">
        <v>404</v>
      </c>
      <c r="F441" s="67" t="s">
        <v>242</v>
      </c>
      <c r="G441" s="67" t="s">
        <v>97</v>
      </c>
      <c r="H441" s="67" t="s">
        <v>591</v>
      </c>
      <c r="I441" s="115" t="s">
        <v>234</v>
      </c>
      <c r="J441" s="66">
        <v>6700</v>
      </c>
      <c r="K441" s="294">
        <v>-6533</v>
      </c>
      <c r="L441" s="294">
        <v>-6591</v>
      </c>
    </row>
    <row r="442" spans="2:12" ht="38.25">
      <c r="B442" s="16" t="s">
        <v>593</v>
      </c>
      <c r="C442" s="68" t="s">
        <v>71</v>
      </c>
      <c r="D442" s="71" t="s">
        <v>538</v>
      </c>
      <c r="E442" s="67" t="s">
        <v>404</v>
      </c>
      <c r="F442" s="67" t="s">
        <v>242</v>
      </c>
      <c r="G442" s="67" t="s">
        <v>97</v>
      </c>
      <c r="H442" s="67" t="s">
        <v>1040</v>
      </c>
      <c r="I442" s="67" t="s">
        <v>107</v>
      </c>
      <c r="J442" s="66">
        <f>J443</f>
        <v>4500</v>
      </c>
      <c r="K442" s="296">
        <f>K443</f>
        <v>4388</v>
      </c>
      <c r="L442" s="296">
        <f>L443</f>
        <v>4427</v>
      </c>
    </row>
    <row r="443" spans="2:12" ht="51">
      <c r="B443" s="16" t="s">
        <v>236</v>
      </c>
      <c r="C443" s="68" t="s">
        <v>71</v>
      </c>
      <c r="D443" s="71" t="s">
        <v>538</v>
      </c>
      <c r="E443" s="67" t="s">
        <v>404</v>
      </c>
      <c r="F443" s="67" t="s">
        <v>242</v>
      </c>
      <c r="G443" s="67" t="s">
        <v>97</v>
      </c>
      <c r="H443" s="67" t="s">
        <v>1040</v>
      </c>
      <c r="I443" s="115" t="s">
        <v>234</v>
      </c>
      <c r="J443" s="66">
        <v>4500</v>
      </c>
      <c r="K443" s="294">
        <v>4388</v>
      </c>
      <c r="L443" s="294">
        <v>4427</v>
      </c>
    </row>
    <row r="444" spans="2:12" ht="38.25">
      <c r="B444" s="16" t="s">
        <v>592</v>
      </c>
      <c r="C444" s="68" t="s">
        <v>71</v>
      </c>
      <c r="D444" s="71" t="s">
        <v>538</v>
      </c>
      <c r="E444" s="67" t="s">
        <v>404</v>
      </c>
      <c r="F444" s="67" t="s">
        <v>242</v>
      </c>
      <c r="G444" s="67" t="s">
        <v>97</v>
      </c>
      <c r="H444" s="67" t="s">
        <v>1041</v>
      </c>
      <c r="I444" s="67" t="s">
        <v>107</v>
      </c>
      <c r="J444" s="66">
        <f>J445</f>
        <v>6700</v>
      </c>
      <c r="K444" s="296">
        <f>K445</f>
        <v>6533</v>
      </c>
      <c r="L444" s="296">
        <f>L445</f>
        <v>6591</v>
      </c>
    </row>
    <row r="445" spans="2:12" ht="51">
      <c r="B445" s="16" t="s">
        <v>236</v>
      </c>
      <c r="C445" s="68" t="s">
        <v>71</v>
      </c>
      <c r="D445" s="71" t="s">
        <v>538</v>
      </c>
      <c r="E445" s="67" t="s">
        <v>404</v>
      </c>
      <c r="F445" s="67" t="s">
        <v>242</v>
      </c>
      <c r="G445" s="67" t="s">
        <v>97</v>
      </c>
      <c r="H445" s="67" t="s">
        <v>1041</v>
      </c>
      <c r="I445" s="115" t="s">
        <v>234</v>
      </c>
      <c r="J445" s="66">
        <v>6700</v>
      </c>
      <c r="K445" s="294">
        <v>6533</v>
      </c>
      <c r="L445" s="294">
        <v>6591</v>
      </c>
    </row>
    <row r="446" spans="2:12" ht="25.5" hidden="1">
      <c r="B446" s="14" t="s">
        <v>590</v>
      </c>
      <c r="C446" s="80" t="s">
        <v>71</v>
      </c>
      <c r="D446" s="79" t="s">
        <v>538</v>
      </c>
      <c r="E446" s="78" t="s">
        <v>404</v>
      </c>
      <c r="F446" s="78" t="s">
        <v>242</v>
      </c>
      <c r="G446" s="78" t="s">
        <v>70</v>
      </c>
      <c r="H446" s="78" t="s">
        <v>589</v>
      </c>
      <c r="I446" s="78"/>
      <c r="J446" s="77">
        <f aca="true" t="shared" si="29" ref="J446:L447">J447</f>
        <v>940</v>
      </c>
      <c r="K446" s="295">
        <f t="shared" si="29"/>
        <v>0</v>
      </c>
      <c r="L446" s="295">
        <f t="shared" si="29"/>
        <v>0</v>
      </c>
    </row>
    <row r="447" spans="2:12" ht="38.25" hidden="1">
      <c r="B447" s="16" t="s">
        <v>580</v>
      </c>
      <c r="C447" s="68" t="s">
        <v>71</v>
      </c>
      <c r="D447" s="71" t="s">
        <v>538</v>
      </c>
      <c r="E447" s="67" t="s">
        <v>404</v>
      </c>
      <c r="F447" s="67" t="s">
        <v>242</v>
      </c>
      <c r="G447" s="67" t="s">
        <v>70</v>
      </c>
      <c r="H447" s="67" t="s">
        <v>589</v>
      </c>
      <c r="I447" s="67" t="s">
        <v>107</v>
      </c>
      <c r="J447" s="66">
        <f t="shared" si="29"/>
        <v>940</v>
      </c>
      <c r="K447" s="296">
        <f t="shared" si="29"/>
        <v>0</v>
      </c>
      <c r="L447" s="296">
        <f t="shared" si="29"/>
        <v>0</v>
      </c>
    </row>
    <row r="448" spans="2:12" ht="51" hidden="1">
      <c r="B448" s="16" t="s">
        <v>236</v>
      </c>
      <c r="C448" s="68" t="s">
        <v>71</v>
      </c>
      <c r="D448" s="71" t="s">
        <v>538</v>
      </c>
      <c r="E448" s="67" t="s">
        <v>404</v>
      </c>
      <c r="F448" s="67" t="s">
        <v>242</v>
      </c>
      <c r="G448" s="67" t="s">
        <v>70</v>
      </c>
      <c r="H448" s="67" t="s">
        <v>589</v>
      </c>
      <c r="I448" s="90" t="s">
        <v>234</v>
      </c>
      <c r="J448" s="66">
        <v>940</v>
      </c>
      <c r="K448" s="294"/>
      <c r="L448" s="294"/>
    </row>
    <row r="449" spans="2:12" ht="25.5">
      <c r="B449" s="14" t="s">
        <v>588</v>
      </c>
      <c r="C449" s="80" t="s">
        <v>71</v>
      </c>
      <c r="D449" s="79" t="s">
        <v>538</v>
      </c>
      <c r="E449" s="78" t="s">
        <v>404</v>
      </c>
      <c r="F449" s="78" t="s">
        <v>242</v>
      </c>
      <c r="G449" s="78" t="s">
        <v>70</v>
      </c>
      <c r="H449" s="78" t="s">
        <v>584</v>
      </c>
      <c r="I449" s="78"/>
      <c r="J449" s="77">
        <f>J450+J452+J454+J456+J458+J460</f>
        <v>11100</v>
      </c>
      <c r="K449" s="295">
        <f>K450+K452+K454+K456+K458+K460+K462+K467+K472</f>
        <v>0</v>
      </c>
      <c r="L449" s="295">
        <f>L450+L452+L454+L456+L458+L460+L462+L467+L472</f>
        <v>0</v>
      </c>
    </row>
    <row r="450" spans="2:12" ht="76.5">
      <c r="B450" s="24" t="s">
        <v>587</v>
      </c>
      <c r="C450" s="68" t="s">
        <v>71</v>
      </c>
      <c r="D450" s="71" t="s">
        <v>538</v>
      </c>
      <c r="E450" s="67" t="s">
        <v>404</v>
      </c>
      <c r="F450" s="67" t="s">
        <v>242</v>
      </c>
      <c r="G450" s="67" t="s">
        <v>70</v>
      </c>
      <c r="H450" s="67" t="s">
        <v>584</v>
      </c>
      <c r="I450" s="67" t="s">
        <v>78</v>
      </c>
      <c r="J450" s="66">
        <f>J451</f>
        <v>5539</v>
      </c>
      <c r="K450" s="296">
        <f>K451</f>
        <v>-5401</v>
      </c>
      <c r="L450" s="296">
        <f>L451</f>
        <v>-5450</v>
      </c>
    </row>
    <row r="451" spans="2:12" ht="25.5">
      <c r="B451" s="24" t="s">
        <v>278</v>
      </c>
      <c r="C451" s="68" t="s">
        <v>71</v>
      </c>
      <c r="D451" s="71" t="s">
        <v>538</v>
      </c>
      <c r="E451" s="67" t="s">
        <v>404</v>
      </c>
      <c r="F451" s="67" t="s">
        <v>242</v>
      </c>
      <c r="G451" s="67" t="s">
        <v>70</v>
      </c>
      <c r="H451" s="67" t="s">
        <v>584</v>
      </c>
      <c r="I451" s="67" t="s">
        <v>88</v>
      </c>
      <c r="J451" s="66">
        <v>5539</v>
      </c>
      <c r="K451" s="294">
        <v>-5401</v>
      </c>
      <c r="L451" s="294">
        <v>-5450</v>
      </c>
    </row>
    <row r="452" spans="2:12" ht="25.5">
      <c r="B452" s="24" t="s">
        <v>75</v>
      </c>
      <c r="C452" s="68" t="s">
        <v>71</v>
      </c>
      <c r="D452" s="71" t="s">
        <v>538</v>
      </c>
      <c r="E452" s="67" t="s">
        <v>404</v>
      </c>
      <c r="F452" s="67" t="s">
        <v>242</v>
      </c>
      <c r="G452" s="67" t="s">
        <v>70</v>
      </c>
      <c r="H452" s="67" t="s">
        <v>584</v>
      </c>
      <c r="I452" s="67" t="s">
        <v>74</v>
      </c>
      <c r="J452" s="66">
        <f>J453</f>
        <v>1061</v>
      </c>
      <c r="K452" s="296">
        <f>K453</f>
        <v>-1034</v>
      </c>
      <c r="L452" s="296">
        <f>L453</f>
        <v>-1043</v>
      </c>
    </row>
    <row r="453" spans="2:12" ht="25.5">
      <c r="B453" s="24" t="s">
        <v>73</v>
      </c>
      <c r="C453" s="68" t="s">
        <v>71</v>
      </c>
      <c r="D453" s="71" t="s">
        <v>538</v>
      </c>
      <c r="E453" s="67" t="s">
        <v>404</v>
      </c>
      <c r="F453" s="67" t="s">
        <v>242</v>
      </c>
      <c r="G453" s="67" t="s">
        <v>70</v>
      </c>
      <c r="H453" s="67" t="s">
        <v>584</v>
      </c>
      <c r="I453" s="67" t="s">
        <v>68</v>
      </c>
      <c r="J453" s="66">
        <v>1061</v>
      </c>
      <c r="K453" s="294">
        <v>-1034</v>
      </c>
      <c r="L453" s="294">
        <v>-1043</v>
      </c>
    </row>
    <row r="454" spans="2:12" ht="89.25">
      <c r="B454" s="24" t="s">
        <v>586</v>
      </c>
      <c r="C454" s="68" t="s">
        <v>71</v>
      </c>
      <c r="D454" s="71" t="s">
        <v>538</v>
      </c>
      <c r="E454" s="67" t="s">
        <v>404</v>
      </c>
      <c r="F454" s="67" t="s">
        <v>242</v>
      </c>
      <c r="G454" s="67" t="s">
        <v>70</v>
      </c>
      <c r="H454" s="67" t="s">
        <v>584</v>
      </c>
      <c r="I454" s="67" t="s">
        <v>78</v>
      </c>
      <c r="J454" s="66">
        <f>J455</f>
        <v>1881.4</v>
      </c>
      <c r="K454" s="296">
        <f>K455</f>
        <v>-1834</v>
      </c>
      <c r="L454" s="296">
        <f>L455</f>
        <v>-1851</v>
      </c>
    </row>
    <row r="455" spans="2:12" ht="25.5">
      <c r="B455" s="24" t="s">
        <v>278</v>
      </c>
      <c r="C455" s="68" t="s">
        <v>71</v>
      </c>
      <c r="D455" s="71" t="s">
        <v>538</v>
      </c>
      <c r="E455" s="67" t="s">
        <v>404</v>
      </c>
      <c r="F455" s="67" t="s">
        <v>242</v>
      </c>
      <c r="G455" s="67" t="s">
        <v>70</v>
      </c>
      <c r="H455" s="67" t="s">
        <v>584</v>
      </c>
      <c r="I455" s="67" t="s">
        <v>88</v>
      </c>
      <c r="J455" s="66">
        <v>1881.4</v>
      </c>
      <c r="K455" s="294">
        <v>-1834</v>
      </c>
      <c r="L455" s="294">
        <v>-1851</v>
      </c>
    </row>
    <row r="456" spans="2:12" ht="25.5">
      <c r="B456" s="24" t="s">
        <v>75</v>
      </c>
      <c r="C456" s="68" t="s">
        <v>71</v>
      </c>
      <c r="D456" s="71" t="s">
        <v>538</v>
      </c>
      <c r="E456" s="67" t="s">
        <v>404</v>
      </c>
      <c r="F456" s="67" t="s">
        <v>242</v>
      </c>
      <c r="G456" s="67" t="s">
        <v>70</v>
      </c>
      <c r="H456" s="67" t="s">
        <v>584</v>
      </c>
      <c r="I456" s="67" t="s">
        <v>74</v>
      </c>
      <c r="J456" s="66">
        <f>J457</f>
        <v>418.6</v>
      </c>
      <c r="K456" s="296">
        <f>K457</f>
        <v>-408</v>
      </c>
      <c r="L456" s="296">
        <f>L457</f>
        <v>-412</v>
      </c>
    </row>
    <row r="457" spans="2:12" ht="25.5">
      <c r="B457" s="24" t="s">
        <v>73</v>
      </c>
      <c r="C457" s="68" t="s">
        <v>71</v>
      </c>
      <c r="D457" s="71" t="s">
        <v>538</v>
      </c>
      <c r="E457" s="67" t="s">
        <v>404</v>
      </c>
      <c r="F457" s="67" t="s">
        <v>242</v>
      </c>
      <c r="G457" s="67" t="s">
        <v>70</v>
      </c>
      <c r="H457" s="67" t="s">
        <v>584</v>
      </c>
      <c r="I457" s="67" t="s">
        <v>68</v>
      </c>
      <c r="J457" s="66">
        <v>418.6</v>
      </c>
      <c r="K457" s="294">
        <v>-408</v>
      </c>
      <c r="L457" s="294">
        <v>-412</v>
      </c>
    </row>
    <row r="458" spans="2:12" ht="89.25">
      <c r="B458" s="24" t="s">
        <v>585</v>
      </c>
      <c r="C458" s="68" t="s">
        <v>71</v>
      </c>
      <c r="D458" s="71" t="s">
        <v>538</v>
      </c>
      <c r="E458" s="67" t="s">
        <v>404</v>
      </c>
      <c r="F458" s="67" t="s">
        <v>242</v>
      </c>
      <c r="G458" s="67" t="s">
        <v>70</v>
      </c>
      <c r="H458" s="67" t="s">
        <v>584</v>
      </c>
      <c r="I458" s="67" t="s">
        <v>78</v>
      </c>
      <c r="J458" s="66">
        <f>J459</f>
        <v>1844.2</v>
      </c>
      <c r="K458" s="296">
        <f>K459</f>
        <v>-1798</v>
      </c>
      <c r="L458" s="296">
        <f>L459</f>
        <v>-1814</v>
      </c>
    </row>
    <row r="459" spans="2:12" ht="25.5">
      <c r="B459" s="24" t="s">
        <v>278</v>
      </c>
      <c r="C459" s="68" t="s">
        <v>71</v>
      </c>
      <c r="D459" s="71" t="s">
        <v>538</v>
      </c>
      <c r="E459" s="67" t="s">
        <v>404</v>
      </c>
      <c r="F459" s="67" t="s">
        <v>242</v>
      </c>
      <c r="G459" s="67" t="s">
        <v>70</v>
      </c>
      <c r="H459" s="67" t="s">
        <v>584</v>
      </c>
      <c r="I459" s="67" t="s">
        <v>88</v>
      </c>
      <c r="J459" s="66">
        <v>1844.2</v>
      </c>
      <c r="K459" s="294">
        <v>-1798</v>
      </c>
      <c r="L459" s="294">
        <v>-1814</v>
      </c>
    </row>
    <row r="460" spans="2:12" ht="26.25" customHeight="1">
      <c r="B460" s="24" t="s">
        <v>75</v>
      </c>
      <c r="C460" s="68" t="s">
        <v>71</v>
      </c>
      <c r="D460" s="71" t="s">
        <v>538</v>
      </c>
      <c r="E460" s="67" t="s">
        <v>404</v>
      </c>
      <c r="F460" s="67" t="s">
        <v>242</v>
      </c>
      <c r="G460" s="67" t="s">
        <v>70</v>
      </c>
      <c r="H460" s="67" t="s">
        <v>584</v>
      </c>
      <c r="I460" s="67" t="s">
        <v>74</v>
      </c>
      <c r="J460" s="66">
        <f>J461</f>
        <v>355.8</v>
      </c>
      <c r="K460" s="296">
        <f>K461</f>
        <v>-347</v>
      </c>
      <c r="L460" s="296">
        <f>L461</f>
        <v>-350</v>
      </c>
    </row>
    <row r="461" spans="2:12" ht="25.5">
      <c r="B461" s="24" t="s">
        <v>73</v>
      </c>
      <c r="C461" s="68" t="s">
        <v>71</v>
      </c>
      <c r="D461" s="71" t="s">
        <v>538</v>
      </c>
      <c r="E461" s="67" t="s">
        <v>404</v>
      </c>
      <c r="F461" s="67" t="s">
        <v>242</v>
      </c>
      <c r="G461" s="67" t="s">
        <v>70</v>
      </c>
      <c r="H461" s="67" t="s">
        <v>584</v>
      </c>
      <c r="I461" s="67" t="s">
        <v>68</v>
      </c>
      <c r="J461" s="66">
        <v>355.8</v>
      </c>
      <c r="K461" s="294">
        <v>-347</v>
      </c>
      <c r="L461" s="294">
        <v>-350</v>
      </c>
    </row>
    <row r="462" spans="2:12" ht="25.5">
      <c r="B462" s="14" t="s">
        <v>1061</v>
      </c>
      <c r="C462" s="68" t="s">
        <v>71</v>
      </c>
      <c r="D462" s="71" t="s">
        <v>538</v>
      </c>
      <c r="E462" s="67" t="s">
        <v>404</v>
      </c>
      <c r="F462" s="67"/>
      <c r="G462" s="67"/>
      <c r="H462" s="67" t="s">
        <v>584</v>
      </c>
      <c r="I462" s="67"/>
      <c r="J462" s="66"/>
      <c r="K462" s="302">
        <f>K463+K465</f>
        <v>6435</v>
      </c>
      <c r="L462" s="302">
        <f>L463+L465</f>
        <v>6493</v>
      </c>
    </row>
    <row r="463" spans="2:12" ht="76.5">
      <c r="B463" s="24" t="s">
        <v>587</v>
      </c>
      <c r="C463" s="68" t="s">
        <v>71</v>
      </c>
      <c r="D463" s="71" t="s">
        <v>538</v>
      </c>
      <c r="E463" s="67" t="s">
        <v>404</v>
      </c>
      <c r="F463" s="67" t="s">
        <v>242</v>
      </c>
      <c r="G463" s="67" t="s">
        <v>70</v>
      </c>
      <c r="H463" s="67" t="s">
        <v>584</v>
      </c>
      <c r="I463" s="67" t="s">
        <v>78</v>
      </c>
      <c r="J463" s="66">
        <f>J464</f>
        <v>5539</v>
      </c>
      <c r="K463" s="296">
        <f>K464</f>
        <v>5401</v>
      </c>
      <c r="L463" s="296">
        <f>L464</f>
        <v>5450</v>
      </c>
    </row>
    <row r="464" spans="2:12" ht="25.5">
      <c r="B464" s="24" t="s">
        <v>278</v>
      </c>
      <c r="C464" s="68" t="s">
        <v>71</v>
      </c>
      <c r="D464" s="71" t="s">
        <v>538</v>
      </c>
      <c r="E464" s="67" t="s">
        <v>404</v>
      </c>
      <c r="F464" s="67" t="s">
        <v>242</v>
      </c>
      <c r="G464" s="67" t="s">
        <v>70</v>
      </c>
      <c r="H464" s="67" t="s">
        <v>584</v>
      </c>
      <c r="I464" s="67" t="s">
        <v>88</v>
      </c>
      <c r="J464" s="66">
        <v>5539</v>
      </c>
      <c r="K464" s="294">
        <v>5401</v>
      </c>
      <c r="L464" s="294">
        <v>5450</v>
      </c>
    </row>
    <row r="465" spans="2:12" ht="25.5">
      <c r="B465" s="24" t="s">
        <v>75</v>
      </c>
      <c r="C465" s="68" t="s">
        <v>71</v>
      </c>
      <c r="D465" s="71" t="s">
        <v>538</v>
      </c>
      <c r="E465" s="67" t="s">
        <v>404</v>
      </c>
      <c r="F465" s="67" t="s">
        <v>242</v>
      </c>
      <c r="G465" s="67" t="s">
        <v>70</v>
      </c>
      <c r="H465" s="67" t="s">
        <v>584</v>
      </c>
      <c r="I465" s="67" t="s">
        <v>74</v>
      </c>
      <c r="J465" s="66">
        <f>J466</f>
        <v>1061</v>
      </c>
      <c r="K465" s="296">
        <f>K466</f>
        <v>1034</v>
      </c>
      <c r="L465" s="296">
        <f>L466</f>
        <v>1043</v>
      </c>
    </row>
    <row r="466" spans="2:12" ht="25.5">
      <c r="B466" s="24" t="s">
        <v>73</v>
      </c>
      <c r="C466" s="68" t="s">
        <v>71</v>
      </c>
      <c r="D466" s="71" t="s">
        <v>538</v>
      </c>
      <c r="E466" s="67" t="s">
        <v>404</v>
      </c>
      <c r="F466" s="67" t="s">
        <v>242</v>
      </c>
      <c r="G466" s="67" t="s">
        <v>70</v>
      </c>
      <c r="H466" s="67" t="s">
        <v>584</v>
      </c>
      <c r="I466" s="67" t="s">
        <v>68</v>
      </c>
      <c r="J466" s="66">
        <v>1061</v>
      </c>
      <c r="K466" s="294">
        <v>1034</v>
      </c>
      <c r="L466" s="294">
        <v>1043</v>
      </c>
    </row>
    <row r="467" spans="2:12" ht="38.25">
      <c r="B467" s="14" t="s">
        <v>1062</v>
      </c>
      <c r="C467" s="68" t="s">
        <v>71</v>
      </c>
      <c r="D467" s="71" t="s">
        <v>538</v>
      </c>
      <c r="E467" s="67" t="s">
        <v>404</v>
      </c>
      <c r="F467" s="67"/>
      <c r="G467" s="67"/>
      <c r="H467" s="67" t="s">
        <v>1045</v>
      </c>
      <c r="I467" s="67"/>
      <c r="J467" s="66"/>
      <c r="K467" s="302">
        <f>K468+K470</f>
        <v>2242</v>
      </c>
      <c r="L467" s="302">
        <f>L468+L470</f>
        <v>2263</v>
      </c>
    </row>
    <row r="468" spans="2:12" ht="89.25">
      <c r="B468" s="24" t="s">
        <v>586</v>
      </c>
      <c r="C468" s="68" t="s">
        <v>71</v>
      </c>
      <c r="D468" s="71" t="s">
        <v>538</v>
      </c>
      <c r="E468" s="67" t="s">
        <v>404</v>
      </c>
      <c r="F468" s="67" t="s">
        <v>242</v>
      </c>
      <c r="G468" s="67" t="s">
        <v>70</v>
      </c>
      <c r="H468" s="67" t="s">
        <v>1045</v>
      </c>
      <c r="I468" s="67" t="s">
        <v>78</v>
      </c>
      <c r="J468" s="66">
        <f>J469</f>
        <v>1881.4</v>
      </c>
      <c r="K468" s="296">
        <f>K469</f>
        <v>1834</v>
      </c>
      <c r="L468" s="296">
        <f>L469</f>
        <v>1851</v>
      </c>
    </row>
    <row r="469" spans="2:12" ht="25.5">
      <c r="B469" s="24" t="s">
        <v>278</v>
      </c>
      <c r="C469" s="68" t="s">
        <v>71</v>
      </c>
      <c r="D469" s="71" t="s">
        <v>538</v>
      </c>
      <c r="E469" s="67" t="s">
        <v>404</v>
      </c>
      <c r="F469" s="67" t="s">
        <v>242</v>
      </c>
      <c r="G469" s="67" t="s">
        <v>70</v>
      </c>
      <c r="H469" s="67" t="s">
        <v>1045</v>
      </c>
      <c r="I469" s="67" t="s">
        <v>88</v>
      </c>
      <c r="J469" s="66">
        <v>1881.4</v>
      </c>
      <c r="K469" s="294">
        <v>1834</v>
      </c>
      <c r="L469" s="294">
        <v>1851</v>
      </c>
    </row>
    <row r="470" spans="2:12" ht="25.5">
      <c r="B470" s="24" t="s">
        <v>75</v>
      </c>
      <c r="C470" s="68" t="s">
        <v>71</v>
      </c>
      <c r="D470" s="71" t="s">
        <v>538</v>
      </c>
      <c r="E470" s="67" t="s">
        <v>404</v>
      </c>
      <c r="F470" s="67" t="s">
        <v>242</v>
      </c>
      <c r="G470" s="67" t="s">
        <v>70</v>
      </c>
      <c r="H470" s="67" t="s">
        <v>1045</v>
      </c>
      <c r="I470" s="67" t="s">
        <v>74</v>
      </c>
      <c r="J470" s="66">
        <f>J471</f>
        <v>418.6</v>
      </c>
      <c r="K470" s="296">
        <f>K471</f>
        <v>408</v>
      </c>
      <c r="L470" s="296">
        <f>L471</f>
        <v>412</v>
      </c>
    </row>
    <row r="471" spans="2:12" ht="25.5">
      <c r="B471" s="24" t="s">
        <v>73</v>
      </c>
      <c r="C471" s="68" t="s">
        <v>71</v>
      </c>
      <c r="D471" s="71" t="s">
        <v>538</v>
      </c>
      <c r="E471" s="67" t="s">
        <v>404</v>
      </c>
      <c r="F471" s="67" t="s">
        <v>242</v>
      </c>
      <c r="G471" s="67" t="s">
        <v>70</v>
      </c>
      <c r="H471" s="67" t="s">
        <v>1045</v>
      </c>
      <c r="I471" s="67" t="s">
        <v>68</v>
      </c>
      <c r="J471" s="66">
        <v>418.6</v>
      </c>
      <c r="K471" s="294">
        <v>408</v>
      </c>
      <c r="L471" s="294">
        <v>412</v>
      </c>
    </row>
    <row r="472" spans="2:12" ht="38.25">
      <c r="B472" s="14" t="s">
        <v>1063</v>
      </c>
      <c r="C472" s="68" t="s">
        <v>71</v>
      </c>
      <c r="D472" s="71" t="s">
        <v>538</v>
      </c>
      <c r="E472" s="67" t="s">
        <v>404</v>
      </c>
      <c r="F472" s="67"/>
      <c r="G472" s="67"/>
      <c r="H472" s="67" t="s">
        <v>1047</v>
      </c>
      <c r="I472" s="67"/>
      <c r="J472" s="66"/>
      <c r="K472" s="302">
        <f>K473+K475</f>
        <v>2145</v>
      </c>
      <c r="L472" s="302">
        <f>L473+L475</f>
        <v>2164</v>
      </c>
    </row>
    <row r="473" spans="2:12" ht="89.25">
      <c r="B473" s="24" t="s">
        <v>585</v>
      </c>
      <c r="C473" s="68" t="s">
        <v>71</v>
      </c>
      <c r="D473" s="71" t="s">
        <v>538</v>
      </c>
      <c r="E473" s="67" t="s">
        <v>404</v>
      </c>
      <c r="F473" s="67" t="s">
        <v>242</v>
      </c>
      <c r="G473" s="67" t="s">
        <v>70</v>
      </c>
      <c r="H473" s="67" t="s">
        <v>1047</v>
      </c>
      <c r="I473" s="67" t="s">
        <v>78</v>
      </c>
      <c r="J473" s="66">
        <f>J474</f>
        <v>1844.2</v>
      </c>
      <c r="K473" s="296">
        <f>K474</f>
        <v>1798</v>
      </c>
      <c r="L473" s="296">
        <f>L474</f>
        <v>1814</v>
      </c>
    </row>
    <row r="474" spans="2:12" ht="25.5">
      <c r="B474" s="24" t="s">
        <v>278</v>
      </c>
      <c r="C474" s="68" t="s">
        <v>71</v>
      </c>
      <c r="D474" s="71" t="s">
        <v>538</v>
      </c>
      <c r="E474" s="67" t="s">
        <v>404</v>
      </c>
      <c r="F474" s="67" t="s">
        <v>242</v>
      </c>
      <c r="G474" s="67" t="s">
        <v>70</v>
      </c>
      <c r="H474" s="67" t="s">
        <v>1047</v>
      </c>
      <c r="I474" s="67" t="s">
        <v>88</v>
      </c>
      <c r="J474" s="66">
        <v>1844.2</v>
      </c>
      <c r="K474" s="294">
        <v>1798</v>
      </c>
      <c r="L474" s="294">
        <v>1814</v>
      </c>
    </row>
    <row r="475" spans="2:12" ht="25.5">
      <c r="B475" s="24" t="s">
        <v>75</v>
      </c>
      <c r="C475" s="68" t="s">
        <v>71</v>
      </c>
      <c r="D475" s="71" t="s">
        <v>538</v>
      </c>
      <c r="E475" s="67" t="s">
        <v>404</v>
      </c>
      <c r="F475" s="67" t="s">
        <v>242</v>
      </c>
      <c r="G475" s="67" t="s">
        <v>70</v>
      </c>
      <c r="H475" s="67" t="s">
        <v>1047</v>
      </c>
      <c r="I475" s="67" t="s">
        <v>74</v>
      </c>
      <c r="J475" s="66">
        <f>J476</f>
        <v>355.8</v>
      </c>
      <c r="K475" s="296">
        <f>K476</f>
        <v>347</v>
      </c>
      <c r="L475" s="296">
        <f>L476</f>
        <v>350</v>
      </c>
    </row>
    <row r="476" spans="2:12" ht="25.5">
      <c r="B476" s="24" t="s">
        <v>73</v>
      </c>
      <c r="C476" s="68" t="s">
        <v>71</v>
      </c>
      <c r="D476" s="71" t="s">
        <v>538</v>
      </c>
      <c r="E476" s="67" t="s">
        <v>404</v>
      </c>
      <c r="F476" s="67" t="s">
        <v>242</v>
      </c>
      <c r="G476" s="67" t="s">
        <v>70</v>
      </c>
      <c r="H476" s="67" t="s">
        <v>1047</v>
      </c>
      <c r="I476" s="67" t="s">
        <v>68</v>
      </c>
      <c r="J476" s="66">
        <v>355.8</v>
      </c>
      <c r="K476" s="294">
        <v>347</v>
      </c>
      <c r="L476" s="294">
        <v>350</v>
      </c>
    </row>
    <row r="477" spans="2:12" ht="89.25" hidden="1">
      <c r="B477" s="14" t="s">
        <v>583</v>
      </c>
      <c r="C477" s="80" t="s">
        <v>71</v>
      </c>
      <c r="D477" s="79" t="s">
        <v>538</v>
      </c>
      <c r="E477" s="78" t="s">
        <v>404</v>
      </c>
      <c r="F477" s="78" t="s">
        <v>242</v>
      </c>
      <c r="G477" s="78" t="s">
        <v>97</v>
      </c>
      <c r="H477" s="78" t="s">
        <v>582</v>
      </c>
      <c r="I477" s="78"/>
      <c r="J477" s="77">
        <f aca="true" t="shared" si="30" ref="J477:L478">J478</f>
        <v>129255.007</v>
      </c>
      <c r="K477" s="295">
        <f t="shared" si="30"/>
        <v>0</v>
      </c>
      <c r="L477" s="295">
        <f t="shared" si="30"/>
        <v>0</v>
      </c>
    </row>
    <row r="478" spans="2:12" ht="38.25" hidden="1">
      <c r="B478" s="16" t="s">
        <v>580</v>
      </c>
      <c r="C478" s="68" t="s">
        <v>71</v>
      </c>
      <c r="D478" s="71" t="s">
        <v>538</v>
      </c>
      <c r="E478" s="67" t="s">
        <v>404</v>
      </c>
      <c r="F478" s="67" t="s">
        <v>242</v>
      </c>
      <c r="G478" s="67" t="s">
        <v>97</v>
      </c>
      <c r="H478" s="67" t="s">
        <v>582</v>
      </c>
      <c r="I478" s="67" t="s">
        <v>107</v>
      </c>
      <c r="J478" s="66">
        <f t="shared" si="30"/>
        <v>129255.007</v>
      </c>
      <c r="K478" s="296">
        <f t="shared" si="30"/>
        <v>0</v>
      </c>
      <c r="L478" s="296">
        <f t="shared" si="30"/>
        <v>0</v>
      </c>
    </row>
    <row r="479" spans="2:12" ht="51" hidden="1">
      <c r="B479" s="16" t="s">
        <v>236</v>
      </c>
      <c r="C479" s="68" t="s">
        <v>71</v>
      </c>
      <c r="D479" s="71" t="s">
        <v>538</v>
      </c>
      <c r="E479" s="67" t="s">
        <v>404</v>
      </c>
      <c r="F479" s="67" t="s">
        <v>242</v>
      </c>
      <c r="G479" s="67" t="s">
        <v>97</v>
      </c>
      <c r="H479" s="67" t="s">
        <v>582</v>
      </c>
      <c r="I479" s="90" t="s">
        <v>234</v>
      </c>
      <c r="J479" s="66">
        <v>129255.007</v>
      </c>
      <c r="K479" s="294"/>
      <c r="L479" s="294"/>
    </row>
    <row r="480" spans="2:12" ht="38.25" hidden="1">
      <c r="B480" s="14" t="s">
        <v>581</v>
      </c>
      <c r="C480" s="80" t="s">
        <v>71</v>
      </c>
      <c r="D480" s="79" t="s">
        <v>538</v>
      </c>
      <c r="E480" s="78" t="s">
        <v>404</v>
      </c>
      <c r="F480" s="78"/>
      <c r="G480" s="78"/>
      <c r="H480" s="92" t="s">
        <v>579</v>
      </c>
      <c r="I480" s="92"/>
      <c r="J480" s="77">
        <f aca="true" t="shared" si="31" ref="J480:L481">J481</f>
        <v>45023.09</v>
      </c>
      <c r="K480" s="295">
        <f t="shared" si="31"/>
        <v>0</v>
      </c>
      <c r="L480" s="295">
        <f t="shared" si="31"/>
        <v>0</v>
      </c>
    </row>
    <row r="481" spans="2:12" ht="30.75" customHeight="1" hidden="1">
      <c r="B481" s="16" t="s">
        <v>580</v>
      </c>
      <c r="C481" s="68" t="s">
        <v>71</v>
      </c>
      <c r="D481" s="71" t="s">
        <v>538</v>
      </c>
      <c r="E481" s="115" t="s">
        <v>404</v>
      </c>
      <c r="F481" s="115" t="s">
        <v>242</v>
      </c>
      <c r="G481" s="115" t="s">
        <v>86</v>
      </c>
      <c r="H481" s="115" t="s">
        <v>579</v>
      </c>
      <c r="I481" s="115" t="s">
        <v>107</v>
      </c>
      <c r="J481" s="66">
        <f t="shared" si="31"/>
        <v>45023.09</v>
      </c>
      <c r="K481" s="296">
        <f t="shared" si="31"/>
        <v>0</v>
      </c>
      <c r="L481" s="296">
        <f t="shared" si="31"/>
        <v>0</v>
      </c>
    </row>
    <row r="482" spans="2:12" ht="51" hidden="1">
      <c r="B482" s="16" t="s">
        <v>236</v>
      </c>
      <c r="C482" s="68" t="s">
        <v>71</v>
      </c>
      <c r="D482" s="71" t="s">
        <v>538</v>
      </c>
      <c r="E482" s="115" t="s">
        <v>404</v>
      </c>
      <c r="F482" s="115" t="s">
        <v>242</v>
      </c>
      <c r="G482" s="115" t="s">
        <v>86</v>
      </c>
      <c r="H482" s="115" t="s">
        <v>579</v>
      </c>
      <c r="I482" s="115" t="s">
        <v>234</v>
      </c>
      <c r="J482" s="66">
        <v>45023.09</v>
      </c>
      <c r="K482" s="294"/>
      <c r="L482" s="294"/>
    </row>
    <row r="483" spans="2:12" ht="65.25" customHeight="1" hidden="1">
      <c r="B483" s="14" t="s">
        <v>578</v>
      </c>
      <c r="C483" s="80" t="s">
        <v>71</v>
      </c>
      <c r="D483" s="79" t="s">
        <v>538</v>
      </c>
      <c r="E483" s="78" t="s">
        <v>404</v>
      </c>
      <c r="F483" s="78" t="s">
        <v>242</v>
      </c>
      <c r="G483" s="78" t="s">
        <v>70</v>
      </c>
      <c r="H483" s="78" t="s">
        <v>577</v>
      </c>
      <c r="I483" s="78"/>
      <c r="J483" s="77">
        <f aca="true" t="shared" si="32" ref="J483:L484">J484</f>
        <v>9777.363</v>
      </c>
      <c r="K483" s="302">
        <f t="shared" si="32"/>
        <v>0</v>
      </c>
      <c r="L483" s="302">
        <f t="shared" si="32"/>
        <v>0</v>
      </c>
    </row>
    <row r="484" spans="2:12" ht="31.5" customHeight="1" hidden="1">
      <c r="B484" s="17" t="s">
        <v>229</v>
      </c>
      <c r="C484" s="68" t="s">
        <v>71</v>
      </c>
      <c r="D484" s="71" t="s">
        <v>538</v>
      </c>
      <c r="E484" s="67" t="s">
        <v>404</v>
      </c>
      <c r="F484" s="115" t="s">
        <v>242</v>
      </c>
      <c r="G484" s="115" t="s">
        <v>70</v>
      </c>
      <c r="H484" s="115" t="s">
        <v>577</v>
      </c>
      <c r="I484" s="115" t="s">
        <v>132</v>
      </c>
      <c r="J484" s="66">
        <f t="shared" si="32"/>
        <v>9777.363</v>
      </c>
      <c r="K484" s="294">
        <f t="shared" si="32"/>
        <v>0</v>
      </c>
      <c r="L484" s="294">
        <f t="shared" si="32"/>
        <v>0</v>
      </c>
    </row>
    <row r="485" spans="2:12" ht="43.5" customHeight="1" hidden="1">
      <c r="B485" s="17" t="s">
        <v>442</v>
      </c>
      <c r="C485" s="68" t="s">
        <v>71</v>
      </c>
      <c r="D485" s="71" t="s">
        <v>538</v>
      </c>
      <c r="E485" s="67" t="s">
        <v>404</v>
      </c>
      <c r="F485" s="115" t="s">
        <v>242</v>
      </c>
      <c r="G485" s="115" t="s">
        <v>70</v>
      </c>
      <c r="H485" s="115" t="s">
        <v>577</v>
      </c>
      <c r="I485" s="115" t="s">
        <v>62</v>
      </c>
      <c r="J485" s="66">
        <v>9777.363</v>
      </c>
      <c r="K485" s="294"/>
      <c r="L485" s="294"/>
    </row>
    <row r="486" spans="2:12" ht="63.75" hidden="1">
      <c r="B486" s="40" t="s">
        <v>137</v>
      </c>
      <c r="C486" s="80" t="s">
        <v>71</v>
      </c>
      <c r="D486" s="79" t="s">
        <v>538</v>
      </c>
      <c r="E486" s="78" t="s">
        <v>404</v>
      </c>
      <c r="F486" s="78" t="s">
        <v>114</v>
      </c>
      <c r="G486" s="78" t="s">
        <v>128</v>
      </c>
      <c r="H486" s="92" t="s">
        <v>576</v>
      </c>
      <c r="I486" s="78"/>
      <c r="J486" s="81">
        <f aca="true" t="shared" si="33" ref="J486:L487">J487</f>
        <v>970.16</v>
      </c>
      <c r="K486" s="302">
        <f t="shared" si="33"/>
        <v>0</v>
      </c>
      <c r="L486" s="302">
        <f t="shared" si="33"/>
        <v>0</v>
      </c>
    </row>
    <row r="487" spans="2:12" ht="25.5" hidden="1">
      <c r="B487" s="26" t="s">
        <v>133</v>
      </c>
      <c r="C487" s="68" t="s">
        <v>71</v>
      </c>
      <c r="D487" s="71" t="s">
        <v>538</v>
      </c>
      <c r="E487" s="67" t="s">
        <v>404</v>
      </c>
      <c r="F487" s="67" t="s">
        <v>114</v>
      </c>
      <c r="G487" s="67" t="s">
        <v>128</v>
      </c>
      <c r="H487" s="67" t="s">
        <v>576</v>
      </c>
      <c r="I487" s="67" t="s">
        <v>132</v>
      </c>
      <c r="J487" s="66">
        <f t="shared" si="33"/>
        <v>970.16</v>
      </c>
      <c r="K487" s="294">
        <f t="shared" si="33"/>
        <v>0</v>
      </c>
      <c r="L487" s="294">
        <f t="shared" si="33"/>
        <v>0</v>
      </c>
    </row>
    <row r="488" spans="2:12" ht="38.25" hidden="1">
      <c r="B488" s="26" t="s">
        <v>442</v>
      </c>
      <c r="C488" s="68" t="s">
        <v>71</v>
      </c>
      <c r="D488" s="71" t="s">
        <v>538</v>
      </c>
      <c r="E488" s="67" t="s">
        <v>404</v>
      </c>
      <c r="F488" s="67" t="s">
        <v>114</v>
      </c>
      <c r="G488" s="67" t="s">
        <v>128</v>
      </c>
      <c r="H488" s="67" t="s">
        <v>576</v>
      </c>
      <c r="I488" s="67" t="s">
        <v>62</v>
      </c>
      <c r="J488" s="66">
        <v>970.16</v>
      </c>
      <c r="K488" s="294"/>
      <c r="L488" s="294"/>
    </row>
    <row r="489" spans="2:12" ht="51" hidden="1">
      <c r="B489" s="83" t="s">
        <v>230</v>
      </c>
      <c r="C489" s="68" t="s">
        <v>71</v>
      </c>
      <c r="D489" s="71" t="s">
        <v>538</v>
      </c>
      <c r="E489" s="70" t="s">
        <v>404</v>
      </c>
      <c r="F489" s="70" t="s">
        <v>242</v>
      </c>
      <c r="G489" s="70" t="s">
        <v>97</v>
      </c>
      <c r="H489" s="70"/>
      <c r="I489" s="72"/>
      <c r="J489" s="69">
        <f>J491</f>
        <v>0</v>
      </c>
      <c r="K489" s="294"/>
      <c r="L489" s="294"/>
    </row>
    <row r="490" spans="2:12" ht="25.5" hidden="1">
      <c r="B490" s="73" t="s">
        <v>229</v>
      </c>
      <c r="C490" s="68" t="s">
        <v>71</v>
      </c>
      <c r="D490" s="71" t="s">
        <v>538</v>
      </c>
      <c r="E490" s="70" t="s">
        <v>404</v>
      </c>
      <c r="F490" s="72" t="s">
        <v>242</v>
      </c>
      <c r="G490" s="72" t="s">
        <v>97</v>
      </c>
      <c r="H490" s="72"/>
      <c r="I490" s="72" t="s">
        <v>132</v>
      </c>
      <c r="J490" s="69">
        <f>J491</f>
        <v>0</v>
      </c>
      <c r="K490" s="294"/>
      <c r="L490" s="294"/>
    </row>
    <row r="491" spans="2:12" ht="25.5" hidden="1">
      <c r="B491" s="73" t="s">
        <v>575</v>
      </c>
      <c r="C491" s="68" t="s">
        <v>71</v>
      </c>
      <c r="D491" s="71" t="s">
        <v>538</v>
      </c>
      <c r="E491" s="70" t="s">
        <v>404</v>
      </c>
      <c r="F491" s="72" t="s">
        <v>242</v>
      </c>
      <c r="G491" s="72" t="s">
        <v>97</v>
      </c>
      <c r="H491" s="72"/>
      <c r="I491" s="72" t="s">
        <v>418</v>
      </c>
      <c r="J491" s="69"/>
      <c r="K491" s="294"/>
      <c r="L491" s="294"/>
    </row>
    <row r="492" spans="2:12" ht="38.25" hidden="1">
      <c r="B492" s="14" t="s">
        <v>102</v>
      </c>
      <c r="C492" s="80" t="s">
        <v>71</v>
      </c>
      <c r="D492" s="79" t="s">
        <v>538</v>
      </c>
      <c r="E492" s="78" t="s">
        <v>404</v>
      </c>
      <c r="F492" s="78" t="s">
        <v>242</v>
      </c>
      <c r="G492" s="78" t="s">
        <v>70</v>
      </c>
      <c r="H492" s="78" t="s">
        <v>564</v>
      </c>
      <c r="I492" s="78"/>
      <c r="J492" s="81">
        <f>J493+J496+J499+J505+J508+J511+J514</f>
        <v>850</v>
      </c>
      <c r="K492" s="304">
        <f>K493+K496+K499+K505+K508+K511+K514</f>
        <v>0</v>
      </c>
      <c r="L492" s="304">
        <f>L493+L496+L499+L505+L508+L511+L514</f>
        <v>0</v>
      </c>
    </row>
    <row r="493" spans="2:12" ht="38.25" hidden="1">
      <c r="B493" s="26" t="s">
        <v>574</v>
      </c>
      <c r="C493" s="68" t="s">
        <v>71</v>
      </c>
      <c r="D493" s="71" t="s">
        <v>538</v>
      </c>
      <c r="E493" s="67" t="s">
        <v>404</v>
      </c>
      <c r="F493" s="67" t="s">
        <v>242</v>
      </c>
      <c r="G493" s="67" t="s">
        <v>70</v>
      </c>
      <c r="H493" s="67" t="s">
        <v>573</v>
      </c>
      <c r="I493" s="67"/>
      <c r="J493" s="89">
        <f>J495</f>
        <v>30</v>
      </c>
      <c r="K493" s="301">
        <f>K495</f>
        <v>0</v>
      </c>
      <c r="L493" s="301">
        <f>L495</f>
        <v>0</v>
      </c>
    </row>
    <row r="494" spans="2:12" ht="38.25" hidden="1">
      <c r="B494" s="16" t="s">
        <v>237</v>
      </c>
      <c r="C494" s="68" t="s">
        <v>71</v>
      </c>
      <c r="D494" s="71" t="s">
        <v>538</v>
      </c>
      <c r="E494" s="67" t="s">
        <v>404</v>
      </c>
      <c r="F494" s="67" t="s">
        <v>242</v>
      </c>
      <c r="G494" s="67" t="s">
        <v>70</v>
      </c>
      <c r="H494" s="67" t="s">
        <v>573</v>
      </c>
      <c r="I494" s="67" t="s">
        <v>107</v>
      </c>
      <c r="J494" s="89">
        <f>J495</f>
        <v>30</v>
      </c>
      <c r="K494" s="301">
        <f>K495</f>
        <v>0</v>
      </c>
      <c r="L494" s="301">
        <f>L495</f>
        <v>0</v>
      </c>
    </row>
    <row r="495" spans="2:12" ht="25.5" hidden="1">
      <c r="B495" s="17" t="s">
        <v>424</v>
      </c>
      <c r="C495" s="68" t="s">
        <v>71</v>
      </c>
      <c r="D495" s="71" t="s">
        <v>538</v>
      </c>
      <c r="E495" s="67" t="s">
        <v>404</v>
      </c>
      <c r="F495" s="67" t="s">
        <v>242</v>
      </c>
      <c r="G495" s="67" t="s">
        <v>70</v>
      </c>
      <c r="H495" s="67" t="s">
        <v>573</v>
      </c>
      <c r="I495" s="67" t="s">
        <v>422</v>
      </c>
      <c r="J495" s="89">
        <v>30</v>
      </c>
      <c r="K495" s="306"/>
      <c r="L495" s="294"/>
    </row>
    <row r="496" spans="2:12" ht="26.25" customHeight="1" hidden="1">
      <c r="B496" s="26" t="s">
        <v>437</v>
      </c>
      <c r="C496" s="68" t="s">
        <v>71</v>
      </c>
      <c r="D496" s="71" t="s">
        <v>538</v>
      </c>
      <c r="E496" s="67" t="s">
        <v>404</v>
      </c>
      <c r="F496" s="67" t="s">
        <v>242</v>
      </c>
      <c r="G496" s="67" t="s">
        <v>70</v>
      </c>
      <c r="H496" s="67" t="s">
        <v>572</v>
      </c>
      <c r="I496" s="67"/>
      <c r="J496" s="89">
        <f>J498</f>
        <v>500</v>
      </c>
      <c r="K496" s="301">
        <f>K498</f>
        <v>0</v>
      </c>
      <c r="L496" s="301">
        <f>L498</f>
        <v>0</v>
      </c>
    </row>
    <row r="497" spans="2:12" ht="38.25" hidden="1">
      <c r="B497" s="16" t="s">
        <v>237</v>
      </c>
      <c r="C497" s="68" t="s">
        <v>71</v>
      </c>
      <c r="D497" s="71" t="s">
        <v>538</v>
      </c>
      <c r="E497" s="67" t="s">
        <v>404</v>
      </c>
      <c r="F497" s="67" t="s">
        <v>242</v>
      </c>
      <c r="G497" s="67" t="s">
        <v>70</v>
      </c>
      <c r="H497" s="67" t="s">
        <v>572</v>
      </c>
      <c r="I497" s="67" t="s">
        <v>107</v>
      </c>
      <c r="J497" s="89">
        <f>J498</f>
        <v>500</v>
      </c>
      <c r="K497" s="301">
        <f>K498</f>
        <v>0</v>
      </c>
      <c r="L497" s="301">
        <f>L498</f>
        <v>0</v>
      </c>
    </row>
    <row r="498" spans="2:12" ht="25.5" hidden="1">
      <c r="B498" s="17" t="s">
        <v>424</v>
      </c>
      <c r="C498" s="68" t="s">
        <v>71</v>
      </c>
      <c r="D498" s="71" t="s">
        <v>538</v>
      </c>
      <c r="E498" s="67" t="s">
        <v>404</v>
      </c>
      <c r="F498" s="67" t="s">
        <v>242</v>
      </c>
      <c r="G498" s="67" t="s">
        <v>70</v>
      </c>
      <c r="H498" s="67" t="s">
        <v>572</v>
      </c>
      <c r="I498" s="67" t="s">
        <v>422</v>
      </c>
      <c r="J498" s="89">
        <v>500</v>
      </c>
      <c r="K498" s="306"/>
      <c r="L498" s="294"/>
    </row>
    <row r="499" spans="2:12" ht="12.75" hidden="1">
      <c r="B499" s="24" t="s">
        <v>435</v>
      </c>
      <c r="C499" s="68" t="s">
        <v>71</v>
      </c>
      <c r="D499" s="71" t="s">
        <v>538</v>
      </c>
      <c r="E499" s="67" t="s">
        <v>404</v>
      </c>
      <c r="F499" s="67" t="s">
        <v>242</v>
      </c>
      <c r="G499" s="67" t="s">
        <v>70</v>
      </c>
      <c r="H499" s="67" t="s">
        <v>571</v>
      </c>
      <c r="I499" s="67"/>
      <c r="J499" s="89">
        <f aca="true" t="shared" si="34" ref="J499:L500">J500</f>
        <v>100</v>
      </c>
      <c r="K499" s="301">
        <f t="shared" si="34"/>
        <v>0</v>
      </c>
      <c r="L499" s="301">
        <f t="shared" si="34"/>
        <v>0</v>
      </c>
    </row>
    <row r="500" spans="2:12" ht="38.25" hidden="1">
      <c r="B500" s="16" t="s">
        <v>237</v>
      </c>
      <c r="C500" s="68" t="s">
        <v>71</v>
      </c>
      <c r="D500" s="71" t="s">
        <v>538</v>
      </c>
      <c r="E500" s="67" t="s">
        <v>404</v>
      </c>
      <c r="F500" s="67" t="s">
        <v>242</v>
      </c>
      <c r="G500" s="67" t="s">
        <v>70</v>
      </c>
      <c r="H500" s="67" t="s">
        <v>571</v>
      </c>
      <c r="I500" s="67" t="s">
        <v>107</v>
      </c>
      <c r="J500" s="89">
        <f t="shared" si="34"/>
        <v>100</v>
      </c>
      <c r="K500" s="301">
        <f t="shared" si="34"/>
        <v>0</v>
      </c>
      <c r="L500" s="301">
        <f t="shared" si="34"/>
        <v>0</v>
      </c>
    </row>
    <row r="501" spans="2:12" ht="16.5" customHeight="1" hidden="1">
      <c r="B501" s="17" t="s">
        <v>424</v>
      </c>
      <c r="C501" s="68" t="s">
        <v>71</v>
      </c>
      <c r="D501" s="71" t="s">
        <v>538</v>
      </c>
      <c r="E501" s="67" t="s">
        <v>404</v>
      </c>
      <c r="F501" s="67" t="s">
        <v>242</v>
      </c>
      <c r="G501" s="67" t="s">
        <v>70</v>
      </c>
      <c r="H501" s="67" t="s">
        <v>571</v>
      </c>
      <c r="I501" s="67" t="s">
        <v>422</v>
      </c>
      <c r="J501" s="89">
        <v>100</v>
      </c>
      <c r="K501" s="306"/>
      <c r="L501" s="294"/>
    </row>
    <row r="502" spans="2:12" ht="12.75" hidden="1">
      <c r="B502" s="26" t="s">
        <v>117</v>
      </c>
      <c r="C502" s="68" t="s">
        <v>71</v>
      </c>
      <c r="D502" s="71" t="s">
        <v>538</v>
      </c>
      <c r="E502" s="67" t="s">
        <v>404</v>
      </c>
      <c r="F502" s="67" t="s">
        <v>242</v>
      </c>
      <c r="G502" s="67" t="s">
        <v>70</v>
      </c>
      <c r="H502" s="67"/>
      <c r="I502" s="67"/>
      <c r="J502" s="89">
        <f>J504</f>
        <v>0</v>
      </c>
      <c r="K502" s="306"/>
      <c r="L502" s="294"/>
    </row>
    <row r="503" spans="2:12" ht="25.5" hidden="1">
      <c r="B503" s="24" t="s">
        <v>229</v>
      </c>
      <c r="C503" s="68" t="s">
        <v>71</v>
      </c>
      <c r="D503" s="71" t="s">
        <v>538</v>
      </c>
      <c r="E503" s="67" t="s">
        <v>404</v>
      </c>
      <c r="F503" s="67" t="s">
        <v>242</v>
      </c>
      <c r="G503" s="67" t="s">
        <v>70</v>
      </c>
      <c r="H503" s="67"/>
      <c r="I503" s="67" t="s">
        <v>132</v>
      </c>
      <c r="J503" s="89">
        <f>J504</f>
        <v>0</v>
      </c>
      <c r="K503" s="306"/>
      <c r="L503" s="294"/>
    </row>
    <row r="504" spans="2:12" ht="25.5" hidden="1">
      <c r="B504" s="24" t="s">
        <v>433</v>
      </c>
      <c r="C504" s="68" t="s">
        <v>71</v>
      </c>
      <c r="D504" s="71" t="s">
        <v>538</v>
      </c>
      <c r="E504" s="67" t="s">
        <v>404</v>
      </c>
      <c r="F504" s="67" t="s">
        <v>242</v>
      </c>
      <c r="G504" s="67" t="s">
        <v>70</v>
      </c>
      <c r="H504" s="67"/>
      <c r="I504" s="67" t="s">
        <v>432</v>
      </c>
      <c r="J504" s="89"/>
      <c r="K504" s="306"/>
      <c r="L504" s="294"/>
    </row>
    <row r="505" spans="2:12" ht="51" hidden="1">
      <c r="B505" s="24" t="s">
        <v>431</v>
      </c>
      <c r="C505" s="68" t="s">
        <v>71</v>
      </c>
      <c r="D505" s="71" t="s">
        <v>538</v>
      </c>
      <c r="E505" s="67" t="s">
        <v>404</v>
      </c>
      <c r="F505" s="67" t="s">
        <v>242</v>
      </c>
      <c r="G505" s="67" t="s">
        <v>70</v>
      </c>
      <c r="H505" s="67" t="s">
        <v>570</v>
      </c>
      <c r="I505" s="67"/>
      <c r="J505" s="89">
        <f aca="true" t="shared" si="35" ref="J505:L506">J506</f>
        <v>100</v>
      </c>
      <c r="K505" s="301">
        <f t="shared" si="35"/>
        <v>0</v>
      </c>
      <c r="L505" s="301">
        <f t="shared" si="35"/>
        <v>0</v>
      </c>
    </row>
    <row r="506" spans="2:12" ht="38.25" hidden="1">
      <c r="B506" s="16" t="s">
        <v>237</v>
      </c>
      <c r="C506" s="68" t="s">
        <v>71</v>
      </c>
      <c r="D506" s="71" t="s">
        <v>538</v>
      </c>
      <c r="E506" s="67" t="s">
        <v>404</v>
      </c>
      <c r="F506" s="67" t="s">
        <v>242</v>
      </c>
      <c r="G506" s="67" t="s">
        <v>70</v>
      </c>
      <c r="H506" s="67" t="s">
        <v>570</v>
      </c>
      <c r="I506" s="67" t="s">
        <v>107</v>
      </c>
      <c r="J506" s="89">
        <f t="shared" si="35"/>
        <v>100</v>
      </c>
      <c r="K506" s="301">
        <f t="shared" si="35"/>
        <v>0</v>
      </c>
      <c r="L506" s="301">
        <f t="shared" si="35"/>
        <v>0</v>
      </c>
    </row>
    <row r="507" spans="2:12" ht="25.5" hidden="1">
      <c r="B507" s="17" t="s">
        <v>424</v>
      </c>
      <c r="C507" s="68" t="s">
        <v>71</v>
      </c>
      <c r="D507" s="71" t="s">
        <v>538</v>
      </c>
      <c r="E507" s="67" t="s">
        <v>404</v>
      </c>
      <c r="F507" s="67" t="s">
        <v>242</v>
      </c>
      <c r="G507" s="67" t="s">
        <v>70</v>
      </c>
      <c r="H507" s="67" t="s">
        <v>570</v>
      </c>
      <c r="I507" s="67" t="s">
        <v>422</v>
      </c>
      <c r="J507" s="89">
        <v>100</v>
      </c>
      <c r="K507" s="306"/>
      <c r="L507" s="294"/>
    </row>
    <row r="508" spans="2:12" ht="25.5" hidden="1">
      <c r="B508" s="26" t="s">
        <v>429</v>
      </c>
      <c r="C508" s="68" t="s">
        <v>71</v>
      </c>
      <c r="D508" s="71" t="s">
        <v>538</v>
      </c>
      <c r="E508" s="67" t="s">
        <v>404</v>
      </c>
      <c r="F508" s="67" t="s">
        <v>242</v>
      </c>
      <c r="G508" s="67" t="s">
        <v>70</v>
      </c>
      <c r="H508" s="67" t="s">
        <v>569</v>
      </c>
      <c r="I508" s="67"/>
      <c r="J508" s="89">
        <f aca="true" t="shared" si="36" ref="J508:L509">J509</f>
        <v>20</v>
      </c>
      <c r="K508" s="301">
        <f t="shared" si="36"/>
        <v>0</v>
      </c>
      <c r="L508" s="301">
        <f t="shared" si="36"/>
        <v>0</v>
      </c>
    </row>
    <row r="509" spans="2:12" ht="38.25" hidden="1">
      <c r="B509" s="16" t="s">
        <v>237</v>
      </c>
      <c r="C509" s="68" t="s">
        <v>71</v>
      </c>
      <c r="D509" s="71" t="s">
        <v>538</v>
      </c>
      <c r="E509" s="67" t="s">
        <v>404</v>
      </c>
      <c r="F509" s="67" t="s">
        <v>242</v>
      </c>
      <c r="G509" s="67" t="s">
        <v>70</v>
      </c>
      <c r="H509" s="67" t="s">
        <v>569</v>
      </c>
      <c r="I509" s="67" t="s">
        <v>107</v>
      </c>
      <c r="J509" s="89">
        <f t="shared" si="36"/>
        <v>20</v>
      </c>
      <c r="K509" s="301">
        <f t="shared" si="36"/>
        <v>0</v>
      </c>
      <c r="L509" s="301">
        <f t="shared" si="36"/>
        <v>0</v>
      </c>
    </row>
    <row r="510" spans="2:12" ht="25.5" hidden="1">
      <c r="B510" s="17" t="s">
        <v>424</v>
      </c>
      <c r="C510" s="68" t="s">
        <v>71</v>
      </c>
      <c r="D510" s="71" t="s">
        <v>538</v>
      </c>
      <c r="E510" s="67" t="s">
        <v>404</v>
      </c>
      <c r="F510" s="67" t="s">
        <v>242</v>
      </c>
      <c r="G510" s="67" t="s">
        <v>70</v>
      </c>
      <c r="H510" s="67" t="s">
        <v>569</v>
      </c>
      <c r="I510" s="67" t="s">
        <v>422</v>
      </c>
      <c r="J510" s="89">
        <v>20</v>
      </c>
      <c r="K510" s="306"/>
      <c r="L510" s="294"/>
    </row>
    <row r="511" spans="2:12" ht="25.5" hidden="1">
      <c r="B511" s="26" t="s">
        <v>427</v>
      </c>
      <c r="C511" s="68" t="s">
        <v>71</v>
      </c>
      <c r="D511" s="71" t="s">
        <v>538</v>
      </c>
      <c r="E511" s="67" t="s">
        <v>404</v>
      </c>
      <c r="F511" s="67" t="s">
        <v>242</v>
      </c>
      <c r="G511" s="67" t="s">
        <v>70</v>
      </c>
      <c r="H511" s="67" t="s">
        <v>568</v>
      </c>
      <c r="I511" s="67"/>
      <c r="J511" s="89">
        <f aca="true" t="shared" si="37" ref="J511:L512">J512</f>
        <v>50</v>
      </c>
      <c r="K511" s="301">
        <f t="shared" si="37"/>
        <v>0</v>
      </c>
      <c r="L511" s="301">
        <f t="shared" si="37"/>
        <v>0</v>
      </c>
    </row>
    <row r="512" spans="2:12" ht="38.25" hidden="1">
      <c r="B512" s="16" t="s">
        <v>237</v>
      </c>
      <c r="C512" s="68" t="s">
        <v>71</v>
      </c>
      <c r="D512" s="71" t="s">
        <v>538</v>
      </c>
      <c r="E512" s="67" t="s">
        <v>404</v>
      </c>
      <c r="F512" s="67" t="s">
        <v>242</v>
      </c>
      <c r="G512" s="67" t="s">
        <v>70</v>
      </c>
      <c r="H512" s="67" t="s">
        <v>568</v>
      </c>
      <c r="I512" s="67" t="s">
        <v>107</v>
      </c>
      <c r="J512" s="89">
        <f t="shared" si="37"/>
        <v>50</v>
      </c>
      <c r="K512" s="301">
        <f t="shared" si="37"/>
        <v>0</v>
      </c>
      <c r="L512" s="301">
        <f t="shared" si="37"/>
        <v>0</v>
      </c>
    </row>
    <row r="513" spans="2:12" ht="25.5" hidden="1">
      <c r="B513" s="17" t="s">
        <v>424</v>
      </c>
      <c r="C513" s="68" t="s">
        <v>71</v>
      </c>
      <c r="D513" s="71" t="s">
        <v>538</v>
      </c>
      <c r="E513" s="67" t="s">
        <v>404</v>
      </c>
      <c r="F513" s="67" t="s">
        <v>242</v>
      </c>
      <c r="G513" s="67" t="s">
        <v>70</v>
      </c>
      <c r="H513" s="67" t="s">
        <v>568</v>
      </c>
      <c r="I513" s="67" t="s">
        <v>422</v>
      </c>
      <c r="J513" s="89">
        <v>50</v>
      </c>
      <c r="K513" s="306"/>
      <c r="L513" s="294"/>
    </row>
    <row r="514" spans="2:12" ht="38.25" hidden="1">
      <c r="B514" s="73" t="s">
        <v>567</v>
      </c>
      <c r="C514" s="68" t="s">
        <v>71</v>
      </c>
      <c r="D514" s="71" t="s">
        <v>538</v>
      </c>
      <c r="E514" s="70" t="s">
        <v>404</v>
      </c>
      <c r="F514" s="70" t="s">
        <v>242</v>
      </c>
      <c r="G514" s="70" t="s">
        <v>70</v>
      </c>
      <c r="H514" s="70" t="s">
        <v>566</v>
      </c>
      <c r="I514" s="70"/>
      <c r="J514" s="69">
        <f aca="true" t="shared" si="38" ref="J514:L515">J515</f>
        <v>50</v>
      </c>
      <c r="K514" s="303">
        <f t="shared" si="38"/>
        <v>0</v>
      </c>
      <c r="L514" s="303">
        <f t="shared" si="38"/>
        <v>0</v>
      </c>
    </row>
    <row r="515" spans="2:12" ht="38.25" hidden="1">
      <c r="B515" s="73" t="s">
        <v>237</v>
      </c>
      <c r="C515" s="68" t="s">
        <v>71</v>
      </c>
      <c r="D515" s="71" t="s">
        <v>538</v>
      </c>
      <c r="E515" s="70" t="s">
        <v>404</v>
      </c>
      <c r="F515" s="70" t="s">
        <v>242</v>
      </c>
      <c r="G515" s="70" t="s">
        <v>70</v>
      </c>
      <c r="H515" s="70" t="s">
        <v>566</v>
      </c>
      <c r="I515" s="70" t="s">
        <v>107</v>
      </c>
      <c r="J515" s="69">
        <f t="shared" si="38"/>
        <v>50</v>
      </c>
      <c r="K515" s="303">
        <f t="shared" si="38"/>
        <v>0</v>
      </c>
      <c r="L515" s="303">
        <f t="shared" si="38"/>
        <v>0</v>
      </c>
    </row>
    <row r="516" spans="2:12" ht="25.5" hidden="1">
      <c r="B516" s="73" t="s">
        <v>424</v>
      </c>
      <c r="C516" s="68" t="s">
        <v>71</v>
      </c>
      <c r="D516" s="71" t="s">
        <v>538</v>
      </c>
      <c r="E516" s="70" t="s">
        <v>404</v>
      </c>
      <c r="F516" s="70" t="s">
        <v>242</v>
      </c>
      <c r="G516" s="70" t="s">
        <v>70</v>
      </c>
      <c r="H516" s="70" t="s">
        <v>566</v>
      </c>
      <c r="I516" s="70" t="s">
        <v>422</v>
      </c>
      <c r="J516" s="69">
        <v>50</v>
      </c>
      <c r="K516" s="306"/>
      <c r="L516" s="294"/>
    </row>
    <row r="517" spans="2:12" ht="56.25" customHeight="1" hidden="1">
      <c r="B517" s="114" t="s">
        <v>565</v>
      </c>
      <c r="C517" s="87" t="s">
        <v>128</v>
      </c>
      <c r="D517" s="113" t="s">
        <v>538</v>
      </c>
      <c r="E517" s="112"/>
      <c r="F517" s="112"/>
      <c r="G517" s="112"/>
      <c r="H517" s="112"/>
      <c r="I517" s="112"/>
      <c r="J517" s="111">
        <f aca="true" t="shared" si="39" ref="J517:L523">J518</f>
        <v>300</v>
      </c>
      <c r="K517" s="307">
        <f t="shared" si="39"/>
        <v>0</v>
      </c>
      <c r="L517" s="307">
        <f t="shared" si="39"/>
        <v>0</v>
      </c>
    </row>
    <row r="518" spans="2:12" ht="33" customHeight="1" hidden="1">
      <c r="B518" s="14" t="s">
        <v>336</v>
      </c>
      <c r="C518" s="80" t="s">
        <v>128</v>
      </c>
      <c r="D518" s="79" t="s">
        <v>538</v>
      </c>
      <c r="E518" s="78" t="s">
        <v>99</v>
      </c>
      <c r="F518" s="78"/>
      <c r="G518" s="78"/>
      <c r="H518" s="78"/>
      <c r="I518" s="78"/>
      <c r="J518" s="110">
        <f t="shared" si="39"/>
        <v>300</v>
      </c>
      <c r="K518" s="308">
        <f t="shared" si="39"/>
        <v>0</v>
      </c>
      <c r="L518" s="308">
        <f t="shared" si="39"/>
        <v>0</v>
      </c>
    </row>
    <row r="519" spans="2:12" ht="25.5" hidden="1">
      <c r="B519" s="14" t="s">
        <v>240</v>
      </c>
      <c r="C519" s="67" t="s">
        <v>128</v>
      </c>
      <c r="D519" s="71" t="s">
        <v>538</v>
      </c>
      <c r="E519" s="78" t="s">
        <v>99</v>
      </c>
      <c r="F519" s="78" t="s">
        <v>223</v>
      </c>
      <c r="G519" s="78"/>
      <c r="H519" s="78"/>
      <c r="I519" s="78"/>
      <c r="J519" s="110">
        <f t="shared" si="39"/>
        <v>300</v>
      </c>
      <c r="K519" s="308">
        <f t="shared" si="39"/>
        <v>0</v>
      </c>
      <c r="L519" s="308">
        <f t="shared" si="39"/>
        <v>0</v>
      </c>
    </row>
    <row r="520" spans="2:12" ht="12.75" hidden="1">
      <c r="B520" s="14" t="s">
        <v>239</v>
      </c>
      <c r="C520" s="67" t="s">
        <v>128</v>
      </c>
      <c r="D520" s="71" t="s">
        <v>538</v>
      </c>
      <c r="E520" s="78" t="s">
        <v>99</v>
      </c>
      <c r="F520" s="78" t="s">
        <v>223</v>
      </c>
      <c r="G520" s="78" t="s">
        <v>86</v>
      </c>
      <c r="H520" s="78"/>
      <c r="I520" s="78"/>
      <c r="J520" s="110">
        <f t="shared" si="39"/>
        <v>300</v>
      </c>
      <c r="K520" s="308">
        <f t="shared" si="39"/>
        <v>0</v>
      </c>
      <c r="L520" s="308">
        <f t="shared" si="39"/>
        <v>0</v>
      </c>
    </row>
    <row r="521" spans="2:12" ht="38.25" hidden="1">
      <c r="B521" s="14" t="s">
        <v>102</v>
      </c>
      <c r="C521" s="78" t="s">
        <v>128</v>
      </c>
      <c r="D521" s="79" t="s">
        <v>538</v>
      </c>
      <c r="E521" s="78" t="s">
        <v>99</v>
      </c>
      <c r="F521" s="78" t="s">
        <v>223</v>
      </c>
      <c r="G521" s="78" t="s">
        <v>86</v>
      </c>
      <c r="H521" s="78" t="s">
        <v>564</v>
      </c>
      <c r="I521" s="78"/>
      <c r="J521" s="110">
        <f t="shared" si="39"/>
        <v>300</v>
      </c>
      <c r="K521" s="308">
        <f t="shared" si="39"/>
        <v>0</v>
      </c>
      <c r="L521" s="308">
        <f t="shared" si="39"/>
        <v>0</v>
      </c>
    </row>
    <row r="522" spans="2:12" ht="38.25" hidden="1">
      <c r="B522" s="26" t="s">
        <v>226</v>
      </c>
      <c r="C522" s="67" t="s">
        <v>128</v>
      </c>
      <c r="D522" s="71" t="s">
        <v>538</v>
      </c>
      <c r="E522" s="67" t="s">
        <v>99</v>
      </c>
      <c r="F522" s="67" t="s">
        <v>223</v>
      </c>
      <c r="G522" s="67" t="s">
        <v>86</v>
      </c>
      <c r="H522" s="67" t="s">
        <v>563</v>
      </c>
      <c r="I522" s="67"/>
      <c r="J522" s="109">
        <f t="shared" si="39"/>
        <v>300</v>
      </c>
      <c r="K522" s="309">
        <f t="shared" si="39"/>
        <v>0</v>
      </c>
      <c r="L522" s="309">
        <f t="shared" si="39"/>
        <v>0</v>
      </c>
    </row>
    <row r="523" spans="2:12" ht="25.5" hidden="1">
      <c r="B523" s="17" t="s">
        <v>155</v>
      </c>
      <c r="C523" s="67" t="s">
        <v>128</v>
      </c>
      <c r="D523" s="71" t="s">
        <v>538</v>
      </c>
      <c r="E523" s="67" t="s">
        <v>99</v>
      </c>
      <c r="F523" s="67" t="s">
        <v>223</v>
      </c>
      <c r="G523" s="67" t="s">
        <v>86</v>
      </c>
      <c r="H523" s="67" t="s">
        <v>563</v>
      </c>
      <c r="I523" s="67" t="s">
        <v>74</v>
      </c>
      <c r="J523" s="109">
        <f t="shared" si="39"/>
        <v>300</v>
      </c>
      <c r="K523" s="309">
        <f t="shared" si="39"/>
        <v>0</v>
      </c>
      <c r="L523" s="309">
        <f t="shared" si="39"/>
        <v>0</v>
      </c>
    </row>
    <row r="524" spans="2:12" ht="25.5" hidden="1">
      <c r="B524" s="16" t="s">
        <v>154</v>
      </c>
      <c r="C524" s="67" t="s">
        <v>128</v>
      </c>
      <c r="D524" s="71" t="s">
        <v>538</v>
      </c>
      <c r="E524" s="67" t="s">
        <v>99</v>
      </c>
      <c r="F524" s="67" t="s">
        <v>223</v>
      </c>
      <c r="G524" s="67" t="s">
        <v>86</v>
      </c>
      <c r="H524" s="67" t="s">
        <v>563</v>
      </c>
      <c r="I524" s="67" t="s">
        <v>68</v>
      </c>
      <c r="J524" s="109">
        <v>300</v>
      </c>
      <c r="K524" s="306"/>
      <c r="L524" s="294"/>
    </row>
    <row r="525" spans="2:12" ht="55.5" customHeight="1" hidden="1">
      <c r="B525" s="108" t="s">
        <v>562</v>
      </c>
      <c r="C525" s="87" t="s">
        <v>247</v>
      </c>
      <c r="D525" s="71" t="s">
        <v>538</v>
      </c>
      <c r="E525" s="86"/>
      <c r="F525" s="86"/>
      <c r="G525" s="86"/>
      <c r="H525" s="86"/>
      <c r="I525" s="86"/>
      <c r="J525" s="85">
        <f aca="true" t="shared" si="40" ref="J525:L531">J526</f>
        <v>450</v>
      </c>
      <c r="K525" s="310">
        <f t="shared" si="40"/>
        <v>0</v>
      </c>
      <c r="L525" s="310">
        <f t="shared" si="40"/>
        <v>0</v>
      </c>
    </row>
    <row r="526" spans="2:12" ht="39.75" customHeight="1" hidden="1">
      <c r="B526" s="14" t="s">
        <v>336</v>
      </c>
      <c r="C526" s="80" t="s">
        <v>247</v>
      </c>
      <c r="D526" s="71" t="s">
        <v>538</v>
      </c>
      <c r="E526" s="107">
        <v>916</v>
      </c>
      <c r="F526" s="107"/>
      <c r="G526" s="107"/>
      <c r="H526" s="107"/>
      <c r="I526" s="107"/>
      <c r="J526" s="63">
        <f t="shared" si="40"/>
        <v>450</v>
      </c>
      <c r="K526" s="311">
        <f t="shared" si="40"/>
        <v>0</v>
      </c>
      <c r="L526" s="311">
        <f t="shared" si="40"/>
        <v>0</v>
      </c>
    </row>
    <row r="527" spans="2:12" ht="12.75" hidden="1">
      <c r="B527" s="28" t="s">
        <v>112</v>
      </c>
      <c r="C527" s="80" t="s">
        <v>247</v>
      </c>
      <c r="D527" s="71" t="s">
        <v>538</v>
      </c>
      <c r="E527" s="107">
        <v>916</v>
      </c>
      <c r="F527" s="107">
        <v>11</v>
      </c>
      <c r="G527" s="107"/>
      <c r="H527" s="107"/>
      <c r="I527" s="107"/>
      <c r="J527" s="63">
        <f t="shared" si="40"/>
        <v>450</v>
      </c>
      <c r="K527" s="311">
        <f t="shared" si="40"/>
        <v>0</v>
      </c>
      <c r="L527" s="311">
        <f t="shared" si="40"/>
        <v>0</v>
      </c>
    </row>
    <row r="528" spans="2:12" ht="12.75" hidden="1">
      <c r="B528" s="28" t="s">
        <v>103</v>
      </c>
      <c r="C528" s="80" t="s">
        <v>247</v>
      </c>
      <c r="D528" s="71" t="s">
        <v>538</v>
      </c>
      <c r="E528" s="107">
        <v>916</v>
      </c>
      <c r="F528" s="80" t="s">
        <v>98</v>
      </c>
      <c r="G528" s="80" t="s">
        <v>97</v>
      </c>
      <c r="H528" s="107"/>
      <c r="I528" s="107"/>
      <c r="J528" s="63">
        <f t="shared" si="40"/>
        <v>450</v>
      </c>
      <c r="K528" s="311">
        <f t="shared" si="40"/>
        <v>0</v>
      </c>
      <c r="L528" s="311">
        <f t="shared" si="40"/>
        <v>0</v>
      </c>
    </row>
    <row r="529" spans="2:12" ht="38.25" hidden="1">
      <c r="B529" s="14" t="s">
        <v>102</v>
      </c>
      <c r="C529" s="80" t="s">
        <v>247</v>
      </c>
      <c r="D529" s="79" t="s">
        <v>538</v>
      </c>
      <c r="E529" s="107">
        <v>916</v>
      </c>
      <c r="F529" s="80" t="s">
        <v>98</v>
      </c>
      <c r="G529" s="80" t="s">
        <v>97</v>
      </c>
      <c r="H529" s="107">
        <v>7500</v>
      </c>
      <c r="I529" s="107"/>
      <c r="J529" s="63">
        <f t="shared" si="40"/>
        <v>450</v>
      </c>
      <c r="K529" s="311">
        <f t="shared" si="40"/>
        <v>0</v>
      </c>
      <c r="L529" s="311">
        <f t="shared" si="40"/>
        <v>0</v>
      </c>
    </row>
    <row r="530" spans="2:12" ht="38.25" hidden="1">
      <c r="B530" s="16" t="s">
        <v>100</v>
      </c>
      <c r="C530" s="68" t="s">
        <v>247</v>
      </c>
      <c r="D530" s="71" t="s">
        <v>538</v>
      </c>
      <c r="E530" s="64">
        <v>916</v>
      </c>
      <c r="F530" s="68" t="s">
        <v>98</v>
      </c>
      <c r="G530" s="68" t="s">
        <v>97</v>
      </c>
      <c r="H530" s="64">
        <v>7525</v>
      </c>
      <c r="I530" s="64"/>
      <c r="J530" s="106">
        <f t="shared" si="40"/>
        <v>450</v>
      </c>
      <c r="K530" s="297">
        <f t="shared" si="40"/>
        <v>0</v>
      </c>
      <c r="L530" s="297">
        <f t="shared" si="40"/>
        <v>0</v>
      </c>
    </row>
    <row r="531" spans="2:12" ht="25.5" hidden="1">
      <c r="B531" s="24" t="s">
        <v>75</v>
      </c>
      <c r="C531" s="68" t="s">
        <v>247</v>
      </c>
      <c r="D531" s="71" t="s">
        <v>538</v>
      </c>
      <c r="E531" s="64">
        <v>916</v>
      </c>
      <c r="F531" s="68" t="s">
        <v>98</v>
      </c>
      <c r="G531" s="68" t="s">
        <v>97</v>
      </c>
      <c r="H531" s="64">
        <v>7525</v>
      </c>
      <c r="I531" s="64">
        <v>200</v>
      </c>
      <c r="J531" s="106">
        <f t="shared" si="40"/>
        <v>450</v>
      </c>
      <c r="K531" s="297">
        <f t="shared" si="40"/>
        <v>0</v>
      </c>
      <c r="L531" s="297">
        <f t="shared" si="40"/>
        <v>0</v>
      </c>
    </row>
    <row r="532" spans="2:12" ht="24" customHeight="1" hidden="1">
      <c r="B532" s="24" t="s">
        <v>73</v>
      </c>
      <c r="C532" s="68" t="s">
        <v>247</v>
      </c>
      <c r="D532" s="71" t="s">
        <v>538</v>
      </c>
      <c r="E532" s="64">
        <v>916</v>
      </c>
      <c r="F532" s="68" t="s">
        <v>98</v>
      </c>
      <c r="G532" s="68" t="s">
        <v>97</v>
      </c>
      <c r="H532" s="64">
        <v>7525</v>
      </c>
      <c r="I532" s="64">
        <v>240</v>
      </c>
      <c r="J532" s="106">
        <v>450</v>
      </c>
      <c r="K532" s="306"/>
      <c r="L532" s="294"/>
    </row>
    <row r="533" spans="2:12" ht="12.75" hidden="1">
      <c r="B533" s="26"/>
      <c r="C533" s="68"/>
      <c r="D533" s="71"/>
      <c r="E533" s="67"/>
      <c r="F533" s="67"/>
      <c r="G533" s="67"/>
      <c r="H533" s="67"/>
      <c r="I533" s="67"/>
      <c r="J533" s="66"/>
      <c r="K533" s="306"/>
      <c r="L533" s="294"/>
    </row>
    <row r="534" spans="2:12" ht="12.75" hidden="1">
      <c r="B534" s="26"/>
      <c r="C534" s="68"/>
      <c r="D534" s="71"/>
      <c r="E534" s="67"/>
      <c r="F534" s="67"/>
      <c r="G534" s="67"/>
      <c r="H534" s="67"/>
      <c r="I534" s="67"/>
      <c r="J534" s="66"/>
      <c r="K534" s="306"/>
      <c r="L534" s="294"/>
    </row>
    <row r="535" spans="2:12" ht="12.75" hidden="1">
      <c r="B535" s="26"/>
      <c r="C535" s="68"/>
      <c r="D535" s="71"/>
      <c r="E535" s="67"/>
      <c r="F535" s="67"/>
      <c r="G535" s="67"/>
      <c r="H535" s="67"/>
      <c r="I535" s="67"/>
      <c r="J535" s="66"/>
      <c r="K535" s="306"/>
      <c r="L535" s="294"/>
    </row>
    <row r="536" spans="2:12" ht="12.75" hidden="1">
      <c r="B536" s="26"/>
      <c r="C536" s="68"/>
      <c r="D536" s="71"/>
      <c r="E536" s="67"/>
      <c r="F536" s="67"/>
      <c r="G536" s="67"/>
      <c r="H536" s="67"/>
      <c r="I536" s="67"/>
      <c r="J536" s="66"/>
      <c r="K536" s="306"/>
      <c r="L536" s="294"/>
    </row>
    <row r="537" spans="2:12" ht="12.75" hidden="1">
      <c r="B537" s="26"/>
      <c r="C537" s="68"/>
      <c r="D537" s="71"/>
      <c r="E537" s="67"/>
      <c r="F537" s="67"/>
      <c r="G537" s="67"/>
      <c r="H537" s="67"/>
      <c r="I537" s="67"/>
      <c r="J537" s="66"/>
      <c r="K537" s="306"/>
      <c r="L537" s="294"/>
    </row>
    <row r="538" spans="2:12" ht="45" hidden="1">
      <c r="B538" s="105" t="s">
        <v>561</v>
      </c>
      <c r="C538" s="104" t="s">
        <v>85</v>
      </c>
      <c r="D538" s="71" t="s">
        <v>538</v>
      </c>
      <c r="E538" s="103"/>
      <c r="F538" s="103"/>
      <c r="G538" s="103"/>
      <c r="H538" s="103"/>
      <c r="I538" s="103"/>
      <c r="J538" s="263">
        <f>J539+J547+J550+J553+J565+J571+J574</f>
        <v>25806.626</v>
      </c>
      <c r="K538" s="312">
        <f>K539+K547+K550+K553+K565+K571+K574</f>
        <v>0</v>
      </c>
      <c r="L538" s="312">
        <f>L539+L547+L550+L553+L565+L571+L574</f>
        <v>0</v>
      </c>
    </row>
    <row r="539" spans="2:12" ht="38.25" hidden="1">
      <c r="B539" s="14" t="s">
        <v>560</v>
      </c>
      <c r="C539" s="80" t="s">
        <v>85</v>
      </c>
      <c r="D539" s="79" t="s">
        <v>538</v>
      </c>
      <c r="E539" s="78" t="s">
        <v>61</v>
      </c>
      <c r="F539" s="78" t="s">
        <v>242</v>
      </c>
      <c r="G539" s="78" t="s">
        <v>70</v>
      </c>
      <c r="H539" s="78" t="s">
        <v>559</v>
      </c>
      <c r="I539" s="78"/>
      <c r="J539" s="77">
        <f>J540+J542+J544</f>
        <v>4900</v>
      </c>
      <c r="K539" s="295">
        <f>K540+K542+K544</f>
        <v>0</v>
      </c>
      <c r="L539" s="295">
        <f>L540+L542+L544</f>
        <v>0</v>
      </c>
    </row>
    <row r="540" spans="2:12" ht="76.5" hidden="1">
      <c r="B540" s="24" t="s">
        <v>90</v>
      </c>
      <c r="C540" s="94" t="s">
        <v>85</v>
      </c>
      <c r="D540" s="71" t="s">
        <v>538</v>
      </c>
      <c r="E540" s="67" t="s">
        <v>61</v>
      </c>
      <c r="F540" s="67" t="s">
        <v>86</v>
      </c>
      <c r="G540" s="67" t="s">
        <v>85</v>
      </c>
      <c r="H540" s="67" t="s">
        <v>559</v>
      </c>
      <c r="I540" s="67" t="s">
        <v>78</v>
      </c>
      <c r="J540" s="66">
        <f>J541</f>
        <v>4371</v>
      </c>
      <c r="K540" s="296">
        <f>K541</f>
        <v>0</v>
      </c>
      <c r="L540" s="296">
        <f>L541</f>
        <v>0</v>
      </c>
    </row>
    <row r="541" spans="2:12" ht="51" hidden="1">
      <c r="B541" s="24" t="s">
        <v>89</v>
      </c>
      <c r="C541" s="94" t="s">
        <v>85</v>
      </c>
      <c r="D541" s="71" t="s">
        <v>538</v>
      </c>
      <c r="E541" s="67" t="s">
        <v>61</v>
      </c>
      <c r="F541" s="67" t="s">
        <v>86</v>
      </c>
      <c r="G541" s="67" t="s">
        <v>85</v>
      </c>
      <c r="H541" s="67" t="s">
        <v>559</v>
      </c>
      <c r="I541" s="67" t="s">
        <v>88</v>
      </c>
      <c r="J541" s="66">
        <v>4371</v>
      </c>
      <c r="K541" s="294"/>
      <c r="L541" s="294"/>
    </row>
    <row r="542" spans="2:12" ht="25.5" hidden="1">
      <c r="B542" s="24" t="s">
        <v>75</v>
      </c>
      <c r="C542" s="94" t="s">
        <v>85</v>
      </c>
      <c r="D542" s="71" t="s">
        <v>538</v>
      </c>
      <c r="E542" s="67" t="s">
        <v>61</v>
      </c>
      <c r="F542" s="67" t="s">
        <v>86</v>
      </c>
      <c r="G542" s="67" t="s">
        <v>85</v>
      </c>
      <c r="H542" s="67" t="s">
        <v>559</v>
      </c>
      <c r="I542" s="67" t="s">
        <v>74</v>
      </c>
      <c r="J542" s="66">
        <f>J543</f>
        <v>501</v>
      </c>
      <c r="K542" s="296">
        <f>K543</f>
        <v>0</v>
      </c>
      <c r="L542" s="296">
        <f>L543</f>
        <v>0</v>
      </c>
    </row>
    <row r="543" spans="2:12" ht="25.5" hidden="1">
      <c r="B543" s="24" t="s">
        <v>73</v>
      </c>
      <c r="C543" s="94" t="s">
        <v>85</v>
      </c>
      <c r="D543" s="71" t="s">
        <v>538</v>
      </c>
      <c r="E543" s="67" t="s">
        <v>61</v>
      </c>
      <c r="F543" s="67" t="s">
        <v>86</v>
      </c>
      <c r="G543" s="67" t="s">
        <v>85</v>
      </c>
      <c r="H543" s="67" t="s">
        <v>559</v>
      </c>
      <c r="I543" s="67" t="s">
        <v>68</v>
      </c>
      <c r="J543" s="66">
        <v>501</v>
      </c>
      <c r="K543" s="294"/>
      <c r="L543" s="294"/>
    </row>
    <row r="544" spans="2:12" ht="12.75" hidden="1">
      <c r="B544" s="24" t="s">
        <v>287</v>
      </c>
      <c r="C544" s="94" t="s">
        <v>85</v>
      </c>
      <c r="D544" s="71" t="s">
        <v>538</v>
      </c>
      <c r="E544" s="67" t="s">
        <v>61</v>
      </c>
      <c r="F544" s="67" t="s">
        <v>86</v>
      </c>
      <c r="G544" s="67" t="s">
        <v>85</v>
      </c>
      <c r="H544" s="67" t="s">
        <v>559</v>
      </c>
      <c r="I544" s="67" t="s">
        <v>265</v>
      </c>
      <c r="J544" s="66">
        <f>J545+J546</f>
        <v>28</v>
      </c>
      <c r="K544" s="296">
        <f>K545+K546</f>
        <v>0</v>
      </c>
      <c r="L544" s="296">
        <f>L545+L546</f>
        <v>0</v>
      </c>
    </row>
    <row r="545" spans="2:12" ht="25.5" hidden="1">
      <c r="B545" s="24" t="s">
        <v>318</v>
      </c>
      <c r="C545" s="94" t="s">
        <v>85</v>
      </c>
      <c r="D545" s="71" t="s">
        <v>538</v>
      </c>
      <c r="E545" s="67" t="s">
        <v>61</v>
      </c>
      <c r="F545" s="67" t="s">
        <v>86</v>
      </c>
      <c r="G545" s="67" t="s">
        <v>85</v>
      </c>
      <c r="H545" s="67" t="s">
        <v>559</v>
      </c>
      <c r="I545" s="67" t="s">
        <v>317</v>
      </c>
      <c r="J545" s="66">
        <v>15</v>
      </c>
      <c r="K545" s="294"/>
      <c r="L545" s="294"/>
    </row>
    <row r="546" spans="2:12" ht="12" customHeight="1" hidden="1">
      <c r="B546" s="24" t="s">
        <v>463</v>
      </c>
      <c r="C546" s="94" t="s">
        <v>85</v>
      </c>
      <c r="D546" s="71" t="s">
        <v>538</v>
      </c>
      <c r="E546" s="67" t="s">
        <v>61</v>
      </c>
      <c r="F546" s="67" t="s">
        <v>86</v>
      </c>
      <c r="G546" s="67" t="s">
        <v>85</v>
      </c>
      <c r="H546" s="67" t="s">
        <v>559</v>
      </c>
      <c r="I546" s="67" t="s">
        <v>314</v>
      </c>
      <c r="J546" s="66">
        <v>13</v>
      </c>
      <c r="K546" s="294"/>
      <c r="L546" s="294"/>
    </row>
    <row r="547" spans="2:12" ht="63.75" customHeight="1" hidden="1">
      <c r="B547" s="101" t="s">
        <v>364</v>
      </c>
      <c r="C547" s="93" t="s">
        <v>85</v>
      </c>
      <c r="D547" s="93" t="s">
        <v>538</v>
      </c>
      <c r="E547" s="92" t="s">
        <v>61</v>
      </c>
      <c r="F547" s="92" t="s">
        <v>223</v>
      </c>
      <c r="G547" s="92" t="s">
        <v>128</v>
      </c>
      <c r="H547" s="92" t="s">
        <v>558</v>
      </c>
      <c r="I547" s="92"/>
      <c r="J547" s="81">
        <f aca="true" t="shared" si="41" ref="J547:L548">J548</f>
        <v>200</v>
      </c>
      <c r="K547" s="304">
        <f t="shared" si="41"/>
        <v>0</v>
      </c>
      <c r="L547" s="304">
        <f t="shared" si="41"/>
        <v>0</v>
      </c>
    </row>
    <row r="548" spans="2:12" ht="12" customHeight="1" hidden="1">
      <c r="B548" s="100" t="s">
        <v>363</v>
      </c>
      <c r="C548" s="91" t="s">
        <v>85</v>
      </c>
      <c r="D548" s="91" t="s">
        <v>538</v>
      </c>
      <c r="E548" s="90" t="s">
        <v>61</v>
      </c>
      <c r="F548" s="90" t="s">
        <v>223</v>
      </c>
      <c r="G548" s="90" t="s">
        <v>128</v>
      </c>
      <c r="H548" s="90" t="s">
        <v>558</v>
      </c>
      <c r="I548" s="90" t="s">
        <v>340</v>
      </c>
      <c r="J548" s="89">
        <f t="shared" si="41"/>
        <v>200</v>
      </c>
      <c r="K548" s="301">
        <f t="shared" si="41"/>
        <v>0</v>
      </c>
      <c r="L548" s="301">
        <f t="shared" si="41"/>
        <v>0</v>
      </c>
    </row>
    <row r="549" spans="2:12" ht="16.5" customHeight="1" hidden="1">
      <c r="B549" s="100" t="s">
        <v>64</v>
      </c>
      <c r="C549" s="91" t="s">
        <v>85</v>
      </c>
      <c r="D549" s="91" t="s">
        <v>538</v>
      </c>
      <c r="E549" s="90" t="s">
        <v>61</v>
      </c>
      <c r="F549" s="90" t="s">
        <v>223</v>
      </c>
      <c r="G549" s="90" t="s">
        <v>128</v>
      </c>
      <c r="H549" s="90" t="s">
        <v>558</v>
      </c>
      <c r="I549" s="90" t="s">
        <v>337</v>
      </c>
      <c r="J549" s="89">
        <v>200</v>
      </c>
      <c r="K549" s="294"/>
      <c r="L549" s="294"/>
    </row>
    <row r="550" spans="2:12" ht="102" hidden="1">
      <c r="B550" s="99" t="s">
        <v>557</v>
      </c>
      <c r="C550" s="98" t="s">
        <v>85</v>
      </c>
      <c r="D550" s="97" t="s">
        <v>538</v>
      </c>
      <c r="E550" s="96" t="s">
        <v>61</v>
      </c>
      <c r="F550" s="96" t="s">
        <v>86</v>
      </c>
      <c r="G550" s="96" t="s">
        <v>312</v>
      </c>
      <c r="H550" s="96" t="s">
        <v>556</v>
      </c>
      <c r="I550" s="96"/>
      <c r="J550" s="264">
        <f aca="true" t="shared" si="42" ref="J550:L551">J551</f>
        <v>0.2</v>
      </c>
      <c r="K550" s="313">
        <f t="shared" si="42"/>
        <v>0</v>
      </c>
      <c r="L550" s="313">
        <f t="shared" si="42"/>
        <v>0</v>
      </c>
    </row>
    <row r="551" spans="2:12" ht="12.75" hidden="1">
      <c r="B551" s="24" t="s">
        <v>391</v>
      </c>
      <c r="C551" s="94" t="s">
        <v>85</v>
      </c>
      <c r="D551" s="71" t="s">
        <v>538</v>
      </c>
      <c r="E551" s="67" t="s">
        <v>61</v>
      </c>
      <c r="F551" s="67" t="s">
        <v>86</v>
      </c>
      <c r="G551" s="67" t="s">
        <v>312</v>
      </c>
      <c r="H551" s="67" t="s">
        <v>556</v>
      </c>
      <c r="I551" s="67" t="s">
        <v>340</v>
      </c>
      <c r="J551" s="66">
        <f t="shared" si="42"/>
        <v>0.2</v>
      </c>
      <c r="K551" s="296">
        <f t="shared" si="42"/>
        <v>0</v>
      </c>
      <c r="L551" s="296">
        <f t="shared" si="42"/>
        <v>0</v>
      </c>
    </row>
    <row r="552" spans="2:12" ht="12" customHeight="1" hidden="1">
      <c r="B552" s="20" t="s">
        <v>368</v>
      </c>
      <c r="C552" s="94" t="s">
        <v>85</v>
      </c>
      <c r="D552" s="71" t="s">
        <v>538</v>
      </c>
      <c r="E552" s="90" t="s">
        <v>61</v>
      </c>
      <c r="F552" s="90" t="s">
        <v>86</v>
      </c>
      <c r="G552" s="90" t="s">
        <v>312</v>
      </c>
      <c r="H552" s="90" t="s">
        <v>556</v>
      </c>
      <c r="I552" s="90" t="s">
        <v>366</v>
      </c>
      <c r="J552" s="66">
        <v>0.2</v>
      </c>
      <c r="K552" s="294"/>
      <c r="L552" s="294"/>
    </row>
    <row r="553" spans="2:12" ht="65.25" customHeight="1" hidden="1">
      <c r="B553" s="14" t="s">
        <v>555</v>
      </c>
      <c r="C553" s="95" t="s">
        <v>85</v>
      </c>
      <c r="D553" s="79" t="s">
        <v>538</v>
      </c>
      <c r="E553" s="78" t="s">
        <v>61</v>
      </c>
      <c r="F553" s="78" t="s">
        <v>223</v>
      </c>
      <c r="G553" s="78" t="s">
        <v>128</v>
      </c>
      <c r="H553" s="78" t="s">
        <v>553</v>
      </c>
      <c r="I553" s="92"/>
      <c r="J553" s="77">
        <f aca="true" t="shared" si="43" ref="J553:L554">J554</f>
        <v>270.3</v>
      </c>
      <c r="K553" s="295">
        <f t="shared" si="43"/>
        <v>0</v>
      </c>
      <c r="L553" s="295">
        <f t="shared" si="43"/>
        <v>0</v>
      </c>
    </row>
    <row r="554" spans="2:12" ht="12" customHeight="1" hidden="1">
      <c r="B554" s="26" t="s">
        <v>233</v>
      </c>
      <c r="C554" s="94" t="s">
        <v>85</v>
      </c>
      <c r="D554" s="71" t="s">
        <v>538</v>
      </c>
      <c r="E554" s="67" t="s">
        <v>61</v>
      </c>
      <c r="F554" s="67" t="s">
        <v>223</v>
      </c>
      <c r="G554" s="67" t="s">
        <v>128</v>
      </c>
      <c r="H554" s="67" t="s">
        <v>553</v>
      </c>
      <c r="I554" s="67" t="s">
        <v>340</v>
      </c>
      <c r="J554" s="66">
        <f t="shared" si="43"/>
        <v>270.3</v>
      </c>
      <c r="K554" s="296">
        <f t="shared" si="43"/>
        <v>0</v>
      </c>
      <c r="L554" s="296">
        <f t="shared" si="43"/>
        <v>0</v>
      </c>
    </row>
    <row r="555" spans="2:12" ht="15.75" customHeight="1" hidden="1">
      <c r="B555" s="26" t="s">
        <v>554</v>
      </c>
      <c r="C555" s="94" t="s">
        <v>85</v>
      </c>
      <c r="D555" s="71" t="s">
        <v>538</v>
      </c>
      <c r="E555" s="67" t="s">
        <v>61</v>
      </c>
      <c r="F555" s="67" t="s">
        <v>223</v>
      </c>
      <c r="G555" s="67" t="s">
        <v>128</v>
      </c>
      <c r="H555" s="67" t="s">
        <v>553</v>
      </c>
      <c r="I555" s="67" t="s">
        <v>366</v>
      </c>
      <c r="J555" s="66">
        <v>270.3</v>
      </c>
      <c r="K555" s="294"/>
      <c r="L555" s="294"/>
    </row>
    <row r="556" spans="2:12" ht="25.5" hidden="1">
      <c r="B556" s="40" t="s">
        <v>361</v>
      </c>
      <c r="C556" s="91" t="s">
        <v>85</v>
      </c>
      <c r="D556" s="91" t="s">
        <v>538</v>
      </c>
      <c r="E556" s="92" t="s">
        <v>61</v>
      </c>
      <c r="F556" s="92" t="s">
        <v>312</v>
      </c>
      <c r="G556" s="92"/>
      <c r="H556" s="92"/>
      <c r="I556" s="92"/>
      <c r="J556" s="81">
        <f>J557</f>
        <v>0</v>
      </c>
      <c r="K556" s="294"/>
      <c r="L556" s="294"/>
    </row>
    <row r="557" spans="2:12" ht="25.5" hidden="1">
      <c r="B557" s="16" t="s">
        <v>360</v>
      </c>
      <c r="C557" s="91" t="s">
        <v>85</v>
      </c>
      <c r="D557" s="91" t="s">
        <v>538</v>
      </c>
      <c r="E557" s="90" t="s">
        <v>61</v>
      </c>
      <c r="F557" s="90" t="s">
        <v>312</v>
      </c>
      <c r="G557" s="90" t="s">
        <v>86</v>
      </c>
      <c r="H557" s="90"/>
      <c r="I557" s="90"/>
      <c r="J557" s="89">
        <f>J558</f>
        <v>0</v>
      </c>
      <c r="K557" s="294"/>
      <c r="L557" s="294"/>
    </row>
    <row r="558" spans="2:12" ht="25.5" hidden="1">
      <c r="B558" s="16" t="s">
        <v>358</v>
      </c>
      <c r="C558" s="91" t="s">
        <v>85</v>
      </c>
      <c r="D558" s="91" t="s">
        <v>538</v>
      </c>
      <c r="E558" s="90" t="s">
        <v>61</v>
      </c>
      <c r="F558" s="90" t="s">
        <v>312</v>
      </c>
      <c r="G558" s="90" t="s">
        <v>86</v>
      </c>
      <c r="H558" s="90"/>
      <c r="I558" s="90"/>
      <c r="J558" s="89">
        <f>J559</f>
        <v>0</v>
      </c>
      <c r="K558" s="294"/>
      <c r="L558" s="294"/>
    </row>
    <row r="559" spans="2:12" ht="12.75" hidden="1">
      <c r="B559" s="16" t="s">
        <v>357</v>
      </c>
      <c r="C559" s="91" t="s">
        <v>85</v>
      </c>
      <c r="D559" s="91" t="s">
        <v>538</v>
      </c>
      <c r="E559" s="90" t="s">
        <v>61</v>
      </c>
      <c r="F559" s="90" t="s">
        <v>312</v>
      </c>
      <c r="G559" s="90" t="s">
        <v>86</v>
      </c>
      <c r="H559" s="90"/>
      <c r="I559" s="90" t="s">
        <v>356</v>
      </c>
      <c r="J559" s="89">
        <f>J560</f>
        <v>0</v>
      </c>
      <c r="K559" s="294"/>
      <c r="L559" s="294"/>
    </row>
    <row r="560" spans="2:12" ht="12.75" hidden="1">
      <c r="B560" s="16" t="s">
        <v>355</v>
      </c>
      <c r="C560" s="91" t="s">
        <v>85</v>
      </c>
      <c r="D560" s="91" t="s">
        <v>538</v>
      </c>
      <c r="E560" s="90" t="s">
        <v>61</v>
      </c>
      <c r="F560" s="90" t="s">
        <v>312</v>
      </c>
      <c r="G560" s="90" t="s">
        <v>86</v>
      </c>
      <c r="H560" s="90"/>
      <c r="I560" s="90" t="s">
        <v>353</v>
      </c>
      <c r="J560" s="89"/>
      <c r="K560" s="294"/>
      <c r="L560" s="294"/>
    </row>
    <row r="561" spans="2:12" ht="38.25" hidden="1">
      <c r="B561" s="40" t="s">
        <v>352</v>
      </c>
      <c r="C561" s="91" t="s">
        <v>85</v>
      </c>
      <c r="D561" s="91" t="s">
        <v>538</v>
      </c>
      <c r="E561" s="92" t="s">
        <v>61</v>
      </c>
      <c r="F561" s="92" t="s">
        <v>339</v>
      </c>
      <c r="G561" s="92"/>
      <c r="H561" s="92"/>
      <c r="I561" s="92"/>
      <c r="J561" s="81">
        <f>J562+J568</f>
        <v>19701</v>
      </c>
      <c r="K561" s="294"/>
      <c r="L561" s="294"/>
    </row>
    <row r="562" spans="2:12" ht="38.25" hidden="1">
      <c r="B562" s="40" t="s">
        <v>351</v>
      </c>
      <c r="C562" s="91" t="s">
        <v>85</v>
      </c>
      <c r="D562" s="91" t="s">
        <v>538</v>
      </c>
      <c r="E562" s="92" t="s">
        <v>61</v>
      </c>
      <c r="F562" s="92" t="s">
        <v>339</v>
      </c>
      <c r="G562" s="92" t="s">
        <v>86</v>
      </c>
      <c r="H562" s="92"/>
      <c r="I562" s="92"/>
      <c r="J562" s="81">
        <f>J563</f>
        <v>6427</v>
      </c>
      <c r="K562" s="294"/>
      <c r="L562" s="294"/>
    </row>
    <row r="563" spans="2:12" ht="12.75" hidden="1">
      <c r="B563" s="16" t="s">
        <v>233</v>
      </c>
      <c r="C563" s="91" t="s">
        <v>85</v>
      </c>
      <c r="D563" s="91" t="s">
        <v>538</v>
      </c>
      <c r="E563" s="90" t="s">
        <v>61</v>
      </c>
      <c r="F563" s="90" t="s">
        <v>339</v>
      </c>
      <c r="G563" s="90" t="s">
        <v>86</v>
      </c>
      <c r="H563" s="90"/>
      <c r="I563" s="90"/>
      <c r="J563" s="89">
        <f>J564</f>
        <v>6427</v>
      </c>
      <c r="K563" s="294"/>
      <c r="L563" s="294"/>
    </row>
    <row r="564" spans="2:12" ht="102" hidden="1">
      <c r="B564" s="16" t="s">
        <v>123</v>
      </c>
      <c r="C564" s="91" t="s">
        <v>85</v>
      </c>
      <c r="D564" s="91" t="s">
        <v>538</v>
      </c>
      <c r="E564" s="90" t="s">
        <v>61</v>
      </c>
      <c r="F564" s="90" t="s">
        <v>339</v>
      </c>
      <c r="G564" s="90" t="s">
        <v>86</v>
      </c>
      <c r="H564" s="90"/>
      <c r="I564" s="90"/>
      <c r="J564" s="89">
        <f>J566</f>
        <v>6427</v>
      </c>
      <c r="K564" s="294"/>
      <c r="L564" s="294"/>
    </row>
    <row r="565" spans="2:12" ht="66" customHeight="1" hidden="1">
      <c r="B565" s="40" t="s">
        <v>552</v>
      </c>
      <c r="C565" s="93" t="s">
        <v>85</v>
      </c>
      <c r="D565" s="93" t="s">
        <v>538</v>
      </c>
      <c r="E565" s="92" t="s">
        <v>61</v>
      </c>
      <c r="F565" s="92" t="s">
        <v>339</v>
      </c>
      <c r="G565" s="92" t="s">
        <v>86</v>
      </c>
      <c r="H565" s="92" t="s">
        <v>550</v>
      </c>
      <c r="I565" s="92"/>
      <c r="J565" s="81">
        <f aca="true" t="shared" si="44" ref="J565:L566">J566</f>
        <v>6427</v>
      </c>
      <c r="K565" s="304">
        <f t="shared" si="44"/>
        <v>0</v>
      </c>
      <c r="L565" s="304">
        <f t="shared" si="44"/>
        <v>0</v>
      </c>
    </row>
    <row r="566" spans="2:12" ht="12.75" hidden="1">
      <c r="B566" s="16" t="s">
        <v>124</v>
      </c>
      <c r="C566" s="91" t="s">
        <v>85</v>
      </c>
      <c r="D566" s="91" t="s">
        <v>538</v>
      </c>
      <c r="E566" s="90" t="s">
        <v>61</v>
      </c>
      <c r="F566" s="90" t="s">
        <v>339</v>
      </c>
      <c r="G566" s="90" t="s">
        <v>86</v>
      </c>
      <c r="H566" s="90" t="s">
        <v>550</v>
      </c>
      <c r="I566" s="90" t="s">
        <v>340</v>
      </c>
      <c r="J566" s="89">
        <f t="shared" si="44"/>
        <v>6427</v>
      </c>
      <c r="K566" s="301">
        <f t="shared" si="44"/>
        <v>0</v>
      </c>
      <c r="L566" s="301">
        <f t="shared" si="44"/>
        <v>0</v>
      </c>
    </row>
    <row r="567" spans="2:12" ht="17.25" customHeight="1" hidden="1">
      <c r="B567" s="26" t="s">
        <v>551</v>
      </c>
      <c r="C567" s="94" t="s">
        <v>85</v>
      </c>
      <c r="D567" s="71" t="s">
        <v>538</v>
      </c>
      <c r="E567" s="67" t="s">
        <v>61</v>
      </c>
      <c r="F567" s="67" t="s">
        <v>339</v>
      </c>
      <c r="G567" s="67" t="s">
        <v>86</v>
      </c>
      <c r="H567" s="67" t="s">
        <v>550</v>
      </c>
      <c r="I567" s="90" t="s">
        <v>347</v>
      </c>
      <c r="J567" s="66">
        <v>6427</v>
      </c>
      <c r="K567" s="294"/>
      <c r="L567" s="294"/>
    </row>
    <row r="568" spans="2:12" ht="12.75" hidden="1">
      <c r="B568" s="14" t="s">
        <v>346</v>
      </c>
      <c r="C568" s="94" t="s">
        <v>85</v>
      </c>
      <c r="D568" s="71" t="s">
        <v>538</v>
      </c>
      <c r="E568" s="78" t="s">
        <v>61</v>
      </c>
      <c r="F568" s="78" t="s">
        <v>339</v>
      </c>
      <c r="G568" s="78" t="s">
        <v>97</v>
      </c>
      <c r="H568" s="78"/>
      <c r="I568" s="92"/>
      <c r="J568" s="77">
        <f>J571</f>
        <v>13274</v>
      </c>
      <c r="K568" s="294"/>
      <c r="L568" s="294"/>
    </row>
    <row r="569" spans="2:12" ht="12.75" hidden="1">
      <c r="B569" s="26" t="s">
        <v>233</v>
      </c>
      <c r="C569" s="94" t="s">
        <v>85</v>
      </c>
      <c r="D569" s="71" t="s">
        <v>538</v>
      </c>
      <c r="E569" s="67" t="s">
        <v>61</v>
      </c>
      <c r="F569" s="67" t="s">
        <v>339</v>
      </c>
      <c r="G569" s="67" t="s">
        <v>97</v>
      </c>
      <c r="H569" s="67"/>
      <c r="I569" s="90"/>
      <c r="J569" s="66">
        <f>J570</f>
        <v>13274</v>
      </c>
      <c r="K569" s="294"/>
      <c r="L569" s="294"/>
    </row>
    <row r="570" spans="2:12" ht="102" hidden="1">
      <c r="B570" s="26" t="s">
        <v>123</v>
      </c>
      <c r="C570" s="94" t="s">
        <v>85</v>
      </c>
      <c r="D570" s="71" t="s">
        <v>538</v>
      </c>
      <c r="E570" s="67" t="s">
        <v>61</v>
      </c>
      <c r="F570" s="67" t="s">
        <v>339</v>
      </c>
      <c r="G570" s="67" t="s">
        <v>97</v>
      </c>
      <c r="H570" s="67"/>
      <c r="I570" s="90"/>
      <c r="J570" s="66">
        <f>J571</f>
        <v>13274</v>
      </c>
      <c r="K570" s="294"/>
      <c r="L570" s="294"/>
    </row>
    <row r="571" spans="2:12" ht="25.5" customHeight="1" hidden="1">
      <c r="B571" s="14" t="s">
        <v>345</v>
      </c>
      <c r="C571" s="95" t="s">
        <v>85</v>
      </c>
      <c r="D571" s="79" t="s">
        <v>538</v>
      </c>
      <c r="E571" s="78" t="s">
        <v>61</v>
      </c>
      <c r="F571" s="78" t="s">
        <v>339</v>
      </c>
      <c r="G571" s="78" t="s">
        <v>97</v>
      </c>
      <c r="H571" s="78" t="s">
        <v>549</v>
      </c>
      <c r="I571" s="92"/>
      <c r="J571" s="77">
        <f>J572</f>
        <v>13274</v>
      </c>
      <c r="K571" s="295">
        <f>K572</f>
        <v>0</v>
      </c>
      <c r="L571" s="295">
        <f>L572</f>
        <v>0</v>
      </c>
    </row>
    <row r="572" spans="2:12" ht="12.75" hidden="1">
      <c r="B572" s="26" t="s">
        <v>344</v>
      </c>
      <c r="C572" s="94" t="s">
        <v>85</v>
      </c>
      <c r="D572" s="71" t="s">
        <v>538</v>
      </c>
      <c r="E572" s="67" t="s">
        <v>61</v>
      </c>
      <c r="F572" s="67" t="s">
        <v>339</v>
      </c>
      <c r="G572" s="67" t="s">
        <v>97</v>
      </c>
      <c r="H572" s="67" t="s">
        <v>549</v>
      </c>
      <c r="I572" s="90" t="s">
        <v>340</v>
      </c>
      <c r="J572" s="66">
        <f>J573</f>
        <v>13274</v>
      </c>
      <c r="K572" s="296">
        <f>K573</f>
        <v>0</v>
      </c>
      <c r="L572" s="296">
        <f>L573</f>
        <v>0</v>
      </c>
    </row>
    <row r="573" spans="2:12" ht="12.75" hidden="1">
      <c r="B573" s="26" t="s">
        <v>346</v>
      </c>
      <c r="C573" s="94" t="s">
        <v>85</v>
      </c>
      <c r="D573" s="71" t="s">
        <v>538</v>
      </c>
      <c r="E573" s="67" t="s">
        <v>61</v>
      </c>
      <c r="F573" s="67" t="s">
        <v>339</v>
      </c>
      <c r="G573" s="67" t="s">
        <v>97</v>
      </c>
      <c r="H573" s="67" t="s">
        <v>549</v>
      </c>
      <c r="I573" s="90" t="s">
        <v>341</v>
      </c>
      <c r="J573" s="66">
        <v>13274</v>
      </c>
      <c r="K573" s="294"/>
      <c r="L573" s="294"/>
    </row>
    <row r="574" spans="2:12" ht="63.75" hidden="1">
      <c r="B574" s="40" t="s">
        <v>548</v>
      </c>
      <c r="C574" s="93" t="s">
        <v>85</v>
      </c>
      <c r="D574" s="93" t="s">
        <v>538</v>
      </c>
      <c r="E574" s="92" t="s">
        <v>61</v>
      </c>
      <c r="F574" s="92" t="s">
        <v>97</v>
      </c>
      <c r="G574" s="92" t="s">
        <v>71</v>
      </c>
      <c r="H574" s="92" t="s">
        <v>547</v>
      </c>
      <c r="I574" s="92"/>
      <c r="J574" s="81">
        <f aca="true" t="shared" si="45" ref="J574:L575">J575</f>
        <v>735.126</v>
      </c>
      <c r="K574" s="304">
        <f t="shared" si="45"/>
        <v>0</v>
      </c>
      <c r="L574" s="304">
        <f t="shared" si="45"/>
        <v>0</v>
      </c>
    </row>
    <row r="575" spans="2:12" ht="12.75" hidden="1">
      <c r="B575" s="16" t="s">
        <v>344</v>
      </c>
      <c r="C575" s="91" t="s">
        <v>85</v>
      </c>
      <c r="D575" s="91" t="s">
        <v>538</v>
      </c>
      <c r="E575" s="90" t="s">
        <v>61</v>
      </c>
      <c r="F575" s="90" t="s">
        <v>97</v>
      </c>
      <c r="G575" s="90" t="s">
        <v>71</v>
      </c>
      <c r="H575" s="90" t="s">
        <v>547</v>
      </c>
      <c r="I575" s="90" t="s">
        <v>340</v>
      </c>
      <c r="J575" s="89">
        <f t="shared" si="45"/>
        <v>735.126</v>
      </c>
      <c r="K575" s="301">
        <f t="shared" si="45"/>
        <v>0</v>
      </c>
      <c r="L575" s="301">
        <f t="shared" si="45"/>
        <v>0</v>
      </c>
    </row>
    <row r="576" spans="2:12" ht="12.75" hidden="1">
      <c r="B576" s="16" t="s">
        <v>368</v>
      </c>
      <c r="C576" s="91" t="s">
        <v>85</v>
      </c>
      <c r="D576" s="91" t="s">
        <v>538</v>
      </c>
      <c r="E576" s="90" t="s">
        <v>61</v>
      </c>
      <c r="F576" s="90" t="s">
        <v>97</v>
      </c>
      <c r="G576" s="90" t="s">
        <v>71</v>
      </c>
      <c r="H576" s="90" t="s">
        <v>547</v>
      </c>
      <c r="I576" s="90" t="s">
        <v>366</v>
      </c>
      <c r="J576" s="89">
        <v>735.126</v>
      </c>
      <c r="K576" s="294"/>
      <c r="L576" s="294"/>
    </row>
    <row r="577" spans="2:12" ht="15" hidden="1">
      <c r="B577" s="88" t="s">
        <v>546</v>
      </c>
      <c r="C577" s="87" t="s">
        <v>540</v>
      </c>
      <c r="D577" s="71" t="s">
        <v>538</v>
      </c>
      <c r="E577" s="86"/>
      <c r="F577" s="86"/>
      <c r="G577" s="86"/>
      <c r="H577" s="86"/>
      <c r="I577" s="86"/>
      <c r="J577" s="85">
        <f>J578+J598+J608+J612</f>
        <v>4722</v>
      </c>
      <c r="K577" s="310">
        <f>K578+K598+K608+K612+K605</f>
        <v>0</v>
      </c>
      <c r="L577" s="310">
        <f>L578+L598+L608+L612+L605</f>
        <v>0</v>
      </c>
    </row>
    <row r="578" spans="2:12" ht="25.5" hidden="1">
      <c r="B578" s="14" t="s">
        <v>524</v>
      </c>
      <c r="C578" s="80" t="s">
        <v>540</v>
      </c>
      <c r="D578" s="79" t="s">
        <v>538</v>
      </c>
      <c r="E578" s="78" t="s">
        <v>516</v>
      </c>
      <c r="F578" s="78"/>
      <c r="G578" s="78"/>
      <c r="H578" s="78"/>
      <c r="I578" s="78"/>
      <c r="J578" s="77">
        <f>J590</f>
        <v>1022</v>
      </c>
      <c r="K578" s="295">
        <f>K590</f>
        <v>0</v>
      </c>
      <c r="L578" s="295">
        <f>L590</f>
        <v>0</v>
      </c>
    </row>
    <row r="579" spans="2:12" ht="12.75" hidden="1">
      <c r="B579" s="14" t="s">
        <v>94</v>
      </c>
      <c r="C579" s="80" t="s">
        <v>242</v>
      </c>
      <c r="D579" s="71" t="s">
        <v>538</v>
      </c>
      <c r="E579" s="78" t="s">
        <v>516</v>
      </c>
      <c r="F579" s="78" t="s">
        <v>86</v>
      </c>
      <c r="G579" s="78"/>
      <c r="H579" s="78"/>
      <c r="I579" s="78"/>
      <c r="J579" s="77" t="e">
        <f>J580+J588</f>
        <v>#REF!</v>
      </c>
      <c r="K579" s="294"/>
      <c r="L579" s="294"/>
    </row>
    <row r="580" spans="2:12" ht="38.25" hidden="1">
      <c r="B580" s="26" t="s">
        <v>523</v>
      </c>
      <c r="C580" s="68" t="s">
        <v>242</v>
      </c>
      <c r="D580" s="71" t="s">
        <v>538</v>
      </c>
      <c r="E580" s="67" t="s">
        <v>516</v>
      </c>
      <c r="F580" s="67" t="s">
        <v>86</v>
      </c>
      <c r="G580" s="67" t="s">
        <v>97</v>
      </c>
      <c r="H580" s="67"/>
      <c r="I580" s="67"/>
      <c r="J580" s="77">
        <f>J581</f>
        <v>0</v>
      </c>
      <c r="K580" s="294"/>
      <c r="L580" s="294"/>
    </row>
    <row r="581" spans="2:12" ht="63.75" hidden="1">
      <c r="B581" s="26" t="s">
        <v>334</v>
      </c>
      <c r="C581" s="68" t="s">
        <v>242</v>
      </c>
      <c r="D581" s="71" t="s">
        <v>538</v>
      </c>
      <c r="E581" s="67" t="s">
        <v>516</v>
      </c>
      <c r="F581" s="67" t="s">
        <v>86</v>
      </c>
      <c r="G581" s="67" t="s">
        <v>97</v>
      </c>
      <c r="H581" s="67"/>
      <c r="I581" s="67"/>
      <c r="J581" s="77">
        <f>J582</f>
        <v>0</v>
      </c>
      <c r="K581" s="294"/>
      <c r="L581" s="294"/>
    </row>
    <row r="582" spans="2:12" ht="12.75" hidden="1">
      <c r="B582" s="26" t="s">
        <v>522</v>
      </c>
      <c r="C582" s="68" t="s">
        <v>242</v>
      </c>
      <c r="D582" s="71" t="s">
        <v>538</v>
      </c>
      <c r="E582" s="67" t="s">
        <v>516</v>
      </c>
      <c r="F582" s="67" t="s">
        <v>86</v>
      </c>
      <c r="G582" s="67" t="s">
        <v>97</v>
      </c>
      <c r="H582" s="67"/>
      <c r="I582" s="67"/>
      <c r="J582" s="77">
        <f>J583</f>
        <v>0</v>
      </c>
      <c r="K582" s="294"/>
      <c r="L582" s="294"/>
    </row>
    <row r="583" spans="2:12" ht="76.5" hidden="1">
      <c r="B583" s="24" t="s">
        <v>90</v>
      </c>
      <c r="C583" s="68" t="s">
        <v>242</v>
      </c>
      <c r="D583" s="71" t="s">
        <v>538</v>
      </c>
      <c r="E583" s="67" t="s">
        <v>516</v>
      </c>
      <c r="F583" s="67" t="s">
        <v>86</v>
      </c>
      <c r="G583" s="67" t="s">
        <v>97</v>
      </c>
      <c r="H583" s="67"/>
      <c r="I583" s="67" t="s">
        <v>78</v>
      </c>
      <c r="J583" s="77">
        <f>J584</f>
        <v>0</v>
      </c>
      <c r="K583" s="294"/>
      <c r="L583" s="294"/>
    </row>
    <row r="584" spans="2:12" ht="25.5" hidden="1">
      <c r="B584" s="24" t="s">
        <v>278</v>
      </c>
      <c r="C584" s="68" t="s">
        <v>242</v>
      </c>
      <c r="D584" s="71" t="s">
        <v>538</v>
      </c>
      <c r="E584" s="67" t="s">
        <v>516</v>
      </c>
      <c r="F584" s="67" t="s">
        <v>86</v>
      </c>
      <c r="G584" s="67" t="s">
        <v>97</v>
      </c>
      <c r="H584" s="67"/>
      <c r="I584" s="67" t="s">
        <v>88</v>
      </c>
      <c r="J584" s="77"/>
      <c r="K584" s="294"/>
      <c r="L584" s="294"/>
    </row>
    <row r="585" spans="2:12" ht="0.75" customHeight="1" hidden="1">
      <c r="B585" s="14"/>
      <c r="C585" s="68" t="s">
        <v>242</v>
      </c>
      <c r="D585" s="71" t="s">
        <v>538</v>
      </c>
      <c r="E585" s="67"/>
      <c r="F585" s="78"/>
      <c r="G585" s="78"/>
      <c r="H585" s="78"/>
      <c r="I585" s="78"/>
      <c r="J585" s="77"/>
      <c r="K585" s="294"/>
      <c r="L585" s="294"/>
    </row>
    <row r="586" spans="2:12" ht="12.75" hidden="1">
      <c r="B586" s="14"/>
      <c r="C586" s="68" t="s">
        <v>242</v>
      </c>
      <c r="D586" s="71" t="s">
        <v>538</v>
      </c>
      <c r="E586" s="67"/>
      <c r="F586" s="78"/>
      <c r="G586" s="78"/>
      <c r="H586" s="78"/>
      <c r="I586" s="78"/>
      <c r="J586" s="77"/>
      <c r="K586" s="294"/>
      <c r="L586" s="294"/>
    </row>
    <row r="587" spans="2:12" ht="12.75" hidden="1">
      <c r="B587" s="14"/>
      <c r="C587" s="68" t="s">
        <v>242</v>
      </c>
      <c r="D587" s="71" t="s">
        <v>538</v>
      </c>
      <c r="E587" s="67"/>
      <c r="F587" s="78"/>
      <c r="G587" s="78"/>
      <c r="H587" s="78"/>
      <c r="I587" s="78"/>
      <c r="J587" s="77"/>
      <c r="K587" s="294"/>
      <c r="L587" s="294"/>
    </row>
    <row r="588" spans="2:12" ht="51" hidden="1">
      <c r="B588" s="14" t="s">
        <v>520</v>
      </c>
      <c r="C588" s="68" t="s">
        <v>242</v>
      </c>
      <c r="D588" s="71" t="s">
        <v>538</v>
      </c>
      <c r="E588" s="78" t="s">
        <v>516</v>
      </c>
      <c r="F588" s="78" t="s">
        <v>86</v>
      </c>
      <c r="G588" s="78" t="s">
        <v>71</v>
      </c>
      <c r="H588" s="78"/>
      <c r="I588" s="78"/>
      <c r="J588" s="77" t="e">
        <f>J589</f>
        <v>#REF!</v>
      </c>
      <c r="K588" s="294"/>
      <c r="L588" s="294"/>
    </row>
    <row r="589" spans="2:12" ht="63.75" hidden="1">
      <c r="B589" s="26" t="s">
        <v>334</v>
      </c>
      <c r="C589" s="68" t="s">
        <v>242</v>
      </c>
      <c r="D589" s="71" t="s">
        <v>538</v>
      </c>
      <c r="E589" s="67" t="s">
        <v>516</v>
      </c>
      <c r="F589" s="67" t="s">
        <v>86</v>
      </c>
      <c r="G589" s="67" t="s">
        <v>71</v>
      </c>
      <c r="H589" s="67"/>
      <c r="I589" s="67"/>
      <c r="J589" s="66" t="e">
        <f>J590+#REF!</f>
        <v>#REF!</v>
      </c>
      <c r="K589" s="294"/>
      <c r="L589" s="294"/>
    </row>
    <row r="590" spans="2:12" ht="38.25" hidden="1">
      <c r="B590" s="26" t="s">
        <v>519</v>
      </c>
      <c r="C590" s="80" t="s">
        <v>540</v>
      </c>
      <c r="D590" s="79" t="s">
        <v>538</v>
      </c>
      <c r="E590" s="78" t="s">
        <v>516</v>
      </c>
      <c r="F590" s="78" t="s">
        <v>86</v>
      </c>
      <c r="G590" s="78" t="s">
        <v>71</v>
      </c>
      <c r="H590" s="78" t="s">
        <v>545</v>
      </c>
      <c r="I590" s="78"/>
      <c r="J590" s="77">
        <f>J591+J593+J595</f>
        <v>1022</v>
      </c>
      <c r="K590" s="295">
        <f>K591+K593+K595</f>
        <v>0</v>
      </c>
      <c r="L590" s="295">
        <f>L591+L593+L595</f>
        <v>0</v>
      </c>
    </row>
    <row r="591" spans="2:12" ht="76.5" hidden="1">
      <c r="B591" s="24" t="s">
        <v>90</v>
      </c>
      <c r="C591" s="68" t="s">
        <v>540</v>
      </c>
      <c r="D591" s="71" t="s">
        <v>538</v>
      </c>
      <c r="E591" s="67" t="s">
        <v>516</v>
      </c>
      <c r="F591" s="67" t="s">
        <v>86</v>
      </c>
      <c r="G591" s="67" t="s">
        <v>71</v>
      </c>
      <c r="H591" s="67" t="s">
        <v>545</v>
      </c>
      <c r="I591" s="67" t="s">
        <v>78</v>
      </c>
      <c r="J591" s="66">
        <f>J592</f>
        <v>843</v>
      </c>
      <c r="K591" s="296">
        <f>K592</f>
        <v>0</v>
      </c>
      <c r="L591" s="296">
        <f>L592</f>
        <v>0</v>
      </c>
    </row>
    <row r="592" spans="2:12" ht="25.5" hidden="1">
      <c r="B592" s="24" t="s">
        <v>278</v>
      </c>
      <c r="C592" s="68" t="s">
        <v>540</v>
      </c>
      <c r="D592" s="71" t="s">
        <v>538</v>
      </c>
      <c r="E592" s="67" t="s">
        <v>516</v>
      </c>
      <c r="F592" s="67" t="s">
        <v>86</v>
      </c>
      <c r="G592" s="67" t="s">
        <v>71</v>
      </c>
      <c r="H592" s="67" t="s">
        <v>545</v>
      </c>
      <c r="I592" s="67" t="s">
        <v>88</v>
      </c>
      <c r="J592" s="66">
        <f>587+256</f>
        <v>843</v>
      </c>
      <c r="K592" s="294"/>
      <c r="L592" s="294"/>
    </row>
    <row r="593" spans="2:12" ht="25.5" hidden="1">
      <c r="B593" s="24" t="s">
        <v>75</v>
      </c>
      <c r="C593" s="68" t="s">
        <v>540</v>
      </c>
      <c r="D593" s="71" t="s">
        <v>538</v>
      </c>
      <c r="E593" s="67" t="s">
        <v>516</v>
      </c>
      <c r="F593" s="67" t="s">
        <v>86</v>
      </c>
      <c r="G593" s="67" t="s">
        <v>71</v>
      </c>
      <c r="H593" s="67" t="s">
        <v>545</v>
      </c>
      <c r="I593" s="67" t="s">
        <v>74</v>
      </c>
      <c r="J593" s="66">
        <f>J594</f>
        <v>172</v>
      </c>
      <c r="K593" s="296">
        <f>K594</f>
        <v>0</v>
      </c>
      <c r="L593" s="296">
        <f>L594</f>
        <v>0</v>
      </c>
    </row>
    <row r="594" spans="2:12" ht="25.5" hidden="1">
      <c r="B594" s="24" t="s">
        <v>73</v>
      </c>
      <c r="C594" s="68" t="s">
        <v>540</v>
      </c>
      <c r="D594" s="71" t="s">
        <v>538</v>
      </c>
      <c r="E594" s="67" t="s">
        <v>516</v>
      </c>
      <c r="F594" s="67" t="s">
        <v>86</v>
      </c>
      <c r="G594" s="67" t="s">
        <v>71</v>
      </c>
      <c r="H594" s="67" t="s">
        <v>545</v>
      </c>
      <c r="I594" s="67" t="s">
        <v>68</v>
      </c>
      <c r="J594" s="66">
        <f>172</f>
        <v>172</v>
      </c>
      <c r="K594" s="294"/>
      <c r="L594" s="294"/>
    </row>
    <row r="595" spans="2:12" ht="12.75" hidden="1">
      <c r="B595" s="24" t="s">
        <v>287</v>
      </c>
      <c r="C595" s="68" t="s">
        <v>540</v>
      </c>
      <c r="D595" s="71" t="s">
        <v>538</v>
      </c>
      <c r="E595" s="67" t="s">
        <v>516</v>
      </c>
      <c r="F595" s="67" t="s">
        <v>86</v>
      </c>
      <c r="G595" s="67" t="s">
        <v>71</v>
      </c>
      <c r="H595" s="67" t="s">
        <v>545</v>
      </c>
      <c r="I595" s="67" t="s">
        <v>265</v>
      </c>
      <c r="J595" s="66">
        <f>J596+J597</f>
        <v>7</v>
      </c>
      <c r="K595" s="296">
        <f>K596+K597</f>
        <v>0</v>
      </c>
      <c r="L595" s="296">
        <f>L596+L597</f>
        <v>0</v>
      </c>
    </row>
    <row r="596" spans="2:12" ht="25.5" hidden="1">
      <c r="B596" s="24" t="s">
        <v>318</v>
      </c>
      <c r="C596" s="68" t="s">
        <v>540</v>
      </c>
      <c r="D596" s="71" t="s">
        <v>538</v>
      </c>
      <c r="E596" s="67" t="s">
        <v>516</v>
      </c>
      <c r="F596" s="67" t="s">
        <v>86</v>
      </c>
      <c r="G596" s="67" t="s">
        <v>71</v>
      </c>
      <c r="H596" s="67" t="s">
        <v>545</v>
      </c>
      <c r="I596" s="67" t="s">
        <v>317</v>
      </c>
      <c r="J596" s="66">
        <v>7</v>
      </c>
      <c r="K596" s="294"/>
      <c r="L596" s="294"/>
    </row>
    <row r="597" spans="2:12" ht="25.5" hidden="1">
      <c r="B597" s="24" t="s">
        <v>331</v>
      </c>
      <c r="C597" s="68" t="s">
        <v>242</v>
      </c>
      <c r="D597" s="71" t="s">
        <v>538</v>
      </c>
      <c r="E597" s="67" t="s">
        <v>516</v>
      </c>
      <c r="F597" s="67" t="s">
        <v>86</v>
      </c>
      <c r="G597" s="67" t="s">
        <v>518</v>
      </c>
      <c r="H597" s="67" t="s">
        <v>545</v>
      </c>
      <c r="I597" s="67" t="s">
        <v>314</v>
      </c>
      <c r="J597" s="66"/>
      <c r="K597" s="294"/>
      <c r="L597" s="294"/>
    </row>
    <row r="598" spans="2:12" ht="38.25" hidden="1">
      <c r="B598" s="28" t="s">
        <v>395</v>
      </c>
      <c r="C598" s="80" t="s">
        <v>540</v>
      </c>
      <c r="D598" s="71" t="s">
        <v>538</v>
      </c>
      <c r="E598" s="78" t="s">
        <v>61</v>
      </c>
      <c r="F598" s="67"/>
      <c r="G598" s="67"/>
      <c r="H598" s="67"/>
      <c r="I598" s="67"/>
      <c r="J598" s="63">
        <f>J602</f>
        <v>2500</v>
      </c>
      <c r="K598" s="311">
        <f>K602</f>
        <v>0</v>
      </c>
      <c r="L598" s="311">
        <f>L602</f>
        <v>0</v>
      </c>
    </row>
    <row r="599" spans="2:12" ht="12.75" hidden="1">
      <c r="B599" s="14" t="s">
        <v>94</v>
      </c>
      <c r="C599" s="80" t="s">
        <v>242</v>
      </c>
      <c r="D599" s="71" t="s">
        <v>538</v>
      </c>
      <c r="E599" s="78" t="s">
        <v>61</v>
      </c>
      <c r="F599" s="78" t="s">
        <v>86</v>
      </c>
      <c r="G599" s="78"/>
      <c r="H599" s="78"/>
      <c r="I599" s="78"/>
      <c r="J599" s="63">
        <f>J600</f>
        <v>2500</v>
      </c>
      <c r="K599" s="294"/>
      <c r="L599" s="294"/>
    </row>
    <row r="600" spans="2:12" ht="12.75" hidden="1">
      <c r="B600" s="14" t="s">
        <v>389</v>
      </c>
      <c r="C600" s="80" t="s">
        <v>242</v>
      </c>
      <c r="D600" s="71" t="s">
        <v>538</v>
      </c>
      <c r="E600" s="78" t="s">
        <v>61</v>
      </c>
      <c r="F600" s="78" t="s">
        <v>86</v>
      </c>
      <c r="G600" s="78" t="s">
        <v>98</v>
      </c>
      <c r="H600" s="78"/>
      <c r="I600" s="78"/>
      <c r="J600" s="77">
        <f>J601</f>
        <v>2500</v>
      </c>
      <c r="K600" s="294"/>
      <c r="L600" s="294"/>
    </row>
    <row r="601" spans="2:12" ht="12.75" hidden="1">
      <c r="B601" s="26" t="s">
        <v>389</v>
      </c>
      <c r="C601" s="68" t="s">
        <v>242</v>
      </c>
      <c r="D601" s="71" t="s">
        <v>538</v>
      </c>
      <c r="E601" s="67" t="s">
        <v>61</v>
      </c>
      <c r="F601" s="67" t="s">
        <v>86</v>
      </c>
      <c r="G601" s="67" t="s">
        <v>98</v>
      </c>
      <c r="H601" s="67"/>
      <c r="I601" s="67"/>
      <c r="J601" s="66">
        <f>J602</f>
        <v>2500</v>
      </c>
      <c r="K601" s="294"/>
      <c r="L601" s="294"/>
    </row>
    <row r="602" spans="2:12" ht="12.75" hidden="1">
      <c r="B602" s="14" t="s">
        <v>388</v>
      </c>
      <c r="C602" s="80" t="s">
        <v>540</v>
      </c>
      <c r="D602" s="79" t="s">
        <v>538</v>
      </c>
      <c r="E602" s="78" t="s">
        <v>61</v>
      </c>
      <c r="F602" s="78" t="s">
        <v>86</v>
      </c>
      <c r="G602" s="78" t="s">
        <v>98</v>
      </c>
      <c r="H602" s="78" t="s">
        <v>544</v>
      </c>
      <c r="I602" s="78"/>
      <c r="J602" s="77">
        <f>J603</f>
        <v>2500</v>
      </c>
      <c r="K602" s="295">
        <f>K603</f>
        <v>0</v>
      </c>
      <c r="L602" s="295">
        <f>L603</f>
        <v>0</v>
      </c>
    </row>
    <row r="603" spans="2:12" ht="12.75" hidden="1">
      <c r="B603" s="26" t="s">
        <v>387</v>
      </c>
      <c r="C603" s="68" t="s">
        <v>540</v>
      </c>
      <c r="D603" s="71" t="s">
        <v>538</v>
      </c>
      <c r="E603" s="67" t="s">
        <v>61</v>
      </c>
      <c r="F603" s="67" t="s">
        <v>86</v>
      </c>
      <c r="G603" s="67" t="s">
        <v>98</v>
      </c>
      <c r="H603" s="67" t="s">
        <v>544</v>
      </c>
      <c r="I603" s="67" t="s">
        <v>265</v>
      </c>
      <c r="J603" s="66">
        <f>J604</f>
        <v>2500</v>
      </c>
      <c r="K603" s="296">
        <f>K604</f>
        <v>0</v>
      </c>
      <c r="L603" s="296">
        <f>L604</f>
        <v>0</v>
      </c>
    </row>
    <row r="604" spans="2:12" ht="12.75" hidden="1">
      <c r="B604" s="26" t="s">
        <v>386</v>
      </c>
      <c r="C604" s="68" t="s">
        <v>540</v>
      </c>
      <c r="D604" s="71" t="s">
        <v>538</v>
      </c>
      <c r="E604" s="67" t="s">
        <v>61</v>
      </c>
      <c r="F604" s="67" t="s">
        <v>86</v>
      </c>
      <c r="G604" s="67" t="s">
        <v>98</v>
      </c>
      <c r="H604" s="67" t="s">
        <v>544</v>
      </c>
      <c r="I604" s="67" t="s">
        <v>384</v>
      </c>
      <c r="J604" s="66">
        <v>2500</v>
      </c>
      <c r="K604" s="294"/>
      <c r="L604" s="294"/>
    </row>
    <row r="605" spans="2:12" ht="12.75" hidden="1">
      <c r="B605" s="14" t="s">
        <v>1007</v>
      </c>
      <c r="C605" s="80" t="s">
        <v>540</v>
      </c>
      <c r="D605" s="79" t="s">
        <v>538</v>
      </c>
      <c r="E605" s="78" t="s">
        <v>61</v>
      </c>
      <c r="F605" s="78"/>
      <c r="G605" s="78"/>
      <c r="H605" s="78" t="s">
        <v>1015</v>
      </c>
      <c r="I605" s="78"/>
      <c r="J605" s="77"/>
      <c r="K605" s="302">
        <f>K606</f>
        <v>0</v>
      </c>
      <c r="L605" s="302">
        <f>L606</f>
        <v>0</v>
      </c>
    </row>
    <row r="606" spans="2:12" ht="12.75" hidden="1">
      <c r="B606" s="26" t="s">
        <v>1007</v>
      </c>
      <c r="C606" s="68" t="s">
        <v>540</v>
      </c>
      <c r="D606" s="71" t="s">
        <v>538</v>
      </c>
      <c r="E606" s="67" t="s">
        <v>61</v>
      </c>
      <c r="F606" s="67"/>
      <c r="G606" s="67"/>
      <c r="H606" s="67" t="s">
        <v>1015</v>
      </c>
      <c r="I606" s="67"/>
      <c r="J606" s="66"/>
      <c r="K606" s="294">
        <f>K607</f>
        <v>0</v>
      </c>
      <c r="L606" s="294">
        <f>L607</f>
        <v>0</v>
      </c>
    </row>
    <row r="607" spans="2:12" ht="12.75" hidden="1">
      <c r="B607" s="26" t="s">
        <v>1007</v>
      </c>
      <c r="C607" s="68" t="s">
        <v>540</v>
      </c>
      <c r="D607" s="71" t="s">
        <v>538</v>
      </c>
      <c r="E607" s="67" t="s">
        <v>61</v>
      </c>
      <c r="F607" s="67"/>
      <c r="G607" s="67"/>
      <c r="H607" s="67" t="s">
        <v>1015</v>
      </c>
      <c r="I607" s="67" t="s">
        <v>1010</v>
      </c>
      <c r="J607" s="66"/>
      <c r="K607" s="294"/>
      <c r="L607" s="294"/>
    </row>
    <row r="608" spans="2:12" ht="29.25" customHeight="1" hidden="1">
      <c r="B608" s="84" t="s">
        <v>336</v>
      </c>
      <c r="C608" s="75" t="s">
        <v>540</v>
      </c>
      <c r="D608" s="71" t="s">
        <v>538</v>
      </c>
      <c r="E608" s="74" t="s">
        <v>99</v>
      </c>
      <c r="F608" s="74"/>
      <c r="G608" s="74"/>
      <c r="H608" s="74"/>
      <c r="I608" s="74"/>
      <c r="J608" s="265">
        <f>J611</f>
        <v>100</v>
      </c>
      <c r="K608" s="314">
        <f>K611</f>
        <v>0</v>
      </c>
      <c r="L608" s="314">
        <f>L611</f>
        <v>0</v>
      </c>
    </row>
    <row r="609" spans="2:12" ht="26.25" customHeight="1" hidden="1">
      <c r="B609" s="84" t="s">
        <v>326</v>
      </c>
      <c r="C609" s="75" t="s">
        <v>540</v>
      </c>
      <c r="D609" s="79" t="s">
        <v>538</v>
      </c>
      <c r="E609" s="74" t="s">
        <v>99</v>
      </c>
      <c r="F609" s="74" t="s">
        <v>86</v>
      </c>
      <c r="G609" s="74" t="s">
        <v>312</v>
      </c>
      <c r="H609" s="74" t="s">
        <v>542</v>
      </c>
      <c r="I609" s="74"/>
      <c r="J609" s="265">
        <f aca="true" t="shared" si="46" ref="J609:L610">J610</f>
        <v>100</v>
      </c>
      <c r="K609" s="314">
        <f t="shared" si="46"/>
        <v>0</v>
      </c>
      <c r="L609" s="314">
        <f t="shared" si="46"/>
        <v>0</v>
      </c>
    </row>
    <row r="610" spans="2:12" ht="12.75" hidden="1">
      <c r="B610" s="83" t="s">
        <v>387</v>
      </c>
      <c r="C610" s="72" t="s">
        <v>540</v>
      </c>
      <c r="D610" s="71" t="s">
        <v>538</v>
      </c>
      <c r="E610" s="70" t="s">
        <v>99</v>
      </c>
      <c r="F610" s="70" t="s">
        <v>86</v>
      </c>
      <c r="G610" s="70" t="s">
        <v>312</v>
      </c>
      <c r="H610" s="70" t="s">
        <v>542</v>
      </c>
      <c r="I610" s="70" t="s">
        <v>265</v>
      </c>
      <c r="J610" s="69">
        <f t="shared" si="46"/>
        <v>100</v>
      </c>
      <c r="K610" s="303">
        <f t="shared" si="46"/>
        <v>0</v>
      </c>
      <c r="L610" s="303">
        <f t="shared" si="46"/>
        <v>0</v>
      </c>
    </row>
    <row r="611" spans="2:12" ht="12.75" hidden="1">
      <c r="B611" s="82" t="s">
        <v>543</v>
      </c>
      <c r="C611" s="72" t="s">
        <v>540</v>
      </c>
      <c r="D611" s="71" t="s">
        <v>538</v>
      </c>
      <c r="E611" s="70" t="s">
        <v>99</v>
      </c>
      <c r="F611" s="70" t="s">
        <v>86</v>
      </c>
      <c r="G611" s="70" t="s">
        <v>312</v>
      </c>
      <c r="H611" s="70" t="s">
        <v>542</v>
      </c>
      <c r="I611" s="70" t="s">
        <v>323</v>
      </c>
      <c r="J611" s="69">
        <v>100</v>
      </c>
      <c r="K611" s="294"/>
      <c r="L611" s="294"/>
    </row>
    <row r="612" spans="2:12" ht="24" customHeight="1" hidden="1">
      <c r="B612" s="28" t="s">
        <v>541</v>
      </c>
      <c r="C612" s="80" t="s">
        <v>540</v>
      </c>
      <c r="D612" s="71" t="s">
        <v>538</v>
      </c>
      <c r="E612" s="78" t="s">
        <v>87</v>
      </c>
      <c r="F612" s="78"/>
      <c r="G612" s="78"/>
      <c r="H612" s="78"/>
      <c r="I612" s="78"/>
      <c r="J612" s="81">
        <f aca="true" t="shared" si="47" ref="J612:L614">J613</f>
        <v>1100</v>
      </c>
      <c r="K612" s="304">
        <f t="shared" si="47"/>
        <v>0</v>
      </c>
      <c r="L612" s="304">
        <f t="shared" si="47"/>
        <v>0</v>
      </c>
    </row>
    <row r="613" spans="2:12" ht="0.75" customHeight="1" hidden="1">
      <c r="B613" s="14" t="s">
        <v>94</v>
      </c>
      <c r="C613" s="80" t="s">
        <v>242</v>
      </c>
      <c r="D613" s="71" t="s">
        <v>538</v>
      </c>
      <c r="E613" s="78" t="s">
        <v>87</v>
      </c>
      <c r="F613" s="78" t="s">
        <v>86</v>
      </c>
      <c r="G613" s="78" t="s">
        <v>93</v>
      </c>
      <c r="H613" s="78"/>
      <c r="I613" s="78"/>
      <c r="J613" s="81">
        <f t="shared" si="47"/>
        <v>1100</v>
      </c>
      <c r="K613" s="304">
        <f t="shared" si="47"/>
        <v>0</v>
      </c>
      <c r="L613" s="304">
        <f t="shared" si="47"/>
        <v>0</v>
      </c>
    </row>
    <row r="614" spans="2:12" ht="51" hidden="1">
      <c r="B614" s="26" t="s">
        <v>92</v>
      </c>
      <c r="C614" s="68" t="s">
        <v>242</v>
      </c>
      <c r="D614" s="71" t="s">
        <v>538</v>
      </c>
      <c r="E614" s="67" t="s">
        <v>87</v>
      </c>
      <c r="F614" s="67" t="s">
        <v>86</v>
      </c>
      <c r="G614" s="67" t="s">
        <v>85</v>
      </c>
      <c r="H614" s="67"/>
      <c r="I614" s="67"/>
      <c r="J614" s="66">
        <f t="shared" si="47"/>
        <v>1100</v>
      </c>
      <c r="K614" s="296">
        <f t="shared" si="47"/>
        <v>0</v>
      </c>
      <c r="L614" s="296">
        <f t="shared" si="47"/>
        <v>0</v>
      </c>
    </row>
    <row r="615" spans="2:12" ht="25.5" hidden="1">
      <c r="B615" s="14" t="s">
        <v>91</v>
      </c>
      <c r="C615" s="80" t="s">
        <v>540</v>
      </c>
      <c r="D615" s="79" t="s">
        <v>538</v>
      </c>
      <c r="E615" s="78" t="s">
        <v>87</v>
      </c>
      <c r="F615" s="78" t="s">
        <v>86</v>
      </c>
      <c r="G615" s="78" t="s">
        <v>85</v>
      </c>
      <c r="H615" s="78" t="s">
        <v>539</v>
      </c>
      <c r="I615" s="78"/>
      <c r="J615" s="77">
        <f>J616+J618</f>
        <v>1100</v>
      </c>
      <c r="K615" s="295">
        <f>K616+K618</f>
        <v>0</v>
      </c>
      <c r="L615" s="295">
        <f>L616+L618</f>
        <v>0</v>
      </c>
    </row>
    <row r="616" spans="2:12" ht="76.5" hidden="1">
      <c r="B616" s="24" t="s">
        <v>90</v>
      </c>
      <c r="C616" s="68" t="s">
        <v>540</v>
      </c>
      <c r="D616" s="71" t="s">
        <v>538</v>
      </c>
      <c r="E616" s="67" t="s">
        <v>87</v>
      </c>
      <c r="F616" s="67" t="s">
        <v>86</v>
      </c>
      <c r="G616" s="67" t="s">
        <v>85</v>
      </c>
      <c r="H616" s="67" t="s">
        <v>539</v>
      </c>
      <c r="I616" s="67" t="s">
        <v>78</v>
      </c>
      <c r="J616" s="66">
        <f>J617</f>
        <v>974</v>
      </c>
      <c r="K616" s="296">
        <f>K617</f>
        <v>0</v>
      </c>
      <c r="L616" s="296">
        <f>L617</f>
        <v>0</v>
      </c>
    </row>
    <row r="617" spans="2:12" ht="51" hidden="1">
      <c r="B617" s="24" t="s">
        <v>89</v>
      </c>
      <c r="C617" s="68" t="s">
        <v>540</v>
      </c>
      <c r="D617" s="71" t="s">
        <v>538</v>
      </c>
      <c r="E617" s="67" t="s">
        <v>87</v>
      </c>
      <c r="F617" s="67" t="s">
        <v>86</v>
      </c>
      <c r="G617" s="67" t="s">
        <v>85</v>
      </c>
      <c r="H617" s="67" t="s">
        <v>539</v>
      </c>
      <c r="I617" s="67" t="s">
        <v>88</v>
      </c>
      <c r="J617" s="66">
        <v>974</v>
      </c>
      <c r="K617" s="294"/>
      <c r="L617" s="294"/>
    </row>
    <row r="618" spans="2:12" ht="25.5" hidden="1">
      <c r="B618" s="24" t="s">
        <v>75</v>
      </c>
      <c r="C618" s="68" t="s">
        <v>540</v>
      </c>
      <c r="D618" s="71" t="s">
        <v>538</v>
      </c>
      <c r="E618" s="67" t="s">
        <v>87</v>
      </c>
      <c r="F618" s="67" t="s">
        <v>86</v>
      </c>
      <c r="G618" s="67" t="s">
        <v>85</v>
      </c>
      <c r="H618" s="67" t="s">
        <v>539</v>
      </c>
      <c r="I618" s="67" t="s">
        <v>74</v>
      </c>
      <c r="J618" s="66">
        <f>J619</f>
        <v>126</v>
      </c>
      <c r="K618" s="296">
        <f>K619</f>
        <v>0</v>
      </c>
      <c r="L618" s="296">
        <f>L619</f>
        <v>0</v>
      </c>
    </row>
    <row r="619" spans="2:12" ht="25.5" hidden="1">
      <c r="B619" s="24" t="s">
        <v>73</v>
      </c>
      <c r="C619" s="68" t="s">
        <v>540</v>
      </c>
      <c r="D619" s="71" t="s">
        <v>538</v>
      </c>
      <c r="E619" s="67" t="s">
        <v>87</v>
      </c>
      <c r="F619" s="67" t="s">
        <v>86</v>
      </c>
      <c r="G619" s="67" t="s">
        <v>85</v>
      </c>
      <c r="H619" s="67" t="s">
        <v>539</v>
      </c>
      <c r="I619" s="67" t="s">
        <v>68</v>
      </c>
      <c r="J619" s="66">
        <v>126</v>
      </c>
      <c r="K619" s="294"/>
      <c r="L619" s="294"/>
    </row>
    <row r="620" spans="2:12" ht="15" hidden="1">
      <c r="B620" s="76"/>
      <c r="C620" s="75" t="s">
        <v>223</v>
      </c>
      <c r="D620" s="71" t="s">
        <v>538</v>
      </c>
      <c r="E620" s="74"/>
      <c r="F620" s="74"/>
      <c r="G620" s="74"/>
      <c r="H620" s="74"/>
      <c r="I620" s="74"/>
      <c r="J620" s="265"/>
      <c r="K620" s="294"/>
      <c r="L620" s="294"/>
    </row>
    <row r="621" spans="2:12" ht="0.75" customHeight="1" hidden="1">
      <c r="B621" s="73"/>
      <c r="C621" s="72"/>
      <c r="D621" s="71"/>
      <c r="E621" s="70"/>
      <c r="F621" s="70" t="s">
        <v>86</v>
      </c>
      <c r="G621" s="70" t="s">
        <v>312</v>
      </c>
      <c r="H621" s="70"/>
      <c r="I621" s="70"/>
      <c r="J621" s="69"/>
      <c r="K621" s="294"/>
      <c r="L621" s="294"/>
    </row>
    <row r="622" spans="2:12" ht="12.75" hidden="1">
      <c r="B622" s="24"/>
      <c r="C622" s="68"/>
      <c r="D622" s="68"/>
      <c r="E622" s="67"/>
      <c r="F622" s="67"/>
      <c r="G622" s="67"/>
      <c r="H622" s="67"/>
      <c r="I622" s="67"/>
      <c r="J622" s="66"/>
      <c r="K622" s="294"/>
      <c r="L622" s="294"/>
    </row>
    <row r="623" spans="2:12" ht="12.75" hidden="1">
      <c r="B623" s="24"/>
      <c r="C623" s="68"/>
      <c r="D623" s="68"/>
      <c r="E623" s="67"/>
      <c r="F623" s="67"/>
      <c r="G623" s="67"/>
      <c r="H623" s="67"/>
      <c r="I623" s="67"/>
      <c r="J623" s="66"/>
      <c r="K623" s="294"/>
      <c r="L623" s="294"/>
    </row>
    <row r="624" spans="2:12" ht="12.75">
      <c r="B624" s="65" t="s">
        <v>67</v>
      </c>
      <c r="C624" s="64"/>
      <c r="D624" s="64"/>
      <c r="E624" s="64"/>
      <c r="F624" s="64"/>
      <c r="G624" s="64"/>
      <c r="H624" s="64"/>
      <c r="I624" s="64"/>
      <c r="J624" s="163">
        <f>J31+J421+J517+J525+J538+J577</f>
        <v>379039.2459999999</v>
      </c>
      <c r="K624" s="311">
        <f>K31+K421+K517+K525+K538+K577</f>
        <v>2000</v>
      </c>
      <c r="L624" s="311">
        <f>L31+L421+L517+L525+L538+L577</f>
        <v>2000</v>
      </c>
    </row>
  </sheetData>
  <sheetProtection/>
  <autoFilter ref="B27:J73"/>
  <mergeCells count="32">
    <mergeCell ref="B13:L13"/>
    <mergeCell ref="I24:I28"/>
    <mergeCell ref="J24:J28"/>
    <mergeCell ref="K24:K28"/>
    <mergeCell ref="L24:L28"/>
    <mergeCell ref="B20:L20"/>
    <mergeCell ref="B21:L21"/>
    <mergeCell ref="B22:L22"/>
    <mergeCell ref="B24:B28"/>
    <mergeCell ref="C24:C28"/>
    <mergeCell ref="D24:D28"/>
    <mergeCell ref="E24:E28"/>
    <mergeCell ref="F24:F28"/>
    <mergeCell ref="G24:G28"/>
    <mergeCell ref="H24:H28"/>
    <mergeCell ref="B19:L19"/>
    <mergeCell ref="B11:L11"/>
    <mergeCell ref="B1:L1"/>
    <mergeCell ref="B2:L2"/>
    <mergeCell ref="B3:L3"/>
    <mergeCell ref="B4:L4"/>
    <mergeCell ref="B5:L5"/>
    <mergeCell ref="B6:L6"/>
    <mergeCell ref="B7:L7"/>
    <mergeCell ref="B8:L8"/>
    <mergeCell ref="B9:L9"/>
    <mergeCell ref="B10:L10"/>
    <mergeCell ref="B14:L14"/>
    <mergeCell ref="B15:L15"/>
    <mergeCell ref="B16:L16"/>
    <mergeCell ref="B17:L17"/>
    <mergeCell ref="B18:L18"/>
  </mergeCells>
  <printOptions/>
  <pageMargins left="0.5905511811023623" right="0.35433070866141736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3">
      <selection activeCell="N47" sqref="N47"/>
    </sheetView>
  </sheetViews>
  <sheetFormatPr defaultColWidth="9.140625" defaultRowHeight="15"/>
  <cols>
    <col min="1" max="1" width="4.8515625" style="142" customWidth="1"/>
    <col min="2" max="3" width="9.140625" style="142" customWidth="1"/>
    <col min="4" max="4" width="9.00390625" style="142" customWidth="1"/>
    <col min="5" max="6" width="9.140625" style="142" customWidth="1"/>
    <col min="7" max="7" width="10.00390625" style="142" customWidth="1"/>
    <col min="8" max="9" width="9.140625" style="142" customWidth="1"/>
    <col min="10" max="10" width="7.8515625" style="142" customWidth="1"/>
    <col min="11" max="11" width="2.7109375" style="142" hidden="1" customWidth="1"/>
    <col min="12" max="12" width="0.13671875" style="142" customWidth="1"/>
    <col min="13" max="16384" width="9.140625" style="142" customWidth="1"/>
  </cols>
  <sheetData>
    <row r="1" spans="1:12" ht="36.75" customHeight="1">
      <c r="A1" s="316" t="s">
        <v>1064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9" ht="14.25" customHeight="1">
      <c r="A2" s="151"/>
      <c r="B2" s="151"/>
      <c r="C2" s="151"/>
      <c r="D2" s="151"/>
      <c r="E2" s="151"/>
      <c r="F2" s="151"/>
      <c r="G2" s="151"/>
      <c r="H2" s="151"/>
      <c r="I2" s="151"/>
    </row>
    <row r="3" spans="1:12" ht="12.75">
      <c r="A3" s="9"/>
      <c r="B3" s="388" t="s">
        <v>1065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2" ht="12.75">
      <c r="A4" s="9"/>
      <c r="B4" s="388" t="s">
        <v>736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</row>
    <row r="5" spans="1:12" ht="12.75">
      <c r="A5" s="9"/>
      <c r="B5" s="388" t="s">
        <v>728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</row>
    <row r="6" spans="1:12" ht="12.75">
      <c r="A6" s="9"/>
      <c r="B6" s="388" t="s">
        <v>1070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</row>
    <row r="7" spans="1:12" ht="12.75">
      <c r="A7" s="9"/>
      <c r="B7" s="388" t="s">
        <v>737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</row>
    <row r="8" spans="1:12" ht="12.75">
      <c r="A8" s="9"/>
      <c r="B8" s="388" t="s">
        <v>738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</row>
    <row r="9" spans="1:12" ht="12.75">
      <c r="A9" s="9"/>
      <c r="B9" s="388" t="s">
        <v>728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</row>
    <row r="10" spans="1:12" ht="12.75">
      <c r="A10" s="9"/>
      <c r="B10" s="388" t="s">
        <v>739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</row>
    <row r="11" spans="1:12" ht="12.75">
      <c r="A11" s="9"/>
      <c r="B11" s="388" t="s">
        <v>740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</row>
    <row r="12" spans="1:12" ht="12.75">
      <c r="A12" s="9"/>
      <c r="B12" s="388" t="s">
        <v>748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</row>
    <row r="13" spans="1:12" ht="12.75" hidden="1">
      <c r="A13" s="141"/>
      <c r="B13" s="141"/>
      <c r="C13" s="141"/>
      <c r="D13" s="141"/>
      <c r="E13" s="141"/>
      <c r="F13" s="141"/>
      <c r="G13" s="141"/>
      <c r="H13" s="141"/>
      <c r="I13" s="141"/>
      <c r="J13" s="152"/>
      <c r="K13" s="152"/>
      <c r="L13" s="152"/>
    </row>
    <row r="14" spans="2:12" ht="12.75" hidden="1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2:12" ht="12.75" hidden="1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2:12" ht="12.75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ht="15" customHeight="1">
      <c r="A17" s="144"/>
      <c r="B17" s="389" t="s">
        <v>752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</row>
    <row r="18" spans="1:12" ht="15" customHeight="1">
      <c r="A18" s="144"/>
      <c r="B18" s="389" t="s">
        <v>741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</row>
    <row r="19" spans="1:12" ht="15" customHeight="1">
      <c r="A19" s="144"/>
      <c r="B19" s="389" t="s">
        <v>728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</row>
    <row r="20" spans="1:12" ht="15" customHeight="1">
      <c r="A20" s="144"/>
      <c r="B20" s="389" t="s">
        <v>742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</row>
    <row r="21" spans="1:12" ht="15" customHeight="1">
      <c r="A21" s="144"/>
      <c r="B21" s="389" t="s">
        <v>743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</row>
    <row r="22" spans="1:12" ht="15" customHeight="1">
      <c r="A22" s="144"/>
      <c r="B22" s="389" t="s">
        <v>744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</row>
    <row r="23" spans="1:12" ht="12.75">
      <c r="A23" s="144"/>
      <c r="B23" s="144"/>
      <c r="C23" s="144"/>
      <c r="D23" s="144"/>
      <c r="E23" s="144"/>
      <c r="F23" s="144"/>
      <c r="G23" s="146"/>
      <c r="H23" s="146"/>
      <c r="I23" s="146"/>
      <c r="J23" s="146"/>
      <c r="K23" s="146"/>
      <c r="L23" s="146"/>
    </row>
    <row r="24" spans="1:12" ht="59.25" customHeight="1">
      <c r="A24" s="144"/>
      <c r="B24" s="376" t="s">
        <v>749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</row>
    <row r="25" spans="1:12" ht="24.75" customHeight="1">
      <c r="A25" s="144"/>
      <c r="B25" s="144"/>
      <c r="C25" s="144"/>
      <c r="D25" s="144"/>
      <c r="E25" s="144"/>
      <c r="F25" s="145"/>
      <c r="G25" s="144"/>
      <c r="H25" s="144"/>
      <c r="I25" s="144"/>
      <c r="J25" s="144"/>
      <c r="K25" s="144"/>
      <c r="L25" s="144"/>
    </row>
    <row r="26" spans="1:12" ht="24" customHeight="1">
      <c r="A26" s="144"/>
      <c r="B26" s="377" t="s">
        <v>723</v>
      </c>
      <c r="C26" s="378"/>
      <c r="D26" s="379"/>
      <c r="E26" s="377" t="s">
        <v>722</v>
      </c>
      <c r="F26" s="378"/>
      <c r="G26" s="379"/>
      <c r="H26" s="377" t="s">
        <v>721</v>
      </c>
      <c r="I26" s="378"/>
      <c r="J26" s="378"/>
      <c r="K26" s="378"/>
      <c r="L26" s="379"/>
    </row>
    <row r="27" spans="1:12" ht="40.5" customHeight="1">
      <c r="A27" s="144"/>
      <c r="B27" s="367" t="s">
        <v>720</v>
      </c>
      <c r="C27" s="368"/>
      <c r="D27" s="369"/>
      <c r="E27" s="356" t="s">
        <v>719</v>
      </c>
      <c r="F27" s="357"/>
      <c r="G27" s="366"/>
      <c r="H27" s="360">
        <f>H45</f>
        <v>0</v>
      </c>
      <c r="I27" s="361"/>
      <c r="J27" s="361"/>
      <c r="K27" s="361"/>
      <c r="L27" s="362"/>
    </row>
    <row r="28" spans="1:12" ht="42" customHeight="1" hidden="1">
      <c r="A28" s="144"/>
      <c r="B28" s="367" t="s">
        <v>718</v>
      </c>
      <c r="C28" s="382"/>
      <c r="D28" s="383"/>
      <c r="E28" s="356" t="s">
        <v>717</v>
      </c>
      <c r="F28" s="358"/>
      <c r="G28" s="359"/>
      <c r="H28" s="360">
        <f>H29-H30</f>
        <v>0</v>
      </c>
      <c r="I28" s="380"/>
      <c r="J28" s="380"/>
      <c r="K28" s="380"/>
      <c r="L28" s="381"/>
    </row>
    <row r="29" spans="1:12" ht="66" customHeight="1" hidden="1">
      <c r="A29" s="144"/>
      <c r="B29" s="370" t="s">
        <v>716</v>
      </c>
      <c r="C29" s="384"/>
      <c r="D29" s="385"/>
      <c r="E29" s="373" t="s">
        <v>715</v>
      </c>
      <c r="F29" s="374"/>
      <c r="G29" s="375"/>
      <c r="H29" s="353">
        <v>0</v>
      </c>
      <c r="I29" s="354"/>
      <c r="J29" s="354"/>
      <c r="K29" s="354"/>
      <c r="L29" s="355"/>
    </row>
    <row r="30" spans="1:12" ht="66" customHeight="1" hidden="1">
      <c r="A30" s="144"/>
      <c r="B30" s="347" t="s">
        <v>714</v>
      </c>
      <c r="C30" s="386"/>
      <c r="D30" s="387"/>
      <c r="E30" s="350" t="s">
        <v>713</v>
      </c>
      <c r="F30" s="351"/>
      <c r="G30" s="352"/>
      <c r="H30" s="353"/>
      <c r="I30" s="354"/>
      <c r="J30" s="354"/>
      <c r="K30" s="354"/>
      <c r="L30" s="355"/>
    </row>
    <row r="31" spans="1:12" ht="57.75" customHeight="1" hidden="1">
      <c r="A31" s="144"/>
      <c r="B31" s="370" t="s">
        <v>712</v>
      </c>
      <c r="C31" s="384"/>
      <c r="D31" s="385"/>
      <c r="E31" s="373" t="s">
        <v>711</v>
      </c>
      <c r="F31" s="374"/>
      <c r="G31" s="375"/>
      <c r="H31" s="353">
        <v>0</v>
      </c>
      <c r="I31" s="354"/>
      <c r="J31" s="354"/>
      <c r="K31" s="354"/>
      <c r="L31" s="355"/>
    </row>
    <row r="32" spans="1:12" ht="52.5" customHeight="1" hidden="1">
      <c r="A32" s="144"/>
      <c r="B32" s="367" t="s">
        <v>710</v>
      </c>
      <c r="C32" s="368"/>
      <c r="D32" s="369"/>
      <c r="E32" s="356" t="s">
        <v>709</v>
      </c>
      <c r="F32" s="357"/>
      <c r="G32" s="366"/>
      <c r="H32" s="360">
        <f>H33-H36</f>
        <v>0</v>
      </c>
      <c r="I32" s="361"/>
      <c r="J32" s="361"/>
      <c r="K32" s="361"/>
      <c r="L32" s="362"/>
    </row>
    <row r="33" spans="1:12" ht="70.5" customHeight="1" hidden="1">
      <c r="A33" s="144"/>
      <c r="B33" s="347" t="s">
        <v>708</v>
      </c>
      <c r="C33" s="348"/>
      <c r="D33" s="349"/>
      <c r="E33" s="350" t="s">
        <v>707</v>
      </c>
      <c r="F33" s="351"/>
      <c r="G33" s="352"/>
      <c r="H33" s="353"/>
      <c r="I33" s="354"/>
      <c r="J33" s="354"/>
      <c r="K33" s="354"/>
      <c r="L33" s="355"/>
    </row>
    <row r="34" spans="1:12" ht="103.5" customHeight="1" hidden="1">
      <c r="A34" s="144"/>
      <c r="B34" s="347" t="s">
        <v>706</v>
      </c>
      <c r="C34" s="348"/>
      <c r="D34" s="349"/>
      <c r="E34" s="350" t="s">
        <v>705</v>
      </c>
      <c r="F34" s="351"/>
      <c r="G34" s="352"/>
      <c r="H34" s="353"/>
      <c r="I34" s="354"/>
      <c r="J34" s="354"/>
      <c r="K34" s="354"/>
      <c r="L34" s="355"/>
    </row>
    <row r="35" spans="1:12" ht="99.75" customHeight="1" hidden="1">
      <c r="A35" s="144"/>
      <c r="B35" s="347" t="s">
        <v>704</v>
      </c>
      <c r="C35" s="348"/>
      <c r="D35" s="349"/>
      <c r="E35" s="350" t="s">
        <v>703</v>
      </c>
      <c r="F35" s="351"/>
      <c r="G35" s="352"/>
      <c r="H35" s="353"/>
      <c r="I35" s="354"/>
      <c r="J35" s="354"/>
      <c r="K35" s="354"/>
      <c r="L35" s="355"/>
    </row>
    <row r="36" spans="1:12" ht="87.75" customHeight="1" hidden="1">
      <c r="A36" s="144"/>
      <c r="B36" s="347" t="s">
        <v>702</v>
      </c>
      <c r="C36" s="348"/>
      <c r="D36" s="349"/>
      <c r="E36" s="350" t="s">
        <v>701</v>
      </c>
      <c r="F36" s="351"/>
      <c r="G36" s="352"/>
      <c r="H36" s="353">
        <f>H37</f>
        <v>0</v>
      </c>
      <c r="I36" s="354"/>
      <c r="J36" s="354"/>
      <c r="K36" s="354"/>
      <c r="L36" s="355"/>
    </row>
    <row r="37" spans="1:12" ht="100.5" customHeight="1" hidden="1">
      <c r="A37" s="144"/>
      <c r="B37" s="347" t="s">
        <v>700</v>
      </c>
      <c r="C37" s="348"/>
      <c r="D37" s="349"/>
      <c r="E37" s="350" t="s">
        <v>699</v>
      </c>
      <c r="F37" s="351"/>
      <c r="G37" s="352"/>
      <c r="H37" s="353">
        <v>0</v>
      </c>
      <c r="I37" s="354"/>
      <c r="J37" s="354"/>
      <c r="K37" s="354"/>
      <c r="L37" s="355"/>
    </row>
    <row r="38" spans="1:12" ht="99.75" customHeight="1" hidden="1">
      <c r="A38" s="144"/>
      <c r="B38" s="347" t="s">
        <v>698</v>
      </c>
      <c r="C38" s="348"/>
      <c r="D38" s="349"/>
      <c r="E38" s="350" t="s">
        <v>697</v>
      </c>
      <c r="F38" s="351"/>
      <c r="G38" s="352"/>
      <c r="H38" s="353"/>
      <c r="I38" s="354"/>
      <c r="J38" s="354"/>
      <c r="K38" s="354"/>
      <c r="L38" s="355"/>
    </row>
    <row r="39" spans="1:12" ht="101.25" customHeight="1" hidden="1">
      <c r="A39" s="144"/>
      <c r="B39" s="370" t="s">
        <v>696</v>
      </c>
      <c r="C39" s="371"/>
      <c r="D39" s="372"/>
      <c r="E39" s="373" t="s">
        <v>695</v>
      </c>
      <c r="F39" s="374"/>
      <c r="G39" s="375"/>
      <c r="H39" s="363">
        <v>6000</v>
      </c>
      <c r="I39" s="364"/>
      <c r="J39" s="364"/>
      <c r="K39" s="364"/>
      <c r="L39" s="365"/>
    </row>
    <row r="40" spans="1:12" ht="54" customHeight="1">
      <c r="A40" s="144"/>
      <c r="B40" s="367" t="s">
        <v>693</v>
      </c>
      <c r="C40" s="368"/>
      <c r="D40" s="369"/>
      <c r="E40" s="356" t="s">
        <v>694</v>
      </c>
      <c r="F40" s="357"/>
      <c r="G40" s="366"/>
      <c r="H40" s="360">
        <f>H41</f>
        <v>5985.5716</v>
      </c>
      <c r="I40" s="361"/>
      <c r="J40" s="361"/>
      <c r="K40" s="361"/>
      <c r="L40" s="362"/>
    </row>
    <row r="41" spans="1:12" ht="39.75" customHeight="1">
      <c r="A41" s="144"/>
      <c r="B41" s="347" t="s">
        <v>693</v>
      </c>
      <c r="C41" s="348"/>
      <c r="D41" s="349"/>
      <c r="E41" s="350" t="s">
        <v>692</v>
      </c>
      <c r="F41" s="351"/>
      <c r="G41" s="352"/>
      <c r="H41" s="353">
        <f>H42</f>
        <v>5985.5716</v>
      </c>
      <c r="I41" s="354"/>
      <c r="J41" s="354"/>
      <c r="K41" s="354"/>
      <c r="L41" s="355"/>
    </row>
    <row r="42" spans="1:12" ht="33" customHeight="1">
      <c r="A42" s="144"/>
      <c r="B42" s="347" t="s">
        <v>691</v>
      </c>
      <c r="C42" s="348"/>
      <c r="D42" s="349"/>
      <c r="E42" s="350" t="s">
        <v>690</v>
      </c>
      <c r="F42" s="351"/>
      <c r="G42" s="352"/>
      <c r="H42" s="353">
        <f>H43</f>
        <v>5985.5716</v>
      </c>
      <c r="I42" s="354"/>
      <c r="J42" s="354"/>
      <c r="K42" s="354"/>
      <c r="L42" s="355"/>
    </row>
    <row r="43" spans="1:12" ht="51" customHeight="1">
      <c r="A43" s="144"/>
      <c r="B43" s="347" t="s">
        <v>689</v>
      </c>
      <c r="C43" s="348"/>
      <c r="D43" s="349"/>
      <c r="E43" s="350" t="s">
        <v>688</v>
      </c>
      <c r="F43" s="351"/>
      <c r="G43" s="352"/>
      <c r="H43" s="353">
        <f>H44</f>
        <v>5985.5716</v>
      </c>
      <c r="I43" s="354"/>
      <c r="J43" s="354"/>
      <c r="K43" s="354"/>
      <c r="L43" s="355"/>
    </row>
    <row r="44" spans="1:12" ht="64.5" customHeight="1">
      <c r="A44" s="144"/>
      <c r="B44" s="347" t="s">
        <v>687</v>
      </c>
      <c r="C44" s="348"/>
      <c r="D44" s="349"/>
      <c r="E44" s="350" t="s">
        <v>686</v>
      </c>
      <c r="F44" s="351"/>
      <c r="G44" s="352"/>
      <c r="H44" s="353">
        <v>5985.5716</v>
      </c>
      <c r="I44" s="354"/>
      <c r="J44" s="354"/>
      <c r="K44" s="354"/>
      <c r="L44" s="355"/>
    </row>
    <row r="45" spans="1:12" ht="56.25" customHeight="1">
      <c r="A45" s="144"/>
      <c r="B45" s="367" t="s">
        <v>685</v>
      </c>
      <c r="C45" s="368"/>
      <c r="D45" s="369"/>
      <c r="E45" s="356" t="s">
        <v>684</v>
      </c>
      <c r="F45" s="357"/>
      <c r="G45" s="366"/>
      <c r="H45" s="360">
        <v>0</v>
      </c>
      <c r="I45" s="361"/>
      <c r="J45" s="361"/>
      <c r="K45" s="361"/>
      <c r="L45" s="362"/>
    </row>
    <row r="46" spans="1:12" ht="89.25" customHeight="1">
      <c r="A46" s="144"/>
      <c r="B46" s="347" t="s">
        <v>683</v>
      </c>
      <c r="C46" s="348"/>
      <c r="D46" s="349"/>
      <c r="E46" s="350" t="s">
        <v>682</v>
      </c>
      <c r="F46" s="351"/>
      <c r="G46" s="352"/>
      <c r="H46" s="353">
        <v>0</v>
      </c>
      <c r="I46" s="354"/>
      <c r="J46" s="354"/>
      <c r="K46" s="354"/>
      <c r="L46" s="355"/>
    </row>
    <row r="47" spans="1:12" ht="45.75" customHeight="1">
      <c r="A47" s="144"/>
      <c r="B47" s="347" t="s">
        <v>681</v>
      </c>
      <c r="C47" s="348"/>
      <c r="D47" s="349"/>
      <c r="E47" s="350" t="s">
        <v>680</v>
      </c>
      <c r="F47" s="351"/>
      <c r="G47" s="352"/>
      <c r="H47" s="353">
        <v>0</v>
      </c>
      <c r="I47" s="354"/>
      <c r="J47" s="354"/>
      <c r="K47" s="354"/>
      <c r="L47" s="355"/>
    </row>
    <row r="48" spans="1:12" ht="28.5" customHeight="1">
      <c r="A48" s="144"/>
      <c r="B48" s="356" t="s">
        <v>679</v>
      </c>
      <c r="C48" s="357"/>
      <c r="D48" s="357"/>
      <c r="E48" s="358"/>
      <c r="F48" s="358"/>
      <c r="G48" s="359"/>
      <c r="H48" s="360">
        <f>H28+H32+H41+H31</f>
        <v>5985.5716</v>
      </c>
      <c r="I48" s="361"/>
      <c r="J48" s="361"/>
      <c r="K48" s="361"/>
      <c r="L48" s="362"/>
    </row>
    <row r="49" spans="8:12" ht="12.75">
      <c r="H49" s="143"/>
      <c r="I49" s="143"/>
      <c r="J49" s="143"/>
      <c r="K49" s="143"/>
      <c r="L49" s="143"/>
    </row>
    <row r="50" spans="2:12" ht="65.25" customHeight="1">
      <c r="B50" s="346" t="s">
        <v>751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</row>
    <row r="51" spans="2:10" ht="63" customHeight="1">
      <c r="B51" s="346" t="s">
        <v>1071</v>
      </c>
      <c r="C51" s="346"/>
      <c r="D51" s="346"/>
      <c r="E51" s="346"/>
      <c r="F51" s="346"/>
      <c r="G51" s="346"/>
      <c r="H51" s="346"/>
      <c r="I51" s="346"/>
      <c r="J51" s="346"/>
    </row>
    <row r="52" spans="2:8" ht="18.75">
      <c r="B52" s="345"/>
      <c r="C52" s="345"/>
      <c r="D52" s="345"/>
      <c r="E52" s="345"/>
      <c r="F52" s="345"/>
      <c r="G52" s="345"/>
      <c r="H52" s="345"/>
    </row>
    <row r="53" spans="2:8" ht="18.75">
      <c r="B53" s="168" t="s">
        <v>750</v>
      </c>
      <c r="C53" s="168"/>
      <c r="D53" s="168"/>
      <c r="E53" s="168"/>
      <c r="F53" s="168"/>
      <c r="G53" s="168"/>
      <c r="H53" s="168"/>
    </row>
  </sheetData>
  <sheetProtection/>
  <mergeCells count="89">
    <mergeCell ref="B21:L21"/>
    <mergeCell ref="B22:L22"/>
    <mergeCell ref="B12:L12"/>
    <mergeCell ref="B17:L17"/>
    <mergeCell ref="B18:L18"/>
    <mergeCell ref="B19:L19"/>
    <mergeCell ref="B20:L20"/>
    <mergeCell ref="B7:L7"/>
    <mergeCell ref="B8:L8"/>
    <mergeCell ref="B9:L9"/>
    <mergeCell ref="B10:L10"/>
    <mergeCell ref="B11:L11"/>
    <mergeCell ref="A1:L1"/>
    <mergeCell ref="B4:L4"/>
    <mergeCell ref="B3:L3"/>
    <mergeCell ref="B5:L5"/>
    <mergeCell ref="B6:L6"/>
    <mergeCell ref="E28:G28"/>
    <mergeCell ref="B29:D29"/>
    <mergeCell ref="E29:G29"/>
    <mergeCell ref="B30:D30"/>
    <mergeCell ref="B38:D38"/>
    <mergeCell ref="E38:G38"/>
    <mergeCell ref="H38:L38"/>
    <mergeCell ref="B36:D36"/>
    <mergeCell ref="H29:L29"/>
    <mergeCell ref="H32:L32"/>
    <mergeCell ref="H30:L30"/>
    <mergeCell ref="H31:L31"/>
    <mergeCell ref="E30:G30"/>
    <mergeCell ref="E31:G31"/>
    <mergeCell ref="B37:D37"/>
    <mergeCell ref="E37:G37"/>
    <mergeCell ref="B31:D31"/>
    <mergeCell ref="B34:D34"/>
    <mergeCell ref="E34:G34"/>
    <mergeCell ref="E27:G27"/>
    <mergeCell ref="H37:L37"/>
    <mergeCell ref="B27:D27"/>
    <mergeCell ref="E36:G36"/>
    <mergeCell ref="H36:L36"/>
    <mergeCell ref="H34:L34"/>
    <mergeCell ref="B35:D35"/>
    <mergeCell ref="E32:G32"/>
    <mergeCell ref="B32:D32"/>
    <mergeCell ref="H33:L33"/>
    <mergeCell ref="B33:D33"/>
    <mergeCell ref="E33:G33"/>
    <mergeCell ref="H35:L35"/>
    <mergeCell ref="E35:G35"/>
    <mergeCell ref="H28:L28"/>
    <mergeCell ref="B28:D28"/>
    <mergeCell ref="B24:L24"/>
    <mergeCell ref="B26:D26"/>
    <mergeCell ref="B42:D42"/>
    <mergeCell ref="B43:D43"/>
    <mergeCell ref="B44:D44"/>
    <mergeCell ref="B40:D40"/>
    <mergeCell ref="B41:D41"/>
    <mergeCell ref="E42:G42"/>
    <mergeCell ref="E43:G43"/>
    <mergeCell ref="E44:G44"/>
    <mergeCell ref="E26:G26"/>
    <mergeCell ref="H26:L26"/>
    <mergeCell ref="H27:L27"/>
    <mergeCell ref="H40:L40"/>
    <mergeCell ref="H41:L41"/>
    <mergeCell ref="H42:L42"/>
    <mergeCell ref="B46:D46"/>
    <mergeCell ref="E46:G46"/>
    <mergeCell ref="H46:L46"/>
    <mergeCell ref="H39:L39"/>
    <mergeCell ref="E41:G41"/>
    <mergeCell ref="E40:G40"/>
    <mergeCell ref="E45:G45"/>
    <mergeCell ref="H45:L45"/>
    <mergeCell ref="H43:L43"/>
    <mergeCell ref="H44:L44"/>
    <mergeCell ref="B45:D45"/>
    <mergeCell ref="B39:D39"/>
    <mergeCell ref="E39:G39"/>
    <mergeCell ref="B52:H52"/>
    <mergeCell ref="B50:L50"/>
    <mergeCell ref="B47:D47"/>
    <mergeCell ref="E47:G47"/>
    <mergeCell ref="H47:L47"/>
    <mergeCell ref="B48:G48"/>
    <mergeCell ref="H48:L48"/>
    <mergeCell ref="B51:J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2014-03-12T07:25:37Z</cp:lastPrinted>
  <dcterms:created xsi:type="dcterms:W3CDTF">2014-02-11T11:18:38Z</dcterms:created>
  <dcterms:modified xsi:type="dcterms:W3CDTF">2015-09-30T09:24:28Z</dcterms:modified>
  <cp:category/>
  <cp:version/>
  <cp:contentType/>
  <cp:contentStatus/>
</cp:coreProperties>
</file>