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88" yWindow="108" windowWidth="19440" windowHeight="8472" tabRatio="1000" activeTab="2"/>
  </bookViews>
  <sheets>
    <sheet name="приложение7" sheetId="7" r:id="rId1"/>
    <sheet name="приложение 9" sheetId="12" r:id="rId2"/>
    <sheet name="приложение 11" sheetId="14" r:id="rId3"/>
    <sheet name="прил13(2)" sheetId="15" r:id="rId4"/>
    <sheet name="приложение 15" sheetId="16" r:id="rId5"/>
  </sheets>
  <definedNames>
    <definedName name="_xlnm._FilterDatabase" localSheetId="2" hidden="1">'приложение 11'!$B$23:$K$486</definedName>
    <definedName name="_xlnm._FilterDatabase" localSheetId="1" hidden="1">'приложение 9'!$B$22:$H$151</definedName>
    <definedName name="_xlnm.Print_Titles" localSheetId="2">'приложение 11'!$22:$23</definedName>
    <definedName name="_xlnm.Print_Titles" localSheetId="1">'приложение 9'!$21:$22</definedName>
    <definedName name="_xlnm.Print_Titles" localSheetId="0">приложение7!$21:$24</definedName>
    <definedName name="_xlnm.Print_Area" localSheetId="1">'приложение 9'!$B$1:$H$583</definedName>
  </definedNames>
  <calcPr calcId="145621"/>
</workbook>
</file>

<file path=xl/calcChain.xml><?xml version="1.0" encoding="utf-8"?>
<calcChain xmlns="http://schemas.openxmlformats.org/spreadsheetml/2006/main">
  <c r="K203" i="14" l="1"/>
  <c r="H457" i="12"/>
  <c r="K358" i="14"/>
  <c r="H116" i="12"/>
  <c r="K351" i="14"/>
  <c r="H111" i="12"/>
  <c r="K344" i="14"/>
  <c r="K346" i="14"/>
  <c r="H104" i="12"/>
  <c r="H106" i="12"/>
  <c r="H107" i="12"/>
  <c r="K319" i="14"/>
  <c r="H59" i="12"/>
  <c r="K383" i="14"/>
  <c r="H50" i="12"/>
  <c r="K311" i="14"/>
  <c r="H41" i="12"/>
  <c r="I114" i="7"/>
  <c r="C24" i="16" l="1"/>
  <c r="K44" i="14"/>
  <c r="H470" i="12"/>
  <c r="I173" i="7"/>
  <c r="C25" i="16" l="1"/>
  <c r="I82" i="7" l="1"/>
  <c r="I84" i="7"/>
  <c r="H53" i="12" l="1"/>
  <c r="K395" i="14"/>
  <c r="B25" i="15" l="1"/>
  <c r="B38" i="15" l="1"/>
  <c r="H72" i="12" l="1"/>
  <c r="H71" i="12" s="1"/>
  <c r="K533" i="14"/>
  <c r="H529" i="12"/>
  <c r="K524" i="14"/>
  <c r="H188" i="12"/>
  <c r="I151" i="7" l="1"/>
  <c r="H368" i="12" l="1"/>
  <c r="H548" i="12"/>
  <c r="K197" i="14" l="1"/>
  <c r="H357" i="12"/>
  <c r="H359" i="12"/>
  <c r="H356" i="12" l="1"/>
  <c r="K212" i="14"/>
  <c r="K211" i="14" s="1"/>
  <c r="H490" i="12"/>
  <c r="H489" i="12" s="1"/>
  <c r="I177" i="7" l="1"/>
  <c r="I176" i="7" s="1"/>
  <c r="I95" i="7" l="1"/>
  <c r="I90" i="7"/>
  <c r="I51" i="7"/>
  <c r="I42" i="7"/>
  <c r="I39" i="7"/>
  <c r="H363" i="12" l="1"/>
  <c r="H362" i="12" s="1"/>
  <c r="K122" i="14" l="1"/>
  <c r="K121" i="14" s="1"/>
  <c r="H283" i="12"/>
  <c r="H282" i="12" s="1"/>
  <c r="K312" i="14"/>
  <c r="H42" i="12"/>
  <c r="K308" i="14"/>
  <c r="H38" i="12"/>
  <c r="K215" i="14"/>
  <c r="K214" i="14" s="1"/>
  <c r="H493" i="12"/>
  <c r="H492" i="12" s="1"/>
  <c r="K99" i="14"/>
  <c r="K98" i="14" s="1"/>
  <c r="H481" i="12"/>
  <c r="H480" i="12" s="1"/>
  <c r="K191" i="14"/>
  <c r="K190" i="14" s="1"/>
  <c r="H484" i="12"/>
  <c r="H483" i="12" s="1"/>
  <c r="K177" i="14"/>
  <c r="K179" i="14"/>
  <c r="H381" i="12"/>
  <c r="I73" i="7" l="1"/>
  <c r="I55" i="7"/>
  <c r="I54" i="7" s="1"/>
  <c r="K294" i="14" l="1"/>
  <c r="K293" i="14" s="1"/>
  <c r="H520" i="12"/>
  <c r="H519" i="12" s="1"/>
  <c r="H383" i="12" l="1"/>
  <c r="K204" i="14"/>
  <c r="H458" i="12"/>
  <c r="K82" i="14"/>
  <c r="H453" i="12"/>
  <c r="H396" i="12"/>
  <c r="H395" i="12" s="1"/>
  <c r="H69" i="12" l="1"/>
  <c r="H68" i="12" s="1"/>
  <c r="K209" i="14" l="1"/>
  <c r="K207" i="14"/>
  <c r="H420" i="12"/>
  <c r="H418" i="12"/>
  <c r="K527" i="14"/>
  <c r="K526" i="14" s="1"/>
  <c r="H260" i="12"/>
  <c r="H259" i="12" s="1"/>
  <c r="H258" i="12" s="1"/>
  <c r="K60" i="14"/>
  <c r="H438" i="12"/>
  <c r="K202" i="14"/>
  <c r="K201" i="14" s="1"/>
  <c r="H456" i="12"/>
  <c r="H455" i="12" s="1"/>
  <c r="K80" i="14"/>
  <c r="K79" i="14" s="1"/>
  <c r="H451" i="12"/>
  <c r="H450" i="12" s="1"/>
  <c r="K93" i="14"/>
  <c r="H399" i="12"/>
  <c r="H401" i="12"/>
  <c r="H526" i="12"/>
  <c r="K394" i="14"/>
  <c r="K393" i="14" s="1"/>
  <c r="H52" i="12"/>
  <c r="H51" i="12" s="1"/>
  <c r="K194" i="14"/>
  <c r="K193" i="14" s="1"/>
  <c r="H487" i="12"/>
  <c r="H486" i="12" s="1"/>
  <c r="H354" i="12"/>
  <c r="H353" i="12" s="1"/>
  <c r="K206" i="14" l="1"/>
  <c r="H417" i="12"/>
  <c r="H449" i="12"/>
  <c r="H448" i="12" s="1"/>
  <c r="H398" i="12"/>
  <c r="K185" i="14" l="1"/>
  <c r="K184" i="14" s="1"/>
  <c r="H517" i="12"/>
  <c r="H516" i="12" s="1"/>
  <c r="H226" i="12"/>
  <c r="H225" i="12" s="1"/>
  <c r="K172" i="14" l="1"/>
  <c r="K171" i="14" s="1"/>
  <c r="K166" i="14"/>
  <c r="K165" i="14" s="1"/>
  <c r="K151" i="14"/>
  <c r="K150" i="14" s="1"/>
  <c r="K67" i="14"/>
  <c r="H410" i="12" l="1"/>
  <c r="H409" i="12" s="1"/>
  <c r="H351" i="12"/>
  <c r="H350" i="12" s="1"/>
  <c r="H297" i="12"/>
  <c r="H296" i="12" s="1"/>
  <c r="H295" i="12" s="1"/>
  <c r="H294" i="12" s="1"/>
  <c r="H271" i="12"/>
  <c r="K229" i="14" l="1"/>
  <c r="K228" i="14" s="1"/>
  <c r="H292" i="12"/>
  <c r="H291" i="12" s="1"/>
  <c r="H49" i="12" l="1"/>
  <c r="H48" i="12" s="1"/>
  <c r="K142" i="14" l="1"/>
  <c r="K141" i="14" s="1"/>
  <c r="H289" i="12"/>
  <c r="H288" i="12" s="1"/>
  <c r="K175" i="14" l="1"/>
  <c r="K174" i="14" s="1"/>
  <c r="H379" i="12"/>
  <c r="H378" i="12" s="1"/>
  <c r="H579" i="12" l="1"/>
  <c r="K105" i="14"/>
  <c r="K104" i="14" s="1"/>
  <c r="H280" i="12"/>
  <c r="H279" i="12" s="1"/>
  <c r="H218" i="12"/>
  <c r="H217" i="12" s="1"/>
  <c r="H216" i="12" s="1"/>
  <c r="K125" i="14"/>
  <c r="K124" i="14" s="1"/>
  <c r="H404" i="12"/>
  <c r="H403" i="12" s="1"/>
  <c r="H542" i="12" l="1"/>
  <c r="H541" i="12" s="1"/>
  <c r="I174" i="7" l="1"/>
  <c r="I69" i="7" l="1"/>
  <c r="I68" i="7" s="1"/>
  <c r="I67" i="7" s="1"/>
  <c r="K502" i="14" l="1"/>
  <c r="H167" i="12"/>
  <c r="K128" i="14" l="1"/>
  <c r="K127" i="14" s="1"/>
  <c r="H286" i="12"/>
  <c r="H285" i="12" s="1"/>
  <c r="H436" i="12" l="1"/>
  <c r="H435" i="12" s="1"/>
  <c r="H423" i="12"/>
  <c r="H422" i="12" s="1"/>
  <c r="H413" i="12" l="1"/>
  <c r="K545" i="14" l="1"/>
  <c r="K543" i="14"/>
  <c r="K541" i="14"/>
  <c r="K538" i="14"/>
  <c r="K537" i="14" s="1"/>
  <c r="K534" i="14"/>
  <c r="K532" i="14"/>
  <c r="K530" i="14"/>
  <c r="K523" i="14"/>
  <c r="K521" i="14"/>
  <c r="K517" i="14"/>
  <c r="K515" i="14"/>
  <c r="K513" i="14"/>
  <c r="K508" i="14"/>
  <c r="K507" i="14" s="1"/>
  <c r="K505" i="14"/>
  <c r="K504" i="14" s="1"/>
  <c r="K500" i="14"/>
  <c r="K499" i="14" s="1"/>
  <c r="K497" i="14"/>
  <c r="K496" i="14" s="1"/>
  <c r="K494" i="14"/>
  <c r="K493" i="14" s="1"/>
  <c r="K491" i="14"/>
  <c r="K489" i="14"/>
  <c r="K487" i="14"/>
  <c r="K482" i="14"/>
  <c r="K481" i="14" s="1"/>
  <c r="K479" i="14"/>
  <c r="K478" i="14" s="1"/>
  <c r="K476" i="14"/>
  <c r="K475" i="14" s="1"/>
  <c r="K473" i="14"/>
  <c r="K472" i="14" s="1"/>
  <c r="K470" i="14"/>
  <c r="K469" i="14" s="1"/>
  <c r="K467" i="14"/>
  <c r="K466" i="14" s="1"/>
  <c r="K464" i="14"/>
  <c r="K463" i="14" s="1"/>
  <c r="K461" i="14"/>
  <c r="K460" i="14" s="1"/>
  <c r="K458" i="14"/>
  <c r="K457" i="14" s="1"/>
  <c r="K455" i="14"/>
  <c r="K454" i="14" s="1"/>
  <c r="K452" i="14"/>
  <c r="K451" i="14" s="1"/>
  <c r="K449" i="14"/>
  <c r="K448" i="14" s="1"/>
  <c r="K446" i="14"/>
  <c r="K444" i="14"/>
  <c r="K442" i="14"/>
  <c r="K437" i="14"/>
  <c r="K436" i="14" s="1"/>
  <c r="K434" i="14"/>
  <c r="K433" i="14" s="1"/>
  <c r="K429" i="14"/>
  <c r="K428" i="14" s="1"/>
  <c r="K426" i="14"/>
  <c r="K425" i="14" s="1"/>
  <c r="K422" i="14"/>
  <c r="K421" i="14" s="1"/>
  <c r="K416" i="14"/>
  <c r="K415" i="14" s="1"/>
  <c r="K413" i="14"/>
  <c r="K412" i="14" s="1"/>
  <c r="K410" i="14"/>
  <c r="K409" i="14" s="1"/>
  <c r="K407" i="14"/>
  <c r="K406" i="14" s="1"/>
  <c r="K404" i="14"/>
  <c r="K403" i="14" s="1"/>
  <c r="K401" i="14"/>
  <c r="K400" i="14" s="1"/>
  <c r="K398" i="14"/>
  <c r="K397" i="14" s="1"/>
  <c r="K391" i="14"/>
  <c r="K390" i="14" s="1"/>
  <c r="K388" i="14"/>
  <c r="K387" i="14" s="1"/>
  <c r="K385" i="14"/>
  <c r="K384" i="14" s="1"/>
  <c r="K382" i="14"/>
  <c r="K381" i="14" s="1"/>
  <c r="K379" i="14"/>
  <c r="K378" i="14" s="1"/>
  <c r="K376" i="14"/>
  <c r="K375" i="14" s="1"/>
  <c r="K373" i="14"/>
  <c r="K372" i="14" s="1"/>
  <c r="K370" i="14"/>
  <c r="K369" i="14" s="1"/>
  <c r="K367" i="14"/>
  <c r="K366" i="14" s="1"/>
  <c r="K364" i="14"/>
  <c r="K363" i="14" s="1"/>
  <c r="K361" i="14"/>
  <c r="K359" i="14"/>
  <c r="K357" i="14"/>
  <c r="K354" i="14"/>
  <c r="K352" i="14"/>
  <c r="K350" i="14"/>
  <c r="K347" i="14"/>
  <c r="K345" i="14"/>
  <c r="K343" i="14"/>
  <c r="K339" i="14"/>
  <c r="K337" i="14"/>
  <c r="K333" i="14"/>
  <c r="K331" i="14"/>
  <c r="K328" i="14"/>
  <c r="K327" i="14" s="1"/>
  <c r="K325" i="14"/>
  <c r="K323" i="14"/>
  <c r="K320" i="14"/>
  <c r="K318" i="14"/>
  <c r="K316" i="14"/>
  <c r="K310" i="14"/>
  <c r="K307" i="14" s="1"/>
  <c r="K305" i="14"/>
  <c r="K303" i="14"/>
  <c r="K301" i="14"/>
  <c r="K297" i="14"/>
  <c r="K296" i="14" s="1"/>
  <c r="K291" i="14"/>
  <c r="K290" i="14" s="1"/>
  <c r="K288" i="14"/>
  <c r="K287" i="14" s="1"/>
  <c r="K285" i="14"/>
  <c r="K284" i="14" s="1"/>
  <c r="K282" i="14"/>
  <c r="K280" i="14"/>
  <c r="K277" i="14"/>
  <c r="K276" i="14" s="1"/>
  <c r="K274" i="14"/>
  <c r="K273" i="14" s="1"/>
  <c r="K271" i="14"/>
  <c r="K270" i="14" s="1"/>
  <c r="K268" i="14"/>
  <c r="K266" i="14"/>
  <c r="K263" i="14"/>
  <c r="K262" i="14" s="1"/>
  <c r="K260" i="14"/>
  <c r="K259" i="14" s="1"/>
  <c r="K257" i="14"/>
  <c r="K256" i="14" s="1"/>
  <c r="K254" i="14"/>
  <c r="K253" i="14" s="1"/>
  <c r="K251" i="14"/>
  <c r="K250" i="14" s="1"/>
  <c r="K248" i="14"/>
  <c r="K247" i="14" s="1"/>
  <c r="K245" i="14"/>
  <c r="K244" i="14" s="1"/>
  <c r="K242" i="14"/>
  <c r="K241" i="14" s="1"/>
  <c r="K239" i="14"/>
  <c r="K238" i="14" s="1"/>
  <c r="K236" i="14"/>
  <c r="K235" i="14" s="1"/>
  <c r="K233" i="14"/>
  <c r="K232" i="14" s="1"/>
  <c r="K226" i="14"/>
  <c r="K225" i="14" s="1"/>
  <c r="K223" i="14"/>
  <c r="K222" i="14" s="1"/>
  <c r="K220" i="14"/>
  <c r="K218" i="14"/>
  <c r="K199" i="14"/>
  <c r="K196" i="14" s="1"/>
  <c r="K188" i="14"/>
  <c r="K187" i="14" s="1"/>
  <c r="K182" i="14"/>
  <c r="K181" i="14" s="1"/>
  <c r="K169" i="14"/>
  <c r="K168" i="14" s="1"/>
  <c r="K163" i="14"/>
  <c r="K162" i="14" s="1"/>
  <c r="K160" i="14"/>
  <c r="K159" i="14" s="1"/>
  <c r="K157" i="14"/>
  <c r="K156" i="14"/>
  <c r="K154" i="14"/>
  <c r="K153" i="14" s="1"/>
  <c r="K148" i="14"/>
  <c r="K147" i="14" s="1"/>
  <c r="K145" i="14"/>
  <c r="K144" i="14" s="1"/>
  <c r="K139" i="14"/>
  <c r="K138" i="14" s="1"/>
  <c r="K136" i="14"/>
  <c r="K134" i="14"/>
  <c r="K131" i="14"/>
  <c r="K130" i="14" s="1"/>
  <c r="K118" i="14"/>
  <c r="K116" i="14"/>
  <c r="K114" i="14"/>
  <c r="K111" i="14"/>
  <c r="K110" i="14" s="1"/>
  <c r="K108" i="14"/>
  <c r="K107" i="14" s="1"/>
  <c r="K102" i="14"/>
  <c r="K101" i="14" s="1"/>
  <c r="K96" i="14"/>
  <c r="K95" i="14" s="1"/>
  <c r="K91" i="14"/>
  <c r="K90" i="14" s="1"/>
  <c r="K88" i="14"/>
  <c r="K87" i="14" s="1"/>
  <c r="K85" i="14"/>
  <c r="K84" i="14" s="1"/>
  <c r="K77" i="14"/>
  <c r="K76" i="14" s="1"/>
  <c r="K74" i="14"/>
  <c r="K72" i="14"/>
  <c r="K70" i="14"/>
  <c r="K65" i="14"/>
  <c r="K63" i="14"/>
  <c r="K58" i="14"/>
  <c r="K57" i="14" s="1"/>
  <c r="K55" i="14"/>
  <c r="K54" i="14" s="1"/>
  <c r="K52" i="14"/>
  <c r="K51" i="14" s="1"/>
  <c r="K49" i="14"/>
  <c r="K48" i="14" s="1"/>
  <c r="K46" i="14"/>
  <c r="K45" i="14" s="1"/>
  <c r="K43" i="14"/>
  <c r="K42" i="14" s="1"/>
  <c r="K40" i="14"/>
  <c r="K39" i="14" s="1"/>
  <c r="K37" i="14"/>
  <c r="K36" i="14" s="1"/>
  <c r="K34" i="14"/>
  <c r="K32" i="14"/>
  <c r="K30" i="14"/>
  <c r="K27" i="14"/>
  <c r="K26" i="14" s="1"/>
  <c r="K486" i="14" l="1"/>
  <c r="K485" i="14" s="1"/>
  <c r="K484" i="14" s="1"/>
  <c r="K62" i="14"/>
  <c r="K217" i="14"/>
  <c r="K133" i="14"/>
  <c r="K356" i="14"/>
  <c r="K349" i="14"/>
  <c r="K265" i="14"/>
  <c r="K279" i="14"/>
  <c r="K330" i="14"/>
  <c r="K520" i="14"/>
  <c r="K519" i="14" s="1"/>
  <c r="K315" i="14"/>
  <c r="K300" i="14"/>
  <c r="K432" i="14"/>
  <c r="K424" i="14" s="1"/>
  <c r="K529" i="14"/>
  <c r="K525" i="14" s="1"/>
  <c r="K540" i="14"/>
  <c r="K536" i="14" s="1"/>
  <c r="K512" i="14"/>
  <c r="K511" i="14" s="1"/>
  <c r="K441" i="14"/>
  <c r="K440" i="14" s="1"/>
  <c r="K439" i="14" s="1"/>
  <c r="K342" i="14"/>
  <c r="K336" i="14"/>
  <c r="K322" i="14"/>
  <c r="K113" i="14"/>
  <c r="K69" i="14"/>
  <c r="K29" i="14"/>
  <c r="K419" i="14"/>
  <c r="K420" i="14"/>
  <c r="K418" i="14" s="1"/>
  <c r="K396" i="14"/>
  <c r="K431" i="14"/>
  <c r="K25" i="14" l="1"/>
  <c r="K24" i="14" s="1"/>
  <c r="K299" i="14"/>
  <c r="K231" i="14"/>
  <c r="K510" i="14"/>
  <c r="K547" i="14" l="1"/>
  <c r="H581" i="12"/>
  <c r="H577" i="12"/>
  <c r="H574" i="12"/>
  <c r="H573" i="12" s="1"/>
  <c r="H568" i="12"/>
  <c r="H567" i="12" s="1"/>
  <c r="H566" i="12" s="1"/>
  <c r="H564" i="12"/>
  <c r="H563" i="12" s="1"/>
  <c r="H562" i="12" s="1"/>
  <c r="H559" i="12"/>
  <c r="H558" i="12" s="1"/>
  <c r="H556" i="12"/>
  <c r="H555" i="12" s="1"/>
  <c r="H553" i="12"/>
  <c r="H551" i="12"/>
  <c r="H546" i="12"/>
  <c r="H545" i="12" s="1"/>
  <c r="H539" i="12"/>
  <c r="H538" i="12"/>
  <c r="H536" i="12"/>
  <c r="H535" i="12" s="1"/>
  <c r="H532" i="12"/>
  <c r="H531" i="12" s="1"/>
  <c r="H528" i="12"/>
  <c r="H523" i="12"/>
  <c r="H522" i="12" s="1"/>
  <c r="H514" i="12"/>
  <c r="H513" i="12" s="1"/>
  <c r="H511" i="12"/>
  <c r="H510" i="12" s="1"/>
  <c r="H508" i="12"/>
  <c r="H507" i="12" s="1"/>
  <c r="H504" i="12"/>
  <c r="H503" i="12" s="1"/>
  <c r="H502" i="12" s="1"/>
  <c r="H499" i="12"/>
  <c r="H498" i="12" s="1"/>
  <c r="H496" i="12"/>
  <c r="H495" i="12" s="1"/>
  <c r="H478" i="12"/>
  <c r="H477" i="12" s="1"/>
  <c r="H475" i="12"/>
  <c r="H474" i="12" s="1"/>
  <c r="H472" i="12"/>
  <c r="H471" i="12" s="1"/>
  <c r="H469" i="12"/>
  <c r="H468" i="12" s="1"/>
  <c r="H466" i="12"/>
  <c r="H465" i="12" s="1"/>
  <c r="H463" i="12"/>
  <c r="H462" i="12" s="1"/>
  <c r="H441" i="12"/>
  <c r="H440" i="12" s="1"/>
  <c r="H433" i="12"/>
  <c r="H432" i="12" s="1"/>
  <c r="H431" i="12" s="1"/>
  <c r="H430" i="12" s="1"/>
  <c r="H428" i="12"/>
  <c r="H427" i="12" s="1"/>
  <c r="H426" i="12" s="1"/>
  <c r="H425" i="12" s="1"/>
  <c r="H415" i="12"/>
  <c r="H412" i="12" s="1"/>
  <c r="H407" i="12"/>
  <c r="H406" i="12" s="1"/>
  <c r="H392" i="12"/>
  <c r="H391" i="12" s="1"/>
  <c r="H389" i="12"/>
  <c r="H388" i="12" s="1"/>
  <c r="H386" i="12"/>
  <c r="H385" i="12" s="1"/>
  <c r="H374" i="12"/>
  <c r="H373" i="12" s="1"/>
  <c r="H371" i="12"/>
  <c r="H370" i="12" s="1"/>
  <c r="H366" i="12"/>
  <c r="H365" i="12" s="1"/>
  <c r="H348" i="12"/>
  <c r="H347" i="12" s="1"/>
  <c r="H346" i="12" s="1"/>
  <c r="H344" i="12"/>
  <c r="H343" i="12" s="1"/>
  <c r="H341" i="12"/>
  <c r="H340" i="12" s="1"/>
  <c r="H337" i="12"/>
  <c r="H336" i="12" s="1"/>
  <c r="H335" i="12" s="1"/>
  <c r="H333" i="12"/>
  <c r="H332" i="12" s="1"/>
  <c r="H330" i="12"/>
  <c r="H329" i="12" s="1"/>
  <c r="H327" i="12"/>
  <c r="H326" i="12" s="1"/>
  <c r="H324" i="12"/>
  <c r="H323" i="12" s="1"/>
  <c r="H321" i="12"/>
  <c r="H320" i="12" s="1"/>
  <c r="H318" i="12"/>
  <c r="H317" i="12" s="1"/>
  <c r="H313" i="12"/>
  <c r="H312" i="12" s="1"/>
  <c r="H310" i="12"/>
  <c r="H309" i="12" s="1"/>
  <c r="H306" i="12"/>
  <c r="H304" i="12"/>
  <c r="H302" i="12"/>
  <c r="H277" i="12"/>
  <c r="H276" i="12" s="1"/>
  <c r="H273" i="12"/>
  <c r="H269" i="12"/>
  <c r="H267" i="12"/>
  <c r="H264" i="12"/>
  <c r="H263" i="12" s="1"/>
  <c r="H256" i="12"/>
  <c r="H255" i="12" s="1"/>
  <c r="H254" i="12" s="1"/>
  <c r="H252" i="12"/>
  <c r="H250" i="12"/>
  <c r="H248" i="12"/>
  <c r="H245" i="12"/>
  <c r="H244" i="12" s="1"/>
  <c r="H239" i="12"/>
  <c r="H238" i="12" s="1"/>
  <c r="H235" i="12"/>
  <c r="H234" i="12" s="1"/>
  <c r="H233" i="12" s="1"/>
  <c r="H231" i="12"/>
  <c r="H230" i="12" s="1"/>
  <c r="H229" i="12" s="1"/>
  <c r="H223" i="12"/>
  <c r="H222" i="12" s="1"/>
  <c r="H214" i="12"/>
  <c r="H213" i="12" s="1"/>
  <c r="H212" i="12" s="1"/>
  <c r="H211" i="12" s="1"/>
  <c r="H209" i="12"/>
  <c r="H208" i="12" s="1"/>
  <c r="H206" i="12"/>
  <c r="H205" i="12" s="1"/>
  <c r="H201" i="12"/>
  <c r="H200" i="12" s="1"/>
  <c r="H199" i="12" s="1"/>
  <c r="H198" i="12" s="1"/>
  <c r="H196" i="12"/>
  <c r="H195" i="12" s="1"/>
  <c r="H194" i="12" s="1"/>
  <c r="H193" i="12" s="1"/>
  <c r="H191" i="12"/>
  <c r="H190" i="12" s="1"/>
  <c r="H187" i="12"/>
  <c r="H186" i="12" s="1"/>
  <c r="H185" i="12" s="1"/>
  <c r="H183" i="12"/>
  <c r="H181" i="12"/>
  <c r="H179" i="12"/>
  <c r="H173" i="12"/>
  <c r="H172" i="12" s="1"/>
  <c r="H170" i="12"/>
  <c r="H169" i="12" s="1"/>
  <c r="H165" i="12"/>
  <c r="H164" i="12" s="1"/>
  <c r="H162" i="12"/>
  <c r="H161" i="12" s="1"/>
  <c r="H159" i="12"/>
  <c r="H158" i="12" s="1"/>
  <c r="H156" i="12"/>
  <c r="H154" i="12"/>
  <c r="H152" i="12"/>
  <c r="H146" i="12"/>
  <c r="H145" i="12" s="1"/>
  <c r="H144" i="12" s="1"/>
  <c r="H143" i="12" s="1"/>
  <c r="H141" i="12"/>
  <c r="H140" i="12" s="1"/>
  <c r="H138" i="12"/>
  <c r="H137" i="12" s="1"/>
  <c r="H135" i="12"/>
  <c r="H134" i="12" s="1"/>
  <c r="H132" i="12"/>
  <c r="H131" i="12" s="1"/>
  <c r="H129" i="12"/>
  <c r="H128" i="12" s="1"/>
  <c r="H126" i="12"/>
  <c r="H125" i="12"/>
  <c r="H123" i="12"/>
  <c r="H122" i="12"/>
  <c r="H120" i="12"/>
  <c r="H119" i="12" s="1"/>
  <c r="H117" i="12"/>
  <c r="H115" i="12"/>
  <c r="H112" i="12"/>
  <c r="H110" i="12"/>
  <c r="H105" i="12"/>
  <c r="H103" i="12"/>
  <c r="H100" i="12"/>
  <c r="H99" i="12" s="1"/>
  <c r="H97" i="12"/>
  <c r="H95" i="12"/>
  <c r="H93" i="12"/>
  <c r="H89" i="12"/>
  <c r="H88" i="12" s="1"/>
  <c r="H86" i="12"/>
  <c r="H85" i="12" s="1"/>
  <c r="H82" i="12"/>
  <c r="H81" i="12" s="1"/>
  <c r="H79" i="12"/>
  <c r="H78" i="12" s="1"/>
  <c r="H76" i="12"/>
  <c r="H75" i="12" s="1"/>
  <c r="H66" i="12"/>
  <c r="H65" i="12" s="1"/>
  <c r="H63" i="12"/>
  <c r="H62" i="12" s="1"/>
  <c r="H60" i="12"/>
  <c r="H58" i="12"/>
  <c r="H56" i="12"/>
  <c r="H46" i="12"/>
  <c r="H45" i="12" s="1"/>
  <c r="H40" i="12"/>
  <c r="H37" i="12" s="1"/>
  <c r="H32" i="12"/>
  <c r="H30" i="12"/>
  <c r="H28" i="12"/>
  <c r="H102" i="12" l="1"/>
  <c r="H461" i="12"/>
  <c r="H460" i="12" s="1"/>
  <c r="H361" i="12"/>
  <c r="H394" i="12"/>
  <c r="H221" i="12"/>
  <c r="H220" i="12" s="1"/>
  <c r="H525" i="12"/>
  <c r="H506" i="12" s="1"/>
  <c r="H266" i="12"/>
  <c r="H262" i="12" s="1"/>
  <c r="H377" i="12"/>
  <c r="H530" i="12"/>
  <c r="H550" i="12"/>
  <c r="H544" i="12" s="1"/>
  <c r="H339" i="12"/>
  <c r="H55" i="12"/>
  <c r="H54" i="12" s="1"/>
  <c r="H204" i="12"/>
  <c r="H203" i="12" s="1"/>
  <c r="H576" i="12"/>
  <c r="H572" i="12" s="1"/>
  <c r="H571" i="12" s="1"/>
  <c r="H570" i="12" s="1"/>
  <c r="H561" i="12"/>
  <c r="H316" i="12"/>
  <c r="H308" i="12"/>
  <c r="H301" i="12"/>
  <c r="H300" i="12" s="1"/>
  <c r="H247" i="12"/>
  <c r="H243" i="12" s="1"/>
  <c r="H228" i="12"/>
  <c r="H178" i="12"/>
  <c r="H177" i="12" s="1"/>
  <c r="H176" i="12" s="1"/>
  <c r="H151" i="12"/>
  <c r="H150" i="12" s="1"/>
  <c r="H149" i="12" s="1"/>
  <c r="H148" i="12" s="1"/>
  <c r="H114" i="12"/>
  <c r="H109" i="12"/>
  <c r="H92" i="12"/>
  <c r="H84" i="12"/>
  <c r="H36" i="12"/>
  <c r="H27" i="12"/>
  <c r="H26" i="12" s="1"/>
  <c r="H25" i="12" s="1"/>
  <c r="H24" i="12" s="1"/>
  <c r="H23" i="12" s="1"/>
  <c r="H74" i="12"/>
  <c r="H242" i="12" l="1"/>
  <c r="H175" i="12"/>
  <c r="H376" i="12"/>
  <c r="H299" i="12"/>
  <c r="H315" i="12"/>
  <c r="H501" i="12"/>
  <c r="H91" i="12"/>
  <c r="H241" i="12" l="1"/>
  <c r="H35" i="12"/>
  <c r="H34" i="12" s="1"/>
  <c r="I172" i="7"/>
  <c r="I171" i="7" s="1"/>
  <c r="I161" i="7"/>
  <c r="I158" i="7" s="1"/>
  <c r="I157" i="7" s="1"/>
  <c r="I154" i="7"/>
  <c r="I153" i="7" s="1"/>
  <c r="I149" i="7"/>
  <c r="I137" i="7"/>
  <c r="I133" i="7"/>
  <c r="I131" i="7"/>
  <c r="I127" i="7"/>
  <c r="I110" i="7"/>
  <c r="I104" i="7" s="1"/>
  <c r="I102" i="7"/>
  <c r="I100" i="7"/>
  <c r="I93" i="7"/>
  <c r="I86" i="7"/>
  <c r="I78" i="7"/>
  <c r="I72" i="7"/>
  <c r="I71" i="7" s="1"/>
  <c r="I62" i="7"/>
  <c r="I61" i="7" s="1"/>
  <c r="I59" i="7"/>
  <c r="I53" i="7"/>
  <c r="I48" i="7"/>
  <c r="I47" i="7" s="1"/>
  <c r="I45" i="7"/>
  <c r="I33" i="7"/>
  <c r="I32" i="7" s="1"/>
  <c r="I27" i="7"/>
  <c r="I26" i="7" s="1"/>
  <c r="I77" i="7" l="1"/>
  <c r="H583" i="12"/>
  <c r="I99" i="7"/>
  <c r="I38" i="7"/>
  <c r="I126" i="7"/>
  <c r="I25" i="7" l="1"/>
  <c r="I98" i="7"/>
  <c r="I97" i="7" s="1"/>
  <c r="I180" i="7" l="1"/>
</calcChain>
</file>

<file path=xl/sharedStrings.xml><?xml version="1.0" encoding="utf-8"?>
<sst xmlns="http://schemas.openxmlformats.org/spreadsheetml/2006/main" count="7387" uniqueCount="883">
  <si>
    <t>Прочие поступления от денежных взысканий (штрафов) и иных сумм в возмещение ущерба, зачисляемые в бюджеты муниципальных районов</t>
  </si>
  <si>
    <t>Код бюджетной классификации Российской Федерации</t>
  </si>
  <si>
    <t>006</t>
  </si>
  <si>
    <t>1 11 05013 10 0000 120</t>
  </si>
  <si>
    <t>1 11 05013 13 0000 120</t>
  </si>
  <si>
    <t>1 14 06013 13 0000 430</t>
  </si>
  <si>
    <t>009</t>
  </si>
  <si>
    <t>Дотации бюджетам муниципальных районов на поддержку мер по обеспечению сбалансированности бюджетов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</si>
  <si>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</si>
  <si>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2 02 35082 05 0000 151</t>
  </si>
  <si>
    <t>2 02 40014 05 0000 151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</si>
  <si>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</si>
  <si>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916</t>
  </si>
  <si>
    <t>1 16 90050 05 0000 140</t>
  </si>
  <si>
    <t>100</t>
  </si>
  <si>
    <t>1 03 02230 01 0000 110</t>
  </si>
  <si>
    <t>1 03 02240 01 0000 110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</si>
  <si>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</si>
  <si>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</si>
  <si>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</si>
  <si>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810</t>
  </si>
  <si>
    <t>(в  рублях)</t>
  </si>
  <si>
    <t>Наименование доходов</t>
  </si>
  <si>
    <t>1</t>
  </si>
  <si>
    <t>2</t>
  </si>
  <si>
    <t>3</t>
  </si>
  <si>
    <t>1 00 00000 00 0000 000</t>
  </si>
  <si>
    <t>НАЛОГОВЫЕ И НЕНАЛОГОВЫЕ 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</si>
  <si>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</si>
  <si>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</si>
  <si>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</si>
  <si>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</si>
  <si>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</si>
  <si>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</si>
  <si>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1 01 01000 00 0000 110</t>
  </si>
  <si>
    <t>1 01 01010 00 0000 110</t>
  </si>
  <si>
    <t>1 01 01012 02 0000 110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</si>
  <si>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</si>
  <si>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</si>
  <si>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</si>
  <si>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</si>
  <si>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</si>
  <si>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</si>
  <si>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</si>
  <si>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 РЕАЛИЗУЕМЫЕ НА ТЕРРИТОРИИ РОССИЙСКОЙ ФЕДЕРАЦИИ</t>
  </si>
  <si>
    <t>1 03 02000 01 0000 000</t>
  </si>
  <si>
    <t>Акцизы по подакцизным товаоам (продукции), производимые на территории Российской Федерации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</si>
  <si>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</si>
  <si>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</si>
  <si>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</si>
  <si>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</si>
  <si>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</si>
  <si>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</si>
  <si>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</si>
  <si>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</si>
  <si>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1 05 03000 00 0000 110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</si>
  <si>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</si>
  <si>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</si>
  <si>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</si>
  <si>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налогобложения</t>
  </si>
  <si>
    <t>1 05 04020 02 0000 110</t>
  </si>
  <si>
    <t>Налог, взимаемый в связи с применением патентной системы налогобложения, зачисляемый в бюджеты муниципальных районов</t>
  </si>
  <si>
    <t>1 03 02000 01 0000 110</t>
  </si>
  <si>
    <t>1 03 02120 01 0000 110</t>
  </si>
  <si>
    <t>1 08 00000 00 0000 000</t>
  </si>
  <si>
    <t>ГОСУДАРСТВЕННАЯ ПОШЛИНА</t>
  </si>
  <si>
    <t>1 03 02150 01 0000 110</t>
  </si>
  <si>
    <t>1 08 03000 01 0000 110</t>
  </si>
  <si>
    <t xml:space="preserve">Государственная пошлина по делам, рассматриваеммым в судах общей юрисдикции, мировыми судьями </t>
  </si>
  <si>
    <t>1 03 02160 01 0000 110</t>
  </si>
  <si>
    <t>1 08 03010 01 0000 110</t>
  </si>
  <si>
    <t>Государственная пошлина по делам, рассматриваеммым в судах общей юрисдикции, мировыми судьями (за исключением  Верховного Суда Российской Федерации)</t>
  </si>
  <si>
    <t>1 06 00000 00 0000 000</t>
  </si>
  <si>
    <t>1 06 02000 02 0000 110</t>
  </si>
  <si>
    <t>1 06 02020 02 0000 110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</si>
  <si>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</si>
  <si>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</si>
  <si>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1 08 07150 01 0000 110</t>
  </si>
  <si>
    <t>Государственная пошлина за выдачу разрешения на установку рекламной конструкции</t>
  </si>
  <si>
    <t>1 06 04000 02 0000 110</t>
  </si>
  <si>
    <t>1 06 04011 02 0000 110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</si>
  <si>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</si>
  <si>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</si>
  <si>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</si>
  <si>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</si>
  <si>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1 07 00000 00 0000 000</t>
  </si>
  <si>
    <t>1 07 01000 01 0000 110</t>
  </si>
  <si>
    <t>1 07 01020 01 0000 110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</si>
  <si>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</si>
  <si>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</si>
  <si>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1 07 01030 01 0000 110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</si>
  <si>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</si>
  <si>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</si>
  <si>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</si>
  <si>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</si>
  <si>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1 11 05035 05 0000 120</t>
  </si>
  <si>
    <t>Доходы от сдачи в аренду имущества, находящегося в оператвном управлении органов 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</si>
  <si>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1 08 07080 01 0000 110</t>
  </si>
  <si>
    <t>1 08 07082 01 0000 110</t>
  </si>
  <si>
    <t>1 12 00000 00 0000 000</t>
  </si>
  <si>
    <t>ПЛАТЕЖИ ПРИ ПОЛЬЗОВАНИИ ПРИРОДНЫМИ РЕСУРСАМИ</t>
  </si>
  <si>
    <t>1 08 07110 01 0000 110</t>
  </si>
  <si>
    <t>1 12 01000 01 0000 120</t>
  </si>
  <si>
    <t xml:space="preserve">Плата за негативное воздействие на окружающую среду 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</si>
  <si>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</si>
  <si>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</si>
  <si>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</si>
  <si>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 объектами</t>
  </si>
  <si>
    <t>1 12 01030 01 0000 120</t>
  </si>
  <si>
    <t>Плата за выбросы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</si>
  <si>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</si>
  <si>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</si>
  <si>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</si>
  <si>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</si>
  <si>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</si>
  <si>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</si>
  <si>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1 14 06010 00 0000 430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</si>
  <si>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</si>
  <si>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 </t>
  </si>
  <si>
    <t>1 16 00000 00 0000 000</t>
  </si>
  <si>
    <t>ШТРАФЫ, САНКЦИИ, ВОЗМЕЩЕНИЕ УЩЕРБА</t>
  </si>
  <si>
    <t>1 09 00000 00 0000 000</t>
  </si>
  <si>
    <t>1 09 03000 00 0000 110</t>
  </si>
  <si>
    <t>1 09 03020 00 0000 110</t>
  </si>
  <si>
    <t>1 09 03023 01 0000 110</t>
  </si>
  <si>
    <t>1 16 03000 00 0000 140</t>
  </si>
  <si>
    <t>Денежные взыскания (штрафы) за нарушение законодательства о налогах и сборах</t>
  </si>
  <si>
    <t>1 09 03025 01 0000 110</t>
  </si>
  <si>
    <t>1 16 03010 01 0000 140</t>
  </si>
  <si>
    <r>
      <t>Денежные взыскания(штрафы) за нарушение законодательства о налогах и сборах , предусмотренные статьями 116,118, 119</t>
    </r>
    <r>
      <rPr>
        <sz val="10"/>
        <rFont val="Arial"/>
        <family val="2"/>
        <charset val="204"/>
      </rPr>
      <t>¹</t>
    </r>
    <r>
      <rPr>
        <i/>
        <sz val="10"/>
        <rFont val="Times New Roman"/>
        <family val="1"/>
        <charset val="204"/>
      </rPr>
      <t xml:space="preserve"> , пунктами 1и2 статьи 120, статьями 125,126,128,129,129</t>
    </r>
    <r>
      <rPr>
        <sz val="10"/>
        <rFont val="Arial"/>
        <family val="2"/>
        <charset val="204"/>
      </rPr>
      <t>¹</t>
    </r>
    <r>
      <rPr>
        <i/>
        <sz val="10"/>
        <rFont val="Times New Roman"/>
        <family val="1"/>
        <charset val="204"/>
      </rPr>
      <t>,132,133,134, 135, 135</t>
    </r>
    <r>
      <rPr>
        <sz val="10"/>
        <rFont val="Arial"/>
        <family val="2"/>
        <charset val="204"/>
      </rPr>
      <t>¹</t>
    </r>
    <r>
      <rPr>
        <i/>
        <sz val="10"/>
        <rFont val="Times New Roman"/>
        <family val="1"/>
        <charset val="204"/>
      </rPr>
      <t xml:space="preserve">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  </r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</si>
  <si>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</si>
  <si>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</si>
  <si>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</si>
  <si>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</si>
  <si>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1 16 25030 01 0000 140</t>
  </si>
  <si>
    <t>Денежные взыскания (штрафы) за нарушение  законодательства Российской Федерации об охране и использовании животного мира</t>
  </si>
  <si>
    <t>1 16 25060 01 0000 140</t>
  </si>
  <si>
    <t>Денежные взыскания (штрафы) за нарушение земельного законодательства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</si>
  <si>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</si>
  <si>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</si>
  <si>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</si>
  <si>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РФ об административных правонарушениях</t>
  </si>
  <si>
    <t>1 09 04000 00 0000 110</t>
  </si>
  <si>
    <t>1 09 04010 02 0000 110</t>
  </si>
  <si>
    <t>1 16 90000 00 0000 140</t>
  </si>
  <si>
    <t xml:space="preserve">Прочие поступления от денежных взысканий  (штрафов) и иных сумм в возмещение ущерба </t>
  </si>
  <si>
    <t>1 09 04020 02 0000 110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</si>
  <si>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</si>
  <si>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</si>
  <si>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</si>
  <si>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</si>
  <si>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</si>
  <si>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</si>
  <si>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2 02 15001 00 0000 151</t>
  </si>
  <si>
    <t>Дотации на выравнивание  бюджетной обеспеченности</t>
  </si>
  <si>
    <t>2 02 01000 00 0000 151</t>
  </si>
  <si>
    <t>2 02 01001 00 0000 151</t>
  </si>
  <si>
    <t>2 02 15001 05 0000 151</t>
  </si>
  <si>
    <t>Дотации бюджетам муниципальных районов на выравнивание  бюджетной обеспеченности</t>
  </si>
  <si>
    <t>2 02 15002 00 0000 151</t>
  </si>
  <si>
    <t>Дотации бюджетам на поддержку мер по обеспечению сбалансированности бюджетов</t>
  </si>
  <si>
    <t>2 02 01003 00 0000 151</t>
  </si>
  <si>
    <t>2 02 15002 05 0000 151</t>
  </si>
  <si>
    <t>2 02 20000 00 0000 151</t>
  </si>
  <si>
    <t>Субсидии бюджетам бюджетной системы Российской Федерации (межбюджетные субсидии)</t>
  </si>
  <si>
    <t>2 02 29999 00 0000 151</t>
  </si>
  <si>
    <t>Прочие субсидии</t>
  </si>
  <si>
    <t>2 02 02999 05 0000 151</t>
  </si>
  <si>
    <t>Субсидии бюджетам муниципальных районов на  реализацию  долгосрочной  программы"Развитие  образования  Брянской области (2009-2013 годы)</t>
  </si>
  <si>
    <t>2 02 29999 05 0000 151</t>
  </si>
  <si>
    <t>Субсидии бюджетам муниципальных районов на организацию отдыха  детей в каникулярное время</t>
  </si>
  <si>
    <t>2 02 30000 00 0000 151</t>
  </si>
  <si>
    <t>Субвенции бюджетам бюджетной системы Российской Федерации</t>
  </si>
  <si>
    <t>2 02 03007 00 0000 151</t>
  </si>
  <si>
    <t>Субвенция  бюджетам  на составление (изменение) списков  кандидатов  в  присяжные  заседатели  федеральных  судов  общей юридикции  в  Российской  Федерации</t>
  </si>
  <si>
    <t>202 03007 05 0000 151</t>
  </si>
  <si>
    <t>Субвенция  бюджетам  муниципальных  образований  на составление (изменение) списков  кандидатов  в  присяжные  заседатели  федеральных  судов  общей юридикции  в  Российской  Федерации</t>
  </si>
  <si>
    <t>2 02 02000 00 0000 151</t>
  </si>
  <si>
    <t>2 02 02002 00 0000 151</t>
  </si>
  <si>
    <t>2 02 03024 00 0000 151</t>
  </si>
  <si>
    <t>Субвенция на обеспечение сохранности  жилых  помещений, закрепленных  за  детьми -сиротами  и детьми, оставшимися без попечения родителей</t>
  </si>
  <si>
    <t>2 02 35260 00 0000 151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</si>
  <si>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</si>
  <si>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2 02 02004 00 0000 151</t>
  </si>
  <si>
    <t>2 02 35260 05 0000 151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</si>
  <si>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</si>
  <si>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2 02 03021 00 0000 151</t>
  </si>
  <si>
    <t>Субвенции бюджетам  муниципальных образований  на  выплату  вознаграждения за  выполнение  функций  классного руководителя педагогическим  работникам муниципальных  образовательных  учреждений</t>
  </si>
  <si>
    <t>2 02 02005 00 0000 151</t>
  </si>
  <si>
    <t>2 02 03021 05 0000 151</t>
  </si>
  <si>
    <t>Субвенции бюджетам  муниципальных районов  на  выплату  вознаграждения за  выполнение  функций  классного руководителя педагогическим  работникам муниципальных  образовательных  учреждений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</si>
  <si>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</si>
  <si>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</si>
  <si>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2 02 02006 00 0000 151</t>
  </si>
  <si>
    <t>2 02 30024 05 0000 151</t>
  </si>
  <si>
    <t>Субвенции бюджетам муниципальных районов на предоставление мер социальной поддержки  работникам  образовательных  организаций, работающим  в   сельских  населенных  пунктах и поселках  городского  типа  на  территории      Брянской  области</t>
  </si>
  <si>
    <t>2 02 03024 05 0000 151</t>
  </si>
  <si>
    <t>Субвенции бюджетам муниципальных районов на проведение Всероссийской сельскохозяйственной переписи в 2016 году</t>
  </si>
  <si>
    <t>2 02 02007 00 0000 151</t>
  </si>
  <si>
    <t>Субвенции бюджетам муниципальных образований  на  предоставление  мер социальной поддержки по оплате жилья и коммунальных услуг отдельным категориям граждан, работающих в учреждениях культуры,находящихся  в сельской  местности  или поселках городского типа на территории Брянской области</t>
  </si>
  <si>
    <t>Субвенции бюджетам муниципальных образований на осуществление отдельных государственных полномочий Брянской области в сфере деятельности   по профилактике  безнадзорности  и правонарушений  несовершеннолетних , организации деятельности административных комиссий и определения перечня  должностных  лиц  органов  местного  самоуправления ,уполномоченных составлять  протоколы  об административных  правонарушениях</t>
  </si>
  <si>
    <t>2 02 02010 00 0000 151</t>
  </si>
  <si>
    <t>2 02 02013 00 0000 151</t>
  </si>
  <si>
    <t>Субвенции бюджетам муниципальных районов для осуществления  отдельных  государственных полномочий Брянской области по организации  и осуществлению  деятельности по  опеке и попечительству</t>
  </si>
  <si>
    <t>Субвенции бюджетам муниципальных районов на осуществление  отдельных  государственных полномочий Брянской области в области охраны труда и уведомительной  регистрации  территориальных  соглашений  и  коллективных  договоров</t>
  </si>
  <si>
    <t>Субвенция бюджетам муниципальных районов на обеспечение сохранности  жилых  помещений, закрепленных  за  детьми -сиротами  и детьми, оставшимися без попечения родителей</t>
  </si>
  <si>
    <t>Субвенции бюджетам муниципальных районов на организацию и  осуществление  деятельности по  опеке и попечительству , выплату ежемесячных денежных  средств на  содержание и проезд ребенка, переданного  на  воспитание в семью  опекуна(попечителя), приемную  семью,  вознаграждения  приемным родителям</t>
  </si>
  <si>
    <t>Субвенции бюджетам муниципальных районов на  осуществление  отдельных  государственных  полномочий  Брянской  области  по  организации  проведения   на  территории  Брянской  области  мероприятий  по  предупреждению и  ликвидации  болезней  животных, их  лечению,защите  населения  от  болезней  общих  для  человека  и  животных, в части  оборудования  и  содержания   скотомогильников (биотермических  ям ) и в  части  организации  отлова и  содержание   безнадзорных  животных  на  территории Брянской  области</t>
  </si>
  <si>
    <t>Субвенции бюджетам  муниципальных  районов  на  финансовое  обеспечение  получения  дошкольного  образования  в  образовательных  организациях</t>
  </si>
  <si>
    <t>Субвенция  бюджетам  муниципальных  районов  на  финансовое  обеспечение  деятельности  муниципальных  общеобразовательных  организаий, имеющих  государственную  аккредитацию  негосударственных  общеобразовательных  организаций  в части  реализации  ими  государственного  стандарта  общего  образования</t>
  </si>
  <si>
    <t>2 02 30029 00 0000 151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</si>
  <si>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</si>
  <si>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</si>
  <si>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</si>
  <si>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</si>
  <si>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</si>
  <si>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</si>
  <si>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202 03999  00 0000 151</t>
  </si>
  <si>
    <t>Прочие  субвенции</t>
  </si>
  <si>
    <t>202 03999 05 0000 151</t>
  </si>
  <si>
    <t>Прочие  субвенции  бюджетам муниципальных  районов</t>
  </si>
  <si>
    <t>Субвенции бюджетам  муниципальных  районов  на  финансове  обеспечение  получения  дошкольного  образования  в  дошкольных  образовательных  организациях</t>
  </si>
  <si>
    <t>2 02 03999 05 0000 151</t>
  </si>
  <si>
    <t>Субвенция  бюджетам  муниципальных  районов  на  финансовое  обеспечение  деятельности  муниципальных  общеобразовательных  организаий,имеющих  государственную  аккредитацию  негосударственных  общеобразовательных  организаций  в части  реализации  ими  государственного  стандарта  общего  образования</t>
  </si>
  <si>
    <t>БЕЗВОЗМЕЗДНЫЕ ПОСТУПЛЕНИЯ В БЮДЖЕТЫ ПОСЕЛЕНИЙ</t>
  </si>
  <si>
    <t>Субвенции бюджетам муниципальных районов на осуществление отдельных полномочий органов государственной власти Брянской области по расчету и предоставлению дотаций поселениям на выравнивание бюджетной обеспеченности за счет средств областного бюджета</t>
  </si>
  <si>
    <t>2 02 02030 02 0000 151</t>
  </si>
  <si>
    <t>2 02 02038 00 0000 151</t>
  </si>
  <si>
    <t>2 02 35118 00 0000 151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</si>
  <si>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</si>
  <si>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2 02 35118 05 0000 151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</si>
  <si>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</si>
  <si>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РФ</t>
  </si>
  <si>
    <t>2 02 02040 00 0000 151</t>
  </si>
  <si>
    <t>2 02 02048 00 0000 151</t>
  </si>
  <si>
    <t>Субвенции бюджетам муниципальных районов на поддержку мер по обеспечению сбалансированности бюджетов поселений</t>
  </si>
  <si>
    <t>Субвенции бюджетам муниципальных районов  для предоставления субсидий бюджетам поселений  по финансированию разовой материальной помощи к отпуску работникам  учреждений культуры, физической культуры и спорта</t>
  </si>
  <si>
    <t>2 02 04000 00 0000 151</t>
  </si>
  <si>
    <t>2 02 04005 00 0000 151</t>
  </si>
  <si>
    <t>2 02 04006 02 0000 151</t>
  </si>
  <si>
    <t>Субвенции бюджетам муниципальных районов на финансовое обеспечение передаваемых государственных полномочий Брянской области по финансовой поддержке организации бюджетного процесса в городских и сельских поселениях</t>
  </si>
  <si>
    <t>Иные межбюджетные трансферты</t>
  </si>
  <si>
    <t>2 02 40014 00 0000 151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</si>
  <si>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</si>
  <si>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( рублей)</t>
  </si>
  <si>
    <t>Наименование</t>
  </si>
  <si>
    <t>КВСР</t>
  </si>
  <si>
    <t>Рз</t>
  </si>
  <si>
    <t>Пр</t>
  </si>
  <si>
    <t>ЦСР</t>
  </si>
  <si>
    <t>ВР</t>
  </si>
  <si>
    <t>Сумма на 2017 год</t>
  </si>
  <si>
    <t>ПОГАРСКИЙ РАЙОННЫЙ СОВЕТ НАРОДНЫХ ДЕПУТАТОВ</t>
  </si>
  <si>
    <t>002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</si>
  <si>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</si>
  <si>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</si>
  <si>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</si>
  <si>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</si>
  <si>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Непрограммная деятельность</t>
  </si>
  <si>
    <t>15 0 00 00000</t>
  </si>
  <si>
    <t>Обеспечение деятельности законодательного (представительного) органа муниципального образования</t>
  </si>
  <si>
    <t>15 0 00 10050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</si>
  <si>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</si>
  <si>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</si>
  <si>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</si>
  <si>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</si>
  <si>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</si>
  <si>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</si>
  <si>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</si>
  <si>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Иные бюджетные  ассигнования </t>
  </si>
  <si>
    <t>800</t>
  </si>
  <si>
    <t>Уплата налогов, сборов и иных платежей</t>
  </si>
  <si>
    <t>850</t>
  </si>
  <si>
    <t>УПРАВЛЕНИЕ ОБРАЗОВАНИЯ АДМИНИСТРАЦИИ ПОГАРСКОГО РАЙОНА</t>
  </si>
  <si>
    <t>003</t>
  </si>
  <si>
    <t>Образование</t>
  </si>
  <si>
    <t>07</t>
  </si>
  <si>
    <t>Дошкольное образование</t>
  </si>
  <si>
    <t>Дошкольные образовательные организации</t>
  </si>
  <si>
    <t xml:space="preserve">07 </t>
  </si>
  <si>
    <t>03 0 00 10630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</si>
  <si>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</si>
  <si>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</si>
  <si>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</si>
  <si>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</si>
  <si>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Иные бюджетные ассигнования</t>
  </si>
  <si>
    <t>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</si>
  <si>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03 0 00 14710</t>
  </si>
  <si>
    <t>Общее образование</t>
  </si>
  <si>
    <t xml:space="preserve">003 </t>
  </si>
  <si>
    <t>02</t>
  </si>
  <si>
    <t>Общеобразовательные организации</t>
  </si>
  <si>
    <t>03 0 00 10640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</si>
  <si>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общеобразовательных организациях</t>
  </si>
  <si>
    <t>03 0 00 14700</t>
  </si>
  <si>
    <t xml:space="preserve">Дополнительные меры  государственной поддержки обучающихся </t>
  </si>
  <si>
    <t>03 0 00 14730</t>
  </si>
  <si>
    <t>Дополнительное образование детей</t>
  </si>
  <si>
    <t>Организация дополнительного образования  (ДЮСШ)</t>
  </si>
  <si>
    <t>03 0 00 10660</t>
  </si>
  <si>
    <t>Организация дополнительного образования  (Д.тв.)</t>
  </si>
  <si>
    <t>03 0 00 10680</t>
  </si>
  <si>
    <t>Организация дополнительного образования  (ДШИ)</t>
  </si>
  <si>
    <t>03 0 00 10690</t>
  </si>
  <si>
    <t>Молодежная политика и оздоровление детей</t>
  </si>
  <si>
    <t>Мероприятия по проведению оздоровительной кампании детей</t>
  </si>
  <si>
    <t>03 0 00 14 790</t>
  </si>
  <si>
    <t>03 0 00 S4790</t>
  </si>
  <si>
    <t>Другие вопросы в области образования</t>
  </si>
  <si>
    <t>09</t>
  </si>
  <si>
    <t>Руководство  и управление в сфере установленных функций органов местного самоуправления</t>
  </si>
  <si>
    <t>03 0 00 10100</t>
  </si>
  <si>
    <t xml:space="preserve">Учреждения  психолого-медико-социального  сопровождения </t>
  </si>
  <si>
    <t>03 0 00 10670</t>
  </si>
  <si>
    <t>Учреждения, обеспечивающие  оказание  услуг в сфере  образования (бухгалтерия)</t>
  </si>
  <si>
    <t>03 0 00 10740</t>
  </si>
  <si>
    <t>Учреждения, обеспечивающие  оказание  услуг в сфере  образования (центр материального снабжения)</t>
  </si>
  <si>
    <t>03 0 00 10750</t>
  </si>
  <si>
    <t>Учреждения, обеспечивающие  оказание  услуг в сфере  образования (учебно-методический кабинет)</t>
  </si>
  <si>
    <t>03 0 00 10760</t>
  </si>
  <si>
    <t xml:space="preserve"> Предоставление мер социальной  поддержки  работникам  образовательных  организаций , работающим  в сельских  населенных  пунктах  и поселках  городского типа на  территории Брянской  области</t>
  </si>
  <si>
    <t>03 0 00 14770</t>
  </si>
  <si>
    <t>Мероприятия по противодействию  злоупотребления наркотикам и  их незаконному обороту</t>
  </si>
  <si>
    <t>03 0 11 75010</t>
  </si>
  <si>
    <t>Мероприятия по обеспечению пожарной безопасности  объектов образования Погарского района</t>
  </si>
  <si>
    <t>03 0 11 75020</t>
  </si>
  <si>
    <t>Мероприятия по поддержке одаренных детей</t>
  </si>
  <si>
    <t>03 0 11 75030</t>
  </si>
  <si>
    <t>Мероприятия по организации временного трудоустройства несовершеннолетних граждан в возрасте от 14 до 18 лет в Погарском районе</t>
  </si>
  <si>
    <t>03 0 11 75040</t>
  </si>
  <si>
    <t>Мероприятия в сфере героико-патриотического воспитания граждан</t>
  </si>
  <si>
    <t>03 0 11 75050</t>
  </si>
  <si>
    <t>Мероприятия по повышению безопасности  дорожного движения в Погарском районе</t>
  </si>
  <si>
    <t>03 0 11 75060</t>
  </si>
  <si>
    <t>Мероприятия  по развитию туристско-краеведческого направления  воспитания  школьников</t>
  </si>
  <si>
    <t>03 0 11 75070</t>
  </si>
  <si>
    <t>Социальная политика</t>
  </si>
  <si>
    <t>10</t>
  </si>
  <si>
    <t xml:space="preserve">Охрана семьи и детства </t>
  </si>
  <si>
    <t>04</t>
  </si>
  <si>
    <t>Компенсация  части родительской  платы за  присмотр и уход за ребенком  в образовательных  организациях, реализующих образовательную  программу дошкольного  образования</t>
  </si>
  <si>
    <t>03 0 00 14780</t>
  </si>
  <si>
    <t>Социальное  обеспечение и иные  выплаты 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</si>
  <si>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</si>
  <si>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</si>
  <si>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</si>
  <si>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общегосударственные вопросы</t>
  </si>
  <si>
    <t>13</t>
  </si>
  <si>
    <t>07 0 00 10100</t>
  </si>
  <si>
    <t>Информационное обеспечение деятельности органов муниципальной власти</t>
  </si>
  <si>
    <t>07 0 00 13200</t>
  </si>
  <si>
    <t>Оплата коммунальных услуг муниципального жилья</t>
  </si>
  <si>
    <t>07 0 00 13210</t>
  </si>
  <si>
    <t>Оценка имущества, признание прав и регулирование отношений муниципальной собственности</t>
  </si>
  <si>
    <t>07 0 00 17400</t>
  </si>
  <si>
    <t>Приобретение земельных участков из земель сельскохозяйственного назначения в муниципальную собственность Погарского района</t>
  </si>
  <si>
    <t>07 0 00 17410</t>
  </si>
  <si>
    <t>Мероприятия по землеустройству и землепользованию</t>
  </si>
  <si>
    <t>07 0 00 17420</t>
  </si>
  <si>
    <t>ФИНАНСОВОЕ  УПРАВЛЕНИЕ  АДМИНИСТРАЦИИ  ПОГАРСКОГО  РАЙОНА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</si>
  <si>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</si>
  <si>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</si>
  <si>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06 0 00 10100</t>
  </si>
  <si>
    <t>Резервные фонды</t>
  </si>
  <si>
    <t>11</t>
  </si>
  <si>
    <t>Резервные фонды местных администраций</t>
  </si>
  <si>
    <t>15 0 00 10120</t>
  </si>
  <si>
    <t xml:space="preserve">Иные бюджетные ассигнования </t>
  </si>
  <si>
    <t>Резервные  средства</t>
  </si>
  <si>
    <t>870</t>
  </si>
  <si>
    <t>Другие  общегосударственные  вопросы</t>
  </si>
  <si>
    <t>Осуществление отдельных государственных полномочий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</si>
  <si>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06 0 00 12020</t>
  </si>
  <si>
    <t>Межбюджетные  трансферты</t>
  </si>
  <si>
    <t>500</t>
  </si>
  <si>
    <t>Субвенции</t>
  </si>
  <si>
    <t>530</t>
  </si>
  <si>
    <t>Национальная  оборона</t>
  </si>
  <si>
    <t xml:space="preserve">009 </t>
  </si>
  <si>
    <t>Мобилизационная  и вневойсковая  подготовка</t>
  </si>
  <si>
    <t>Осуществление отдельных государственных полномочий по первичному воинскому учету на территориях, где отсутствуют военные комиссариаты</t>
  </si>
  <si>
    <t>06 0 00 51180</t>
  </si>
  <si>
    <t xml:space="preserve">Межбюджетные  трансферты </t>
  </si>
  <si>
    <t>Национальная безопасность и правоохранительная деятельность</t>
  </si>
  <si>
    <t>Обеспечение пожарной безопасности</t>
  </si>
  <si>
    <t xml:space="preserve">Межбюджетные трансферты </t>
  </si>
  <si>
    <t>540</t>
  </si>
  <si>
    <t>Национальная экономика</t>
  </si>
  <si>
    <r>
      <t>Д</t>
    </r>
    <r>
      <rPr>
        <b/>
        <sz val="10"/>
        <rFont val="Times New Roman"/>
        <family val="1"/>
        <charset val="204"/>
      </rPr>
      <t>орожное хозяйство(дорожные фонды)</t>
    </r>
  </si>
  <si>
    <t xml:space="preserve">09 </t>
  </si>
  <si>
    <t>06 0 00 16130</t>
  </si>
  <si>
    <t>Передача полномочий бюджетам сельских поселений в соответствии с заключенными соглашениями на дорожную деятельность в отношении автомобильных дорог  местного значения в границах населенных пунктов поселения и обеспечение безопасности дорожного движения 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поселений, а также осуществление иных полномочий  в области использования автомобильных дорог и осуществление дорожной деятельности в соответствии  с законодательством Российской Федерации</t>
  </si>
  <si>
    <t>06 0 00 72110</t>
  </si>
  <si>
    <t>Жилищно коммунальное хозяйство</t>
  </si>
  <si>
    <t>05</t>
  </si>
  <si>
    <t>Коммунальное хозяйство</t>
  </si>
  <si>
    <t xml:space="preserve">Иные межбюджетные трансферты бюджетам поселений  на осуществление передаваемых полномочий по решению отдельных вопросов местного значения поселений в сфере электро-,тепло-,газо- и водоснабжения населения ,водоотведения,снабжения населения топливом в пределах полномочий ,установленных законодательством  РФ </t>
  </si>
  <si>
    <t>06 0 00 81040</t>
  </si>
  <si>
    <t>Культура, кинематография</t>
  </si>
  <si>
    <t>08</t>
  </si>
  <si>
    <t>Культура</t>
  </si>
  <si>
    <t>Предоставление   мер социальной  поддержки по оплате жилья и коммунальных услуг отдельным категориям граждан, работающим в учреждениях культуры, находящихся в сельской местности или поселках городского типа на террритории Брянской  области</t>
  </si>
  <si>
    <t>06 0 00 14210</t>
  </si>
  <si>
    <t>Межбюджетные  трансферты общего характера  бюджетам субъектов  Российской  Федерации  и муниципальных 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</si>
  <si>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</si>
  <si>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</si>
  <si>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Осуществление отдельных  полномочий органов  государственной  власти Брянской области по  расчету и предоставлению  дотаций поселениям  на выравнивание бюджетной  обеспеченности за счет средств областного бюджета</t>
  </si>
  <si>
    <t>06 0 00 15840</t>
  </si>
  <si>
    <t>Межбюджетные трансферты</t>
  </si>
  <si>
    <t xml:space="preserve">Дотации </t>
  </si>
  <si>
    <t>510</t>
  </si>
  <si>
    <t>Иные дотации</t>
  </si>
  <si>
    <t>Поддержка мер по обеспечению сбалансированности бюджетов поселений</t>
  </si>
  <si>
    <t>06 0 00 15860</t>
  </si>
  <si>
    <t>Дотации</t>
  </si>
  <si>
    <t>Прочие межбюджетные трансферты общего характера</t>
  </si>
  <si>
    <t>Иные межбюджетные трансферты бюджетам поселений</t>
  </si>
  <si>
    <t>06 0 00 15870</t>
  </si>
  <si>
    <t>АДМИНИСТРАЦИЯ ПОГАРСКОГО РАЙОНА                                             БРЯНСКОЙ ОБЛАСТИ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</si>
  <si>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</si>
  <si>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местной администрации</t>
  </si>
  <si>
    <t>02 0 00 10010</t>
  </si>
  <si>
    <t>02 0 00 10100</t>
  </si>
  <si>
    <t>Судебная система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</si>
  <si>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</si>
  <si>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02 0 00 51200</t>
  </si>
  <si>
    <t>Многофункциональный центр</t>
  </si>
  <si>
    <t>02 0 00 11110</t>
  </si>
  <si>
    <t>02 0 00 12020</t>
  </si>
  <si>
    <t>Уплата налога на имущество организаций и земельного налога</t>
  </si>
  <si>
    <t>851</t>
  </si>
  <si>
    <t xml:space="preserve">Уплата прочих налогов, сборов </t>
  </si>
  <si>
    <t>852</t>
  </si>
  <si>
    <t>02 0 00 13200</t>
  </si>
  <si>
    <t>Защита населения и территории от чрезвычайных ситуаций природного и техногенного характера, гражданская оборона</t>
  </si>
  <si>
    <t>Единая дежурно-диспетчерская служба</t>
  </si>
  <si>
    <t>02 0 00 12040</t>
  </si>
  <si>
    <t>Расходы на выплаты персоналу казенных учреждений</t>
  </si>
  <si>
    <t>110</t>
  </si>
  <si>
    <t>Другие вопросы в области национальной безопасности и правоохранительной деятельности</t>
  </si>
  <si>
    <t>Мероприятия по профилактике правонарушений и усилению борьбы с преступностью в Погарском районе</t>
  </si>
  <si>
    <t>02 0 11 75140</t>
  </si>
  <si>
    <t>Мероприятия по профилактике терроризма и экстремизма на территории Погарского района</t>
  </si>
  <si>
    <t>02 0 11 75280</t>
  </si>
  <si>
    <t>Сельское хозяйство и рыболовство</t>
  </si>
  <si>
    <t>Осуществление отдельных государственных полномочий по организации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</t>
  </si>
  <si>
    <t>02 0 00 12510</t>
  </si>
  <si>
    <t>Проведение Всероссийской сельскохозяйственной переписи в 2016 году</t>
  </si>
  <si>
    <t>02 0 00 53910</t>
  </si>
  <si>
    <t>Мероприятия  по поддержке сельскохозяйственных предприятий в приобретении новой сельскохозяйственной техники и запасных частей к сельскохозяйственной технике</t>
  </si>
  <si>
    <t>02 0 11 75080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</si>
  <si>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</si>
  <si>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Мероприятия в сфере плодородия почв</t>
  </si>
  <si>
    <t>02 0 11 75090</t>
  </si>
  <si>
    <t>Мероприятия в сфере развития животноводства</t>
  </si>
  <si>
    <t>02 0 11 75100</t>
  </si>
  <si>
    <t>Мероприятия в  сфере  поддержки  семеноводства  сельскохозяйственных  культур</t>
  </si>
  <si>
    <t>02 0 11 75110</t>
  </si>
  <si>
    <t>Водное хозяйство</t>
  </si>
  <si>
    <t>Транспорт</t>
  </si>
  <si>
    <t xml:space="preserve">Компенсация транспортным организациям части потерь в доходах, возникающих в результате регулирования тарифов на перевозку пассажиров автомобильным пассажирским транспортом по муниципальным маршрутам регулярных перевозок </t>
  </si>
  <si>
    <t>02 0 00 18450</t>
  </si>
  <si>
    <t>02 0 00 18420</t>
  </si>
  <si>
    <t>Дорожное хозяйство (дорожные фонды)</t>
  </si>
  <si>
    <t>Обеспечение сохранности автомобильных дорог местного значения и условий безопасного движения по ним</t>
  </si>
  <si>
    <t>02 0 00 72010</t>
  </si>
  <si>
    <t>Другие вопросы в области  национальной экономики</t>
  </si>
  <si>
    <t>12</t>
  </si>
  <si>
    <t>Осуществление  отдельных  государственных полномочий  в области  охраны  труда и уведомительной  регистрации  территориальных соглашений  и коллективных  договоров</t>
  </si>
  <si>
    <t>02 0 00 17900</t>
  </si>
  <si>
    <t>919</t>
  </si>
  <si>
    <t>Мероприятия по развитию и поддержке малого и среднего бизнеса, предоставление грантовой поддержки субъектам малого и среднего предпринимательства</t>
  </si>
  <si>
    <t>02 0 11 75120</t>
  </si>
  <si>
    <t xml:space="preserve">Мероприятия по развитию потребительской кооперации  в Погарском  районе </t>
  </si>
  <si>
    <t>02 0 11 75130</t>
  </si>
  <si>
    <t>Жилищно-коммунальное хозяйство</t>
  </si>
  <si>
    <t>Жилищное хозяйство</t>
  </si>
  <si>
    <t xml:space="preserve">Мероприятия по привлечению специалистов в ГБУЗ "Погарская ЦРБ" </t>
  </si>
  <si>
    <t>02 0 11 75160</t>
  </si>
  <si>
    <t>Мероприятия по энергосбережению и повышению энергетической эффективности в Погарском районе</t>
  </si>
  <si>
    <t>02 0 11 75170</t>
  </si>
  <si>
    <t>Мероприятия по развитию малоэтажного строительства на территории Погарского района</t>
  </si>
  <si>
    <t>02 0 11 75270</t>
  </si>
  <si>
    <t xml:space="preserve">Иные межбюджетные трансферты бюджетам поселений  на осуществление передаваемых полномочий по решению отдельных вопросов местного значения поселений в сфере электро-,тепло-,газо- и водоснабжения населения , водоотведения,снабжения населения топливом в пределах полномочий ,установленных законодательством  РФ </t>
  </si>
  <si>
    <t>02 0 00 81040</t>
  </si>
  <si>
    <t>Мероприятия по реконструкции, модернизации и развитию систем водоснабжения и водоотведения</t>
  </si>
  <si>
    <t>02 0 11 75260</t>
  </si>
  <si>
    <t>Охрана окружающей среды</t>
  </si>
  <si>
    <t>Другие вопросы в области охраны окружающей среды</t>
  </si>
  <si>
    <t>Мероприятия в сфере охраны окружающей среды</t>
  </si>
  <si>
    <t>02 0 11 75180</t>
  </si>
  <si>
    <t>Мероприятия в сфере кадровой политики здравоохранения Погарского района</t>
  </si>
  <si>
    <t>02 0 11 75190</t>
  </si>
  <si>
    <t>Софинансирование объектов капитальных вложений муниципальной собственности</t>
  </si>
  <si>
    <t>02 0 00 S1270</t>
  </si>
  <si>
    <t xml:space="preserve"> 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</si>
  <si>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</si>
  <si>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</si>
  <si>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</si>
  <si>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 xml:space="preserve">Культура, кинематография </t>
  </si>
  <si>
    <t>Библиотеки</t>
  </si>
  <si>
    <t>02 0 00 10540</t>
  </si>
  <si>
    <t>Музеи и постоянные выставки</t>
  </si>
  <si>
    <t>02 0 00 10550</t>
  </si>
  <si>
    <t>Осуществление полномочий по решению вопросов местного значения городского  поселения в соответствии с заключенными соглашениями в части обеспечения населения услугами учреждений культуры</t>
  </si>
  <si>
    <t>02 0 00 10560</t>
  </si>
  <si>
    <t>Дома культуры</t>
  </si>
  <si>
    <t>02 0 00 10570</t>
  </si>
  <si>
    <t>Осуществление полномочий по решению вопросов местного значения городского поселений в соответствии с заключенными соглашениями в части организации библиотечного обслуживания населения</t>
  </si>
  <si>
    <t>02 0 00 10580</t>
  </si>
  <si>
    <t>Осуществление передаваемых полномочий по предоставлению мер социальной поддержки по оплате жилья и коммунальных услуг отдельным категориям граждан, работающим в учреждениях культуры, находящихся в сельской местности или поселках городского типа на территории Брянской области</t>
  </si>
  <si>
    <t>02 0 00 14210</t>
  </si>
  <si>
    <t>Мероприятия по поддержке молодежи</t>
  </si>
  <si>
    <t>02 0 11 75210</t>
  </si>
  <si>
    <t xml:space="preserve"> </t>
  </si>
  <si>
    <t>Мероприятия по развитию и сохранению культурного наследия</t>
  </si>
  <si>
    <t>04 0 11 75200</t>
  </si>
  <si>
    <t>Пенсионное обеспечение</t>
  </si>
  <si>
    <t>Ежемесячная доплата к пенсии муниципальным служащим</t>
  </si>
  <si>
    <t>02 0 00 16510</t>
  </si>
  <si>
    <t>Социальное обеспечение и иные выплаты  населению</t>
  </si>
  <si>
    <t>Социальное обеспечение населения</t>
  </si>
  <si>
    <t>Прочие  административные  мероприятия в  области  социальной  политики</t>
  </si>
  <si>
    <t>02 0 00 12810</t>
  </si>
  <si>
    <t>Социальные выплаты молодым семьям на приобретение жилья</t>
  </si>
  <si>
    <t>02 0 00 16200</t>
  </si>
  <si>
    <t xml:space="preserve">Обеспечение  сохранности  жилых  помещений,закрепленных  за детьми-сиротами  и  детьми,оставшимися  без  попечения  родителей     </t>
  </si>
  <si>
    <t>02 0 00 16710</t>
  </si>
  <si>
    <t>Мероприятия по обеспечению жильем молодых семей</t>
  </si>
  <si>
    <t>02 0 11 S6200</t>
  </si>
  <si>
    <t>Организация  и осуществление деятельности по опеке и попечительству, выплату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</si>
  <si>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02 0 00 16720</t>
  </si>
  <si>
    <t>Публичные нормативные социальные выплаты гражданам</t>
  </si>
  <si>
    <t>310</t>
  </si>
  <si>
    <t>Обеспечение  предоставления жилых помещений детям - сиротам и детям, оставшимся без попечения родителей,лицам из их числа по договорам найма специализированных жилых помещений</t>
  </si>
  <si>
    <t>02 0 00 50820</t>
  </si>
  <si>
    <t>Выплата единовременного пособия при всех формах устройства детей, лишенных родительского попечения, в семью</t>
  </si>
  <si>
    <t>02 0 00 52600</t>
  </si>
  <si>
    <t>Другие вопросы в области  социальной  политики</t>
  </si>
  <si>
    <t>Мероприятия по поддержке детей-сирот</t>
  </si>
  <si>
    <t>02 0 11 75230</t>
  </si>
  <si>
    <t>Мероприятия по профилактике безнадзорности и правонарушений несовершеннолетних</t>
  </si>
  <si>
    <t>02 0 11 75240</t>
  </si>
  <si>
    <t>Физическая культура и спорт</t>
  </si>
  <si>
    <t xml:space="preserve">Физическая культура </t>
  </si>
  <si>
    <t>Спортивно-оздоровительные комплексы и центры</t>
  </si>
  <si>
    <t>02 0 00 10980</t>
  </si>
  <si>
    <t>Субсидии автономным учреждениям</t>
  </si>
  <si>
    <t>620</t>
  </si>
  <si>
    <t>Массовый спорт</t>
  </si>
  <si>
    <t>Мероприятия по развитию физической культуры и спорта</t>
  </si>
  <si>
    <t>05 0 11 75250</t>
  </si>
  <si>
    <t>Контрольно-счетная палата  Погарского района</t>
  </si>
  <si>
    <t>917</t>
  </si>
  <si>
    <t>Обеспечение деятельности председателя Контрольно-счетной палаты</t>
  </si>
  <si>
    <t>15 0 00 10060</t>
  </si>
  <si>
    <t>Обеспечение деятельности Контрольно - счетной палаты</t>
  </si>
  <si>
    <t>15 0 00 10070</t>
  </si>
  <si>
    <t>Итого</t>
  </si>
  <si>
    <t xml:space="preserve">                    (рублей)</t>
  </si>
  <si>
    <t>МП</t>
  </si>
  <si>
    <t>ППМП</t>
  </si>
  <si>
    <t>ОМ</t>
  </si>
  <si>
    <t>НР</t>
  </si>
  <si>
    <t>Реализация полномочий  органов местного самоуправления Погарского района (2015-2020 годы)</t>
  </si>
  <si>
    <t>0</t>
  </si>
  <si>
    <t>00</t>
  </si>
  <si>
    <t>10010</t>
  </si>
  <si>
    <t>10100</t>
  </si>
  <si>
    <t>10540</t>
  </si>
  <si>
    <t>10550</t>
  </si>
  <si>
    <t>Осуществление полномочий по решению вопросов местного значения городского поселения в соответствии с заключенными соглашениями в части обеспечения населения услугами учреждений культуры</t>
  </si>
  <si>
    <t>10560</t>
  </si>
  <si>
    <t>10570</t>
  </si>
  <si>
    <t>Осуществление полномочий по решению вопросов местного значения городского поселения в соответствии с заключенными соглашениями в части организации библиотечного обслуживания населения</t>
  </si>
  <si>
    <t>10580</t>
  </si>
  <si>
    <t>10980</t>
  </si>
  <si>
    <t>11110</t>
  </si>
  <si>
    <t>12020</t>
  </si>
  <si>
    <t>12040</t>
  </si>
  <si>
    <t>12510</t>
  </si>
  <si>
    <t>12810</t>
  </si>
  <si>
    <t>13200</t>
  </si>
  <si>
    <t>Подготовка объектов ЖКХ к зиме</t>
  </si>
  <si>
    <t>13450</t>
  </si>
  <si>
    <t>14210</t>
  </si>
  <si>
    <t>16200</t>
  </si>
  <si>
    <t>16510</t>
  </si>
  <si>
    <t>16710</t>
  </si>
  <si>
    <t>16720</t>
  </si>
  <si>
    <t>Отдельные мероприятия по развитию спорта</t>
  </si>
  <si>
    <t>17640</t>
  </si>
  <si>
    <t>17900</t>
  </si>
  <si>
    <t>Компенсация транспортным организациям части потерь в доходах, возникающих в результате регулирования тарифов на перевозку пассажиров автомобильным пассажирским транспортом по муниципальным маршрутам регулярных перевозок</t>
  </si>
  <si>
    <t>18420</t>
  </si>
  <si>
    <t>Устойчивое развитие сельских территорий</t>
  </si>
  <si>
    <t>50180</t>
  </si>
  <si>
    <t>Капитальные вложения в объекты государственной (муниципальной) собственности</t>
  </si>
  <si>
    <t>Обеспечение  предоставления жилых помещений детям - сиротам и детям, оставшимся без попечения родителей, лицам из их числа по договорам найма специализированных жилых помещений</t>
  </si>
  <si>
    <t>50820</t>
  </si>
  <si>
    <t>51200</t>
  </si>
  <si>
    <t>52600</t>
  </si>
  <si>
    <t>53910</t>
  </si>
  <si>
    <t>72010</t>
  </si>
  <si>
    <t>81040</t>
  </si>
  <si>
    <t>R0180</t>
  </si>
  <si>
    <t>R0820</t>
  </si>
  <si>
    <t>S0180</t>
  </si>
  <si>
    <t>S8450</t>
  </si>
  <si>
    <t>Обеспечение мероприятий по капитальному ремонту многоквартирных домов</t>
  </si>
  <si>
    <t>S9601</t>
  </si>
  <si>
    <t>S1270</t>
  </si>
  <si>
    <t>Финансовое обеспечение мероприятий районного значения</t>
  </si>
  <si>
    <t>75080</t>
  </si>
  <si>
    <t>75090</t>
  </si>
  <si>
    <t>75100</t>
  </si>
  <si>
    <t>75110</t>
  </si>
  <si>
    <t>75120</t>
  </si>
  <si>
    <t>75130</t>
  </si>
  <si>
    <t xml:space="preserve">Мероприятия по профилактике правонарушений и усилению борьбы с преступностью в Погарском районе </t>
  </si>
  <si>
    <t>75140</t>
  </si>
  <si>
    <t>Мероприятия по социальному развитию села</t>
  </si>
  <si>
    <t>75150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</si>
  <si>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</si>
  <si>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 иным юридическим лицам</t>
  </si>
  <si>
    <t>450</t>
  </si>
  <si>
    <t>75160</t>
  </si>
  <si>
    <t>Мероприятия по энергосбережению и повышение энергетической эффективности в Погарском районе</t>
  </si>
  <si>
    <t>75170</t>
  </si>
  <si>
    <t>75180</t>
  </si>
  <si>
    <t>75190</t>
  </si>
  <si>
    <t>75210</t>
  </si>
  <si>
    <t>75230</t>
  </si>
  <si>
    <t>75240</t>
  </si>
  <si>
    <t>75260</t>
  </si>
  <si>
    <t>75270</t>
  </si>
  <si>
    <t>75280</t>
  </si>
  <si>
    <t>Мероприятия на выполнение кадастровых работ и постановки на государственный кадастровый учет бесхозных нецентрализованных источников водоснабжения (колодцев)</t>
  </si>
  <si>
    <t>75290</t>
  </si>
  <si>
    <t>S6200</t>
  </si>
  <si>
    <t>Развитие образования Погарского района (2015-2020 годы)</t>
  </si>
  <si>
    <t>10630</t>
  </si>
  <si>
    <t>10640</t>
  </si>
  <si>
    <t>10660</t>
  </si>
  <si>
    <t>1066</t>
  </si>
  <si>
    <t>10670</t>
  </si>
  <si>
    <t>10680</t>
  </si>
  <si>
    <t>1068</t>
  </si>
  <si>
    <t>Уплата прочих налогов, сборов и иных платежей</t>
  </si>
  <si>
    <t>10690</t>
  </si>
  <si>
    <t>10740</t>
  </si>
  <si>
    <t>10750</t>
  </si>
  <si>
    <t>1075</t>
  </si>
  <si>
    <t>10760</t>
  </si>
  <si>
    <t>14700</t>
  </si>
  <si>
    <t>14710</t>
  </si>
  <si>
    <t>Дополнительные меры государственной поддержки обучающихся</t>
  </si>
  <si>
    <t>14730</t>
  </si>
  <si>
    <t>14770</t>
  </si>
  <si>
    <t>14780</t>
  </si>
  <si>
    <t>14790</t>
  </si>
  <si>
    <t>14820</t>
  </si>
  <si>
    <t>Создание новых мест в общеобразовательных организациях</t>
  </si>
  <si>
    <t>55200</t>
  </si>
  <si>
    <t>R5200</t>
  </si>
  <si>
    <t>S4790</t>
  </si>
  <si>
    <t>75010</t>
  </si>
  <si>
    <t>75020</t>
  </si>
  <si>
    <t>75030</t>
  </si>
  <si>
    <t>75040</t>
  </si>
  <si>
    <t>75050</t>
  </si>
  <si>
    <t>75060</t>
  </si>
  <si>
    <t>75070</t>
  </si>
  <si>
    <t>Развитие и сохранение культурного наследия Погарского района (2015-2020 годы)</t>
  </si>
  <si>
    <t>75200</t>
  </si>
  <si>
    <t>Развитие физической культуры и спорта в Погарском районе (2015-2020 годы)</t>
  </si>
  <si>
    <t>Реализация мероприятий по поэтапному внедрению Всероссийского физкультурно-спортивного комплекса "Готов к труду и обороне"</t>
  </si>
  <si>
    <t>R1270</t>
  </si>
  <si>
    <t>Управление муниципальными финансами Погарского района (2015-2020 годы)</t>
  </si>
  <si>
    <t>15840</t>
  </si>
  <si>
    <t>15860</t>
  </si>
  <si>
    <t>15870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</si>
  <si>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</si>
  <si>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16130</t>
  </si>
  <si>
    <t>Обеспечение сохранности автомобильных дорог местного значения и условий безопасности движения по ним</t>
  </si>
  <si>
    <t>16170</t>
  </si>
  <si>
    <t>51180</t>
  </si>
  <si>
    <t>72110</t>
  </si>
  <si>
    <t>Иные межбюджетные трансферты бюджетам поселений на осуществление передаваемых полномочий по решению отдельных вопросов местного значения поселений в сфере электро-, тепло-, газо и водоснабжения населения, водоотведения, снабжения населения топливом в пределах полномочий, установленных законодательством РФ</t>
  </si>
  <si>
    <t>Обеспечение деятельности Комитета по управлению муниципальным имцществом  администрации Погарского района (2015-2020 годы)</t>
  </si>
  <si>
    <t>13210</t>
  </si>
  <si>
    <t>17400</t>
  </si>
  <si>
    <t>17410</t>
  </si>
  <si>
    <t>17420</t>
  </si>
  <si>
    <t>15</t>
  </si>
  <si>
    <t>10050</t>
  </si>
  <si>
    <t>10120</t>
  </si>
  <si>
    <t>КОНТРОЛЬНО-СЧЁТНАЯ ПАЛАТА ПОГАРСКОГО РАЙОНА</t>
  </si>
  <si>
    <t>10060</t>
  </si>
  <si>
    <t>10070</t>
  </si>
  <si>
    <t xml:space="preserve">                                                        к решению Погарского районного</t>
  </si>
  <si>
    <t xml:space="preserve">                                                        Совета народных депутатов</t>
  </si>
  <si>
    <t xml:space="preserve">                                                        "О внесении изменений </t>
  </si>
  <si>
    <t xml:space="preserve">                                                        в решение Погарского районного</t>
  </si>
  <si>
    <t xml:space="preserve">                                                         к решению Погарского районного  </t>
  </si>
  <si>
    <t xml:space="preserve">                                                        от 28.12.2016 №5-174</t>
  </si>
  <si>
    <t xml:space="preserve">                                                       "О бюджете Погарского района на 2017 год</t>
  </si>
  <si>
    <t xml:space="preserve">                                                        "О бюджете Погарского района на 2017 год</t>
  </si>
  <si>
    <t xml:space="preserve">                                                         и на плановый период 2018 и 2019 годов" </t>
  </si>
  <si>
    <t xml:space="preserve">                                                          и на плановый период 2018 и 2019 годов" </t>
  </si>
  <si>
    <t>2 02 20077 05 0000 151</t>
  </si>
  <si>
    <t>02 0 00 11270</t>
  </si>
  <si>
    <t>11270</t>
  </si>
  <si>
    <t>Изменение прогнозируемых доходов  районного бюджета на 2017 год</t>
  </si>
  <si>
    <t>Изменение ведомственной структуры расходов районного бюджета на 2017 год</t>
  </si>
  <si>
    <t>Изменение распределения расходов районного бюджета по целевым статьям (муниципальным программам и непрограммным направлениям деятельности), группам  и подгруппам видов расходов на 2017 год</t>
  </si>
  <si>
    <t>02 0 00 17450</t>
  </si>
  <si>
    <t>Оснащение участковых пунктов полиции</t>
  </si>
  <si>
    <t>1 13 00000 00 0000 000</t>
  </si>
  <si>
    <t>ДОХОДЫ ОТ ОКАЗАНИЯ ПЛАТНЫХ УСЛУГ (РАБОТ0И КОМПЕНСАЦИИ ЗАТРАТ ГОСУДАРСТВА</t>
  </si>
  <si>
    <t>1 13 02000 00 0000 120</t>
  </si>
  <si>
    <t>Доходы от компенсации затрат государства</t>
  </si>
  <si>
    <t>1 13 02990 00 0000 120</t>
  </si>
  <si>
    <t>Прочие доходы от компенсации затрат государства</t>
  </si>
  <si>
    <t>1 13 02995 05 0000 120</t>
  </si>
  <si>
    <t>Прочие доходы от компенсации затрат бюджетов муниципальных районов</t>
  </si>
  <si>
    <t>2 02 49999 00 0000 151</t>
  </si>
  <si>
    <t>Прочие межбюджетные трансферты, передаваемые бюджетам</t>
  </si>
  <si>
    <t>2 02 49999 05 0000 151</t>
  </si>
  <si>
    <t>Прочие межбюджетные трансферты, передаваемые бюджетам муниципальных районов</t>
  </si>
  <si>
    <t>02 0 00 R0820</t>
  </si>
  <si>
    <t>Субсидия на укрепление материально-технической базы образовательных организаций</t>
  </si>
  <si>
    <t>Расходы по газификации</t>
  </si>
  <si>
    <t>02 0 00 17440</t>
  </si>
  <si>
    <t>17440</t>
  </si>
  <si>
    <t>Благоустройство</t>
  </si>
  <si>
    <t>Развитие информационной системы обеспечения градостроительной деятельности</t>
  </si>
  <si>
    <t>02 0 00 16210</t>
  </si>
  <si>
    <t>16210</t>
  </si>
  <si>
    <t>02 0 00 96010</t>
  </si>
  <si>
    <t>96010</t>
  </si>
  <si>
    <t>Повышение качества и доступности предоставления государственных и муниципальных услуг</t>
  </si>
  <si>
    <t>02 0 00 18640</t>
  </si>
  <si>
    <t>18640</t>
  </si>
  <si>
    <t>03 0 00 14820</t>
  </si>
  <si>
    <t>02 0 00 S8640</t>
  </si>
  <si>
    <t>S8640</t>
  </si>
  <si>
    <t>КОМИТЕТ ПО УПРАВЛЕНИЮ МУНИЦИПАЛЬНЫМ ИМУЩЕСТВОМ АДМИНИСТРАЦИИ ПОГАРСКОГО РАЙОНА</t>
  </si>
  <si>
    <t>02 0 00 51180</t>
  </si>
  <si>
    <t>02 0 00 72110</t>
  </si>
  <si>
    <t xml:space="preserve">Осуществление передаваемых полномочий по решению отдельных вопросов местного значения поселений в сфере электро-,тепло-,газо- и водоснабжения населения , водоотведения,снабжения населения топливом в пределах полномочий ,установленных законодательством  РФ </t>
  </si>
  <si>
    <t>02 0 00 81140</t>
  </si>
  <si>
    <t>81140</t>
  </si>
  <si>
    <t xml:space="preserve">Осуществление передаваемых полномочий по решению отдельных вопросов местного значения поселений в сфере электро-,тепло-,газо- и водоснабжения населения ,водоотведения,снабжения населения топливом в пределах полномочий, установленных законодательством  РФ </t>
  </si>
  <si>
    <t xml:space="preserve">                                                        Приложение 1</t>
  </si>
  <si>
    <t xml:space="preserve">                                                        Приложение 2</t>
  </si>
  <si>
    <t>1 14 06013 10 0000 430</t>
  </si>
  <si>
    <t>2 02 20051 05 0000 151</t>
  </si>
  <si>
    <t>2 02 25558 05 0000 151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</si>
  <si>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</t>
  </si>
  <si>
    <t>Сумма                на 2017 год</t>
  </si>
  <si>
    <t>Субсидии  на мероприятия  подпрограммы "Обеспечение жильем молодых семей" федеральной целевой программой "Жилище" на 2015-2020 годы</t>
  </si>
  <si>
    <t>Субсидии бюджетам муниципальных районов на подготовку объектов ЖКХ к зиме</t>
  </si>
  <si>
    <t>2 02 02216 05 0000 151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</si>
  <si>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</si>
  <si>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внутригородских муниципальных образований городов федерального значения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</si>
  <si>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 xml:space="preserve">                                                        Приложение 3</t>
  </si>
  <si>
    <t>Мероприятия подпрограммы "Обеспечение жильем молодых семей" федеральной целевой программы "Жилище" на 2015-2020 годы</t>
  </si>
  <si>
    <t>02 0 00 R0200</t>
  </si>
  <si>
    <t>R0200</t>
  </si>
  <si>
    <t>Реализация мероприятий федеральной целевой программы "Устойчивое развитие сельских территорий на 2014-2017 годы и на период до 2020 года"</t>
  </si>
  <si>
    <t>02 0 00 R0180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</si>
  <si>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тысяч человек</t>
  </si>
  <si>
    <t>02 0 00 R5580</t>
  </si>
  <si>
    <t>R5580</t>
  </si>
  <si>
    <t>03 0 00 S4820</t>
  </si>
  <si>
    <t>S4820</t>
  </si>
  <si>
    <t>02 0 00 13450</t>
  </si>
  <si>
    <t>02 0 00 12800</t>
  </si>
  <si>
    <t>12800</t>
  </si>
  <si>
    <t>02 0 00 S2800</t>
  </si>
  <si>
    <t>S2800</t>
  </si>
  <si>
    <t>Обеспечение проведения выборов и референдумов</t>
  </si>
  <si>
    <t>Организация и проведение выборов и референдумов</t>
  </si>
  <si>
    <t>Специальные расходы</t>
  </si>
  <si>
    <t>15 0 00 10110</t>
  </si>
  <si>
    <t>880</t>
  </si>
  <si>
    <t>10110</t>
  </si>
  <si>
    <t>02 0 00 S3450</t>
  </si>
  <si>
    <t>S3450</t>
  </si>
  <si>
    <t>17450</t>
  </si>
  <si>
    <t>02 0 11 S0200</t>
  </si>
  <si>
    <t>S0200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</si>
  <si>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</si>
  <si>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</si>
  <si>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</si>
  <si>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</t>
  </si>
  <si>
    <t>2 02 25519 05 0000 151</t>
  </si>
  <si>
    <t>Субсидия бюджетам муниципальных районов на поддержку отрасли культура</t>
  </si>
  <si>
    <t>Субсидия на отдельные мероприятия по развитию культуры, культурного наследия, туризма,обеспечению устойчивого развития социально-культурных составляющих качества жизни населения</t>
  </si>
  <si>
    <t>630</t>
  </si>
  <si>
    <t>Субсидии некоммерческим организациям (за исключением государственных (муниципальных) учреждений)</t>
  </si>
  <si>
    <t>Поддержка отрасли культура</t>
  </si>
  <si>
    <t>02 0 00 R5190</t>
  </si>
  <si>
    <t>R5190</t>
  </si>
  <si>
    <t>Отдельные мероприятия по развитию культуры, культурного наследия, туризма,обеспечению устойчивого развития социально-культурных составляющих качества жизни населения</t>
  </si>
  <si>
    <t>02 0 00 14240</t>
  </si>
  <si>
    <t>14240</t>
  </si>
  <si>
    <t>02 0 00 S5190</t>
  </si>
  <si>
    <t>S5190</t>
  </si>
  <si>
    <t>830</t>
  </si>
  <si>
    <t>Исполнение судебных актов</t>
  </si>
  <si>
    <t>02 0 00 17420</t>
  </si>
  <si>
    <t>1 05 02020 02 0000 110</t>
  </si>
  <si>
    <t>1 05 03020 01 0000 110</t>
  </si>
  <si>
    <t>Единый сельскохозяйственный налог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</si>
  <si>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</si>
  <si>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</si>
  <si>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</si>
  <si>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</si>
  <si>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</si>
  <si>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1 16 33050 05 0000 140</t>
  </si>
  <si>
    <t>Денежные взыскания (штрафы) за нарушение законодательства Российской Федерации  о контрактной системе в сфере закупок товаров, работ,услуг для обеспечения государственных и муниципальных нужд для нужд муниципальных районов</t>
  </si>
  <si>
    <t>1 16 23000 00 0000 140</t>
  </si>
  <si>
    <t>Доходы от возмещения ущерба при возникновении страховых случаев</t>
  </si>
  <si>
    <t>1 16 33000 00 0000 140</t>
  </si>
  <si>
    <t>Денежные взыскания (штрафы) за нарушение законодательства Российской Федерации  о контрактной системе в сфере закупок товаров, работ,услуг для обеспечения государственных и муниципальных нужд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</si>
  <si>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</si>
  <si>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</si>
  <si>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</si>
  <si>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</si>
  <si>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2 07 00000 00 0000 000</t>
  </si>
  <si>
    <t>Прочие безвозмездные поступления</t>
  </si>
  <si>
    <t>2 07 05000 05 0000 180</t>
  </si>
  <si>
    <t>Прочие безвозмездные поступления в бюджеты муниципальных районов</t>
  </si>
  <si>
    <t>2 07 05010 05 0000 180</t>
  </si>
  <si>
    <t>2 07 05030 05 0000 180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</si>
  <si>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</si>
  <si>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Прочие безвозмездные поступления в бюджеты муниипальных районов</t>
  </si>
  <si>
    <t>Софинансирование расходов на отдельные мероприятия по развитию культуры, культурного наследия, туризма, обеспечению устойчивого развития социально-культурных составляюших качества жизни  населения</t>
  </si>
  <si>
    <t>02 0 00 S4240</t>
  </si>
  <si>
    <t>S4240</t>
  </si>
  <si>
    <t>02 0 00 S0180</t>
  </si>
  <si>
    <t xml:space="preserve">                                                        Приложение 7.8.</t>
  </si>
  <si>
    <t xml:space="preserve">                                                        Приложение 9.8.</t>
  </si>
  <si>
    <t xml:space="preserve">                                                        Приложение 11.8.</t>
  </si>
  <si>
    <t>Укрепление материально-технической базы образовательных организаций</t>
  </si>
  <si>
    <t>Таблица 2</t>
  </si>
  <si>
    <t>Распределение дотации    на поддержку мер по обеспечению  сбалансированности бюджетов поселений из бюджета Погарского района  на 2017 год</t>
  </si>
  <si>
    <t>рублей</t>
  </si>
  <si>
    <t>Наименование поселений</t>
  </si>
  <si>
    <t>2017 год</t>
  </si>
  <si>
    <t>Погарское городское поселение</t>
  </si>
  <si>
    <t>Борщовское сельское поселение</t>
  </si>
  <si>
    <t>Вадьковское сельское поселение</t>
  </si>
  <si>
    <t>Витемлянское сельское поселение</t>
  </si>
  <si>
    <t>Гетуновское сельское поселение</t>
  </si>
  <si>
    <t>Городищенское сельское поселение</t>
  </si>
  <si>
    <t>Гриневское сельское поселение</t>
  </si>
  <si>
    <t>Долботовское сельское поселение</t>
  </si>
  <si>
    <t>Кистерское сельское поселение</t>
  </si>
  <si>
    <t>Посудичское сельское поселение</t>
  </si>
  <si>
    <t>Прирубкинское сельское поселение</t>
  </si>
  <si>
    <t>Стеченское сельское поселение</t>
  </si>
  <si>
    <t>Суворовское сельское поселение</t>
  </si>
  <si>
    <t>Чаусовское сельское поселение</t>
  </si>
  <si>
    <t>Юдиновское сельское поселение</t>
  </si>
  <si>
    <t>ИТОГО</t>
  </si>
  <si>
    <t xml:space="preserve">                                                        Приложение 4</t>
  </si>
  <si>
    <t xml:space="preserve">                                                        и на плановый период 2018 и 2019 годов" </t>
  </si>
  <si>
    <t xml:space="preserve">                                                        Приложение 13</t>
  </si>
  <si>
    <t xml:space="preserve">                                                          и на плановый период 2018 и 2019 годов"                          </t>
  </si>
  <si>
    <t>1 16 08010 01 0000 140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</si>
  <si>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
</t>
  </si>
  <si>
    <t>1 16 08000 01 0000 140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</si>
  <si>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
</t>
  </si>
  <si>
    <t xml:space="preserve">                                                        Приложение 5</t>
  </si>
  <si>
    <t xml:space="preserve">                                                    и на плановый период 2018 и 2019 годов"   </t>
  </si>
  <si>
    <t xml:space="preserve">                                                        Приложение 15</t>
  </si>
  <si>
    <t xml:space="preserve">                                                                               и на плановый период 2018 и 2019 годов"                            </t>
  </si>
  <si>
    <t xml:space="preserve">Распределение иных межбюджетных трансфертов муниципальному району от поселений на осуществление передаваемых полномочий по решению отдельных вопросов местного значения поселений в сфере культуры на 2017 год </t>
  </si>
  <si>
    <t xml:space="preserve"> 2017год</t>
  </si>
  <si>
    <t xml:space="preserve">                                                        от 26.12.2017 №5-259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</si>
</sst>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#,##0.00000"/>
    <numFmt numFmtId="166" formatCode="0.00000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</font>
    <font>
      <b/>
      <sz val="9"/>
      <name val="Times New Roman"/>
      <family val="1"/>
      <charset val="204"/>
    </font>
    <font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0" fontId="14" fillId="0" borderId="0"/>
    <xf numFmtId="0" fontId="15" fillId="0" borderId="0"/>
    <xf numFmtId="0" fontId="18" fillId="0" borderId="0" applyNumberFormat="0" applyFill="0" applyBorder="0" applyAlignment="0" applyProtection="0"/>
    <xf numFmtId="0" fontId="14" fillId="0" borderId="0"/>
    <xf numFmtId="0" fontId="20" fillId="0" borderId="0"/>
    <xf numFmtId="0" fontId="2" fillId="0" borderId="0"/>
    <xf numFmtId="43" fontId="20" fillId="0" borderId="0" applyFont="0" applyFill="0" applyBorder="0" applyAlignment="0" applyProtection="0"/>
    <xf numFmtId="0" fontId="20" fillId="0" borderId="0"/>
    <xf numFmtId="0" fontId="28" fillId="0" borderId="0"/>
    <xf numFmtId="0" fontId="1" fillId="0" borderId="0"/>
  </cellStyleXfs>
  <cellXfs count="240">
    <xf numFmtId="0" fontId="0" fillId="0" borderId="0" xfId="0"/>
    <xf numFmtId="0" fontId="3" fillId="0" borderId="2" xfId="0" applyNumberFormat="1" applyFont="1" applyBorder="1" applyAlignment="1">
      <alignment vertical="top" wrapText="1"/>
    </xf>
    <xf numFmtId="0" fontId="3" fillId="0" borderId="0" xfId="0" applyFont="1"/>
    <xf numFmtId="0" fontId="5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shrinkToFit="1"/>
    </xf>
    <xf numFmtId="0" fontId="9" fillId="3" borderId="0" xfId="0" applyFont="1" applyFill="1"/>
    <xf numFmtId="0" fontId="9" fillId="3" borderId="0" xfId="0" applyFont="1" applyFill="1" applyBorder="1"/>
    <xf numFmtId="49" fontId="5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vertical="top" wrapText="1"/>
    </xf>
    <xf numFmtId="0" fontId="11" fillId="0" borderId="2" xfId="0" applyNumberFormat="1" applyFont="1" applyBorder="1" applyAlignment="1">
      <alignment vertical="top" wrapText="1"/>
    </xf>
    <xf numFmtId="49" fontId="12" fillId="0" borderId="2" xfId="0" applyNumberFormat="1" applyFont="1" applyBorder="1" applyAlignment="1">
      <alignment vertical="top" wrapText="1"/>
    </xf>
    <xf numFmtId="0" fontId="4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top"/>
    </xf>
    <xf numFmtId="0" fontId="5" fillId="0" borderId="2" xfId="0" applyNumberFormat="1" applyFont="1" applyBorder="1" applyAlignment="1">
      <alignment vertical="top" wrapText="1"/>
    </xf>
    <xf numFmtId="4" fontId="5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left" vertical="center"/>
    </xf>
    <xf numFmtId="0" fontId="10" fillId="0" borderId="2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left" vertical="top"/>
    </xf>
    <xf numFmtId="0" fontId="13" fillId="0" borderId="2" xfId="0" applyNumberFormat="1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/>
    </xf>
    <xf numFmtId="49" fontId="12" fillId="0" borderId="2" xfId="0" applyNumberFormat="1" applyFont="1" applyBorder="1" applyAlignment="1">
      <alignment horizontal="left" vertical="top"/>
    </xf>
    <xf numFmtId="49" fontId="13" fillId="0" borderId="2" xfId="0" applyNumberFormat="1" applyFont="1" applyBorder="1" applyAlignment="1">
      <alignment horizontal="left" vertical="top" wrapText="1"/>
    </xf>
    <xf numFmtId="49" fontId="5" fillId="0" borderId="2" xfId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vertical="top" wrapText="1"/>
    </xf>
    <xf numFmtId="49" fontId="3" fillId="0" borderId="2" xfId="1" applyNumberFormat="1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vertical="top" wrapText="1"/>
    </xf>
    <xf numFmtId="49" fontId="13" fillId="0" borderId="2" xfId="1" applyNumberFormat="1" applyFont="1" applyFill="1" applyBorder="1" applyAlignment="1" applyProtection="1">
      <alignment horizontal="left" vertical="top"/>
    </xf>
    <xf numFmtId="0" fontId="13" fillId="0" borderId="2" xfId="1" applyNumberFormat="1" applyFont="1" applyFill="1" applyBorder="1" applyAlignment="1" applyProtection="1">
      <alignment vertical="top" wrapText="1"/>
    </xf>
    <xf numFmtId="49" fontId="10" fillId="0" borderId="2" xfId="0" applyNumberFormat="1" applyFont="1" applyBorder="1" applyAlignment="1">
      <alignment horizontal="left" vertical="top"/>
    </xf>
    <xf numFmtId="0" fontId="10" fillId="0" borderId="2" xfId="0" applyNumberFormat="1" applyFont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shrinkToFit="1"/>
    </xf>
    <xf numFmtId="4" fontId="3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" xfId="2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right" vertical="center" shrinkToFit="1"/>
    </xf>
    <xf numFmtId="0" fontId="1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shrinkToFit="1"/>
    </xf>
    <xf numFmtId="4" fontId="16" fillId="0" borderId="2" xfId="0" applyNumberFormat="1" applyFont="1" applyFill="1" applyBorder="1" applyAlignment="1">
      <alignment horizontal="right" vertical="center" shrinkToFit="1"/>
    </xf>
    <xf numFmtId="0" fontId="17" fillId="0" borderId="2" xfId="1" applyFont="1" applyFill="1" applyBorder="1" applyAlignment="1">
      <alignment horizontal="left" vertical="top"/>
    </xf>
    <xf numFmtId="0" fontId="17" fillId="0" borderId="2" xfId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right" vertical="top" shrinkToFit="1"/>
    </xf>
    <xf numFmtId="0" fontId="5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 shrinkToFit="1"/>
    </xf>
    <xf numFmtId="0" fontId="3" fillId="0" borderId="0" xfId="5" applyFont="1"/>
    <xf numFmtId="0" fontId="3" fillId="0" borderId="0" xfId="5" applyFont="1" applyAlignment="1">
      <alignment horizontal="center"/>
    </xf>
    <xf numFmtId="0" fontId="3" fillId="3" borderId="0" xfId="5" applyFont="1" applyFill="1"/>
    <xf numFmtId="0" fontId="3" fillId="3" borderId="0" xfId="5" applyFont="1" applyFill="1" applyBorder="1"/>
    <xf numFmtId="0" fontId="3" fillId="3" borderId="0" xfId="5" applyFont="1" applyFill="1" applyBorder="1" applyAlignment="1">
      <alignment horizontal="right"/>
    </xf>
    <xf numFmtId="0" fontId="3" fillId="0" borderId="0" xfId="5" applyFont="1" applyFill="1" applyBorder="1"/>
    <xf numFmtId="0" fontId="5" fillId="0" borderId="2" xfId="5" applyFont="1" applyFill="1" applyBorder="1" applyAlignment="1">
      <alignment horizontal="left" vertical="top" wrapText="1"/>
    </xf>
    <xf numFmtId="49" fontId="5" fillId="0" borderId="2" xfId="5" applyNumberFormat="1" applyFont="1" applyFill="1" applyBorder="1" applyAlignment="1">
      <alignment horizontal="center" vertical="top" shrinkToFit="1"/>
    </xf>
    <xf numFmtId="4" fontId="5" fillId="0" borderId="2" xfId="5" applyNumberFormat="1" applyFont="1" applyFill="1" applyBorder="1" applyAlignment="1" applyProtection="1">
      <alignment horizontal="right" vertical="top" shrinkToFit="1"/>
      <protection locked="0"/>
    </xf>
    <xf numFmtId="0" fontId="3" fillId="0" borderId="0" xfId="5" applyFont="1" applyFill="1"/>
    <xf numFmtId="164" fontId="3" fillId="0" borderId="0" xfId="5" applyNumberFormat="1" applyFont="1" applyFill="1"/>
    <xf numFmtId="4" fontId="3" fillId="0" borderId="0" xfId="5" applyNumberFormat="1" applyFont="1" applyFill="1"/>
    <xf numFmtId="0" fontId="3" fillId="0" borderId="2" xfId="5" applyFont="1" applyFill="1" applyBorder="1" applyAlignment="1">
      <alignment horizontal="left" vertical="top" wrapText="1"/>
    </xf>
    <xf numFmtId="49" fontId="3" fillId="0" borderId="2" xfId="5" applyNumberFormat="1" applyFont="1" applyFill="1" applyBorder="1" applyAlignment="1">
      <alignment horizontal="center" vertical="top" shrinkToFit="1"/>
    </xf>
    <xf numFmtId="4" fontId="3" fillId="0" borderId="2" xfId="5" applyNumberFormat="1" applyFont="1" applyFill="1" applyBorder="1" applyAlignment="1" applyProtection="1">
      <alignment horizontal="right" vertical="top" shrinkToFit="1"/>
      <protection locked="0"/>
    </xf>
    <xf numFmtId="0" fontId="21" fillId="0" borderId="2" xfId="6" applyFont="1" applyBorder="1" applyAlignment="1">
      <alignment vertical="top" wrapText="1"/>
    </xf>
    <xf numFmtId="0" fontId="21" fillId="0" borderId="2" xfId="6" applyFont="1" applyBorder="1" applyAlignment="1">
      <alignment wrapText="1"/>
    </xf>
    <xf numFmtId="0" fontId="3" fillId="0" borderId="2" xfId="5" applyFont="1" applyFill="1" applyBorder="1" applyAlignment="1">
      <alignment vertical="center" wrapText="1"/>
    </xf>
    <xf numFmtId="165" fontId="3" fillId="0" borderId="0" xfId="5" applyNumberFormat="1" applyFont="1" applyFill="1"/>
    <xf numFmtId="49" fontId="5" fillId="0" borderId="2" xfId="5" applyNumberFormat="1" applyFont="1" applyFill="1" applyBorder="1" applyAlignment="1">
      <alignment horizontal="center" vertical="top"/>
    </xf>
    <xf numFmtId="49" fontId="3" fillId="0" borderId="2" xfId="5" applyNumberFormat="1" applyFont="1" applyFill="1" applyBorder="1" applyAlignment="1">
      <alignment horizontal="center" vertical="top"/>
    </xf>
    <xf numFmtId="0" fontId="22" fillId="0" borderId="5" xfId="6" applyFont="1" applyBorder="1" applyAlignment="1">
      <alignment wrapText="1"/>
    </xf>
    <xf numFmtId="0" fontId="23" fillId="2" borderId="2" xfId="6" applyFont="1" applyFill="1" applyBorder="1" applyAlignment="1">
      <alignment horizontal="left" vertical="center" wrapText="1"/>
    </xf>
    <xf numFmtId="0" fontId="24" fillId="2" borderId="2" xfId="6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vertical="center" wrapText="1"/>
    </xf>
    <xf numFmtId="0" fontId="5" fillId="0" borderId="2" xfId="5" applyFont="1" applyFill="1" applyBorder="1" applyAlignment="1">
      <alignment vertical="top" wrapText="1"/>
    </xf>
    <xf numFmtId="0" fontId="22" fillId="0" borderId="2" xfId="6" applyFont="1" applyFill="1" applyBorder="1" applyAlignment="1">
      <alignment wrapText="1"/>
    </xf>
    <xf numFmtId="0" fontId="21" fillId="0" borderId="2" xfId="6" applyFont="1" applyFill="1" applyBorder="1" applyAlignment="1">
      <alignment wrapText="1"/>
    </xf>
    <xf numFmtId="0" fontId="5" fillId="0" borderId="2" xfId="6" applyFont="1" applyFill="1" applyBorder="1" applyAlignment="1">
      <alignment horizontal="left" vertical="top" wrapText="1"/>
    </xf>
    <xf numFmtId="0" fontId="3" fillId="0" borderId="2" xfId="6" applyFont="1" applyFill="1" applyBorder="1" applyAlignment="1">
      <alignment horizontal="left" vertical="top" wrapText="1"/>
    </xf>
    <xf numFmtId="2" fontId="3" fillId="0" borderId="0" xfId="5" applyNumberFormat="1" applyFont="1" applyFill="1"/>
    <xf numFmtId="0" fontId="21" fillId="0" borderId="5" xfId="6" applyFont="1" applyBorder="1"/>
    <xf numFmtId="0" fontId="23" fillId="0" borderId="2" xfId="6" applyNumberFormat="1" applyFont="1" applyFill="1" applyBorder="1" applyAlignment="1">
      <alignment horizontal="left" vertical="center" wrapText="1"/>
    </xf>
    <xf numFmtId="0" fontId="21" fillId="0" borderId="5" xfId="6" applyFont="1" applyBorder="1" applyAlignment="1">
      <alignment wrapText="1"/>
    </xf>
    <xf numFmtId="4" fontId="5" fillId="0" borderId="2" xfId="5" applyNumberFormat="1" applyFont="1" applyFill="1" applyBorder="1" applyAlignment="1">
      <alignment horizontal="right" vertical="top" shrinkToFit="1"/>
    </xf>
    <xf numFmtId="4" fontId="3" fillId="0" borderId="2" xfId="5" applyNumberFormat="1" applyFont="1" applyFill="1" applyBorder="1" applyAlignment="1">
      <alignment horizontal="right" vertical="top" shrinkToFit="1"/>
    </xf>
    <xf numFmtId="0" fontId="5" fillId="0" borderId="2" xfId="5" applyFont="1" applyBorder="1" applyAlignment="1">
      <alignment wrapText="1"/>
    </xf>
    <xf numFmtId="0" fontId="5" fillId="0" borderId="2" xfId="5" applyFont="1" applyBorder="1"/>
    <xf numFmtId="4" fontId="5" fillId="0" borderId="2" xfId="5" applyNumberFormat="1" applyFont="1" applyBorder="1"/>
    <xf numFmtId="166" fontId="3" fillId="0" borderId="0" xfId="5" applyNumberFormat="1" applyFont="1"/>
    <xf numFmtId="0" fontId="25" fillId="0" borderId="2" xfId="5" applyFont="1" applyFill="1" applyBorder="1" applyAlignment="1">
      <alignment horizontal="left" vertical="top" wrapText="1"/>
    </xf>
    <xf numFmtId="49" fontId="25" fillId="0" borderId="2" xfId="5" applyNumberFormat="1" applyFont="1" applyFill="1" applyBorder="1" applyAlignment="1">
      <alignment horizontal="center" vertical="center" wrapText="1"/>
    </xf>
    <xf numFmtId="49" fontId="25" fillId="0" borderId="2" xfId="5" applyNumberFormat="1" applyFont="1" applyFill="1" applyBorder="1" applyAlignment="1">
      <alignment horizontal="center" vertical="center" shrinkToFit="1"/>
    </xf>
    <xf numFmtId="4" fontId="25" fillId="0" borderId="2" xfId="5" applyNumberFormat="1" applyFont="1" applyFill="1" applyBorder="1" applyAlignment="1" applyProtection="1">
      <alignment horizontal="right" vertical="center" shrinkToFit="1"/>
      <protection locked="0"/>
    </xf>
    <xf numFmtId="49" fontId="5" fillId="0" borderId="2" xfId="5" applyNumberFormat="1" applyFont="1" applyFill="1" applyBorder="1" applyAlignment="1">
      <alignment horizontal="center" vertical="center" wrapText="1"/>
    </xf>
    <xf numFmtId="49" fontId="5" fillId="0" borderId="2" xfId="5" applyNumberFormat="1" applyFont="1" applyFill="1" applyBorder="1" applyAlignment="1">
      <alignment horizontal="center" vertical="center" shrinkToFit="1"/>
    </xf>
    <xf numFmtId="4" fontId="5" fillId="0" borderId="2" xfId="5" applyNumberFormat="1" applyFont="1" applyFill="1" applyBorder="1" applyAlignment="1" applyProtection="1">
      <alignment horizontal="right" vertical="center" shrinkToFit="1"/>
      <protection locked="0"/>
    </xf>
    <xf numFmtId="49" fontId="3" fillId="0" borderId="2" xfId="5" applyNumberFormat="1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shrinkToFit="1"/>
    </xf>
    <xf numFmtId="4" fontId="3" fillId="0" borderId="2" xfId="5" applyNumberFormat="1" applyFont="1" applyFill="1" applyBorder="1" applyAlignment="1" applyProtection="1">
      <alignment horizontal="right" vertical="center" shrinkToFit="1"/>
      <protection locked="0"/>
    </xf>
    <xf numFmtId="4" fontId="5" fillId="0" borderId="2" xfId="5" applyNumberFormat="1" applyFont="1" applyFill="1" applyBorder="1" applyAlignment="1">
      <alignment horizontal="right" vertical="center" shrinkToFit="1"/>
    </xf>
    <xf numFmtId="4" fontId="3" fillId="0" borderId="2" xfId="5" applyNumberFormat="1" applyFont="1" applyFill="1" applyBorder="1" applyAlignment="1">
      <alignment horizontal="right" vertical="center" shrinkToFit="1"/>
    </xf>
    <xf numFmtId="49" fontId="5" fillId="0" borderId="4" xfId="5" applyNumberFormat="1" applyFont="1" applyFill="1" applyBorder="1" applyAlignment="1">
      <alignment horizontal="center" vertical="center" shrinkToFit="1"/>
    </xf>
    <xf numFmtId="4" fontId="5" fillId="0" borderId="4" xfId="5" applyNumberFormat="1" applyFont="1" applyFill="1" applyBorder="1" applyAlignment="1">
      <alignment horizontal="right" vertical="center" shrinkToFit="1"/>
    </xf>
    <xf numFmtId="49" fontId="3" fillId="0" borderId="4" xfId="5" applyNumberFormat="1" applyFont="1" applyFill="1" applyBorder="1" applyAlignment="1">
      <alignment horizontal="center" vertical="center" shrinkToFit="1"/>
    </xf>
    <xf numFmtId="4" fontId="3" fillId="0" borderId="4" xfId="5" applyNumberFormat="1" applyFont="1" applyFill="1" applyBorder="1" applyAlignment="1">
      <alignment horizontal="right" vertical="center" shrinkToFit="1"/>
    </xf>
    <xf numFmtId="49" fontId="5" fillId="0" borderId="4" xfId="5" applyNumberFormat="1" applyFont="1" applyFill="1" applyBorder="1" applyAlignment="1">
      <alignment horizontal="center" vertical="center" wrapText="1"/>
    </xf>
    <xf numFmtId="4" fontId="5" fillId="0" borderId="4" xfId="5" applyNumberFormat="1" applyFont="1" applyFill="1" applyBorder="1" applyAlignment="1" applyProtection="1">
      <alignment horizontal="right" vertical="center" shrinkToFit="1"/>
      <protection locked="0"/>
    </xf>
    <xf numFmtId="0" fontId="3" fillId="0" borderId="2" xfId="5" applyFont="1" applyFill="1" applyBorder="1" applyAlignment="1">
      <alignment vertical="top" wrapText="1"/>
    </xf>
    <xf numFmtId="0" fontId="3" fillId="0" borderId="2" xfId="5" applyNumberFormat="1" applyFont="1" applyFill="1" applyBorder="1" applyAlignment="1">
      <alignment horizontal="center" vertical="center" shrinkToFit="1"/>
    </xf>
    <xf numFmtId="0" fontId="23" fillId="0" borderId="6" xfId="6" applyNumberFormat="1" applyFont="1" applyFill="1" applyBorder="1" applyAlignment="1">
      <alignment horizontal="left" vertical="center" wrapText="1"/>
    </xf>
    <xf numFmtId="0" fontId="24" fillId="0" borderId="6" xfId="6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5" xfId="5" applyFont="1" applyFill="1" applyBorder="1" applyAlignment="1">
      <alignment wrapText="1"/>
    </xf>
    <xf numFmtId="4" fontId="3" fillId="0" borderId="2" xfId="5" applyNumberFormat="1" applyFont="1" applyFill="1" applyBorder="1" applyAlignment="1" applyProtection="1">
      <alignment horizontal="right" vertical="center"/>
    </xf>
    <xf numFmtId="4" fontId="5" fillId="0" borderId="2" xfId="5" applyNumberFormat="1" applyFont="1" applyFill="1" applyBorder="1" applyAlignment="1" applyProtection="1">
      <alignment horizontal="right" vertical="center"/>
    </xf>
    <xf numFmtId="0" fontId="25" fillId="0" borderId="2" xfId="5" applyFont="1" applyFill="1" applyBorder="1" applyAlignment="1">
      <alignment wrapText="1"/>
    </xf>
    <xf numFmtId="0" fontId="25" fillId="0" borderId="2" xfId="5" applyFont="1" applyFill="1" applyBorder="1" applyAlignment="1">
      <alignment horizontal="center" vertical="center" wrapText="1"/>
    </xf>
    <xf numFmtId="4" fontId="25" fillId="0" borderId="2" xfId="5" applyNumberFormat="1" applyFont="1" applyFill="1" applyBorder="1" applyAlignment="1">
      <alignment horizontal="right" vertical="center" wrapText="1"/>
    </xf>
    <xf numFmtId="49" fontId="5" fillId="0" borderId="2" xfId="5" applyNumberFormat="1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/>
    </xf>
    <xf numFmtId="0" fontId="23" fillId="2" borderId="6" xfId="6" applyFont="1" applyFill="1" applyBorder="1" applyAlignment="1">
      <alignment horizontal="left" vertical="center" wrapText="1"/>
    </xf>
    <xf numFmtId="49" fontId="3" fillId="0" borderId="2" xfId="5" applyNumberFormat="1" applyFont="1" applyFill="1" applyBorder="1" applyAlignment="1" applyProtection="1">
      <alignment horizontal="center" vertical="center"/>
    </xf>
    <xf numFmtId="49" fontId="5" fillId="0" borderId="2" xfId="5" applyNumberFormat="1" applyFont="1" applyFill="1" applyBorder="1" applyAlignment="1" applyProtection="1">
      <alignment horizontal="center" vertical="center"/>
    </xf>
    <xf numFmtId="0" fontId="25" fillId="0" borderId="2" xfId="5" applyFont="1" applyFill="1" applyBorder="1" applyAlignment="1">
      <alignment vertical="center" wrapText="1"/>
    </xf>
    <xf numFmtId="49" fontId="25" fillId="0" borderId="2" xfId="5" applyNumberFormat="1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/>
    </xf>
    <xf numFmtId="4" fontId="25" fillId="0" borderId="2" xfId="7" applyNumberFormat="1" applyFont="1" applyFill="1" applyBorder="1" applyAlignment="1">
      <alignment horizontal="right" vertical="center"/>
    </xf>
    <xf numFmtId="4" fontId="5" fillId="0" borderId="2" xfId="7" applyNumberFormat="1" applyFont="1" applyFill="1" applyBorder="1" applyAlignment="1">
      <alignment horizontal="right" vertical="center"/>
    </xf>
    <xf numFmtId="4" fontId="3" fillId="0" borderId="2" xfId="7" applyNumberFormat="1" applyFont="1" applyFill="1" applyBorder="1" applyAlignment="1">
      <alignment horizontal="right" vertical="center"/>
    </xf>
    <xf numFmtId="0" fontId="26" fillId="0" borderId="2" xfId="5" applyFont="1" applyFill="1" applyBorder="1" applyAlignment="1">
      <alignment horizontal="center" vertical="center"/>
    </xf>
    <xf numFmtId="4" fontId="26" fillId="0" borderId="2" xfId="5" applyNumberFormat="1" applyFont="1" applyFill="1" applyBorder="1" applyAlignment="1">
      <alignment horizontal="right" vertical="center"/>
    </xf>
    <xf numFmtId="0" fontId="7" fillId="0" borderId="2" xfId="5" applyFont="1" applyFill="1" applyBorder="1" applyAlignment="1">
      <alignment horizontal="center" vertical="center"/>
    </xf>
    <xf numFmtId="4" fontId="7" fillId="0" borderId="2" xfId="5" applyNumberFormat="1" applyFont="1" applyFill="1" applyBorder="1" applyAlignment="1">
      <alignment horizontal="right" vertical="center"/>
    </xf>
    <xf numFmtId="0" fontId="25" fillId="0" borderId="2" xfId="5" applyFont="1" applyFill="1" applyBorder="1" applyAlignment="1">
      <alignment horizontal="center" vertical="center"/>
    </xf>
    <xf numFmtId="4" fontId="25" fillId="0" borderId="2" xfId="5" applyNumberFormat="1" applyFont="1" applyFill="1" applyBorder="1" applyAlignment="1">
      <alignment horizontal="right" vertical="center"/>
    </xf>
    <xf numFmtId="0" fontId="5" fillId="0" borderId="2" xfId="5" applyFont="1" applyFill="1" applyBorder="1" applyAlignment="1">
      <alignment horizontal="center" vertical="center"/>
    </xf>
    <xf numFmtId="4" fontId="5" fillId="0" borderId="2" xfId="5" applyNumberFormat="1" applyFont="1" applyFill="1" applyBorder="1" applyAlignment="1">
      <alignment horizontal="right" vertical="center"/>
    </xf>
    <xf numFmtId="0" fontId="3" fillId="0" borderId="2" xfId="5" applyFont="1" applyFill="1" applyBorder="1" applyAlignment="1">
      <alignment horizontal="center" vertical="center"/>
    </xf>
    <xf numFmtId="4" fontId="3" fillId="0" borderId="2" xfId="5" applyNumberFormat="1" applyFont="1" applyFill="1" applyBorder="1" applyAlignment="1">
      <alignment horizontal="right" vertical="center"/>
    </xf>
    <xf numFmtId="0" fontId="25" fillId="0" borderId="2" xfId="5" applyFont="1" applyFill="1" applyBorder="1" applyAlignment="1">
      <alignment horizontal="left" wrapText="1"/>
    </xf>
    <xf numFmtId="49" fontId="26" fillId="0" borderId="2" xfId="5" applyNumberFormat="1" applyFont="1" applyFill="1" applyBorder="1" applyAlignment="1">
      <alignment horizontal="center" vertical="center" wrapText="1"/>
    </xf>
    <xf numFmtId="0" fontId="26" fillId="0" borderId="2" xfId="5" applyFont="1" applyFill="1" applyBorder="1" applyAlignment="1">
      <alignment horizontal="center" vertical="center" wrapText="1"/>
    </xf>
    <xf numFmtId="4" fontId="26" fillId="0" borderId="2" xfId="5" applyNumberFormat="1" applyFont="1" applyFill="1" applyBorder="1" applyAlignment="1">
      <alignment horizontal="right" vertical="center" wrapText="1"/>
    </xf>
    <xf numFmtId="0" fontId="24" fillId="0" borderId="2" xfId="6" applyFont="1" applyFill="1" applyBorder="1" applyAlignment="1">
      <alignment horizontal="left" vertical="center" wrapText="1"/>
    </xf>
    <xf numFmtId="0" fontId="25" fillId="0" borderId="2" xfId="5" applyFont="1" applyFill="1" applyBorder="1" applyAlignment="1">
      <alignment horizontal="left"/>
    </xf>
    <xf numFmtId="0" fontId="5" fillId="0" borderId="2" xfId="5" applyNumberFormat="1" applyFont="1" applyFill="1" applyBorder="1" applyAlignment="1" applyProtection="1">
      <alignment horizontal="left" vertical="top" wrapText="1"/>
    </xf>
    <xf numFmtId="0" fontId="5" fillId="0" borderId="2" xfId="5" applyFont="1" applyFill="1" applyBorder="1"/>
    <xf numFmtId="0" fontId="3" fillId="0" borderId="0" xfId="0" applyFont="1" applyAlignment="1">
      <alignment horizontal="left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0" borderId="0" xfId="5" applyFont="1" applyAlignment="1">
      <alignment horizontal="center"/>
    </xf>
    <xf numFmtId="0" fontId="27" fillId="0" borderId="0" xfId="4" applyFont="1" applyBorder="1" applyAlignment="1"/>
    <xf numFmtId="0" fontId="27" fillId="0" borderId="0" xfId="4" applyFont="1" applyBorder="1" applyAlignment="1">
      <alignment horizontal="left"/>
    </xf>
    <xf numFmtId="0" fontId="27" fillId="3" borderId="0" xfId="4" applyFont="1" applyFill="1" applyBorder="1" applyAlignment="1"/>
    <xf numFmtId="0" fontId="5" fillId="3" borderId="0" xfId="0" applyFont="1" applyFill="1" applyBorder="1" applyAlignment="1">
      <alignment vertical="center" wrapText="1"/>
    </xf>
    <xf numFmtId="0" fontId="3" fillId="0" borderId="0" xfId="5" applyFont="1" applyAlignment="1">
      <alignment horizontal="left"/>
    </xf>
    <xf numFmtId="0" fontId="3" fillId="0" borderId="0" xfId="5" applyFont="1" applyAlignment="1"/>
    <xf numFmtId="0" fontId="3" fillId="3" borderId="0" xfId="6" applyFont="1" applyFill="1" applyBorder="1" applyAlignment="1">
      <alignment vertical="center"/>
    </xf>
    <xf numFmtId="0" fontId="3" fillId="0" borderId="0" xfId="5" applyFont="1" applyFill="1" applyAlignment="1">
      <alignment vertical="center"/>
    </xf>
    <xf numFmtId="0" fontId="22" fillId="0" borderId="5" xfId="6" applyFont="1" applyBorder="1" applyAlignment="1">
      <alignment vertical="center" wrapText="1"/>
    </xf>
    <xf numFmtId="0" fontId="2" fillId="0" borderId="0" xfId="6" applyBorder="1" applyAlignment="1">
      <alignment vertical="center"/>
    </xf>
    <xf numFmtId="0" fontId="22" fillId="0" borderId="2" xfId="6" applyFont="1" applyBorder="1" applyAlignment="1">
      <alignment vertical="center" wrapText="1"/>
    </xf>
    <xf numFmtId="0" fontId="24" fillId="0" borderId="7" xfId="6" applyFont="1" applyFill="1" applyBorder="1" applyAlignment="1">
      <alignment horizontal="left" vertical="center" wrapText="1"/>
    </xf>
    <xf numFmtId="0" fontId="22" fillId="0" borderId="2" xfId="6" applyFont="1" applyFill="1" applyBorder="1" applyAlignment="1">
      <alignment vertical="center" wrapText="1"/>
    </xf>
    <xf numFmtId="49" fontId="19" fillId="0" borderId="2" xfId="5" applyNumberFormat="1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vertical="top" wrapText="1"/>
    </xf>
    <xf numFmtId="0" fontId="22" fillId="0" borderId="2" xfId="6" applyFont="1" applyBorder="1" applyAlignment="1">
      <alignment wrapText="1"/>
    </xf>
    <xf numFmtId="0" fontId="22" fillId="0" borderId="2" xfId="6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4" fontId="21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>
      <alignment vertical="center" wrapText="1"/>
    </xf>
    <xf numFmtId="0" fontId="24" fillId="0" borderId="2" xfId="6" applyNumberFormat="1" applyFont="1" applyFill="1" applyBorder="1" applyAlignment="1">
      <alignment horizontal="left" vertical="center" wrapText="1"/>
    </xf>
    <xf numFmtId="0" fontId="9" fillId="0" borderId="0" xfId="0" applyFont="1" applyFill="1"/>
    <xf numFmtId="0" fontId="9" fillId="0" borderId="0" xfId="0" applyFont="1" applyFill="1" applyBorder="1"/>
    <xf numFmtId="0" fontId="5" fillId="0" borderId="2" xfId="5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/>
    </xf>
    <xf numFmtId="0" fontId="20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horizontal="right" wrapText="1"/>
    </xf>
    <xf numFmtId="0" fontId="33" fillId="0" borderId="2" xfId="0" applyFont="1" applyBorder="1" applyAlignment="1">
      <alignment horizontal="left" wrapText="1"/>
    </xf>
    <xf numFmtId="4" fontId="33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4" fontId="8" fillId="0" borderId="2" xfId="0" applyNumberFormat="1" applyFont="1" applyBorder="1" applyAlignment="1">
      <alignment horizontal="center"/>
    </xf>
    <xf numFmtId="0" fontId="27" fillId="0" borderId="0" xfId="4" applyFont="1" applyBorder="1" applyAlignment="1">
      <alignment horizontal="left"/>
    </xf>
    <xf numFmtId="0" fontId="27" fillId="0" borderId="0" xfId="4" applyFont="1" applyBorder="1" applyAlignment="1">
      <alignment horizontal="left"/>
    </xf>
    <xf numFmtId="0" fontId="27" fillId="0" borderId="0" xfId="4" applyFont="1" applyBorder="1"/>
    <xf numFmtId="0" fontId="29" fillId="0" borderId="0" xfId="0" applyFont="1" applyAlignment="1">
      <alignment horizontal="left" wrapText="1"/>
    </xf>
    <xf numFmtId="0" fontId="34" fillId="0" borderId="0" xfId="0" applyFont="1" applyAlignment="1">
      <alignment wrapText="1"/>
    </xf>
    <xf numFmtId="4" fontId="33" fillId="0" borderId="2" xfId="0" applyNumberFormat="1" applyFont="1" applyFill="1" applyBorder="1" applyAlignment="1">
      <alignment horizontal="center"/>
    </xf>
    <xf numFmtId="0" fontId="8" fillId="0" borderId="2" xfId="0" applyFont="1" applyBorder="1" applyAlignment="1"/>
    <xf numFmtId="0" fontId="27" fillId="0" borderId="0" xfId="4" applyFont="1" applyBorder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3" borderId="0" xfId="5" applyFont="1" applyFill="1" applyAlignment="1">
      <alignment horizontal="center" vertical="center" wrapText="1"/>
    </xf>
    <xf numFmtId="49" fontId="3" fillId="3" borderId="1" xfId="5" applyNumberFormat="1" applyFont="1" applyFill="1" applyBorder="1" applyAlignment="1">
      <alignment horizontal="center" vertical="center" wrapText="1" shrinkToFit="1"/>
    </xf>
    <xf numFmtId="49" fontId="3" fillId="3" borderId="3" xfId="5" applyNumberFormat="1" applyFont="1" applyFill="1" applyBorder="1" applyAlignment="1">
      <alignment horizontal="center" vertical="center" wrapText="1" shrinkToFit="1"/>
    </xf>
    <xf numFmtId="0" fontId="3" fillId="3" borderId="1" xfId="5" applyFont="1" applyFill="1" applyBorder="1" applyAlignment="1">
      <alignment horizontal="center" vertical="center" shrinkToFit="1"/>
    </xf>
    <xf numFmtId="0" fontId="3" fillId="3" borderId="3" xfId="5" applyFont="1" applyFill="1" applyBorder="1" applyAlignment="1">
      <alignment horizontal="center" vertical="center" shrinkToFit="1"/>
    </xf>
    <xf numFmtId="0" fontId="3" fillId="3" borderId="1" xfId="5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/>
    </xf>
    <xf numFmtId="0" fontId="3" fillId="3" borderId="0" xfId="6" applyFont="1" applyFill="1" applyBorder="1" applyAlignment="1">
      <alignment horizontal="right" vertical="center"/>
    </xf>
    <xf numFmtId="0" fontId="2" fillId="0" borderId="0" xfId="6" applyBorder="1" applyAlignment="1">
      <alignment horizontal="right" vertical="center"/>
    </xf>
    <xf numFmtId="0" fontId="3" fillId="0" borderId="0" xfId="5" applyFont="1" applyAlignment="1">
      <alignment horizontal="right"/>
    </xf>
    <xf numFmtId="0" fontId="8" fillId="3" borderId="0" xfId="6" applyFont="1" applyFill="1" applyAlignment="1">
      <alignment horizontal="center" wrapText="1"/>
    </xf>
    <xf numFmtId="49" fontId="3" fillId="3" borderId="4" xfId="5" applyNumberFormat="1" applyFont="1" applyFill="1" applyBorder="1" applyAlignment="1">
      <alignment horizontal="center" vertical="center" wrapText="1" shrinkToFit="1"/>
    </xf>
    <xf numFmtId="0" fontId="30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7" fillId="0" borderId="0" xfId="4" applyFont="1" applyBorder="1" applyAlignment="1">
      <alignment horizontal="center"/>
    </xf>
  </cellXfs>
  <cellStyles count="11">
    <cellStyle name="Гиперссылка 2" xfId="3"/>
    <cellStyle name="Обычный" xfId="0" builtinId="0"/>
    <cellStyle name="Обычный 2" xfId="1"/>
    <cellStyle name="Обычный 2 2" xfId="4"/>
    <cellStyle name="Обычный 2 3" xfId="5"/>
    <cellStyle name="Обычный 3" xfId="2"/>
    <cellStyle name="Обычный 4" xfId="6"/>
    <cellStyle name="Обычный 4 2" xfId="9"/>
    <cellStyle name="Обычный 4 3" xfId="10"/>
    <cellStyle name="Обычный 5" xfId="8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180"/>
  <sheetViews>
    <sheetView showGridLines="0" showZeros="0" topLeftCell="G149" zoomScale="90" zoomScaleNormal="90" workbookViewId="0">
      <selection activeCell="M137" sqref="M137"/>
    </sheetView>
  </sheetViews>
  <sheetFormatPr defaultColWidth="9.109375" defaultRowHeight="13.2" x14ac:dyDescent="0.25"/>
  <cols>
    <col min="1" max="6" width="0" style="2" hidden="1" customWidth="1"/>
    <col min="7" max="7" width="21.33203125" style="2" customWidth="1"/>
    <col min="8" max="8" width="55.88671875" style="2" customWidth="1"/>
    <col min="9" max="9" width="14.6640625" style="2" customWidth="1"/>
    <col min="10" max="16384" width="9.109375" style="2"/>
  </cols>
  <sheetData>
    <row r="1" spans="1:9" ht="18" x14ac:dyDescent="0.35">
      <c r="G1" s="217" t="s">
        <v>754</v>
      </c>
      <c r="H1" s="217"/>
      <c r="I1" s="217"/>
    </row>
    <row r="2" spans="1:9" ht="18" x14ac:dyDescent="0.35">
      <c r="G2" s="217" t="s">
        <v>700</v>
      </c>
      <c r="H2" s="217"/>
      <c r="I2" s="217"/>
    </row>
    <row r="3" spans="1:9" ht="18" x14ac:dyDescent="0.35">
      <c r="G3" s="217" t="s">
        <v>701</v>
      </c>
      <c r="H3" s="217"/>
      <c r="I3" s="217"/>
    </row>
    <row r="4" spans="1:9" ht="18" x14ac:dyDescent="0.35">
      <c r="G4" s="217" t="s">
        <v>882</v>
      </c>
      <c r="H4" s="217"/>
      <c r="I4" s="217"/>
    </row>
    <row r="5" spans="1:9" ht="18" x14ac:dyDescent="0.35">
      <c r="G5" s="217" t="s">
        <v>702</v>
      </c>
      <c r="H5" s="217"/>
      <c r="I5" s="217"/>
    </row>
    <row r="6" spans="1:9" ht="18" x14ac:dyDescent="0.35">
      <c r="G6" s="217" t="s">
        <v>703</v>
      </c>
      <c r="H6" s="217"/>
      <c r="I6" s="217"/>
    </row>
    <row r="7" spans="1:9" ht="18" x14ac:dyDescent="0.35">
      <c r="G7" s="217" t="s">
        <v>701</v>
      </c>
      <c r="H7" s="217"/>
      <c r="I7" s="217"/>
    </row>
    <row r="8" spans="1:9" ht="18" x14ac:dyDescent="0.35">
      <c r="G8" s="217" t="s">
        <v>705</v>
      </c>
      <c r="H8" s="217"/>
      <c r="I8" s="217"/>
    </row>
    <row r="9" spans="1:9" ht="18" x14ac:dyDescent="0.35">
      <c r="G9" s="176" t="s">
        <v>706</v>
      </c>
      <c r="H9" s="176"/>
      <c r="I9" s="177"/>
    </row>
    <row r="10" spans="1:9" ht="18" x14ac:dyDescent="0.35">
      <c r="G10" s="217" t="s">
        <v>708</v>
      </c>
      <c r="H10" s="217"/>
      <c r="I10" s="217"/>
    </row>
    <row r="11" spans="1:9" ht="12.75" customHeight="1" x14ac:dyDescent="0.35">
      <c r="A11" s="3"/>
      <c r="B11" s="3"/>
      <c r="C11" s="3"/>
      <c r="D11" s="3"/>
      <c r="E11" s="3"/>
      <c r="F11" s="3"/>
      <c r="G11" s="177"/>
      <c r="H11" s="177"/>
      <c r="I11" s="177"/>
    </row>
    <row r="12" spans="1:9" ht="16.95" customHeight="1" x14ac:dyDescent="0.35">
      <c r="A12" s="3"/>
      <c r="B12" s="3"/>
      <c r="C12" s="3"/>
      <c r="D12" s="3"/>
      <c r="E12" s="3"/>
      <c r="F12" s="3"/>
      <c r="G12" s="176" t="s">
        <v>843</v>
      </c>
      <c r="H12" s="176"/>
      <c r="I12" s="176"/>
    </row>
    <row r="13" spans="1:9" ht="18.600000000000001" customHeight="1" x14ac:dyDescent="0.35">
      <c r="A13" s="3"/>
      <c r="B13" s="3"/>
      <c r="C13" s="3"/>
      <c r="D13" s="3"/>
      <c r="E13" s="3"/>
      <c r="F13" s="3"/>
      <c r="G13" s="176" t="s">
        <v>704</v>
      </c>
      <c r="H13" s="176"/>
      <c r="I13" s="176"/>
    </row>
    <row r="14" spans="1:9" ht="18.600000000000001" customHeight="1" x14ac:dyDescent="0.35">
      <c r="A14" s="3"/>
      <c r="B14" s="3"/>
      <c r="C14" s="3"/>
      <c r="D14" s="3"/>
      <c r="E14" s="3"/>
      <c r="F14" s="3"/>
      <c r="G14" s="176" t="s">
        <v>701</v>
      </c>
      <c r="H14" s="176"/>
      <c r="I14" s="176"/>
    </row>
    <row r="15" spans="1:9" ht="16.95" customHeight="1" x14ac:dyDescent="0.35">
      <c r="A15" s="3"/>
      <c r="B15" s="3"/>
      <c r="C15" s="3"/>
      <c r="D15" s="3"/>
      <c r="E15" s="3"/>
      <c r="F15" s="3"/>
      <c r="G15" s="178" t="s">
        <v>705</v>
      </c>
      <c r="H15" s="178"/>
      <c r="I15" s="178"/>
    </row>
    <row r="16" spans="1:9" ht="19.95" customHeight="1" x14ac:dyDescent="0.35">
      <c r="A16" s="3"/>
      <c r="B16" s="3"/>
      <c r="C16" s="3"/>
      <c r="D16" s="3"/>
      <c r="E16" s="3"/>
      <c r="F16" s="3"/>
      <c r="G16" s="178" t="s">
        <v>707</v>
      </c>
      <c r="H16" s="178"/>
      <c r="I16" s="178"/>
    </row>
    <row r="17" spans="1:9" ht="18" customHeight="1" x14ac:dyDescent="0.35">
      <c r="A17" s="3"/>
      <c r="B17" s="3"/>
      <c r="C17" s="3"/>
      <c r="D17" s="3"/>
      <c r="E17" s="3"/>
      <c r="F17" s="3"/>
      <c r="G17" s="217" t="s">
        <v>709</v>
      </c>
      <c r="H17" s="217"/>
      <c r="I17" s="217"/>
    </row>
    <row r="18" spans="1:9" ht="13.95" customHeight="1" x14ac:dyDescent="0.25">
      <c r="A18" s="5"/>
      <c r="B18" s="5"/>
      <c r="C18" s="5"/>
      <c r="D18" s="5"/>
      <c r="E18" s="5"/>
      <c r="F18" s="5"/>
      <c r="G18" s="179"/>
      <c r="H18" s="179"/>
      <c r="I18" s="179"/>
    </row>
    <row r="19" spans="1:9" x14ac:dyDescent="0.25">
      <c r="A19" s="218" t="s">
        <v>713</v>
      </c>
      <c r="B19" s="218"/>
      <c r="C19" s="218"/>
      <c r="D19" s="218"/>
      <c r="E19" s="218"/>
      <c r="F19" s="218"/>
      <c r="G19" s="218"/>
      <c r="H19" s="218"/>
      <c r="I19" s="218"/>
    </row>
    <row r="20" spans="1:9" x14ac:dyDescent="0.25">
      <c r="A20" s="5"/>
      <c r="B20" s="5"/>
      <c r="C20" s="5"/>
      <c r="D20" s="5"/>
      <c r="E20" s="5"/>
      <c r="F20" s="5"/>
      <c r="G20" s="6"/>
      <c r="H20" s="6"/>
      <c r="I20" s="7" t="s">
        <v>21</v>
      </c>
    </row>
    <row r="21" spans="1:9" ht="24.75" customHeight="1" x14ac:dyDescent="0.25">
      <c r="A21" s="5"/>
      <c r="B21" s="5"/>
      <c r="C21" s="5"/>
      <c r="D21" s="5"/>
      <c r="E21" s="5"/>
      <c r="F21" s="6"/>
      <c r="G21" s="219" t="s">
        <v>1</v>
      </c>
      <c r="H21" s="219" t="s">
        <v>22</v>
      </c>
      <c r="I21" s="220" t="s">
        <v>760</v>
      </c>
    </row>
    <row r="22" spans="1:9" x14ac:dyDescent="0.25">
      <c r="A22" s="5"/>
      <c r="B22" s="5"/>
      <c r="C22" s="5"/>
      <c r="D22" s="5"/>
      <c r="E22" s="5"/>
      <c r="F22" s="6"/>
      <c r="G22" s="219"/>
      <c r="H22" s="219"/>
      <c r="I22" s="221"/>
    </row>
    <row r="23" spans="1:9" ht="6.6" customHeight="1" x14ac:dyDescent="0.25">
      <c r="A23" s="5"/>
      <c r="B23" s="5"/>
      <c r="C23" s="5"/>
      <c r="D23" s="5"/>
      <c r="E23" s="5"/>
      <c r="F23" s="6"/>
      <c r="G23" s="219"/>
      <c r="H23" s="219"/>
      <c r="I23" s="221"/>
    </row>
    <row r="24" spans="1:9" x14ac:dyDescent="0.25">
      <c r="A24" s="5"/>
      <c r="B24" s="5"/>
      <c r="C24" s="5"/>
      <c r="D24" s="5"/>
      <c r="E24" s="5"/>
      <c r="F24" s="6"/>
      <c r="G24" s="8" t="s">
        <v>23</v>
      </c>
      <c r="H24" s="8" t="s">
        <v>24</v>
      </c>
      <c r="I24" s="8" t="s">
        <v>25</v>
      </c>
    </row>
    <row r="25" spans="1:9" ht="17.25" customHeight="1" x14ac:dyDescent="0.25">
      <c r="A25" s="9"/>
      <c r="B25" s="9"/>
      <c r="C25" s="9"/>
      <c r="D25" s="9"/>
      <c r="E25" s="9"/>
      <c r="F25" s="10"/>
      <c r="G25" s="11" t="s">
        <v>26</v>
      </c>
      <c r="H25" s="12" t="s">
        <v>27</v>
      </c>
      <c r="I25" s="13">
        <f>I26+I32+I38+I47+I53+I61+I71+I77+I67+I95</f>
        <v>2600000</v>
      </c>
    </row>
    <row r="26" spans="1:9" ht="17.25" customHeight="1" x14ac:dyDescent="0.25">
      <c r="A26" s="9"/>
      <c r="B26" s="9"/>
      <c r="C26" s="9"/>
      <c r="D26" s="9"/>
      <c r="E26" s="9"/>
      <c r="F26" s="10"/>
      <c r="G26" s="14" t="s">
        <v>28</v>
      </c>
      <c r="H26" s="15" t="s">
        <v>29</v>
      </c>
      <c r="I26" s="16">
        <f>I27</f>
        <v>2800000</v>
      </c>
    </row>
    <row r="27" spans="1:9" ht="16.5" customHeight="1" x14ac:dyDescent="0.25">
      <c r="A27" s="9"/>
      <c r="B27" s="9"/>
      <c r="C27" s="9"/>
      <c r="D27" s="9"/>
      <c r="E27" s="9"/>
      <c r="F27" s="10"/>
      <c r="G27" s="14" t="s">
        <v>30</v>
      </c>
      <c r="H27" s="17" t="s">
        <v>31</v>
      </c>
      <c r="I27" s="16">
        <f>I28+I29+I30+I31</f>
        <v>2800000</v>
      </c>
    </row>
    <row r="28" spans="1:9" ht="65.25" customHeight="1" x14ac:dyDescent="0.25">
      <c r="A28" s="9"/>
      <c r="B28" s="9"/>
      <c r="C28" s="9"/>
      <c r="D28" s="9"/>
      <c r="E28" s="9"/>
      <c r="F28" s="10"/>
      <c r="G28" s="18" t="s">
        <v>32</v>
      </c>
      <c r="H28" s="19" t="s">
        <v>33</v>
      </c>
      <c r="I28" s="20">
        <v>2450000</v>
      </c>
    </row>
    <row r="29" spans="1:9" ht="96" customHeight="1" x14ac:dyDescent="0.25">
      <c r="A29" s="9" t="s">
        <v>23</v>
      </c>
      <c r="B29" s="9" t="s">
        <v>26</v>
      </c>
      <c r="C29" s="9" t="s">
        <v>28</v>
      </c>
      <c r="D29" s="9" t="s">
        <v>34</v>
      </c>
      <c r="E29" s="9" t="s">
        <v>35</v>
      </c>
      <c r="F29" s="10" t="s">
        <v>36</v>
      </c>
      <c r="G29" s="18" t="s">
        <v>37</v>
      </c>
      <c r="H29" s="19" t="s">
        <v>38</v>
      </c>
      <c r="I29" s="20">
        <v>200000</v>
      </c>
    </row>
    <row r="30" spans="1:9" ht="40.5" customHeight="1" x14ac:dyDescent="0.25">
      <c r="A30" s="9"/>
      <c r="B30" s="9"/>
      <c r="C30" s="9"/>
      <c r="D30" s="9"/>
      <c r="E30" s="9"/>
      <c r="F30" s="10"/>
      <c r="G30" s="18" t="s">
        <v>39</v>
      </c>
      <c r="H30" s="19" t="s">
        <v>40</v>
      </c>
      <c r="I30" s="20">
        <v>100000</v>
      </c>
    </row>
    <row r="31" spans="1:9" ht="81.75" customHeight="1" x14ac:dyDescent="0.25">
      <c r="A31" s="9" t="s">
        <v>23</v>
      </c>
      <c r="B31" s="9" t="s">
        <v>26</v>
      </c>
      <c r="C31" s="9" t="s">
        <v>28</v>
      </c>
      <c r="D31" s="9" t="s">
        <v>30</v>
      </c>
      <c r="E31" s="9" t="s">
        <v>37</v>
      </c>
      <c r="F31" s="10" t="s">
        <v>37</v>
      </c>
      <c r="G31" s="21" t="s">
        <v>41</v>
      </c>
      <c r="H31" s="19" t="s">
        <v>42</v>
      </c>
      <c r="I31" s="20">
        <v>50000</v>
      </c>
    </row>
    <row r="32" spans="1:9" ht="27.75" hidden="1" customHeight="1" x14ac:dyDescent="0.25">
      <c r="A32" s="9"/>
      <c r="B32" s="9"/>
      <c r="C32" s="9"/>
      <c r="D32" s="9"/>
      <c r="E32" s="9"/>
      <c r="F32" s="10"/>
      <c r="G32" s="22" t="s">
        <v>43</v>
      </c>
      <c r="H32" s="23" t="s">
        <v>44</v>
      </c>
      <c r="I32" s="20">
        <f>I33</f>
        <v>0</v>
      </c>
    </row>
    <row r="33" spans="1:9" ht="30" hidden="1" customHeight="1" x14ac:dyDescent="0.25">
      <c r="A33" s="9"/>
      <c r="B33" s="9"/>
      <c r="C33" s="9"/>
      <c r="D33" s="9"/>
      <c r="E33" s="9"/>
      <c r="F33" s="10"/>
      <c r="G33" s="24" t="s">
        <v>45</v>
      </c>
      <c r="H33" s="25" t="s">
        <v>46</v>
      </c>
      <c r="I33" s="20">
        <f>I34+I35+I36+I37</f>
        <v>0</v>
      </c>
    </row>
    <row r="34" spans="1:9" ht="49.5" hidden="1" customHeight="1" x14ac:dyDescent="0.25">
      <c r="A34" s="9"/>
      <c r="B34" s="9"/>
      <c r="C34" s="9"/>
      <c r="D34" s="9"/>
      <c r="E34" s="9"/>
      <c r="F34" s="10"/>
      <c r="G34" s="24" t="s">
        <v>15</v>
      </c>
      <c r="H34" s="25" t="s">
        <v>47</v>
      </c>
      <c r="I34" s="20"/>
    </row>
    <row r="35" spans="1:9" ht="59.25" hidden="1" customHeight="1" x14ac:dyDescent="0.25">
      <c r="A35" s="9"/>
      <c r="B35" s="9"/>
      <c r="C35" s="9"/>
      <c r="D35" s="9"/>
      <c r="E35" s="9"/>
      <c r="F35" s="10"/>
      <c r="G35" s="24" t="s">
        <v>16</v>
      </c>
      <c r="H35" s="25" t="s">
        <v>48</v>
      </c>
      <c r="I35" s="20"/>
    </row>
    <row r="36" spans="1:9" ht="52.5" hidden="1" customHeight="1" x14ac:dyDescent="0.25">
      <c r="A36" s="9"/>
      <c r="B36" s="9"/>
      <c r="C36" s="9"/>
      <c r="D36" s="9"/>
      <c r="E36" s="9"/>
      <c r="F36" s="10"/>
      <c r="G36" s="24" t="s">
        <v>17</v>
      </c>
      <c r="H36" s="25" t="s">
        <v>18</v>
      </c>
      <c r="I36" s="20"/>
    </row>
    <row r="37" spans="1:9" ht="48" hidden="1" x14ac:dyDescent="0.25">
      <c r="A37" s="9"/>
      <c r="B37" s="9"/>
      <c r="C37" s="9"/>
      <c r="D37" s="9"/>
      <c r="E37" s="9"/>
      <c r="F37" s="10"/>
      <c r="G37" s="24" t="s">
        <v>19</v>
      </c>
      <c r="H37" s="25" t="s">
        <v>49</v>
      </c>
      <c r="I37" s="20"/>
    </row>
    <row r="38" spans="1:9" ht="18" customHeight="1" x14ac:dyDescent="0.25">
      <c r="A38" s="9"/>
      <c r="B38" s="9"/>
      <c r="C38" s="9"/>
      <c r="D38" s="9"/>
      <c r="E38" s="9"/>
      <c r="F38" s="10"/>
      <c r="G38" s="26" t="s">
        <v>50</v>
      </c>
      <c r="H38" s="27" t="s">
        <v>51</v>
      </c>
      <c r="I38" s="16">
        <f>I39+I42+I45</f>
        <v>-700000</v>
      </c>
    </row>
    <row r="39" spans="1:9" ht="27" customHeight="1" x14ac:dyDescent="0.25">
      <c r="A39" s="9"/>
      <c r="B39" s="9"/>
      <c r="C39" s="9"/>
      <c r="D39" s="9"/>
      <c r="E39" s="9"/>
      <c r="F39" s="10"/>
      <c r="G39" s="28" t="s">
        <v>52</v>
      </c>
      <c r="H39" s="29" t="s">
        <v>53</v>
      </c>
      <c r="I39" s="30">
        <f>I40+I41</f>
        <v>-700000</v>
      </c>
    </row>
    <row r="40" spans="1:9" ht="27" customHeight="1" x14ac:dyDescent="0.25">
      <c r="A40" s="9"/>
      <c r="B40" s="9"/>
      <c r="C40" s="9"/>
      <c r="D40" s="9"/>
      <c r="E40" s="9"/>
      <c r="F40" s="10"/>
      <c r="G40" s="31" t="s">
        <v>54</v>
      </c>
      <c r="H40" s="1" t="s">
        <v>53</v>
      </c>
      <c r="I40" s="20">
        <v>-700000</v>
      </c>
    </row>
    <row r="41" spans="1:9" ht="27" hidden="1" customHeight="1" x14ac:dyDescent="0.25">
      <c r="A41" s="9"/>
      <c r="B41" s="9"/>
      <c r="C41" s="9"/>
      <c r="D41" s="9"/>
      <c r="E41" s="9"/>
      <c r="F41" s="10"/>
      <c r="G41" s="31" t="s">
        <v>813</v>
      </c>
      <c r="H41" s="1" t="s">
        <v>816</v>
      </c>
      <c r="I41" s="20"/>
    </row>
    <row r="42" spans="1:9" ht="15" hidden="1" customHeight="1" x14ac:dyDescent="0.25">
      <c r="A42" s="9"/>
      <c r="B42" s="9"/>
      <c r="C42" s="9"/>
      <c r="D42" s="9"/>
      <c r="E42" s="9"/>
      <c r="F42" s="10"/>
      <c r="G42" s="32" t="s">
        <v>55</v>
      </c>
      <c r="H42" s="33" t="s">
        <v>56</v>
      </c>
      <c r="I42" s="16">
        <f>I43+I44</f>
        <v>0</v>
      </c>
    </row>
    <row r="43" spans="1:9" ht="20.25" hidden="1" customHeight="1" x14ac:dyDescent="0.25">
      <c r="A43" s="9"/>
      <c r="B43" s="9"/>
      <c r="C43" s="9"/>
      <c r="D43" s="9"/>
      <c r="E43" s="9"/>
      <c r="F43" s="10"/>
      <c r="G43" s="31" t="s">
        <v>57</v>
      </c>
      <c r="H43" s="1" t="s">
        <v>56</v>
      </c>
      <c r="I43" s="20"/>
    </row>
    <row r="44" spans="1:9" ht="27" hidden="1" customHeight="1" x14ac:dyDescent="0.25">
      <c r="A44" s="9"/>
      <c r="B44" s="9"/>
      <c r="C44" s="9"/>
      <c r="D44" s="9"/>
      <c r="E44" s="9"/>
      <c r="F44" s="10"/>
      <c r="G44" s="31" t="s">
        <v>814</v>
      </c>
      <c r="H44" s="1" t="s">
        <v>815</v>
      </c>
      <c r="I44" s="20"/>
    </row>
    <row r="45" spans="1:9" ht="30.75" hidden="1" customHeight="1" x14ac:dyDescent="0.25">
      <c r="A45" s="9"/>
      <c r="B45" s="9"/>
      <c r="C45" s="9"/>
      <c r="D45" s="9"/>
      <c r="E45" s="9"/>
      <c r="F45" s="10"/>
      <c r="G45" s="28" t="s">
        <v>58</v>
      </c>
      <c r="H45" s="29" t="s">
        <v>59</v>
      </c>
      <c r="I45" s="30">
        <f>I46</f>
        <v>0</v>
      </c>
    </row>
    <row r="46" spans="1:9" ht="30.75" hidden="1" customHeight="1" x14ac:dyDescent="0.25">
      <c r="A46" s="9"/>
      <c r="B46" s="9"/>
      <c r="C46" s="9"/>
      <c r="D46" s="9"/>
      <c r="E46" s="9"/>
      <c r="F46" s="10"/>
      <c r="G46" s="31" t="s">
        <v>60</v>
      </c>
      <c r="H46" s="1" t="s">
        <v>61</v>
      </c>
      <c r="I46" s="20"/>
    </row>
    <row r="47" spans="1:9" ht="18.75" hidden="1" customHeight="1" x14ac:dyDescent="0.25">
      <c r="A47" s="9" t="s">
        <v>23</v>
      </c>
      <c r="B47" s="9" t="s">
        <v>26</v>
      </c>
      <c r="C47" s="9" t="s">
        <v>43</v>
      </c>
      <c r="D47" s="9" t="s">
        <v>62</v>
      </c>
      <c r="E47" s="9" t="s">
        <v>63</v>
      </c>
      <c r="F47" s="10" t="s">
        <v>63</v>
      </c>
      <c r="G47" s="34" t="s">
        <v>64</v>
      </c>
      <c r="H47" s="35" t="s">
        <v>65</v>
      </c>
      <c r="I47" s="16">
        <f>I48+I51</f>
        <v>0</v>
      </c>
    </row>
    <row r="48" spans="1:9" ht="26.25" hidden="1" customHeight="1" x14ac:dyDescent="0.25">
      <c r="A48" s="9" t="s">
        <v>23</v>
      </c>
      <c r="B48" s="9" t="s">
        <v>26</v>
      </c>
      <c r="C48" s="9" t="s">
        <v>43</v>
      </c>
      <c r="D48" s="9" t="s">
        <v>62</v>
      </c>
      <c r="E48" s="9" t="s">
        <v>66</v>
      </c>
      <c r="F48" s="10" t="s">
        <v>66</v>
      </c>
      <c r="G48" s="31" t="s">
        <v>67</v>
      </c>
      <c r="H48" s="1" t="s">
        <v>68</v>
      </c>
      <c r="I48" s="20">
        <f>I49</f>
        <v>0</v>
      </c>
    </row>
    <row r="49" spans="1:9" ht="41.25" hidden="1" customHeight="1" x14ac:dyDescent="0.25">
      <c r="A49" s="9" t="s">
        <v>23</v>
      </c>
      <c r="B49" s="9" t="s">
        <v>26</v>
      </c>
      <c r="C49" s="9" t="s">
        <v>43</v>
      </c>
      <c r="D49" s="9" t="s">
        <v>62</v>
      </c>
      <c r="E49" s="9" t="s">
        <v>69</v>
      </c>
      <c r="F49" s="10" t="s">
        <v>69</v>
      </c>
      <c r="G49" s="36" t="s">
        <v>70</v>
      </c>
      <c r="H49" s="37" t="s">
        <v>71</v>
      </c>
      <c r="I49" s="38"/>
    </row>
    <row r="50" spans="1:9" ht="8.25" hidden="1" customHeight="1" x14ac:dyDescent="0.25">
      <c r="A50" s="9" t="s">
        <v>23</v>
      </c>
      <c r="B50" s="9" t="s">
        <v>26</v>
      </c>
      <c r="C50" s="9" t="s">
        <v>72</v>
      </c>
      <c r="D50" s="9" t="s">
        <v>73</v>
      </c>
      <c r="E50" s="9" t="s">
        <v>74</v>
      </c>
      <c r="F50" s="10" t="s">
        <v>74</v>
      </c>
      <c r="G50" s="31"/>
      <c r="H50" s="1"/>
      <c r="I50" s="20"/>
    </row>
    <row r="51" spans="1:9" ht="30.75" hidden="1" customHeight="1" x14ac:dyDescent="0.25">
      <c r="A51" s="9"/>
      <c r="B51" s="9"/>
      <c r="C51" s="9"/>
      <c r="D51" s="9"/>
      <c r="E51" s="9"/>
      <c r="F51" s="10"/>
      <c r="G51" s="28" t="s">
        <v>75</v>
      </c>
      <c r="H51" s="1" t="s">
        <v>76</v>
      </c>
      <c r="I51" s="20">
        <f>I52</f>
        <v>0</v>
      </c>
    </row>
    <row r="52" spans="1:9" ht="27" hidden="1" customHeight="1" x14ac:dyDescent="0.25">
      <c r="A52" s="9"/>
      <c r="B52" s="9"/>
      <c r="C52" s="9"/>
      <c r="D52" s="9"/>
      <c r="E52" s="9"/>
      <c r="F52" s="10"/>
      <c r="G52" s="36" t="s">
        <v>77</v>
      </c>
      <c r="H52" s="37" t="s">
        <v>78</v>
      </c>
      <c r="I52" s="20"/>
    </row>
    <row r="53" spans="1:9" ht="44.25" hidden="1" customHeight="1" x14ac:dyDescent="0.25">
      <c r="A53" s="9" t="s">
        <v>23</v>
      </c>
      <c r="B53" s="9" t="s">
        <v>26</v>
      </c>
      <c r="C53" s="9" t="s">
        <v>72</v>
      </c>
      <c r="D53" s="9" t="s">
        <v>79</v>
      </c>
      <c r="E53" s="9" t="s">
        <v>80</v>
      </c>
      <c r="F53" s="10" t="s">
        <v>80</v>
      </c>
      <c r="G53" s="28" t="s">
        <v>81</v>
      </c>
      <c r="H53" s="29" t="s">
        <v>82</v>
      </c>
      <c r="I53" s="30">
        <f>I54</f>
        <v>0</v>
      </c>
    </row>
    <row r="54" spans="1:9" ht="79.5" hidden="1" customHeight="1" x14ac:dyDescent="0.25">
      <c r="A54" s="9"/>
      <c r="B54" s="9"/>
      <c r="C54" s="9"/>
      <c r="D54" s="9"/>
      <c r="E54" s="9"/>
      <c r="F54" s="10"/>
      <c r="G54" s="28" t="s">
        <v>83</v>
      </c>
      <c r="H54" s="29" t="s">
        <v>84</v>
      </c>
      <c r="I54" s="30">
        <f>I60+I55</f>
        <v>0</v>
      </c>
    </row>
    <row r="55" spans="1:9" ht="51.75" hidden="1" customHeight="1" x14ac:dyDescent="0.25">
      <c r="A55" s="9" t="s">
        <v>23</v>
      </c>
      <c r="B55" s="9" t="s">
        <v>26</v>
      </c>
      <c r="C55" s="9" t="s">
        <v>85</v>
      </c>
      <c r="D55" s="9" t="s">
        <v>86</v>
      </c>
      <c r="E55" s="9" t="s">
        <v>87</v>
      </c>
      <c r="F55" s="10" t="s">
        <v>87</v>
      </c>
      <c r="G55" s="31" t="s">
        <v>88</v>
      </c>
      <c r="H55" s="1" t="s">
        <v>89</v>
      </c>
      <c r="I55" s="20">
        <f>I57+I58+I56</f>
        <v>0</v>
      </c>
    </row>
    <row r="56" spans="1:9" ht="77.25" hidden="1" customHeight="1" x14ac:dyDescent="0.25">
      <c r="A56" s="9" t="s">
        <v>23</v>
      </c>
      <c r="B56" s="9" t="s">
        <v>26</v>
      </c>
      <c r="C56" s="9" t="s">
        <v>85</v>
      </c>
      <c r="D56" s="9" t="s">
        <v>86</v>
      </c>
      <c r="E56" s="9" t="s">
        <v>90</v>
      </c>
      <c r="F56" s="10" t="s">
        <v>90</v>
      </c>
      <c r="G56" s="36" t="s">
        <v>793</v>
      </c>
      <c r="H56" s="37" t="s">
        <v>794</v>
      </c>
      <c r="I56" s="38"/>
    </row>
    <row r="57" spans="1:9" ht="69" hidden="1" customHeight="1" x14ac:dyDescent="0.25">
      <c r="A57" s="9" t="s">
        <v>23</v>
      </c>
      <c r="B57" s="9" t="s">
        <v>26</v>
      </c>
      <c r="C57" s="9" t="s">
        <v>85</v>
      </c>
      <c r="D57" s="9" t="s">
        <v>86</v>
      </c>
      <c r="E57" s="9" t="s">
        <v>90</v>
      </c>
      <c r="F57" s="10" t="s">
        <v>90</v>
      </c>
      <c r="G57" s="36" t="s">
        <v>3</v>
      </c>
      <c r="H57" s="37" t="s">
        <v>91</v>
      </c>
      <c r="I57" s="38"/>
    </row>
    <row r="58" spans="1:9" ht="66.75" hidden="1" customHeight="1" x14ac:dyDescent="0.25">
      <c r="A58" s="9"/>
      <c r="B58" s="9"/>
      <c r="C58" s="9"/>
      <c r="D58" s="9"/>
      <c r="E58" s="9"/>
      <c r="F58" s="10"/>
      <c r="G58" s="36" t="s">
        <v>4</v>
      </c>
      <c r="H58" s="37" t="s">
        <v>92</v>
      </c>
      <c r="I58" s="38"/>
    </row>
    <row r="59" spans="1:9" ht="70.95" hidden="1" customHeight="1" x14ac:dyDescent="0.25">
      <c r="A59" s="9"/>
      <c r="B59" s="9"/>
      <c r="C59" s="9"/>
      <c r="D59" s="9"/>
      <c r="E59" s="9"/>
      <c r="F59" s="10"/>
      <c r="G59" s="39" t="s">
        <v>93</v>
      </c>
      <c r="H59" s="1" t="s">
        <v>94</v>
      </c>
      <c r="I59" s="20">
        <f>I60</f>
        <v>0</v>
      </c>
    </row>
    <row r="60" spans="1:9" ht="57.75" hidden="1" customHeight="1" x14ac:dyDescent="0.25">
      <c r="A60" s="9"/>
      <c r="B60" s="9"/>
      <c r="C60" s="9"/>
      <c r="D60" s="9"/>
      <c r="E60" s="9"/>
      <c r="F60" s="10"/>
      <c r="G60" s="36" t="s">
        <v>95</v>
      </c>
      <c r="H60" s="37" t="s">
        <v>96</v>
      </c>
      <c r="I60" s="38"/>
    </row>
    <row r="61" spans="1:9" ht="27.75" customHeight="1" x14ac:dyDescent="0.25">
      <c r="A61" s="9" t="s">
        <v>23</v>
      </c>
      <c r="B61" s="9" t="s">
        <v>26</v>
      </c>
      <c r="C61" s="9" t="s">
        <v>64</v>
      </c>
      <c r="D61" s="9" t="s">
        <v>75</v>
      </c>
      <c r="E61" s="9" t="s">
        <v>97</v>
      </c>
      <c r="F61" s="10" t="s">
        <v>98</v>
      </c>
      <c r="G61" s="32" t="s">
        <v>99</v>
      </c>
      <c r="H61" s="33" t="s">
        <v>100</v>
      </c>
      <c r="I61" s="16">
        <f>I62</f>
        <v>-100000</v>
      </c>
    </row>
    <row r="62" spans="1:9" ht="20.25" customHeight="1" x14ac:dyDescent="0.25">
      <c r="A62" s="9" t="s">
        <v>23</v>
      </c>
      <c r="B62" s="9" t="s">
        <v>26</v>
      </c>
      <c r="C62" s="9" t="s">
        <v>64</v>
      </c>
      <c r="D62" s="9" t="s">
        <v>75</v>
      </c>
      <c r="E62" s="9" t="s">
        <v>101</v>
      </c>
      <c r="F62" s="10" t="s">
        <v>101</v>
      </c>
      <c r="G62" s="39" t="s">
        <v>102</v>
      </c>
      <c r="H62" s="1" t="s">
        <v>103</v>
      </c>
      <c r="I62" s="20">
        <f>I63+I64+I65+I66</f>
        <v>-100000</v>
      </c>
    </row>
    <row r="63" spans="1:9" ht="30" customHeight="1" x14ac:dyDescent="0.25">
      <c r="A63" s="9"/>
      <c r="B63" s="9"/>
      <c r="C63" s="9"/>
      <c r="D63" s="9"/>
      <c r="E63" s="9"/>
      <c r="F63" s="10"/>
      <c r="G63" s="40" t="s">
        <v>104</v>
      </c>
      <c r="H63" s="37" t="s">
        <v>105</v>
      </c>
      <c r="I63" s="38">
        <v>-3000</v>
      </c>
    </row>
    <row r="64" spans="1:9" ht="33" customHeight="1" x14ac:dyDescent="0.25">
      <c r="A64" s="9"/>
      <c r="B64" s="9"/>
      <c r="C64" s="9"/>
      <c r="D64" s="9"/>
      <c r="E64" s="9"/>
      <c r="F64" s="10"/>
      <c r="G64" s="40" t="s">
        <v>106</v>
      </c>
      <c r="H64" s="37" t="s">
        <v>107</v>
      </c>
      <c r="I64" s="38">
        <v>-6000</v>
      </c>
    </row>
    <row r="65" spans="1:9" ht="18.75" customHeight="1" x14ac:dyDescent="0.25">
      <c r="A65" s="9"/>
      <c r="B65" s="9"/>
      <c r="C65" s="9"/>
      <c r="D65" s="9"/>
      <c r="E65" s="9"/>
      <c r="F65" s="10"/>
      <c r="G65" s="40" t="s">
        <v>108</v>
      </c>
      <c r="H65" s="37" t="s">
        <v>109</v>
      </c>
      <c r="I65" s="38">
        <v>-7000</v>
      </c>
    </row>
    <row r="66" spans="1:9" ht="22.2" customHeight="1" x14ac:dyDescent="0.25">
      <c r="A66" s="9"/>
      <c r="B66" s="9"/>
      <c r="C66" s="9"/>
      <c r="D66" s="9"/>
      <c r="E66" s="9"/>
      <c r="F66" s="10"/>
      <c r="G66" s="40" t="s">
        <v>110</v>
      </c>
      <c r="H66" s="37" t="s">
        <v>111</v>
      </c>
      <c r="I66" s="38">
        <v>-84000</v>
      </c>
    </row>
    <row r="67" spans="1:9" ht="28.5" hidden="1" customHeight="1" x14ac:dyDescent="0.25">
      <c r="A67" s="9"/>
      <c r="B67" s="9"/>
      <c r="C67" s="9"/>
      <c r="D67" s="9"/>
      <c r="E67" s="9"/>
      <c r="F67" s="10"/>
      <c r="G67" s="32" t="s">
        <v>718</v>
      </c>
      <c r="H67" s="29" t="s">
        <v>719</v>
      </c>
      <c r="I67" s="30">
        <f>I68</f>
        <v>0</v>
      </c>
    </row>
    <row r="68" spans="1:9" ht="18.75" hidden="1" customHeight="1" x14ac:dyDescent="0.25">
      <c r="A68" s="9"/>
      <c r="B68" s="9"/>
      <c r="C68" s="9"/>
      <c r="D68" s="9"/>
      <c r="E68" s="9"/>
      <c r="F68" s="10"/>
      <c r="G68" s="39" t="s">
        <v>720</v>
      </c>
      <c r="H68" s="1" t="s">
        <v>721</v>
      </c>
      <c r="I68" s="20">
        <f>I69</f>
        <v>0</v>
      </c>
    </row>
    <row r="69" spans="1:9" ht="15.75" hidden="1" customHeight="1" x14ac:dyDescent="0.25">
      <c r="A69" s="9"/>
      <c r="B69" s="9"/>
      <c r="C69" s="9"/>
      <c r="D69" s="9"/>
      <c r="E69" s="9"/>
      <c r="F69" s="10"/>
      <c r="G69" s="39" t="s">
        <v>722</v>
      </c>
      <c r="H69" s="1" t="s">
        <v>723</v>
      </c>
      <c r="I69" s="20">
        <f>I70</f>
        <v>0</v>
      </c>
    </row>
    <row r="70" spans="1:9" ht="27" hidden="1" customHeight="1" x14ac:dyDescent="0.25">
      <c r="A70" s="9"/>
      <c r="B70" s="9"/>
      <c r="C70" s="9"/>
      <c r="D70" s="9"/>
      <c r="E70" s="9"/>
      <c r="F70" s="10"/>
      <c r="G70" s="36" t="s">
        <v>724</v>
      </c>
      <c r="H70" s="37" t="s">
        <v>725</v>
      </c>
      <c r="I70" s="38"/>
    </row>
    <row r="71" spans="1:9" ht="26.25" customHeight="1" x14ac:dyDescent="0.25">
      <c r="A71" s="9"/>
      <c r="B71" s="9"/>
      <c r="C71" s="9"/>
      <c r="D71" s="9"/>
      <c r="E71" s="9"/>
      <c r="F71" s="10"/>
      <c r="G71" s="41" t="s">
        <v>112</v>
      </c>
      <c r="H71" s="42" t="s">
        <v>113</v>
      </c>
      <c r="I71" s="30">
        <f>I72</f>
        <v>350000</v>
      </c>
    </row>
    <row r="72" spans="1:9" ht="36.75" customHeight="1" x14ac:dyDescent="0.25">
      <c r="A72" s="9"/>
      <c r="B72" s="9"/>
      <c r="C72" s="9"/>
      <c r="D72" s="9"/>
      <c r="E72" s="9"/>
      <c r="F72" s="10"/>
      <c r="G72" s="43" t="s">
        <v>114</v>
      </c>
      <c r="H72" s="44" t="s">
        <v>115</v>
      </c>
      <c r="I72" s="20">
        <f>I73</f>
        <v>350000</v>
      </c>
    </row>
    <row r="73" spans="1:9" ht="27.75" customHeight="1" x14ac:dyDescent="0.25">
      <c r="A73" s="9"/>
      <c r="B73" s="9"/>
      <c r="C73" s="9"/>
      <c r="D73" s="9"/>
      <c r="E73" s="9"/>
      <c r="F73" s="10"/>
      <c r="G73" s="43" t="s">
        <v>116</v>
      </c>
      <c r="H73" s="44" t="s">
        <v>117</v>
      </c>
      <c r="I73" s="20">
        <f>I76+I75+I74</f>
        <v>350000</v>
      </c>
    </row>
    <row r="74" spans="1:9" ht="51.75" customHeight="1" x14ac:dyDescent="0.25">
      <c r="A74" s="9"/>
      <c r="B74" s="9"/>
      <c r="C74" s="9"/>
      <c r="D74" s="9"/>
      <c r="E74" s="9"/>
      <c r="F74" s="10"/>
      <c r="G74" s="43" t="s">
        <v>795</v>
      </c>
      <c r="H74" s="44" t="s">
        <v>796</v>
      </c>
      <c r="I74" s="20">
        <v>130000</v>
      </c>
    </row>
    <row r="75" spans="1:9" ht="3" hidden="1" customHeight="1" x14ac:dyDescent="0.25">
      <c r="A75" s="9"/>
      <c r="B75" s="9"/>
      <c r="C75" s="9"/>
      <c r="D75" s="9"/>
      <c r="E75" s="9"/>
      <c r="F75" s="10"/>
      <c r="G75" s="43" t="s">
        <v>756</v>
      </c>
      <c r="H75" s="44" t="s">
        <v>759</v>
      </c>
      <c r="I75" s="20"/>
    </row>
    <row r="76" spans="1:9" ht="41.25" customHeight="1" x14ac:dyDescent="0.25">
      <c r="A76" s="9"/>
      <c r="B76" s="9"/>
      <c r="C76" s="9"/>
      <c r="D76" s="9"/>
      <c r="E76" s="9"/>
      <c r="F76" s="10"/>
      <c r="G76" s="45" t="s">
        <v>5</v>
      </c>
      <c r="H76" s="46" t="s">
        <v>118</v>
      </c>
      <c r="I76" s="38">
        <v>220000</v>
      </c>
    </row>
    <row r="77" spans="1:9" ht="27" customHeight="1" x14ac:dyDescent="0.25">
      <c r="A77" s="9"/>
      <c r="B77" s="9"/>
      <c r="C77" s="9"/>
      <c r="D77" s="9"/>
      <c r="E77" s="9"/>
      <c r="F77" s="10"/>
      <c r="G77" s="34" t="s">
        <v>119</v>
      </c>
      <c r="H77" s="35" t="s">
        <v>120</v>
      </c>
      <c r="I77" s="16">
        <f>I78+I93+I89+I86+I92+I81+I90+I82+I84</f>
        <v>250000</v>
      </c>
    </row>
    <row r="78" spans="1:9" ht="30.75" hidden="1" customHeight="1" x14ac:dyDescent="0.25">
      <c r="A78" s="9" t="s">
        <v>23</v>
      </c>
      <c r="B78" s="9" t="s">
        <v>26</v>
      </c>
      <c r="C78" s="9" t="s">
        <v>121</v>
      </c>
      <c r="D78" s="9" t="s">
        <v>122</v>
      </c>
      <c r="E78" s="9" t="s">
        <v>123</v>
      </c>
      <c r="F78" s="10" t="s">
        <v>124</v>
      </c>
      <c r="G78" s="47" t="s">
        <v>125</v>
      </c>
      <c r="H78" s="48" t="s">
        <v>126</v>
      </c>
      <c r="I78" s="16">
        <f>I79+I80</f>
        <v>0</v>
      </c>
    </row>
    <row r="79" spans="1:9" ht="90.75" hidden="1" customHeight="1" x14ac:dyDescent="0.25">
      <c r="A79" s="9" t="s">
        <v>23</v>
      </c>
      <c r="B79" s="9" t="s">
        <v>26</v>
      </c>
      <c r="C79" s="9" t="s">
        <v>121</v>
      </c>
      <c r="D79" s="9" t="s">
        <v>122</v>
      </c>
      <c r="E79" s="9" t="s">
        <v>123</v>
      </c>
      <c r="F79" s="10" t="s">
        <v>127</v>
      </c>
      <c r="G79" s="36" t="s">
        <v>128</v>
      </c>
      <c r="H79" s="37" t="s">
        <v>129</v>
      </c>
      <c r="I79" s="38"/>
    </row>
    <row r="80" spans="1:9" ht="54" hidden="1" customHeight="1" x14ac:dyDescent="0.25">
      <c r="A80" s="9"/>
      <c r="B80" s="9"/>
      <c r="C80" s="9"/>
      <c r="D80" s="9"/>
      <c r="E80" s="9"/>
      <c r="F80" s="10"/>
      <c r="G80" s="36" t="s">
        <v>130</v>
      </c>
      <c r="H80" s="37" t="s">
        <v>131</v>
      </c>
      <c r="I80" s="38"/>
    </row>
    <row r="81" spans="1:9" ht="54" hidden="1" customHeight="1" x14ac:dyDescent="0.25">
      <c r="A81" s="9" t="s">
        <v>23</v>
      </c>
      <c r="B81" s="9" t="s">
        <v>26</v>
      </c>
      <c r="C81" s="9" t="s">
        <v>121</v>
      </c>
      <c r="D81" s="9" t="s">
        <v>122</v>
      </c>
      <c r="E81" s="9" t="s">
        <v>123</v>
      </c>
      <c r="F81" s="10" t="s">
        <v>127</v>
      </c>
      <c r="G81" s="28" t="s">
        <v>817</v>
      </c>
      <c r="H81" s="29" t="s">
        <v>818</v>
      </c>
      <c r="I81" s="30"/>
    </row>
    <row r="82" spans="1:9" ht="54" customHeight="1" x14ac:dyDescent="0.25">
      <c r="A82" s="9" t="s">
        <v>23</v>
      </c>
      <c r="B82" s="9" t="s">
        <v>26</v>
      </c>
      <c r="C82" s="9" t="s">
        <v>121</v>
      </c>
      <c r="D82" s="9" t="s">
        <v>122</v>
      </c>
      <c r="E82" s="9" t="s">
        <v>123</v>
      </c>
      <c r="F82" s="10" t="s">
        <v>127</v>
      </c>
      <c r="G82" s="28" t="s">
        <v>874</v>
      </c>
      <c r="H82" s="29" t="s">
        <v>875</v>
      </c>
      <c r="I82" s="30">
        <f>I83</f>
        <v>17500</v>
      </c>
    </row>
    <row r="83" spans="1:9" ht="54" customHeight="1" x14ac:dyDescent="0.25">
      <c r="A83" s="9" t="s">
        <v>23</v>
      </c>
      <c r="B83" s="9" t="s">
        <v>26</v>
      </c>
      <c r="C83" s="9" t="s">
        <v>121</v>
      </c>
      <c r="D83" s="9" t="s">
        <v>122</v>
      </c>
      <c r="E83" s="9" t="s">
        <v>123</v>
      </c>
      <c r="F83" s="10" t="s">
        <v>127</v>
      </c>
      <c r="G83" s="36" t="s">
        <v>872</v>
      </c>
      <c r="H83" s="37" t="s">
        <v>873</v>
      </c>
      <c r="I83" s="20">
        <v>17500</v>
      </c>
    </row>
    <row r="84" spans="1:9" ht="27" hidden="1" customHeight="1" x14ac:dyDescent="0.25">
      <c r="A84" s="9"/>
      <c r="B84" s="9"/>
      <c r="C84" s="9"/>
      <c r="D84" s="9"/>
      <c r="E84" s="9"/>
      <c r="F84" s="10"/>
      <c r="G84" s="28" t="s">
        <v>823</v>
      </c>
      <c r="H84" s="29" t="s">
        <v>824</v>
      </c>
      <c r="I84" s="30">
        <f>I85</f>
        <v>0</v>
      </c>
    </row>
    <row r="85" spans="1:9" ht="54" hidden="1" customHeight="1" x14ac:dyDescent="0.25">
      <c r="A85" s="9"/>
      <c r="B85" s="9"/>
      <c r="C85" s="9"/>
      <c r="D85" s="9"/>
      <c r="E85" s="9"/>
      <c r="F85" s="10"/>
      <c r="G85" s="36" t="s">
        <v>819</v>
      </c>
      <c r="H85" s="37" t="s">
        <v>820</v>
      </c>
      <c r="I85" s="38"/>
    </row>
    <row r="86" spans="1:9" ht="86.25" customHeight="1" x14ac:dyDescent="0.25">
      <c r="A86" s="9"/>
      <c r="B86" s="9"/>
      <c r="C86" s="9"/>
      <c r="D86" s="9"/>
      <c r="E86" s="9"/>
      <c r="F86" s="10"/>
      <c r="G86" s="28" t="s">
        <v>132</v>
      </c>
      <c r="H86" s="29" t="s">
        <v>133</v>
      </c>
      <c r="I86" s="30">
        <f>I88+I87</f>
        <v>14000</v>
      </c>
    </row>
    <row r="87" spans="1:9" ht="38.25" hidden="1" customHeight="1" x14ac:dyDescent="0.25">
      <c r="A87" s="9"/>
      <c r="B87" s="9"/>
      <c r="C87" s="9"/>
      <c r="D87" s="9"/>
      <c r="E87" s="9"/>
      <c r="F87" s="10"/>
      <c r="G87" s="36" t="s">
        <v>134</v>
      </c>
      <c r="H87" s="37" t="s">
        <v>135</v>
      </c>
      <c r="I87" s="38"/>
    </row>
    <row r="88" spans="1:9" ht="25.5" customHeight="1" x14ac:dyDescent="0.25">
      <c r="A88" s="9"/>
      <c r="B88" s="9"/>
      <c r="C88" s="9"/>
      <c r="D88" s="9"/>
      <c r="E88" s="9"/>
      <c r="F88" s="10"/>
      <c r="G88" s="36" t="s">
        <v>136</v>
      </c>
      <c r="H88" s="37" t="s">
        <v>137</v>
      </c>
      <c r="I88" s="38">
        <v>14000</v>
      </c>
    </row>
    <row r="89" spans="1:9" ht="54.75" customHeight="1" x14ac:dyDescent="0.25">
      <c r="A89" s="9"/>
      <c r="B89" s="9"/>
      <c r="C89" s="9"/>
      <c r="D89" s="9"/>
      <c r="E89" s="9"/>
      <c r="F89" s="10"/>
      <c r="G89" s="28" t="s">
        <v>138</v>
      </c>
      <c r="H89" s="29" t="s">
        <v>139</v>
      </c>
      <c r="I89" s="30">
        <v>14000</v>
      </c>
    </row>
    <row r="90" spans="1:9" ht="54.75" customHeight="1" x14ac:dyDescent="0.25">
      <c r="A90" s="9"/>
      <c r="B90" s="9"/>
      <c r="C90" s="9"/>
      <c r="D90" s="9"/>
      <c r="E90" s="9"/>
      <c r="F90" s="10"/>
      <c r="G90" s="28" t="s">
        <v>825</v>
      </c>
      <c r="H90" s="29" t="s">
        <v>826</v>
      </c>
      <c r="I90" s="30">
        <f>I91</f>
        <v>20000</v>
      </c>
    </row>
    <row r="91" spans="1:9" ht="54.75" customHeight="1" x14ac:dyDescent="0.25">
      <c r="A91" s="9"/>
      <c r="B91" s="9"/>
      <c r="C91" s="9"/>
      <c r="D91" s="9"/>
      <c r="E91" s="9"/>
      <c r="F91" s="10"/>
      <c r="G91" s="31" t="s">
        <v>821</v>
      </c>
      <c r="H91" s="1" t="s">
        <v>822</v>
      </c>
      <c r="I91" s="20">
        <v>20000</v>
      </c>
    </row>
    <row r="92" spans="1:9" ht="67.8" customHeight="1" x14ac:dyDescent="0.25">
      <c r="A92" s="9"/>
      <c r="B92" s="9"/>
      <c r="C92" s="9"/>
      <c r="D92" s="9"/>
      <c r="E92" s="9"/>
      <c r="F92" s="10"/>
      <c r="G92" s="41" t="s">
        <v>140</v>
      </c>
      <c r="H92" s="42" t="s">
        <v>141</v>
      </c>
      <c r="I92" s="30">
        <v>130000</v>
      </c>
    </row>
    <row r="93" spans="1:9" ht="30.75" customHeight="1" x14ac:dyDescent="0.25">
      <c r="A93" s="9" t="s">
        <v>23</v>
      </c>
      <c r="B93" s="9" t="s">
        <v>26</v>
      </c>
      <c r="C93" s="9" t="s">
        <v>121</v>
      </c>
      <c r="D93" s="9" t="s">
        <v>142</v>
      </c>
      <c r="E93" s="9" t="s">
        <v>143</v>
      </c>
      <c r="F93" s="10" t="s">
        <v>143</v>
      </c>
      <c r="G93" s="28" t="s">
        <v>144</v>
      </c>
      <c r="H93" s="29" t="s">
        <v>145</v>
      </c>
      <c r="I93" s="30">
        <f>I94</f>
        <v>54500</v>
      </c>
    </row>
    <row r="94" spans="1:9" ht="39.6" x14ac:dyDescent="0.25">
      <c r="A94" s="9" t="s">
        <v>23</v>
      </c>
      <c r="B94" s="9" t="s">
        <v>26</v>
      </c>
      <c r="C94" s="9" t="s">
        <v>121</v>
      </c>
      <c r="D94" s="9" t="s">
        <v>142</v>
      </c>
      <c r="E94" s="9" t="s">
        <v>146</v>
      </c>
      <c r="F94" s="10" t="s">
        <v>146</v>
      </c>
      <c r="G94" s="36" t="s">
        <v>13</v>
      </c>
      <c r="H94" s="37" t="s">
        <v>0</v>
      </c>
      <c r="I94" s="38">
        <v>54500</v>
      </c>
    </row>
    <row r="95" spans="1:9" ht="30.75" hidden="1" customHeight="1" x14ac:dyDescent="0.25">
      <c r="A95" s="9" t="s">
        <v>23</v>
      </c>
      <c r="B95" s="9" t="s">
        <v>26</v>
      </c>
      <c r="C95" s="9" t="s">
        <v>121</v>
      </c>
      <c r="D95" s="9" t="s">
        <v>142</v>
      </c>
      <c r="E95" s="9" t="s">
        <v>143</v>
      </c>
      <c r="F95" s="10" t="s">
        <v>143</v>
      </c>
      <c r="G95" s="28" t="s">
        <v>827</v>
      </c>
      <c r="H95" s="29" t="s">
        <v>828</v>
      </c>
      <c r="I95" s="30">
        <f>I96</f>
        <v>0</v>
      </c>
    </row>
    <row r="96" spans="1:9" hidden="1" x14ac:dyDescent="0.25">
      <c r="A96" s="9" t="s">
        <v>23</v>
      </c>
      <c r="B96" s="9" t="s">
        <v>26</v>
      </c>
      <c r="C96" s="9" t="s">
        <v>121</v>
      </c>
      <c r="D96" s="9" t="s">
        <v>142</v>
      </c>
      <c r="E96" s="9" t="s">
        <v>146</v>
      </c>
      <c r="F96" s="10" t="s">
        <v>146</v>
      </c>
      <c r="G96" s="36" t="s">
        <v>829</v>
      </c>
      <c r="H96" s="37" t="s">
        <v>830</v>
      </c>
      <c r="I96" s="38"/>
    </row>
    <row r="97" spans="1:9" ht="18.75" customHeight="1" x14ac:dyDescent="0.25">
      <c r="A97" s="9"/>
      <c r="B97" s="9"/>
      <c r="C97" s="9"/>
      <c r="D97" s="9"/>
      <c r="E97" s="9"/>
      <c r="F97" s="10"/>
      <c r="G97" s="49" t="s">
        <v>147</v>
      </c>
      <c r="H97" s="50" t="s">
        <v>148</v>
      </c>
      <c r="I97" s="51">
        <f>I98+I176</f>
        <v>11126072.59</v>
      </c>
    </row>
    <row r="98" spans="1:9" ht="38.4" customHeight="1" x14ac:dyDescent="0.25">
      <c r="A98" s="9"/>
      <c r="B98" s="9"/>
      <c r="C98" s="9"/>
      <c r="D98" s="9"/>
      <c r="E98" s="9"/>
      <c r="F98" s="10"/>
      <c r="G98" s="49" t="s">
        <v>149</v>
      </c>
      <c r="H98" s="50" t="s">
        <v>150</v>
      </c>
      <c r="I98" s="51">
        <f>I99+I126+I171+I104</f>
        <v>11126072.59</v>
      </c>
    </row>
    <row r="99" spans="1:9" ht="30" customHeight="1" x14ac:dyDescent="0.25">
      <c r="A99" s="9"/>
      <c r="B99" s="9"/>
      <c r="C99" s="9"/>
      <c r="D99" s="9"/>
      <c r="E99" s="9"/>
      <c r="F99" s="10"/>
      <c r="G99" s="52" t="s">
        <v>151</v>
      </c>
      <c r="H99" s="53" t="s">
        <v>152</v>
      </c>
      <c r="I99" s="51">
        <f>I100+I102</f>
        <v>10658600</v>
      </c>
    </row>
    <row r="100" spans="1:9" ht="27.75" hidden="1" customHeight="1" x14ac:dyDescent="0.25">
      <c r="A100" s="9"/>
      <c r="B100" s="9"/>
      <c r="C100" s="9"/>
      <c r="D100" s="9"/>
      <c r="E100" s="9"/>
      <c r="F100" s="10"/>
      <c r="G100" s="54" t="s">
        <v>153</v>
      </c>
      <c r="H100" s="55" t="s">
        <v>154</v>
      </c>
      <c r="I100" s="56">
        <f>I101</f>
        <v>0</v>
      </c>
    </row>
    <row r="101" spans="1:9" ht="38.4" hidden="1" customHeight="1" x14ac:dyDescent="0.25">
      <c r="A101" s="9" t="s">
        <v>23</v>
      </c>
      <c r="B101" s="9" t="s">
        <v>147</v>
      </c>
      <c r="C101" s="9" t="s">
        <v>149</v>
      </c>
      <c r="D101" s="9" t="s">
        <v>155</v>
      </c>
      <c r="E101" s="9" t="s">
        <v>155</v>
      </c>
      <c r="F101" s="10" t="s">
        <v>156</v>
      </c>
      <c r="G101" s="54" t="s">
        <v>157</v>
      </c>
      <c r="H101" s="55" t="s">
        <v>158</v>
      </c>
      <c r="I101" s="57"/>
    </row>
    <row r="102" spans="1:9" ht="28.95" customHeight="1" x14ac:dyDescent="0.25">
      <c r="A102" s="9"/>
      <c r="B102" s="9"/>
      <c r="C102" s="9"/>
      <c r="D102" s="9"/>
      <c r="E102" s="9"/>
      <c r="F102" s="10"/>
      <c r="G102" s="54" t="s">
        <v>159</v>
      </c>
      <c r="H102" s="55" t="s">
        <v>160</v>
      </c>
      <c r="I102" s="56">
        <f>I103</f>
        <v>10658600</v>
      </c>
    </row>
    <row r="103" spans="1:9" ht="30.6" customHeight="1" x14ac:dyDescent="0.25">
      <c r="A103" s="9" t="s">
        <v>23</v>
      </c>
      <c r="B103" s="9" t="s">
        <v>147</v>
      </c>
      <c r="C103" s="9" t="s">
        <v>149</v>
      </c>
      <c r="D103" s="9" t="s">
        <v>155</v>
      </c>
      <c r="E103" s="9" t="s">
        <v>155</v>
      </c>
      <c r="F103" s="10" t="s">
        <v>161</v>
      </c>
      <c r="G103" s="54" t="s">
        <v>162</v>
      </c>
      <c r="H103" s="58" t="s">
        <v>7</v>
      </c>
      <c r="I103" s="56">
        <v>10658600</v>
      </c>
    </row>
    <row r="104" spans="1:9" ht="30" customHeight="1" x14ac:dyDescent="0.25">
      <c r="A104" s="9"/>
      <c r="B104" s="9"/>
      <c r="C104" s="9"/>
      <c r="D104" s="9"/>
      <c r="E104" s="9"/>
      <c r="F104" s="10"/>
      <c r="G104" s="52" t="s">
        <v>163</v>
      </c>
      <c r="H104" s="53" t="s">
        <v>164</v>
      </c>
      <c r="I104" s="59">
        <f>I110+I107+I106+I105+I109+I108</f>
        <v>316315.59000000003</v>
      </c>
    </row>
    <row r="105" spans="1:9" ht="72.75" hidden="1" customHeight="1" x14ac:dyDescent="0.25">
      <c r="A105" s="9"/>
      <c r="B105" s="9"/>
      <c r="C105" s="9"/>
      <c r="D105" s="9"/>
      <c r="E105" s="9"/>
      <c r="F105" s="10"/>
      <c r="G105" s="54" t="s">
        <v>763</v>
      </c>
      <c r="H105" s="60" t="s">
        <v>764</v>
      </c>
      <c r="I105" s="57"/>
    </row>
    <row r="106" spans="1:9" ht="39" hidden="1" customHeight="1" x14ac:dyDescent="0.25">
      <c r="A106" s="9"/>
      <c r="B106" s="9"/>
      <c r="C106" s="9"/>
      <c r="D106" s="9"/>
      <c r="E106" s="9"/>
      <c r="F106" s="10"/>
      <c r="G106" s="54" t="s">
        <v>757</v>
      </c>
      <c r="H106" s="60" t="s">
        <v>761</v>
      </c>
      <c r="I106" s="57"/>
    </row>
    <row r="107" spans="1:9" ht="35.25" customHeight="1" x14ac:dyDescent="0.25">
      <c r="A107" s="9"/>
      <c r="B107" s="9"/>
      <c r="C107" s="9"/>
      <c r="D107" s="9"/>
      <c r="E107" s="9"/>
      <c r="F107" s="10"/>
      <c r="G107" s="54" t="s">
        <v>710</v>
      </c>
      <c r="H107" s="194" t="s">
        <v>8</v>
      </c>
      <c r="I107" s="57">
        <v>-12349.41</v>
      </c>
    </row>
    <row r="108" spans="1:9" ht="35.25" hidden="1" customHeight="1" x14ac:dyDescent="0.25">
      <c r="A108" s="9"/>
      <c r="B108" s="9"/>
      <c r="C108" s="9"/>
      <c r="D108" s="9"/>
      <c r="E108" s="9"/>
      <c r="F108" s="10"/>
      <c r="G108" s="54" t="s">
        <v>797</v>
      </c>
      <c r="H108" s="197" t="s">
        <v>798</v>
      </c>
      <c r="I108" s="57"/>
    </row>
    <row r="109" spans="1:9" ht="71.25" hidden="1" customHeight="1" x14ac:dyDescent="0.25">
      <c r="A109" s="9"/>
      <c r="B109" s="9"/>
      <c r="C109" s="9"/>
      <c r="D109" s="9"/>
      <c r="E109" s="9"/>
      <c r="F109" s="10"/>
      <c r="G109" s="54" t="s">
        <v>758</v>
      </c>
      <c r="H109" s="197" t="s">
        <v>765</v>
      </c>
      <c r="I109" s="57"/>
    </row>
    <row r="110" spans="1:9" ht="18" customHeight="1" x14ac:dyDescent="0.25">
      <c r="A110" s="9"/>
      <c r="B110" s="9"/>
      <c r="C110" s="9"/>
      <c r="D110" s="9"/>
      <c r="E110" s="9"/>
      <c r="F110" s="10"/>
      <c r="G110" s="54" t="s">
        <v>165</v>
      </c>
      <c r="H110" s="60" t="s">
        <v>166</v>
      </c>
      <c r="I110" s="56">
        <f>I111+I112+I113+I114+I115+I116+I117+I118+I119+I120+I121+I122+I123+I124+I125</f>
        <v>328665</v>
      </c>
    </row>
    <row r="111" spans="1:9" ht="33.75" hidden="1" customHeight="1" x14ac:dyDescent="0.25">
      <c r="A111" s="9"/>
      <c r="B111" s="9"/>
      <c r="C111" s="9"/>
      <c r="D111" s="9"/>
      <c r="E111" s="9"/>
      <c r="F111" s="10"/>
      <c r="G111" s="54" t="s">
        <v>169</v>
      </c>
      <c r="H111" s="195" t="s">
        <v>762</v>
      </c>
      <c r="I111" s="196"/>
    </row>
    <row r="112" spans="1:9" ht="38.4" hidden="1" customHeight="1" x14ac:dyDescent="0.25">
      <c r="A112" s="9"/>
      <c r="B112" s="9"/>
      <c r="C112" s="9"/>
      <c r="D112" s="9"/>
      <c r="E112" s="9"/>
      <c r="F112" s="10"/>
      <c r="G112" s="63" t="s">
        <v>167</v>
      </c>
      <c r="H112" s="55" t="s">
        <v>168</v>
      </c>
      <c r="I112" s="56"/>
    </row>
    <row r="113" spans="1:9" ht="38.4" hidden="1" customHeight="1" x14ac:dyDescent="0.25">
      <c r="A113" s="9"/>
      <c r="B113" s="9"/>
      <c r="C113" s="9"/>
      <c r="D113" s="9"/>
      <c r="E113" s="9"/>
      <c r="F113" s="10"/>
      <c r="G113" s="54" t="s">
        <v>169</v>
      </c>
      <c r="H113" s="55" t="s">
        <v>170</v>
      </c>
      <c r="I113" s="57"/>
    </row>
    <row r="114" spans="1:9" ht="38.4" customHeight="1" x14ac:dyDescent="0.25">
      <c r="A114" s="9"/>
      <c r="B114" s="9"/>
      <c r="C114" s="9"/>
      <c r="D114" s="9"/>
      <c r="E114" s="9"/>
      <c r="F114" s="10"/>
      <c r="G114" s="54" t="s">
        <v>169</v>
      </c>
      <c r="H114" s="55" t="s">
        <v>731</v>
      </c>
      <c r="I114" s="56">
        <f>285155+43510</f>
        <v>328665</v>
      </c>
    </row>
    <row r="115" spans="1:9" ht="38.4" hidden="1" customHeight="1" x14ac:dyDescent="0.25">
      <c r="A115" s="9"/>
      <c r="B115" s="9"/>
      <c r="C115" s="9"/>
      <c r="D115" s="9"/>
      <c r="E115" s="9"/>
      <c r="F115" s="10"/>
      <c r="G115" s="54" t="s">
        <v>169</v>
      </c>
      <c r="H115" s="55" t="s">
        <v>731</v>
      </c>
      <c r="I115" s="56"/>
    </row>
    <row r="116" spans="1:9" ht="48" hidden="1" customHeight="1" x14ac:dyDescent="0.25">
      <c r="A116" s="9"/>
      <c r="B116" s="9"/>
      <c r="C116" s="9"/>
      <c r="D116" s="9"/>
      <c r="E116" s="9"/>
      <c r="F116" s="10"/>
      <c r="G116" s="54" t="s">
        <v>169</v>
      </c>
      <c r="H116" s="55" t="s">
        <v>799</v>
      </c>
      <c r="I116" s="56"/>
    </row>
    <row r="117" spans="1:9" ht="38.4" hidden="1" customHeight="1" x14ac:dyDescent="0.25">
      <c r="A117" s="9"/>
      <c r="B117" s="9"/>
      <c r="C117" s="9"/>
      <c r="D117" s="9"/>
      <c r="E117" s="9"/>
      <c r="F117" s="10"/>
      <c r="G117" s="63"/>
      <c r="H117" s="55"/>
      <c r="I117" s="56"/>
    </row>
    <row r="118" spans="1:9" ht="38.4" hidden="1" customHeight="1" x14ac:dyDescent="0.25">
      <c r="A118" s="9"/>
      <c r="B118" s="9"/>
      <c r="C118" s="9"/>
      <c r="D118" s="9"/>
      <c r="E118" s="9"/>
      <c r="F118" s="10"/>
      <c r="G118" s="63"/>
      <c r="H118" s="55"/>
      <c r="I118" s="56"/>
    </row>
    <row r="119" spans="1:9" ht="38.4" hidden="1" customHeight="1" x14ac:dyDescent="0.25">
      <c r="A119" s="9"/>
      <c r="B119" s="9"/>
      <c r="C119" s="9"/>
      <c r="D119" s="9"/>
      <c r="E119" s="9"/>
      <c r="F119" s="10"/>
      <c r="G119" s="63"/>
      <c r="H119" s="55"/>
      <c r="I119" s="56"/>
    </row>
    <row r="120" spans="1:9" ht="38.4" hidden="1" customHeight="1" x14ac:dyDescent="0.25">
      <c r="A120" s="9"/>
      <c r="B120" s="9"/>
      <c r="C120" s="9"/>
      <c r="D120" s="9"/>
      <c r="E120" s="9"/>
      <c r="F120" s="10"/>
      <c r="G120" s="63"/>
      <c r="H120" s="55"/>
      <c r="I120" s="56"/>
    </row>
    <row r="121" spans="1:9" ht="38.4" hidden="1" customHeight="1" x14ac:dyDescent="0.25">
      <c r="A121" s="9"/>
      <c r="B121" s="9"/>
      <c r="C121" s="9"/>
      <c r="D121" s="9"/>
      <c r="E121" s="9"/>
      <c r="F121" s="10"/>
      <c r="G121" s="63"/>
      <c r="H121" s="55"/>
      <c r="I121" s="56"/>
    </row>
    <row r="122" spans="1:9" ht="38.4" hidden="1" customHeight="1" x14ac:dyDescent="0.25">
      <c r="A122" s="9"/>
      <c r="B122" s="9"/>
      <c r="C122" s="9"/>
      <c r="D122" s="9"/>
      <c r="E122" s="9"/>
      <c r="F122" s="10"/>
      <c r="G122" s="63"/>
      <c r="H122" s="55"/>
      <c r="I122" s="56"/>
    </row>
    <row r="123" spans="1:9" ht="38.4" hidden="1" customHeight="1" x14ac:dyDescent="0.25">
      <c r="A123" s="9"/>
      <c r="B123" s="9"/>
      <c r="C123" s="9"/>
      <c r="D123" s="9"/>
      <c r="E123" s="9"/>
      <c r="F123" s="10"/>
      <c r="G123" s="63"/>
      <c r="H123" s="55"/>
      <c r="I123" s="56"/>
    </row>
    <row r="124" spans="1:9" ht="38.4" hidden="1" customHeight="1" x14ac:dyDescent="0.25">
      <c r="A124" s="9"/>
      <c r="B124" s="9"/>
      <c r="C124" s="9"/>
      <c r="D124" s="9"/>
      <c r="E124" s="9"/>
      <c r="F124" s="10"/>
      <c r="G124" s="63"/>
      <c r="H124" s="55"/>
      <c r="I124" s="56"/>
    </row>
    <row r="125" spans="1:9" ht="38.4" hidden="1" customHeight="1" x14ac:dyDescent="0.25">
      <c r="A125" s="9"/>
      <c r="B125" s="9"/>
      <c r="C125" s="9"/>
      <c r="D125" s="9"/>
      <c r="E125" s="9"/>
      <c r="F125" s="10"/>
      <c r="G125" s="61"/>
      <c r="H125" s="62"/>
      <c r="I125" s="64"/>
    </row>
    <row r="126" spans="1:9" ht="30" customHeight="1" x14ac:dyDescent="0.25">
      <c r="A126" s="9"/>
      <c r="B126" s="9"/>
      <c r="C126" s="9"/>
      <c r="D126" s="9"/>
      <c r="E126" s="9"/>
      <c r="F126" s="10"/>
      <c r="G126" s="52" t="s">
        <v>171</v>
      </c>
      <c r="H126" s="53" t="s">
        <v>172</v>
      </c>
      <c r="I126" s="51">
        <f>+I131+I133+I137+I136+I149+I153+I127+I135+I130+I151+I157</f>
        <v>-70500</v>
      </c>
    </row>
    <row r="127" spans="1:9" ht="38.4" hidden="1" customHeight="1" x14ac:dyDescent="0.25">
      <c r="A127" s="9"/>
      <c r="B127" s="9"/>
      <c r="C127" s="9"/>
      <c r="D127" s="9"/>
      <c r="E127" s="9"/>
      <c r="F127" s="10"/>
      <c r="G127" s="65" t="s">
        <v>173</v>
      </c>
      <c r="H127" s="66" t="s">
        <v>174</v>
      </c>
      <c r="I127" s="67">
        <f>I128</f>
        <v>0</v>
      </c>
    </row>
    <row r="128" spans="1:9" ht="38.4" hidden="1" customHeight="1" x14ac:dyDescent="0.25">
      <c r="A128" s="9"/>
      <c r="B128" s="9"/>
      <c r="C128" s="9"/>
      <c r="D128" s="9"/>
      <c r="E128" s="9"/>
      <c r="F128" s="10"/>
      <c r="G128" s="65" t="s">
        <v>175</v>
      </c>
      <c r="H128" s="66" t="s">
        <v>176</v>
      </c>
      <c r="I128" s="67"/>
    </row>
    <row r="129" spans="1:9" ht="38.4" hidden="1" customHeight="1" x14ac:dyDescent="0.25">
      <c r="A129" s="9"/>
      <c r="B129" s="9"/>
      <c r="C129" s="9"/>
      <c r="D129" s="9"/>
      <c r="E129" s="9"/>
      <c r="F129" s="10"/>
      <c r="G129" s="63"/>
      <c r="H129" s="55"/>
      <c r="I129" s="56"/>
    </row>
    <row r="130" spans="1:9" ht="38.4" hidden="1" customHeight="1" x14ac:dyDescent="0.25">
      <c r="A130" s="9" t="s">
        <v>23</v>
      </c>
      <c r="B130" s="9" t="s">
        <v>147</v>
      </c>
      <c r="C130" s="9" t="s">
        <v>149</v>
      </c>
      <c r="D130" s="9" t="s">
        <v>177</v>
      </c>
      <c r="E130" s="9" t="s">
        <v>177</v>
      </c>
      <c r="F130" s="10" t="s">
        <v>178</v>
      </c>
      <c r="G130" s="63" t="s">
        <v>179</v>
      </c>
      <c r="H130" s="55" t="s">
        <v>180</v>
      </c>
      <c r="I130" s="57"/>
    </row>
    <row r="131" spans="1:9" ht="38.4" hidden="1" customHeight="1" x14ac:dyDescent="0.25">
      <c r="A131" s="9"/>
      <c r="B131" s="9"/>
      <c r="C131" s="9"/>
      <c r="D131" s="9"/>
      <c r="E131" s="9"/>
      <c r="F131" s="10"/>
      <c r="G131" s="54" t="s">
        <v>181</v>
      </c>
      <c r="H131" s="60" t="s">
        <v>182</v>
      </c>
      <c r="I131" s="57">
        <f>I132</f>
        <v>0</v>
      </c>
    </row>
    <row r="132" spans="1:9" ht="38.4" hidden="1" customHeight="1" x14ac:dyDescent="0.25">
      <c r="A132" s="9" t="s">
        <v>23</v>
      </c>
      <c r="B132" s="9" t="s">
        <v>147</v>
      </c>
      <c r="C132" s="9" t="s">
        <v>149</v>
      </c>
      <c r="D132" s="9" t="s">
        <v>177</v>
      </c>
      <c r="E132" s="9" t="s">
        <v>177</v>
      </c>
      <c r="F132" s="10" t="s">
        <v>183</v>
      </c>
      <c r="G132" s="54" t="s">
        <v>184</v>
      </c>
      <c r="H132" s="60" t="s">
        <v>185</v>
      </c>
      <c r="I132" s="57"/>
    </row>
    <row r="133" spans="1:9" ht="55.5" hidden="1" customHeight="1" x14ac:dyDescent="0.25">
      <c r="A133" s="9"/>
      <c r="B133" s="9"/>
      <c r="C133" s="9"/>
      <c r="D133" s="9"/>
      <c r="E133" s="9"/>
      <c r="F133" s="10"/>
      <c r="G133" s="63" t="s">
        <v>186</v>
      </c>
      <c r="H133" s="55" t="s">
        <v>187</v>
      </c>
      <c r="I133" s="56">
        <f>I134</f>
        <v>0</v>
      </c>
    </row>
    <row r="134" spans="1:9" ht="53.25" hidden="1" customHeight="1" x14ac:dyDescent="0.25">
      <c r="A134" s="9" t="s">
        <v>23</v>
      </c>
      <c r="B134" s="9" t="s">
        <v>147</v>
      </c>
      <c r="C134" s="9" t="s">
        <v>149</v>
      </c>
      <c r="D134" s="9" t="s">
        <v>177</v>
      </c>
      <c r="E134" s="9" t="s">
        <v>177</v>
      </c>
      <c r="F134" s="10" t="s">
        <v>188</v>
      </c>
      <c r="G134" s="63" t="s">
        <v>189</v>
      </c>
      <c r="H134" s="55" t="s">
        <v>190</v>
      </c>
      <c r="I134" s="57"/>
    </row>
    <row r="135" spans="1:9" ht="38.4" hidden="1" customHeight="1" x14ac:dyDescent="0.25">
      <c r="A135" s="9"/>
      <c r="B135" s="9"/>
      <c r="C135" s="9"/>
      <c r="D135" s="9"/>
      <c r="E135" s="9"/>
      <c r="F135" s="10"/>
      <c r="G135" s="63"/>
      <c r="H135" s="55"/>
      <c r="I135" s="56"/>
    </row>
    <row r="136" spans="1:9" ht="38.4" hidden="1" customHeight="1" x14ac:dyDescent="0.25">
      <c r="A136" s="9"/>
      <c r="B136" s="9"/>
      <c r="C136" s="9"/>
      <c r="D136" s="9"/>
      <c r="E136" s="9"/>
      <c r="F136" s="10"/>
      <c r="G136" s="63"/>
      <c r="H136" s="55"/>
      <c r="I136" s="57"/>
    </row>
    <row r="137" spans="1:9" ht="38.4" customHeight="1" x14ac:dyDescent="0.25">
      <c r="A137" s="9"/>
      <c r="B137" s="9"/>
      <c r="C137" s="9"/>
      <c r="D137" s="9"/>
      <c r="E137" s="9"/>
      <c r="F137" s="10"/>
      <c r="G137" s="52" t="s">
        <v>191</v>
      </c>
      <c r="H137" s="53" t="s">
        <v>192</v>
      </c>
      <c r="I137" s="51">
        <f>I138+I139+I140+I141+I142+I143+I144+I145+I147+I148+I146</f>
        <v>-610500</v>
      </c>
    </row>
    <row r="138" spans="1:9" ht="55.5" hidden="1" customHeight="1" x14ac:dyDescent="0.25">
      <c r="A138" s="9" t="s">
        <v>23</v>
      </c>
      <c r="B138" s="9" t="s">
        <v>147</v>
      </c>
      <c r="C138" s="9" t="s">
        <v>149</v>
      </c>
      <c r="D138" s="9" t="s">
        <v>177</v>
      </c>
      <c r="E138" s="9" t="s">
        <v>177</v>
      </c>
      <c r="F138" s="10" t="s">
        <v>193</v>
      </c>
      <c r="G138" s="54" t="s">
        <v>194</v>
      </c>
      <c r="H138" s="55" t="s">
        <v>195</v>
      </c>
      <c r="I138" s="57"/>
    </row>
    <row r="139" spans="1:9" ht="38.4" hidden="1" customHeight="1" x14ac:dyDescent="0.25">
      <c r="A139" s="9"/>
      <c r="B139" s="9"/>
      <c r="C139" s="9"/>
      <c r="D139" s="9"/>
      <c r="E139" s="9"/>
      <c r="F139" s="10"/>
      <c r="G139" s="68" t="s">
        <v>196</v>
      </c>
      <c r="H139" s="55" t="s">
        <v>197</v>
      </c>
      <c r="I139" s="57"/>
    </row>
    <row r="140" spans="1:9" ht="65.25" hidden="1" customHeight="1" x14ac:dyDescent="0.25">
      <c r="A140" s="9" t="s">
        <v>23</v>
      </c>
      <c r="B140" s="9" t="s">
        <v>147</v>
      </c>
      <c r="C140" s="9" t="s">
        <v>149</v>
      </c>
      <c r="D140" s="9" t="s">
        <v>177</v>
      </c>
      <c r="E140" s="9" t="s">
        <v>177</v>
      </c>
      <c r="F140" s="10" t="s">
        <v>198</v>
      </c>
      <c r="G140" s="54" t="s">
        <v>194</v>
      </c>
      <c r="H140" s="55" t="s">
        <v>199</v>
      </c>
      <c r="I140" s="57"/>
    </row>
    <row r="141" spans="1:9" ht="101.25" hidden="1" customHeight="1" x14ac:dyDescent="0.25">
      <c r="A141" s="9"/>
      <c r="B141" s="9"/>
      <c r="C141" s="9"/>
      <c r="D141" s="9"/>
      <c r="E141" s="9"/>
      <c r="F141" s="10"/>
      <c r="G141" s="54" t="s">
        <v>194</v>
      </c>
      <c r="H141" s="55" t="s">
        <v>200</v>
      </c>
      <c r="I141" s="57"/>
    </row>
    <row r="142" spans="1:9" ht="62.25" hidden="1" customHeight="1" x14ac:dyDescent="0.25">
      <c r="A142" s="9" t="s">
        <v>23</v>
      </c>
      <c r="B142" s="9" t="s">
        <v>147</v>
      </c>
      <c r="C142" s="9" t="s">
        <v>149</v>
      </c>
      <c r="D142" s="9" t="s">
        <v>177</v>
      </c>
      <c r="E142" s="9" t="s">
        <v>201</v>
      </c>
      <c r="F142" s="10" t="s">
        <v>202</v>
      </c>
      <c r="G142" s="54" t="s">
        <v>194</v>
      </c>
      <c r="H142" s="55" t="s">
        <v>203</v>
      </c>
      <c r="I142" s="57"/>
    </row>
    <row r="143" spans="1:9" ht="68.25" hidden="1" customHeight="1" x14ac:dyDescent="0.25">
      <c r="A143" s="9"/>
      <c r="B143" s="9"/>
      <c r="C143" s="9"/>
      <c r="D143" s="9"/>
      <c r="E143" s="9"/>
      <c r="F143" s="10"/>
      <c r="G143" s="54" t="s">
        <v>194</v>
      </c>
      <c r="H143" s="55" t="s">
        <v>204</v>
      </c>
      <c r="I143" s="57"/>
    </row>
    <row r="144" spans="1:9" ht="47.25" customHeight="1" x14ac:dyDescent="0.25">
      <c r="A144" s="9"/>
      <c r="B144" s="9"/>
      <c r="C144" s="9"/>
      <c r="D144" s="9"/>
      <c r="E144" s="9"/>
      <c r="F144" s="10"/>
      <c r="G144" s="54" t="s">
        <v>194</v>
      </c>
      <c r="H144" s="55" t="s">
        <v>205</v>
      </c>
      <c r="I144" s="57">
        <v>30000</v>
      </c>
    </row>
    <row r="145" spans="1:9" ht="75.599999999999994" customHeight="1" x14ac:dyDescent="0.25">
      <c r="A145" s="9"/>
      <c r="B145" s="9"/>
      <c r="C145" s="9"/>
      <c r="D145" s="9"/>
      <c r="E145" s="9"/>
      <c r="F145" s="10"/>
      <c r="G145" s="54" t="s">
        <v>194</v>
      </c>
      <c r="H145" s="55" t="s">
        <v>206</v>
      </c>
      <c r="I145" s="56">
        <v>-640500</v>
      </c>
    </row>
    <row r="146" spans="1:9" ht="114" hidden="1" customHeight="1" x14ac:dyDescent="0.25">
      <c r="A146" s="9"/>
      <c r="B146" s="9"/>
      <c r="C146" s="9"/>
      <c r="D146" s="9"/>
      <c r="E146" s="9"/>
      <c r="F146" s="10"/>
      <c r="G146" s="54" t="s">
        <v>194</v>
      </c>
      <c r="H146" s="55" t="s">
        <v>207</v>
      </c>
      <c r="I146" s="57"/>
    </row>
    <row r="147" spans="1:9" ht="60.75" hidden="1" customHeight="1" x14ac:dyDescent="0.25">
      <c r="A147" s="9"/>
      <c r="B147" s="9"/>
      <c r="C147" s="9"/>
      <c r="D147" s="9"/>
      <c r="E147" s="9"/>
      <c r="F147" s="10"/>
      <c r="G147" s="54" t="s">
        <v>194</v>
      </c>
      <c r="H147" s="55" t="s">
        <v>208</v>
      </c>
      <c r="I147" s="57"/>
    </row>
    <row r="148" spans="1:9" ht="74.25" hidden="1" customHeight="1" x14ac:dyDescent="0.25">
      <c r="A148" s="9"/>
      <c r="B148" s="9"/>
      <c r="C148" s="9"/>
      <c r="D148" s="9"/>
      <c r="E148" s="9"/>
      <c r="F148" s="10"/>
      <c r="G148" s="54" t="s">
        <v>194</v>
      </c>
      <c r="H148" s="55" t="s">
        <v>209</v>
      </c>
      <c r="I148" s="57"/>
    </row>
    <row r="149" spans="1:9" ht="55.5" customHeight="1" x14ac:dyDescent="0.25">
      <c r="A149" s="9"/>
      <c r="B149" s="9"/>
      <c r="C149" s="9"/>
      <c r="D149" s="9"/>
      <c r="E149" s="9"/>
      <c r="F149" s="10"/>
      <c r="G149" s="54" t="s">
        <v>210</v>
      </c>
      <c r="H149" s="60" t="s">
        <v>211</v>
      </c>
      <c r="I149" s="57">
        <f>I150</f>
        <v>540000</v>
      </c>
    </row>
    <row r="150" spans="1:9" ht="64.5" customHeight="1" x14ac:dyDescent="0.25">
      <c r="A150" s="9"/>
      <c r="B150" s="9"/>
      <c r="C150" s="9"/>
      <c r="D150" s="9"/>
      <c r="E150" s="9"/>
      <c r="F150" s="10"/>
      <c r="G150" s="54" t="s">
        <v>212</v>
      </c>
      <c r="H150" s="60" t="s">
        <v>213</v>
      </c>
      <c r="I150" s="57">
        <v>540000</v>
      </c>
    </row>
    <row r="151" spans="1:9" ht="53.25" hidden="1" customHeight="1" x14ac:dyDescent="0.25">
      <c r="A151" s="9"/>
      <c r="B151" s="9"/>
      <c r="C151" s="9"/>
      <c r="D151" s="9"/>
      <c r="E151" s="9"/>
      <c r="F151" s="10"/>
      <c r="G151" s="54" t="s">
        <v>214</v>
      </c>
      <c r="H151" s="60" t="s">
        <v>215</v>
      </c>
      <c r="I151" s="56">
        <f>I152</f>
        <v>0</v>
      </c>
    </row>
    <row r="152" spans="1:9" ht="58.5" hidden="1" customHeight="1" x14ac:dyDescent="0.25">
      <c r="A152" s="9"/>
      <c r="B152" s="9"/>
      <c r="C152" s="9"/>
      <c r="D152" s="9"/>
      <c r="E152" s="9"/>
      <c r="F152" s="10"/>
      <c r="G152" s="54" t="s">
        <v>9</v>
      </c>
      <c r="H152" s="60" t="s">
        <v>216</v>
      </c>
      <c r="I152" s="56"/>
    </row>
    <row r="153" spans="1:9" ht="15.75" hidden="1" customHeight="1" x14ac:dyDescent="0.25">
      <c r="A153" s="9"/>
      <c r="B153" s="9"/>
      <c r="C153" s="9"/>
      <c r="D153" s="9"/>
      <c r="E153" s="9"/>
      <c r="F153" s="10"/>
      <c r="G153" s="63" t="s">
        <v>217</v>
      </c>
      <c r="H153" s="50" t="s">
        <v>218</v>
      </c>
      <c r="I153" s="56">
        <f>I154</f>
        <v>0</v>
      </c>
    </row>
    <row r="154" spans="1:9" ht="22.5" hidden="1" customHeight="1" x14ac:dyDescent="0.25">
      <c r="A154" s="9"/>
      <c r="B154" s="9"/>
      <c r="C154" s="9"/>
      <c r="D154" s="9"/>
      <c r="E154" s="9"/>
      <c r="F154" s="10"/>
      <c r="G154" s="63" t="s">
        <v>219</v>
      </c>
      <c r="H154" s="55" t="s">
        <v>220</v>
      </c>
      <c r="I154" s="56">
        <f>I155+I156</f>
        <v>0</v>
      </c>
    </row>
    <row r="155" spans="1:9" ht="42" hidden="1" customHeight="1" x14ac:dyDescent="0.25">
      <c r="A155" s="9"/>
      <c r="B155" s="9"/>
      <c r="C155" s="9"/>
      <c r="D155" s="9"/>
      <c r="E155" s="9"/>
      <c r="F155" s="10"/>
      <c r="G155" s="63" t="s">
        <v>219</v>
      </c>
      <c r="H155" s="55" t="s">
        <v>221</v>
      </c>
      <c r="I155" s="57">
        <v>0</v>
      </c>
    </row>
    <row r="156" spans="1:9" ht="71.25" hidden="1" customHeight="1" x14ac:dyDescent="0.25">
      <c r="A156" s="9"/>
      <c r="B156" s="9"/>
      <c r="C156" s="9"/>
      <c r="D156" s="9"/>
      <c r="E156" s="9"/>
      <c r="F156" s="10"/>
      <c r="G156" s="63" t="s">
        <v>222</v>
      </c>
      <c r="H156" s="55" t="s">
        <v>223</v>
      </c>
      <c r="I156" s="57">
        <v>0</v>
      </c>
    </row>
    <row r="157" spans="1:9" ht="27" hidden="1" customHeight="1" x14ac:dyDescent="0.25">
      <c r="A157" s="9"/>
      <c r="B157" s="9"/>
      <c r="C157" s="9"/>
      <c r="D157" s="9"/>
      <c r="E157" s="9"/>
      <c r="F157" s="10"/>
      <c r="G157" s="49" t="s">
        <v>147</v>
      </c>
      <c r="H157" s="50" t="s">
        <v>224</v>
      </c>
      <c r="I157" s="51">
        <f>I158</f>
        <v>0</v>
      </c>
    </row>
    <row r="158" spans="1:9" ht="28.5" hidden="1" customHeight="1" x14ac:dyDescent="0.25">
      <c r="A158" s="9"/>
      <c r="B158" s="9"/>
      <c r="C158" s="9"/>
      <c r="D158" s="9"/>
      <c r="E158" s="9"/>
      <c r="F158" s="10"/>
      <c r="G158" s="52" t="s">
        <v>171</v>
      </c>
      <c r="H158" s="53" t="s">
        <v>172</v>
      </c>
      <c r="I158" s="51">
        <f>I161+I163+I164+I165+I167+I170+I159+I160</f>
        <v>0</v>
      </c>
    </row>
    <row r="159" spans="1:9" ht="69.75" hidden="1" customHeight="1" x14ac:dyDescent="0.25">
      <c r="A159" s="9"/>
      <c r="B159" s="9"/>
      <c r="C159" s="9"/>
      <c r="D159" s="9"/>
      <c r="E159" s="9"/>
      <c r="F159" s="10"/>
      <c r="G159" s="54" t="s">
        <v>194</v>
      </c>
      <c r="H159" s="55" t="s">
        <v>225</v>
      </c>
      <c r="I159" s="57"/>
    </row>
    <row r="160" spans="1:9" ht="93.75" hidden="1" customHeight="1" x14ac:dyDescent="0.25">
      <c r="A160" s="9"/>
      <c r="B160" s="9"/>
      <c r="C160" s="9"/>
      <c r="D160" s="9"/>
      <c r="E160" s="9"/>
      <c r="F160" s="10"/>
      <c r="G160" s="54" t="s">
        <v>194</v>
      </c>
      <c r="H160" s="55" t="s">
        <v>200</v>
      </c>
      <c r="I160" s="57"/>
    </row>
    <row r="161" spans="1:9" ht="33" hidden="1" customHeight="1" x14ac:dyDescent="0.25">
      <c r="A161" s="9" t="s">
        <v>23</v>
      </c>
      <c r="B161" s="9" t="s">
        <v>147</v>
      </c>
      <c r="C161" s="9" t="s">
        <v>149</v>
      </c>
      <c r="D161" s="9" t="s">
        <v>177</v>
      </c>
      <c r="E161" s="9" t="s">
        <v>226</v>
      </c>
      <c r="F161" s="10" t="s">
        <v>227</v>
      </c>
      <c r="G161" s="54" t="s">
        <v>228</v>
      </c>
      <c r="H161" s="60" t="s">
        <v>229</v>
      </c>
      <c r="I161" s="56">
        <f>I162</f>
        <v>0</v>
      </c>
    </row>
    <row r="162" spans="1:9" ht="43.5" hidden="1" customHeight="1" x14ac:dyDescent="0.25">
      <c r="A162" s="9"/>
      <c r="B162" s="9"/>
      <c r="C162" s="9"/>
      <c r="D162" s="9"/>
      <c r="E162" s="9"/>
      <c r="F162" s="10"/>
      <c r="G162" s="54" t="s">
        <v>230</v>
      </c>
      <c r="H162" s="60" t="s">
        <v>231</v>
      </c>
      <c r="I162" s="56"/>
    </row>
    <row r="163" spans="1:9" ht="35.25" hidden="1" customHeight="1" x14ac:dyDescent="0.25">
      <c r="A163" s="9"/>
      <c r="B163" s="9"/>
      <c r="C163" s="9"/>
      <c r="D163" s="9"/>
      <c r="E163" s="9"/>
      <c r="F163" s="10"/>
      <c r="G163" s="63" t="s">
        <v>179</v>
      </c>
      <c r="H163" s="55" t="s">
        <v>232</v>
      </c>
      <c r="I163" s="56"/>
    </row>
    <row r="164" spans="1:9" ht="72.75" hidden="1" customHeight="1" x14ac:dyDescent="0.25">
      <c r="A164" s="9" t="s">
        <v>23</v>
      </c>
      <c r="B164" s="9" t="s">
        <v>147</v>
      </c>
      <c r="C164" s="9" t="s">
        <v>149</v>
      </c>
      <c r="D164" s="9" t="s">
        <v>177</v>
      </c>
      <c r="E164" s="9" t="s">
        <v>233</v>
      </c>
      <c r="F164" s="10" t="s">
        <v>234</v>
      </c>
      <c r="G164" s="68" t="s">
        <v>196</v>
      </c>
      <c r="H164" s="55" t="s">
        <v>225</v>
      </c>
      <c r="I164" s="57">
        <v>0</v>
      </c>
    </row>
    <row r="165" spans="1:9" s="193" customFormat="1" ht="30" hidden="1" customHeight="1" x14ac:dyDescent="0.25">
      <c r="A165" s="199"/>
      <c r="B165" s="199"/>
      <c r="C165" s="199"/>
      <c r="D165" s="199"/>
      <c r="E165" s="199"/>
      <c r="F165" s="200"/>
      <c r="G165" s="68" t="s">
        <v>196</v>
      </c>
      <c r="H165" s="55" t="s">
        <v>235</v>
      </c>
      <c r="I165" s="56"/>
    </row>
    <row r="166" spans="1:9" ht="53.25" hidden="1" customHeight="1" x14ac:dyDescent="0.25">
      <c r="A166" s="9"/>
      <c r="B166" s="9"/>
      <c r="C166" s="9"/>
      <c r="D166" s="9"/>
      <c r="E166" s="9"/>
      <c r="F166" s="10"/>
      <c r="G166" s="68" t="s">
        <v>196</v>
      </c>
      <c r="H166" s="55" t="s">
        <v>236</v>
      </c>
      <c r="I166" s="56"/>
    </row>
    <row r="167" spans="1:9" ht="72" hidden="1" customHeight="1" x14ac:dyDescent="0.25">
      <c r="A167" s="9" t="s">
        <v>23</v>
      </c>
      <c r="B167" s="9" t="s">
        <v>147</v>
      </c>
      <c r="C167" s="9" t="s">
        <v>149</v>
      </c>
      <c r="D167" s="9" t="s">
        <v>237</v>
      </c>
      <c r="E167" s="9" t="s">
        <v>237</v>
      </c>
      <c r="F167" s="10" t="s">
        <v>238</v>
      </c>
      <c r="G167" s="68" t="s">
        <v>196</v>
      </c>
      <c r="H167" s="55" t="s">
        <v>199</v>
      </c>
      <c r="I167" s="56"/>
    </row>
    <row r="168" spans="1:9" ht="49.5" hidden="1" customHeight="1" x14ac:dyDescent="0.25">
      <c r="A168" s="9" t="s">
        <v>23</v>
      </c>
      <c r="B168" s="9" t="s">
        <v>147</v>
      </c>
      <c r="C168" s="9" t="s">
        <v>149</v>
      </c>
      <c r="D168" s="9" t="s">
        <v>237</v>
      </c>
      <c r="E168" s="9" t="s">
        <v>237</v>
      </c>
      <c r="F168" s="10" t="s">
        <v>239</v>
      </c>
      <c r="G168" s="68" t="s">
        <v>196</v>
      </c>
      <c r="H168" s="55" t="s">
        <v>240</v>
      </c>
      <c r="I168" s="56"/>
    </row>
    <row r="169" spans="1:9" ht="78" hidden="1" customHeight="1" x14ac:dyDescent="0.25">
      <c r="A169" s="9"/>
      <c r="B169" s="9"/>
      <c r="C169" s="9"/>
      <c r="D169" s="9"/>
      <c r="E169" s="9"/>
      <c r="F169" s="10"/>
      <c r="G169" s="68"/>
      <c r="H169" s="55"/>
      <c r="I169" s="56"/>
    </row>
    <row r="170" spans="1:9" ht="103.5" hidden="1" customHeight="1" x14ac:dyDescent="0.25">
      <c r="A170" s="9"/>
      <c r="B170" s="9"/>
      <c r="C170" s="9"/>
      <c r="D170" s="9"/>
      <c r="E170" s="9"/>
      <c r="F170" s="10"/>
      <c r="G170" s="68" t="s">
        <v>196</v>
      </c>
      <c r="H170" s="55" t="s">
        <v>200</v>
      </c>
      <c r="I170" s="57">
        <v>0</v>
      </c>
    </row>
    <row r="171" spans="1:9" ht="19.5" customHeight="1" x14ac:dyDescent="0.25">
      <c r="A171" s="9"/>
      <c r="B171" s="9"/>
      <c r="C171" s="9"/>
      <c r="D171" s="9"/>
      <c r="E171" s="9"/>
      <c r="F171" s="10"/>
      <c r="G171" s="49" t="s">
        <v>237</v>
      </c>
      <c r="H171" s="69" t="s">
        <v>241</v>
      </c>
      <c r="I171" s="59">
        <f>I172+I174</f>
        <v>221657</v>
      </c>
    </row>
    <row r="172" spans="1:9" ht="53.25" customHeight="1" x14ac:dyDescent="0.25">
      <c r="A172" s="9"/>
      <c r="B172" s="9"/>
      <c r="C172" s="9"/>
      <c r="D172" s="9"/>
      <c r="E172" s="9"/>
      <c r="F172" s="10"/>
      <c r="G172" s="54" t="s">
        <v>242</v>
      </c>
      <c r="H172" s="60" t="s">
        <v>243</v>
      </c>
      <c r="I172" s="57">
        <f>I173</f>
        <v>221657</v>
      </c>
    </row>
    <row r="173" spans="1:9" ht="56.25" customHeight="1" x14ac:dyDescent="0.25">
      <c r="A173" s="9"/>
      <c r="B173" s="9"/>
      <c r="C173" s="9"/>
      <c r="D173" s="9"/>
      <c r="E173" s="9"/>
      <c r="F173" s="10"/>
      <c r="G173" s="54" t="s">
        <v>10</v>
      </c>
      <c r="H173" s="60" t="s">
        <v>11</v>
      </c>
      <c r="I173" s="57">
        <f>161657+60000</f>
        <v>221657</v>
      </c>
    </row>
    <row r="174" spans="1:9" ht="26.25" hidden="1" customHeight="1" x14ac:dyDescent="0.25">
      <c r="A174" s="9"/>
      <c r="B174" s="9"/>
      <c r="C174" s="9"/>
      <c r="D174" s="9"/>
      <c r="E174" s="9"/>
      <c r="F174" s="10"/>
      <c r="G174" s="54" t="s">
        <v>726</v>
      </c>
      <c r="H174" s="60" t="s">
        <v>727</v>
      </c>
      <c r="I174" s="57">
        <f>I175</f>
        <v>0</v>
      </c>
    </row>
    <row r="175" spans="1:9" ht="33.75" hidden="1" customHeight="1" x14ac:dyDescent="0.25">
      <c r="A175" s="9"/>
      <c r="B175" s="9"/>
      <c r="C175" s="9"/>
      <c r="D175" s="9"/>
      <c r="E175" s="9"/>
      <c r="F175" s="10"/>
      <c r="G175" s="54" t="s">
        <v>728</v>
      </c>
      <c r="H175" s="60" t="s">
        <v>729</v>
      </c>
      <c r="I175" s="57"/>
    </row>
    <row r="176" spans="1:9" ht="21" hidden="1" customHeight="1" x14ac:dyDescent="0.25">
      <c r="A176" s="9"/>
      <c r="B176" s="9"/>
      <c r="C176" s="9"/>
      <c r="D176" s="9"/>
      <c r="E176" s="9"/>
      <c r="F176" s="10"/>
      <c r="G176" s="52" t="s">
        <v>831</v>
      </c>
      <c r="H176" s="53" t="s">
        <v>832</v>
      </c>
      <c r="I176" s="59">
        <f>I177</f>
        <v>0</v>
      </c>
    </row>
    <row r="177" spans="1:9" ht="33.75" hidden="1" customHeight="1" x14ac:dyDescent="0.25">
      <c r="A177" s="9"/>
      <c r="B177" s="9"/>
      <c r="C177" s="9"/>
      <c r="D177" s="9"/>
      <c r="E177" s="9"/>
      <c r="F177" s="10"/>
      <c r="G177" s="54" t="s">
        <v>833</v>
      </c>
      <c r="H177" s="60" t="s">
        <v>834</v>
      </c>
      <c r="I177" s="57">
        <f>I178+I179</f>
        <v>0</v>
      </c>
    </row>
    <row r="178" spans="1:9" ht="56.25" hidden="1" customHeight="1" x14ac:dyDescent="0.25">
      <c r="A178" s="9"/>
      <c r="B178" s="9"/>
      <c r="C178" s="9"/>
      <c r="D178" s="9"/>
      <c r="E178" s="9"/>
      <c r="F178" s="10"/>
      <c r="G178" s="54" t="s">
        <v>835</v>
      </c>
      <c r="H178" s="60" t="s">
        <v>837</v>
      </c>
      <c r="I178" s="57"/>
    </row>
    <row r="179" spans="1:9" ht="33.75" hidden="1" customHeight="1" x14ac:dyDescent="0.25">
      <c r="A179" s="9"/>
      <c r="B179" s="9"/>
      <c r="C179" s="9"/>
      <c r="D179" s="9"/>
      <c r="E179" s="9"/>
      <c r="F179" s="10"/>
      <c r="G179" s="54" t="s">
        <v>836</v>
      </c>
      <c r="H179" s="60" t="s">
        <v>838</v>
      </c>
      <c r="I179" s="57"/>
    </row>
    <row r="180" spans="1:9" ht="22.5" customHeight="1" x14ac:dyDescent="0.25">
      <c r="A180" s="5"/>
      <c r="B180" s="5"/>
      <c r="C180" s="5"/>
      <c r="D180" s="5"/>
      <c r="E180" s="5"/>
      <c r="F180" s="6"/>
      <c r="G180" s="70"/>
      <c r="H180" s="71"/>
      <c r="I180" s="72">
        <f>I25+I97</f>
        <v>13726072.59</v>
      </c>
    </row>
  </sheetData>
  <mergeCells count="14">
    <mergeCell ref="G1:I1"/>
    <mergeCell ref="G2:I2"/>
    <mergeCell ref="G3:I3"/>
    <mergeCell ref="G4:I4"/>
    <mergeCell ref="G5:I5"/>
    <mergeCell ref="G6:I6"/>
    <mergeCell ref="G7:I7"/>
    <mergeCell ref="G8:I8"/>
    <mergeCell ref="A19:I19"/>
    <mergeCell ref="G21:G23"/>
    <mergeCell ref="H21:H23"/>
    <mergeCell ref="I21:I23"/>
    <mergeCell ref="G10:I10"/>
    <mergeCell ref="G17:I17"/>
  </mergeCells>
  <pageMargins left="0.78740157480314965" right="0.19685039370078741" top="0.19685039370078741" bottom="7.874015748031496E-2" header="0.15748031496062992" footer="0.2362204724409449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7"/>
  <sheetViews>
    <sheetView showGridLines="0" showZeros="0" view="pageBreakPreview" topLeftCell="B555" zoomScale="70" zoomScaleNormal="100" zoomScaleSheetLayoutView="70" workbookViewId="0">
      <selection activeCell="M397" sqref="M397"/>
    </sheetView>
  </sheetViews>
  <sheetFormatPr defaultRowHeight="13.2" x14ac:dyDescent="0.25"/>
  <cols>
    <col min="1" max="1" width="0" style="73" hidden="1" customWidth="1"/>
    <col min="2" max="2" width="45.109375" style="73" customWidth="1"/>
    <col min="3" max="3" width="7.44140625" style="73" customWidth="1"/>
    <col min="4" max="4" width="4.88671875" style="73" customWidth="1"/>
    <col min="5" max="5" width="5.6640625" style="73" customWidth="1"/>
    <col min="6" max="6" width="15.5546875" style="73" customWidth="1"/>
    <col min="7" max="7" width="7" style="73" customWidth="1"/>
    <col min="8" max="8" width="16.109375" style="73" customWidth="1"/>
    <col min="9" max="9" width="14.5546875" style="73" customWidth="1"/>
    <col min="10" max="10" width="9.109375" style="73" customWidth="1"/>
    <col min="11" max="11" width="13.44140625" style="73" customWidth="1"/>
    <col min="12" max="12" width="9.109375" style="73" customWidth="1"/>
    <col min="13" max="13" width="11" style="73" bestFit="1" customWidth="1"/>
    <col min="14" max="256" width="9.109375" style="73"/>
    <col min="257" max="257" width="0" style="73" hidden="1" customWidth="1"/>
    <col min="258" max="258" width="45.44140625" style="73" customWidth="1"/>
    <col min="259" max="259" width="7.44140625" style="73" customWidth="1"/>
    <col min="260" max="260" width="4.88671875" style="73" customWidth="1"/>
    <col min="261" max="261" width="5.6640625" style="73" customWidth="1"/>
    <col min="262" max="262" width="15.5546875" style="73" customWidth="1"/>
    <col min="263" max="263" width="7" style="73" customWidth="1"/>
    <col min="264" max="264" width="13.6640625" style="73" customWidth="1"/>
    <col min="265" max="268" width="0" style="73" hidden="1" customWidth="1"/>
    <col min="269" max="269" width="11" style="73" bestFit="1" customWidth="1"/>
    <col min="270" max="512" width="9.109375" style="73"/>
    <col min="513" max="513" width="0" style="73" hidden="1" customWidth="1"/>
    <col min="514" max="514" width="45.44140625" style="73" customWidth="1"/>
    <col min="515" max="515" width="7.44140625" style="73" customWidth="1"/>
    <col min="516" max="516" width="4.88671875" style="73" customWidth="1"/>
    <col min="517" max="517" width="5.6640625" style="73" customWidth="1"/>
    <col min="518" max="518" width="15.5546875" style="73" customWidth="1"/>
    <col min="519" max="519" width="7" style="73" customWidth="1"/>
    <col min="520" max="520" width="13.6640625" style="73" customWidth="1"/>
    <col min="521" max="524" width="0" style="73" hidden="1" customWidth="1"/>
    <col min="525" max="525" width="11" style="73" bestFit="1" customWidth="1"/>
    <col min="526" max="768" width="9.109375" style="73"/>
    <col min="769" max="769" width="0" style="73" hidden="1" customWidth="1"/>
    <col min="770" max="770" width="45.44140625" style="73" customWidth="1"/>
    <col min="771" max="771" width="7.44140625" style="73" customWidth="1"/>
    <col min="772" max="772" width="4.88671875" style="73" customWidth="1"/>
    <col min="773" max="773" width="5.6640625" style="73" customWidth="1"/>
    <col min="774" max="774" width="15.5546875" style="73" customWidth="1"/>
    <col min="775" max="775" width="7" style="73" customWidth="1"/>
    <col min="776" max="776" width="13.6640625" style="73" customWidth="1"/>
    <col min="777" max="780" width="0" style="73" hidden="1" customWidth="1"/>
    <col min="781" max="781" width="11" style="73" bestFit="1" customWidth="1"/>
    <col min="782" max="1024" width="9.109375" style="73"/>
    <col min="1025" max="1025" width="0" style="73" hidden="1" customWidth="1"/>
    <col min="1026" max="1026" width="45.44140625" style="73" customWidth="1"/>
    <col min="1027" max="1027" width="7.44140625" style="73" customWidth="1"/>
    <col min="1028" max="1028" width="4.88671875" style="73" customWidth="1"/>
    <col min="1029" max="1029" width="5.6640625" style="73" customWidth="1"/>
    <col min="1030" max="1030" width="15.5546875" style="73" customWidth="1"/>
    <col min="1031" max="1031" width="7" style="73" customWidth="1"/>
    <col min="1032" max="1032" width="13.6640625" style="73" customWidth="1"/>
    <col min="1033" max="1036" width="0" style="73" hidden="1" customWidth="1"/>
    <col min="1037" max="1037" width="11" style="73" bestFit="1" customWidth="1"/>
    <col min="1038" max="1280" width="9.109375" style="73"/>
    <col min="1281" max="1281" width="0" style="73" hidden="1" customWidth="1"/>
    <col min="1282" max="1282" width="45.44140625" style="73" customWidth="1"/>
    <col min="1283" max="1283" width="7.44140625" style="73" customWidth="1"/>
    <col min="1284" max="1284" width="4.88671875" style="73" customWidth="1"/>
    <col min="1285" max="1285" width="5.6640625" style="73" customWidth="1"/>
    <col min="1286" max="1286" width="15.5546875" style="73" customWidth="1"/>
    <col min="1287" max="1287" width="7" style="73" customWidth="1"/>
    <col min="1288" max="1288" width="13.6640625" style="73" customWidth="1"/>
    <col min="1289" max="1292" width="0" style="73" hidden="1" customWidth="1"/>
    <col min="1293" max="1293" width="11" style="73" bestFit="1" customWidth="1"/>
    <col min="1294" max="1536" width="9.109375" style="73"/>
    <col min="1537" max="1537" width="0" style="73" hidden="1" customWidth="1"/>
    <col min="1538" max="1538" width="45.44140625" style="73" customWidth="1"/>
    <col min="1539" max="1539" width="7.44140625" style="73" customWidth="1"/>
    <col min="1540" max="1540" width="4.88671875" style="73" customWidth="1"/>
    <col min="1541" max="1541" width="5.6640625" style="73" customWidth="1"/>
    <col min="1542" max="1542" width="15.5546875" style="73" customWidth="1"/>
    <col min="1543" max="1543" width="7" style="73" customWidth="1"/>
    <col min="1544" max="1544" width="13.6640625" style="73" customWidth="1"/>
    <col min="1545" max="1548" width="0" style="73" hidden="1" customWidth="1"/>
    <col min="1549" max="1549" width="11" style="73" bestFit="1" customWidth="1"/>
    <col min="1550" max="1792" width="9.109375" style="73"/>
    <col min="1793" max="1793" width="0" style="73" hidden="1" customWidth="1"/>
    <col min="1794" max="1794" width="45.44140625" style="73" customWidth="1"/>
    <col min="1795" max="1795" width="7.44140625" style="73" customWidth="1"/>
    <col min="1796" max="1796" width="4.88671875" style="73" customWidth="1"/>
    <col min="1797" max="1797" width="5.6640625" style="73" customWidth="1"/>
    <col min="1798" max="1798" width="15.5546875" style="73" customWidth="1"/>
    <col min="1799" max="1799" width="7" style="73" customWidth="1"/>
    <col min="1800" max="1800" width="13.6640625" style="73" customWidth="1"/>
    <col min="1801" max="1804" width="0" style="73" hidden="1" customWidth="1"/>
    <col min="1805" max="1805" width="11" style="73" bestFit="1" customWidth="1"/>
    <col min="1806" max="2048" width="9.109375" style="73"/>
    <col min="2049" max="2049" width="0" style="73" hidden="1" customWidth="1"/>
    <col min="2050" max="2050" width="45.44140625" style="73" customWidth="1"/>
    <col min="2051" max="2051" width="7.44140625" style="73" customWidth="1"/>
    <col min="2052" max="2052" width="4.88671875" style="73" customWidth="1"/>
    <col min="2053" max="2053" width="5.6640625" style="73" customWidth="1"/>
    <col min="2054" max="2054" width="15.5546875" style="73" customWidth="1"/>
    <col min="2055" max="2055" width="7" style="73" customWidth="1"/>
    <col min="2056" max="2056" width="13.6640625" style="73" customWidth="1"/>
    <col min="2057" max="2060" width="0" style="73" hidden="1" customWidth="1"/>
    <col min="2061" max="2061" width="11" style="73" bestFit="1" customWidth="1"/>
    <col min="2062" max="2304" width="9.109375" style="73"/>
    <col min="2305" max="2305" width="0" style="73" hidden="1" customWidth="1"/>
    <col min="2306" max="2306" width="45.44140625" style="73" customWidth="1"/>
    <col min="2307" max="2307" width="7.44140625" style="73" customWidth="1"/>
    <col min="2308" max="2308" width="4.88671875" style="73" customWidth="1"/>
    <col min="2309" max="2309" width="5.6640625" style="73" customWidth="1"/>
    <col min="2310" max="2310" width="15.5546875" style="73" customWidth="1"/>
    <col min="2311" max="2311" width="7" style="73" customWidth="1"/>
    <col min="2312" max="2312" width="13.6640625" style="73" customWidth="1"/>
    <col min="2313" max="2316" width="0" style="73" hidden="1" customWidth="1"/>
    <col min="2317" max="2317" width="11" style="73" bestFit="1" customWidth="1"/>
    <col min="2318" max="2560" width="9.109375" style="73"/>
    <col min="2561" max="2561" width="0" style="73" hidden="1" customWidth="1"/>
    <col min="2562" max="2562" width="45.44140625" style="73" customWidth="1"/>
    <col min="2563" max="2563" width="7.44140625" style="73" customWidth="1"/>
    <col min="2564" max="2564" width="4.88671875" style="73" customWidth="1"/>
    <col min="2565" max="2565" width="5.6640625" style="73" customWidth="1"/>
    <col min="2566" max="2566" width="15.5546875" style="73" customWidth="1"/>
    <col min="2567" max="2567" width="7" style="73" customWidth="1"/>
    <col min="2568" max="2568" width="13.6640625" style="73" customWidth="1"/>
    <col min="2569" max="2572" width="0" style="73" hidden="1" customWidth="1"/>
    <col min="2573" max="2573" width="11" style="73" bestFit="1" customWidth="1"/>
    <col min="2574" max="2816" width="9.109375" style="73"/>
    <col min="2817" max="2817" width="0" style="73" hidden="1" customWidth="1"/>
    <col min="2818" max="2818" width="45.44140625" style="73" customWidth="1"/>
    <col min="2819" max="2819" width="7.44140625" style="73" customWidth="1"/>
    <col min="2820" max="2820" width="4.88671875" style="73" customWidth="1"/>
    <col min="2821" max="2821" width="5.6640625" style="73" customWidth="1"/>
    <col min="2822" max="2822" width="15.5546875" style="73" customWidth="1"/>
    <col min="2823" max="2823" width="7" style="73" customWidth="1"/>
    <col min="2824" max="2824" width="13.6640625" style="73" customWidth="1"/>
    <col min="2825" max="2828" width="0" style="73" hidden="1" customWidth="1"/>
    <col min="2829" max="2829" width="11" style="73" bestFit="1" customWidth="1"/>
    <col min="2830" max="3072" width="9.109375" style="73"/>
    <col min="3073" max="3073" width="0" style="73" hidden="1" customWidth="1"/>
    <col min="3074" max="3074" width="45.44140625" style="73" customWidth="1"/>
    <col min="3075" max="3075" width="7.44140625" style="73" customWidth="1"/>
    <col min="3076" max="3076" width="4.88671875" style="73" customWidth="1"/>
    <col min="3077" max="3077" width="5.6640625" style="73" customWidth="1"/>
    <col min="3078" max="3078" width="15.5546875" style="73" customWidth="1"/>
    <col min="3079" max="3079" width="7" style="73" customWidth="1"/>
    <col min="3080" max="3080" width="13.6640625" style="73" customWidth="1"/>
    <col min="3081" max="3084" width="0" style="73" hidden="1" customWidth="1"/>
    <col min="3085" max="3085" width="11" style="73" bestFit="1" customWidth="1"/>
    <col min="3086" max="3328" width="9.109375" style="73"/>
    <col min="3329" max="3329" width="0" style="73" hidden="1" customWidth="1"/>
    <col min="3330" max="3330" width="45.44140625" style="73" customWidth="1"/>
    <col min="3331" max="3331" width="7.44140625" style="73" customWidth="1"/>
    <col min="3332" max="3332" width="4.88671875" style="73" customWidth="1"/>
    <col min="3333" max="3333" width="5.6640625" style="73" customWidth="1"/>
    <col min="3334" max="3334" width="15.5546875" style="73" customWidth="1"/>
    <col min="3335" max="3335" width="7" style="73" customWidth="1"/>
    <col min="3336" max="3336" width="13.6640625" style="73" customWidth="1"/>
    <col min="3337" max="3340" width="0" style="73" hidden="1" customWidth="1"/>
    <col min="3341" max="3341" width="11" style="73" bestFit="1" customWidth="1"/>
    <col min="3342" max="3584" width="9.109375" style="73"/>
    <col min="3585" max="3585" width="0" style="73" hidden="1" customWidth="1"/>
    <col min="3586" max="3586" width="45.44140625" style="73" customWidth="1"/>
    <col min="3587" max="3587" width="7.44140625" style="73" customWidth="1"/>
    <col min="3588" max="3588" width="4.88671875" style="73" customWidth="1"/>
    <col min="3589" max="3589" width="5.6640625" style="73" customWidth="1"/>
    <col min="3590" max="3590" width="15.5546875" style="73" customWidth="1"/>
    <col min="3591" max="3591" width="7" style="73" customWidth="1"/>
    <col min="3592" max="3592" width="13.6640625" style="73" customWidth="1"/>
    <col min="3593" max="3596" width="0" style="73" hidden="1" customWidth="1"/>
    <col min="3597" max="3597" width="11" style="73" bestFit="1" customWidth="1"/>
    <col min="3598" max="3840" width="9.109375" style="73"/>
    <col min="3841" max="3841" width="0" style="73" hidden="1" customWidth="1"/>
    <col min="3842" max="3842" width="45.44140625" style="73" customWidth="1"/>
    <col min="3843" max="3843" width="7.44140625" style="73" customWidth="1"/>
    <col min="3844" max="3844" width="4.88671875" style="73" customWidth="1"/>
    <col min="3845" max="3845" width="5.6640625" style="73" customWidth="1"/>
    <col min="3846" max="3846" width="15.5546875" style="73" customWidth="1"/>
    <col min="3847" max="3847" width="7" style="73" customWidth="1"/>
    <col min="3848" max="3848" width="13.6640625" style="73" customWidth="1"/>
    <col min="3849" max="3852" width="0" style="73" hidden="1" customWidth="1"/>
    <col min="3853" max="3853" width="11" style="73" bestFit="1" customWidth="1"/>
    <col min="3854" max="4096" width="9.109375" style="73"/>
    <col min="4097" max="4097" width="0" style="73" hidden="1" customWidth="1"/>
    <col min="4098" max="4098" width="45.44140625" style="73" customWidth="1"/>
    <col min="4099" max="4099" width="7.44140625" style="73" customWidth="1"/>
    <col min="4100" max="4100" width="4.88671875" style="73" customWidth="1"/>
    <col min="4101" max="4101" width="5.6640625" style="73" customWidth="1"/>
    <col min="4102" max="4102" width="15.5546875" style="73" customWidth="1"/>
    <col min="4103" max="4103" width="7" style="73" customWidth="1"/>
    <col min="4104" max="4104" width="13.6640625" style="73" customWidth="1"/>
    <col min="4105" max="4108" width="0" style="73" hidden="1" customWidth="1"/>
    <col min="4109" max="4109" width="11" style="73" bestFit="1" customWidth="1"/>
    <col min="4110" max="4352" width="9.109375" style="73"/>
    <col min="4353" max="4353" width="0" style="73" hidden="1" customWidth="1"/>
    <col min="4354" max="4354" width="45.44140625" style="73" customWidth="1"/>
    <col min="4355" max="4355" width="7.44140625" style="73" customWidth="1"/>
    <col min="4356" max="4356" width="4.88671875" style="73" customWidth="1"/>
    <col min="4357" max="4357" width="5.6640625" style="73" customWidth="1"/>
    <col min="4358" max="4358" width="15.5546875" style="73" customWidth="1"/>
    <col min="4359" max="4359" width="7" style="73" customWidth="1"/>
    <col min="4360" max="4360" width="13.6640625" style="73" customWidth="1"/>
    <col min="4361" max="4364" width="0" style="73" hidden="1" customWidth="1"/>
    <col min="4365" max="4365" width="11" style="73" bestFit="1" customWidth="1"/>
    <col min="4366" max="4608" width="9.109375" style="73"/>
    <col min="4609" max="4609" width="0" style="73" hidden="1" customWidth="1"/>
    <col min="4610" max="4610" width="45.44140625" style="73" customWidth="1"/>
    <col min="4611" max="4611" width="7.44140625" style="73" customWidth="1"/>
    <col min="4612" max="4612" width="4.88671875" style="73" customWidth="1"/>
    <col min="4613" max="4613" width="5.6640625" style="73" customWidth="1"/>
    <col min="4614" max="4614" width="15.5546875" style="73" customWidth="1"/>
    <col min="4615" max="4615" width="7" style="73" customWidth="1"/>
    <col min="4616" max="4616" width="13.6640625" style="73" customWidth="1"/>
    <col min="4617" max="4620" width="0" style="73" hidden="1" customWidth="1"/>
    <col min="4621" max="4621" width="11" style="73" bestFit="1" customWidth="1"/>
    <col min="4622" max="4864" width="9.109375" style="73"/>
    <col min="4865" max="4865" width="0" style="73" hidden="1" customWidth="1"/>
    <col min="4866" max="4866" width="45.44140625" style="73" customWidth="1"/>
    <col min="4867" max="4867" width="7.44140625" style="73" customWidth="1"/>
    <col min="4868" max="4868" width="4.88671875" style="73" customWidth="1"/>
    <col min="4869" max="4869" width="5.6640625" style="73" customWidth="1"/>
    <col min="4870" max="4870" width="15.5546875" style="73" customWidth="1"/>
    <col min="4871" max="4871" width="7" style="73" customWidth="1"/>
    <col min="4872" max="4872" width="13.6640625" style="73" customWidth="1"/>
    <col min="4873" max="4876" width="0" style="73" hidden="1" customWidth="1"/>
    <col min="4877" max="4877" width="11" style="73" bestFit="1" customWidth="1"/>
    <col min="4878" max="5120" width="9.109375" style="73"/>
    <col min="5121" max="5121" width="0" style="73" hidden="1" customWidth="1"/>
    <col min="5122" max="5122" width="45.44140625" style="73" customWidth="1"/>
    <col min="5123" max="5123" width="7.44140625" style="73" customWidth="1"/>
    <col min="5124" max="5124" width="4.88671875" style="73" customWidth="1"/>
    <col min="5125" max="5125" width="5.6640625" style="73" customWidth="1"/>
    <col min="5126" max="5126" width="15.5546875" style="73" customWidth="1"/>
    <col min="5127" max="5127" width="7" style="73" customWidth="1"/>
    <col min="5128" max="5128" width="13.6640625" style="73" customWidth="1"/>
    <col min="5129" max="5132" width="0" style="73" hidden="1" customWidth="1"/>
    <col min="5133" max="5133" width="11" style="73" bestFit="1" customWidth="1"/>
    <col min="5134" max="5376" width="9.109375" style="73"/>
    <col min="5377" max="5377" width="0" style="73" hidden="1" customWidth="1"/>
    <col min="5378" max="5378" width="45.44140625" style="73" customWidth="1"/>
    <col min="5379" max="5379" width="7.44140625" style="73" customWidth="1"/>
    <col min="5380" max="5380" width="4.88671875" style="73" customWidth="1"/>
    <col min="5381" max="5381" width="5.6640625" style="73" customWidth="1"/>
    <col min="5382" max="5382" width="15.5546875" style="73" customWidth="1"/>
    <col min="5383" max="5383" width="7" style="73" customWidth="1"/>
    <col min="5384" max="5384" width="13.6640625" style="73" customWidth="1"/>
    <col min="5385" max="5388" width="0" style="73" hidden="1" customWidth="1"/>
    <col min="5389" max="5389" width="11" style="73" bestFit="1" customWidth="1"/>
    <col min="5390" max="5632" width="9.109375" style="73"/>
    <col min="5633" max="5633" width="0" style="73" hidden="1" customWidth="1"/>
    <col min="5634" max="5634" width="45.44140625" style="73" customWidth="1"/>
    <col min="5635" max="5635" width="7.44140625" style="73" customWidth="1"/>
    <col min="5636" max="5636" width="4.88671875" style="73" customWidth="1"/>
    <col min="5637" max="5637" width="5.6640625" style="73" customWidth="1"/>
    <col min="5638" max="5638" width="15.5546875" style="73" customWidth="1"/>
    <col min="5639" max="5639" width="7" style="73" customWidth="1"/>
    <col min="5640" max="5640" width="13.6640625" style="73" customWidth="1"/>
    <col min="5641" max="5644" width="0" style="73" hidden="1" customWidth="1"/>
    <col min="5645" max="5645" width="11" style="73" bestFit="1" customWidth="1"/>
    <col min="5646" max="5888" width="9.109375" style="73"/>
    <col min="5889" max="5889" width="0" style="73" hidden="1" customWidth="1"/>
    <col min="5890" max="5890" width="45.44140625" style="73" customWidth="1"/>
    <col min="5891" max="5891" width="7.44140625" style="73" customWidth="1"/>
    <col min="5892" max="5892" width="4.88671875" style="73" customWidth="1"/>
    <col min="5893" max="5893" width="5.6640625" style="73" customWidth="1"/>
    <col min="5894" max="5894" width="15.5546875" style="73" customWidth="1"/>
    <col min="5895" max="5895" width="7" style="73" customWidth="1"/>
    <col min="5896" max="5896" width="13.6640625" style="73" customWidth="1"/>
    <col min="5897" max="5900" width="0" style="73" hidden="1" customWidth="1"/>
    <col min="5901" max="5901" width="11" style="73" bestFit="1" customWidth="1"/>
    <col min="5902" max="6144" width="9.109375" style="73"/>
    <col min="6145" max="6145" width="0" style="73" hidden="1" customWidth="1"/>
    <col min="6146" max="6146" width="45.44140625" style="73" customWidth="1"/>
    <col min="6147" max="6147" width="7.44140625" style="73" customWidth="1"/>
    <col min="6148" max="6148" width="4.88671875" style="73" customWidth="1"/>
    <col min="6149" max="6149" width="5.6640625" style="73" customWidth="1"/>
    <col min="6150" max="6150" width="15.5546875" style="73" customWidth="1"/>
    <col min="6151" max="6151" width="7" style="73" customWidth="1"/>
    <col min="6152" max="6152" width="13.6640625" style="73" customWidth="1"/>
    <col min="6153" max="6156" width="0" style="73" hidden="1" customWidth="1"/>
    <col min="6157" max="6157" width="11" style="73" bestFit="1" customWidth="1"/>
    <col min="6158" max="6400" width="9.109375" style="73"/>
    <col min="6401" max="6401" width="0" style="73" hidden="1" customWidth="1"/>
    <col min="6402" max="6402" width="45.44140625" style="73" customWidth="1"/>
    <col min="6403" max="6403" width="7.44140625" style="73" customWidth="1"/>
    <col min="6404" max="6404" width="4.88671875" style="73" customWidth="1"/>
    <col min="6405" max="6405" width="5.6640625" style="73" customWidth="1"/>
    <col min="6406" max="6406" width="15.5546875" style="73" customWidth="1"/>
    <col min="6407" max="6407" width="7" style="73" customWidth="1"/>
    <col min="6408" max="6408" width="13.6640625" style="73" customWidth="1"/>
    <col min="6409" max="6412" width="0" style="73" hidden="1" customWidth="1"/>
    <col min="6413" max="6413" width="11" style="73" bestFit="1" customWidth="1"/>
    <col min="6414" max="6656" width="9.109375" style="73"/>
    <col min="6657" max="6657" width="0" style="73" hidden="1" customWidth="1"/>
    <col min="6658" max="6658" width="45.44140625" style="73" customWidth="1"/>
    <col min="6659" max="6659" width="7.44140625" style="73" customWidth="1"/>
    <col min="6660" max="6660" width="4.88671875" style="73" customWidth="1"/>
    <col min="6661" max="6661" width="5.6640625" style="73" customWidth="1"/>
    <col min="6662" max="6662" width="15.5546875" style="73" customWidth="1"/>
    <col min="6663" max="6663" width="7" style="73" customWidth="1"/>
    <col min="6664" max="6664" width="13.6640625" style="73" customWidth="1"/>
    <col min="6665" max="6668" width="0" style="73" hidden="1" customWidth="1"/>
    <col min="6669" max="6669" width="11" style="73" bestFit="1" customWidth="1"/>
    <col min="6670" max="6912" width="9.109375" style="73"/>
    <col min="6913" max="6913" width="0" style="73" hidden="1" customWidth="1"/>
    <col min="6914" max="6914" width="45.44140625" style="73" customWidth="1"/>
    <col min="6915" max="6915" width="7.44140625" style="73" customWidth="1"/>
    <col min="6916" max="6916" width="4.88671875" style="73" customWidth="1"/>
    <col min="6917" max="6917" width="5.6640625" style="73" customWidth="1"/>
    <col min="6918" max="6918" width="15.5546875" style="73" customWidth="1"/>
    <col min="6919" max="6919" width="7" style="73" customWidth="1"/>
    <col min="6920" max="6920" width="13.6640625" style="73" customWidth="1"/>
    <col min="6921" max="6924" width="0" style="73" hidden="1" customWidth="1"/>
    <col min="6925" max="6925" width="11" style="73" bestFit="1" customWidth="1"/>
    <col min="6926" max="7168" width="9.109375" style="73"/>
    <col min="7169" max="7169" width="0" style="73" hidden="1" customWidth="1"/>
    <col min="7170" max="7170" width="45.44140625" style="73" customWidth="1"/>
    <col min="7171" max="7171" width="7.44140625" style="73" customWidth="1"/>
    <col min="7172" max="7172" width="4.88671875" style="73" customWidth="1"/>
    <col min="7173" max="7173" width="5.6640625" style="73" customWidth="1"/>
    <col min="7174" max="7174" width="15.5546875" style="73" customWidth="1"/>
    <col min="7175" max="7175" width="7" style="73" customWidth="1"/>
    <col min="7176" max="7176" width="13.6640625" style="73" customWidth="1"/>
    <col min="7177" max="7180" width="0" style="73" hidden="1" customWidth="1"/>
    <col min="7181" max="7181" width="11" style="73" bestFit="1" customWidth="1"/>
    <col min="7182" max="7424" width="9.109375" style="73"/>
    <col min="7425" max="7425" width="0" style="73" hidden="1" customWidth="1"/>
    <col min="7426" max="7426" width="45.44140625" style="73" customWidth="1"/>
    <col min="7427" max="7427" width="7.44140625" style="73" customWidth="1"/>
    <col min="7428" max="7428" width="4.88671875" style="73" customWidth="1"/>
    <col min="7429" max="7429" width="5.6640625" style="73" customWidth="1"/>
    <col min="7430" max="7430" width="15.5546875" style="73" customWidth="1"/>
    <col min="7431" max="7431" width="7" style="73" customWidth="1"/>
    <col min="7432" max="7432" width="13.6640625" style="73" customWidth="1"/>
    <col min="7433" max="7436" width="0" style="73" hidden="1" customWidth="1"/>
    <col min="7437" max="7437" width="11" style="73" bestFit="1" customWidth="1"/>
    <col min="7438" max="7680" width="9.109375" style="73"/>
    <col min="7681" max="7681" width="0" style="73" hidden="1" customWidth="1"/>
    <col min="7682" max="7682" width="45.44140625" style="73" customWidth="1"/>
    <col min="7683" max="7683" width="7.44140625" style="73" customWidth="1"/>
    <col min="7684" max="7684" width="4.88671875" style="73" customWidth="1"/>
    <col min="7685" max="7685" width="5.6640625" style="73" customWidth="1"/>
    <col min="7686" max="7686" width="15.5546875" style="73" customWidth="1"/>
    <col min="7687" max="7687" width="7" style="73" customWidth="1"/>
    <col min="7688" max="7688" width="13.6640625" style="73" customWidth="1"/>
    <col min="7689" max="7692" width="0" style="73" hidden="1" customWidth="1"/>
    <col min="7693" max="7693" width="11" style="73" bestFit="1" customWidth="1"/>
    <col min="7694" max="7936" width="9.109375" style="73"/>
    <col min="7937" max="7937" width="0" style="73" hidden="1" customWidth="1"/>
    <col min="7938" max="7938" width="45.44140625" style="73" customWidth="1"/>
    <col min="7939" max="7939" width="7.44140625" style="73" customWidth="1"/>
    <col min="7940" max="7940" width="4.88671875" style="73" customWidth="1"/>
    <col min="7941" max="7941" width="5.6640625" style="73" customWidth="1"/>
    <col min="7942" max="7942" width="15.5546875" style="73" customWidth="1"/>
    <col min="7943" max="7943" width="7" style="73" customWidth="1"/>
    <col min="7944" max="7944" width="13.6640625" style="73" customWidth="1"/>
    <col min="7945" max="7948" width="0" style="73" hidden="1" customWidth="1"/>
    <col min="7949" max="7949" width="11" style="73" bestFit="1" customWidth="1"/>
    <col min="7950" max="8192" width="9.109375" style="73"/>
    <col min="8193" max="8193" width="0" style="73" hidden="1" customWidth="1"/>
    <col min="8194" max="8194" width="45.44140625" style="73" customWidth="1"/>
    <col min="8195" max="8195" width="7.44140625" style="73" customWidth="1"/>
    <col min="8196" max="8196" width="4.88671875" style="73" customWidth="1"/>
    <col min="8197" max="8197" width="5.6640625" style="73" customWidth="1"/>
    <col min="8198" max="8198" width="15.5546875" style="73" customWidth="1"/>
    <col min="8199" max="8199" width="7" style="73" customWidth="1"/>
    <col min="8200" max="8200" width="13.6640625" style="73" customWidth="1"/>
    <col min="8201" max="8204" width="0" style="73" hidden="1" customWidth="1"/>
    <col min="8205" max="8205" width="11" style="73" bestFit="1" customWidth="1"/>
    <col min="8206" max="8448" width="9.109375" style="73"/>
    <col min="8449" max="8449" width="0" style="73" hidden="1" customWidth="1"/>
    <col min="8450" max="8450" width="45.44140625" style="73" customWidth="1"/>
    <col min="8451" max="8451" width="7.44140625" style="73" customWidth="1"/>
    <col min="8452" max="8452" width="4.88671875" style="73" customWidth="1"/>
    <col min="8453" max="8453" width="5.6640625" style="73" customWidth="1"/>
    <col min="8454" max="8454" width="15.5546875" style="73" customWidth="1"/>
    <col min="8455" max="8455" width="7" style="73" customWidth="1"/>
    <col min="8456" max="8456" width="13.6640625" style="73" customWidth="1"/>
    <col min="8457" max="8460" width="0" style="73" hidden="1" customWidth="1"/>
    <col min="8461" max="8461" width="11" style="73" bestFit="1" customWidth="1"/>
    <col min="8462" max="8704" width="9.109375" style="73"/>
    <col min="8705" max="8705" width="0" style="73" hidden="1" customWidth="1"/>
    <col min="8706" max="8706" width="45.44140625" style="73" customWidth="1"/>
    <col min="8707" max="8707" width="7.44140625" style="73" customWidth="1"/>
    <col min="8708" max="8708" width="4.88671875" style="73" customWidth="1"/>
    <col min="8709" max="8709" width="5.6640625" style="73" customWidth="1"/>
    <col min="8710" max="8710" width="15.5546875" style="73" customWidth="1"/>
    <col min="8711" max="8711" width="7" style="73" customWidth="1"/>
    <col min="8712" max="8712" width="13.6640625" style="73" customWidth="1"/>
    <col min="8713" max="8716" width="0" style="73" hidden="1" customWidth="1"/>
    <col min="8717" max="8717" width="11" style="73" bestFit="1" customWidth="1"/>
    <col min="8718" max="8960" width="9.109375" style="73"/>
    <col min="8961" max="8961" width="0" style="73" hidden="1" customWidth="1"/>
    <col min="8962" max="8962" width="45.44140625" style="73" customWidth="1"/>
    <col min="8963" max="8963" width="7.44140625" style="73" customWidth="1"/>
    <col min="8964" max="8964" width="4.88671875" style="73" customWidth="1"/>
    <col min="8965" max="8965" width="5.6640625" style="73" customWidth="1"/>
    <col min="8966" max="8966" width="15.5546875" style="73" customWidth="1"/>
    <col min="8967" max="8967" width="7" style="73" customWidth="1"/>
    <col min="8968" max="8968" width="13.6640625" style="73" customWidth="1"/>
    <col min="8969" max="8972" width="0" style="73" hidden="1" customWidth="1"/>
    <col min="8973" max="8973" width="11" style="73" bestFit="1" customWidth="1"/>
    <col min="8974" max="9216" width="9.109375" style="73"/>
    <col min="9217" max="9217" width="0" style="73" hidden="1" customWidth="1"/>
    <col min="9218" max="9218" width="45.44140625" style="73" customWidth="1"/>
    <col min="9219" max="9219" width="7.44140625" style="73" customWidth="1"/>
    <col min="9220" max="9220" width="4.88671875" style="73" customWidth="1"/>
    <col min="9221" max="9221" width="5.6640625" style="73" customWidth="1"/>
    <col min="9222" max="9222" width="15.5546875" style="73" customWidth="1"/>
    <col min="9223" max="9223" width="7" style="73" customWidth="1"/>
    <col min="9224" max="9224" width="13.6640625" style="73" customWidth="1"/>
    <col min="9225" max="9228" width="0" style="73" hidden="1" customWidth="1"/>
    <col min="9229" max="9229" width="11" style="73" bestFit="1" customWidth="1"/>
    <col min="9230" max="9472" width="9.109375" style="73"/>
    <col min="9473" max="9473" width="0" style="73" hidden="1" customWidth="1"/>
    <col min="9474" max="9474" width="45.44140625" style="73" customWidth="1"/>
    <col min="9475" max="9475" width="7.44140625" style="73" customWidth="1"/>
    <col min="9476" max="9476" width="4.88671875" style="73" customWidth="1"/>
    <col min="9477" max="9477" width="5.6640625" style="73" customWidth="1"/>
    <col min="9478" max="9478" width="15.5546875" style="73" customWidth="1"/>
    <col min="9479" max="9479" width="7" style="73" customWidth="1"/>
    <col min="9480" max="9480" width="13.6640625" style="73" customWidth="1"/>
    <col min="9481" max="9484" width="0" style="73" hidden="1" customWidth="1"/>
    <col min="9485" max="9485" width="11" style="73" bestFit="1" customWidth="1"/>
    <col min="9486" max="9728" width="9.109375" style="73"/>
    <col min="9729" max="9729" width="0" style="73" hidden="1" customWidth="1"/>
    <col min="9730" max="9730" width="45.44140625" style="73" customWidth="1"/>
    <col min="9731" max="9731" width="7.44140625" style="73" customWidth="1"/>
    <col min="9732" max="9732" width="4.88671875" style="73" customWidth="1"/>
    <col min="9733" max="9733" width="5.6640625" style="73" customWidth="1"/>
    <col min="9734" max="9734" width="15.5546875" style="73" customWidth="1"/>
    <col min="9735" max="9735" width="7" style="73" customWidth="1"/>
    <col min="9736" max="9736" width="13.6640625" style="73" customWidth="1"/>
    <col min="9737" max="9740" width="0" style="73" hidden="1" customWidth="1"/>
    <col min="9741" max="9741" width="11" style="73" bestFit="1" customWidth="1"/>
    <col min="9742" max="9984" width="9.109375" style="73"/>
    <col min="9985" max="9985" width="0" style="73" hidden="1" customWidth="1"/>
    <col min="9986" max="9986" width="45.44140625" style="73" customWidth="1"/>
    <col min="9987" max="9987" width="7.44140625" style="73" customWidth="1"/>
    <col min="9988" max="9988" width="4.88671875" style="73" customWidth="1"/>
    <col min="9989" max="9989" width="5.6640625" style="73" customWidth="1"/>
    <col min="9990" max="9990" width="15.5546875" style="73" customWidth="1"/>
    <col min="9991" max="9991" width="7" style="73" customWidth="1"/>
    <col min="9992" max="9992" width="13.6640625" style="73" customWidth="1"/>
    <col min="9993" max="9996" width="0" style="73" hidden="1" customWidth="1"/>
    <col min="9997" max="9997" width="11" style="73" bestFit="1" customWidth="1"/>
    <col min="9998" max="10240" width="9.109375" style="73"/>
    <col min="10241" max="10241" width="0" style="73" hidden="1" customWidth="1"/>
    <col min="10242" max="10242" width="45.44140625" style="73" customWidth="1"/>
    <col min="10243" max="10243" width="7.44140625" style="73" customWidth="1"/>
    <col min="10244" max="10244" width="4.88671875" style="73" customWidth="1"/>
    <col min="10245" max="10245" width="5.6640625" style="73" customWidth="1"/>
    <col min="10246" max="10246" width="15.5546875" style="73" customWidth="1"/>
    <col min="10247" max="10247" width="7" style="73" customWidth="1"/>
    <col min="10248" max="10248" width="13.6640625" style="73" customWidth="1"/>
    <col min="10249" max="10252" width="0" style="73" hidden="1" customWidth="1"/>
    <col min="10253" max="10253" width="11" style="73" bestFit="1" customWidth="1"/>
    <col min="10254" max="10496" width="9.109375" style="73"/>
    <col min="10497" max="10497" width="0" style="73" hidden="1" customWidth="1"/>
    <col min="10498" max="10498" width="45.44140625" style="73" customWidth="1"/>
    <col min="10499" max="10499" width="7.44140625" style="73" customWidth="1"/>
    <col min="10500" max="10500" width="4.88671875" style="73" customWidth="1"/>
    <col min="10501" max="10501" width="5.6640625" style="73" customWidth="1"/>
    <col min="10502" max="10502" width="15.5546875" style="73" customWidth="1"/>
    <col min="10503" max="10503" width="7" style="73" customWidth="1"/>
    <col min="10504" max="10504" width="13.6640625" style="73" customWidth="1"/>
    <col min="10505" max="10508" width="0" style="73" hidden="1" customWidth="1"/>
    <col min="10509" max="10509" width="11" style="73" bestFit="1" customWidth="1"/>
    <col min="10510" max="10752" width="9.109375" style="73"/>
    <col min="10753" max="10753" width="0" style="73" hidden="1" customWidth="1"/>
    <col min="10754" max="10754" width="45.44140625" style="73" customWidth="1"/>
    <col min="10755" max="10755" width="7.44140625" style="73" customWidth="1"/>
    <col min="10756" max="10756" width="4.88671875" style="73" customWidth="1"/>
    <col min="10757" max="10757" width="5.6640625" style="73" customWidth="1"/>
    <col min="10758" max="10758" width="15.5546875" style="73" customWidth="1"/>
    <col min="10759" max="10759" width="7" style="73" customWidth="1"/>
    <col min="10760" max="10760" width="13.6640625" style="73" customWidth="1"/>
    <col min="10761" max="10764" width="0" style="73" hidden="1" customWidth="1"/>
    <col min="10765" max="10765" width="11" style="73" bestFit="1" customWidth="1"/>
    <col min="10766" max="11008" width="9.109375" style="73"/>
    <col min="11009" max="11009" width="0" style="73" hidden="1" customWidth="1"/>
    <col min="11010" max="11010" width="45.44140625" style="73" customWidth="1"/>
    <col min="11011" max="11011" width="7.44140625" style="73" customWidth="1"/>
    <col min="11012" max="11012" width="4.88671875" style="73" customWidth="1"/>
    <col min="11013" max="11013" width="5.6640625" style="73" customWidth="1"/>
    <col min="11014" max="11014" width="15.5546875" style="73" customWidth="1"/>
    <col min="11015" max="11015" width="7" style="73" customWidth="1"/>
    <col min="11016" max="11016" width="13.6640625" style="73" customWidth="1"/>
    <col min="11017" max="11020" width="0" style="73" hidden="1" customWidth="1"/>
    <col min="11021" max="11021" width="11" style="73" bestFit="1" customWidth="1"/>
    <col min="11022" max="11264" width="9.109375" style="73"/>
    <col min="11265" max="11265" width="0" style="73" hidden="1" customWidth="1"/>
    <col min="11266" max="11266" width="45.44140625" style="73" customWidth="1"/>
    <col min="11267" max="11267" width="7.44140625" style="73" customWidth="1"/>
    <col min="11268" max="11268" width="4.88671875" style="73" customWidth="1"/>
    <col min="11269" max="11269" width="5.6640625" style="73" customWidth="1"/>
    <col min="11270" max="11270" width="15.5546875" style="73" customWidth="1"/>
    <col min="11271" max="11271" width="7" style="73" customWidth="1"/>
    <col min="11272" max="11272" width="13.6640625" style="73" customWidth="1"/>
    <col min="11273" max="11276" width="0" style="73" hidden="1" customWidth="1"/>
    <col min="11277" max="11277" width="11" style="73" bestFit="1" customWidth="1"/>
    <col min="11278" max="11520" width="9.109375" style="73"/>
    <col min="11521" max="11521" width="0" style="73" hidden="1" customWidth="1"/>
    <col min="11522" max="11522" width="45.44140625" style="73" customWidth="1"/>
    <col min="11523" max="11523" width="7.44140625" style="73" customWidth="1"/>
    <col min="11524" max="11524" width="4.88671875" style="73" customWidth="1"/>
    <col min="11525" max="11525" width="5.6640625" style="73" customWidth="1"/>
    <col min="11526" max="11526" width="15.5546875" style="73" customWidth="1"/>
    <col min="11527" max="11527" width="7" style="73" customWidth="1"/>
    <col min="11528" max="11528" width="13.6640625" style="73" customWidth="1"/>
    <col min="11529" max="11532" width="0" style="73" hidden="1" customWidth="1"/>
    <col min="11533" max="11533" width="11" style="73" bestFit="1" customWidth="1"/>
    <col min="11534" max="11776" width="9.109375" style="73"/>
    <col min="11777" max="11777" width="0" style="73" hidden="1" customWidth="1"/>
    <col min="11778" max="11778" width="45.44140625" style="73" customWidth="1"/>
    <col min="11779" max="11779" width="7.44140625" style="73" customWidth="1"/>
    <col min="11780" max="11780" width="4.88671875" style="73" customWidth="1"/>
    <col min="11781" max="11781" width="5.6640625" style="73" customWidth="1"/>
    <col min="11782" max="11782" width="15.5546875" style="73" customWidth="1"/>
    <col min="11783" max="11783" width="7" style="73" customWidth="1"/>
    <col min="11784" max="11784" width="13.6640625" style="73" customWidth="1"/>
    <col min="11785" max="11788" width="0" style="73" hidden="1" customWidth="1"/>
    <col min="11789" max="11789" width="11" style="73" bestFit="1" customWidth="1"/>
    <col min="11790" max="12032" width="9.109375" style="73"/>
    <col min="12033" max="12033" width="0" style="73" hidden="1" customWidth="1"/>
    <col min="12034" max="12034" width="45.44140625" style="73" customWidth="1"/>
    <col min="12035" max="12035" width="7.44140625" style="73" customWidth="1"/>
    <col min="12036" max="12036" width="4.88671875" style="73" customWidth="1"/>
    <col min="12037" max="12037" width="5.6640625" style="73" customWidth="1"/>
    <col min="12038" max="12038" width="15.5546875" style="73" customWidth="1"/>
    <col min="12039" max="12039" width="7" style="73" customWidth="1"/>
    <col min="12040" max="12040" width="13.6640625" style="73" customWidth="1"/>
    <col min="12041" max="12044" width="0" style="73" hidden="1" customWidth="1"/>
    <col min="12045" max="12045" width="11" style="73" bestFit="1" customWidth="1"/>
    <col min="12046" max="12288" width="9.109375" style="73"/>
    <col min="12289" max="12289" width="0" style="73" hidden="1" customWidth="1"/>
    <col min="12290" max="12290" width="45.44140625" style="73" customWidth="1"/>
    <col min="12291" max="12291" width="7.44140625" style="73" customWidth="1"/>
    <col min="12292" max="12292" width="4.88671875" style="73" customWidth="1"/>
    <col min="12293" max="12293" width="5.6640625" style="73" customWidth="1"/>
    <col min="12294" max="12294" width="15.5546875" style="73" customWidth="1"/>
    <col min="12295" max="12295" width="7" style="73" customWidth="1"/>
    <col min="12296" max="12296" width="13.6640625" style="73" customWidth="1"/>
    <col min="12297" max="12300" width="0" style="73" hidden="1" customWidth="1"/>
    <col min="12301" max="12301" width="11" style="73" bestFit="1" customWidth="1"/>
    <col min="12302" max="12544" width="9.109375" style="73"/>
    <col min="12545" max="12545" width="0" style="73" hidden="1" customWidth="1"/>
    <col min="12546" max="12546" width="45.44140625" style="73" customWidth="1"/>
    <col min="12547" max="12547" width="7.44140625" style="73" customWidth="1"/>
    <col min="12548" max="12548" width="4.88671875" style="73" customWidth="1"/>
    <col min="12549" max="12549" width="5.6640625" style="73" customWidth="1"/>
    <col min="12550" max="12550" width="15.5546875" style="73" customWidth="1"/>
    <col min="12551" max="12551" width="7" style="73" customWidth="1"/>
    <col min="12552" max="12552" width="13.6640625" style="73" customWidth="1"/>
    <col min="12553" max="12556" width="0" style="73" hidden="1" customWidth="1"/>
    <col min="12557" max="12557" width="11" style="73" bestFit="1" customWidth="1"/>
    <col min="12558" max="12800" width="9.109375" style="73"/>
    <col min="12801" max="12801" width="0" style="73" hidden="1" customWidth="1"/>
    <col min="12802" max="12802" width="45.44140625" style="73" customWidth="1"/>
    <col min="12803" max="12803" width="7.44140625" style="73" customWidth="1"/>
    <col min="12804" max="12804" width="4.88671875" style="73" customWidth="1"/>
    <col min="12805" max="12805" width="5.6640625" style="73" customWidth="1"/>
    <col min="12806" max="12806" width="15.5546875" style="73" customWidth="1"/>
    <col min="12807" max="12807" width="7" style="73" customWidth="1"/>
    <col min="12808" max="12808" width="13.6640625" style="73" customWidth="1"/>
    <col min="12809" max="12812" width="0" style="73" hidden="1" customWidth="1"/>
    <col min="12813" max="12813" width="11" style="73" bestFit="1" customWidth="1"/>
    <col min="12814" max="13056" width="9.109375" style="73"/>
    <col min="13057" max="13057" width="0" style="73" hidden="1" customWidth="1"/>
    <col min="13058" max="13058" width="45.44140625" style="73" customWidth="1"/>
    <col min="13059" max="13059" width="7.44140625" style="73" customWidth="1"/>
    <col min="13060" max="13060" width="4.88671875" style="73" customWidth="1"/>
    <col min="13061" max="13061" width="5.6640625" style="73" customWidth="1"/>
    <col min="13062" max="13062" width="15.5546875" style="73" customWidth="1"/>
    <col min="13063" max="13063" width="7" style="73" customWidth="1"/>
    <col min="13064" max="13064" width="13.6640625" style="73" customWidth="1"/>
    <col min="13065" max="13068" width="0" style="73" hidden="1" customWidth="1"/>
    <col min="13069" max="13069" width="11" style="73" bestFit="1" customWidth="1"/>
    <col min="13070" max="13312" width="9.109375" style="73"/>
    <col min="13313" max="13313" width="0" style="73" hidden="1" customWidth="1"/>
    <col min="13314" max="13314" width="45.44140625" style="73" customWidth="1"/>
    <col min="13315" max="13315" width="7.44140625" style="73" customWidth="1"/>
    <col min="13316" max="13316" width="4.88671875" style="73" customWidth="1"/>
    <col min="13317" max="13317" width="5.6640625" style="73" customWidth="1"/>
    <col min="13318" max="13318" width="15.5546875" style="73" customWidth="1"/>
    <col min="13319" max="13319" width="7" style="73" customWidth="1"/>
    <col min="13320" max="13320" width="13.6640625" style="73" customWidth="1"/>
    <col min="13321" max="13324" width="0" style="73" hidden="1" customWidth="1"/>
    <col min="13325" max="13325" width="11" style="73" bestFit="1" customWidth="1"/>
    <col min="13326" max="13568" width="9.109375" style="73"/>
    <col min="13569" max="13569" width="0" style="73" hidden="1" customWidth="1"/>
    <col min="13570" max="13570" width="45.44140625" style="73" customWidth="1"/>
    <col min="13571" max="13571" width="7.44140625" style="73" customWidth="1"/>
    <col min="13572" max="13572" width="4.88671875" style="73" customWidth="1"/>
    <col min="13573" max="13573" width="5.6640625" style="73" customWidth="1"/>
    <col min="13574" max="13574" width="15.5546875" style="73" customWidth="1"/>
    <col min="13575" max="13575" width="7" style="73" customWidth="1"/>
    <col min="13576" max="13576" width="13.6640625" style="73" customWidth="1"/>
    <col min="13577" max="13580" width="0" style="73" hidden="1" customWidth="1"/>
    <col min="13581" max="13581" width="11" style="73" bestFit="1" customWidth="1"/>
    <col min="13582" max="13824" width="9.109375" style="73"/>
    <col min="13825" max="13825" width="0" style="73" hidden="1" customWidth="1"/>
    <col min="13826" max="13826" width="45.44140625" style="73" customWidth="1"/>
    <col min="13827" max="13827" width="7.44140625" style="73" customWidth="1"/>
    <col min="13828" max="13828" width="4.88671875" style="73" customWidth="1"/>
    <col min="13829" max="13829" width="5.6640625" style="73" customWidth="1"/>
    <col min="13830" max="13830" width="15.5546875" style="73" customWidth="1"/>
    <col min="13831" max="13831" width="7" style="73" customWidth="1"/>
    <col min="13832" max="13832" width="13.6640625" style="73" customWidth="1"/>
    <col min="13833" max="13836" width="0" style="73" hidden="1" customWidth="1"/>
    <col min="13837" max="13837" width="11" style="73" bestFit="1" customWidth="1"/>
    <col min="13838" max="14080" width="9.109375" style="73"/>
    <col min="14081" max="14081" width="0" style="73" hidden="1" customWidth="1"/>
    <col min="14082" max="14082" width="45.44140625" style="73" customWidth="1"/>
    <col min="14083" max="14083" width="7.44140625" style="73" customWidth="1"/>
    <col min="14084" max="14084" width="4.88671875" style="73" customWidth="1"/>
    <col min="14085" max="14085" width="5.6640625" style="73" customWidth="1"/>
    <col min="14086" max="14086" width="15.5546875" style="73" customWidth="1"/>
    <col min="14087" max="14087" width="7" style="73" customWidth="1"/>
    <col min="14088" max="14088" width="13.6640625" style="73" customWidth="1"/>
    <col min="14089" max="14092" width="0" style="73" hidden="1" customWidth="1"/>
    <col min="14093" max="14093" width="11" style="73" bestFit="1" customWidth="1"/>
    <col min="14094" max="14336" width="9.109375" style="73"/>
    <col min="14337" max="14337" width="0" style="73" hidden="1" customWidth="1"/>
    <col min="14338" max="14338" width="45.44140625" style="73" customWidth="1"/>
    <col min="14339" max="14339" width="7.44140625" style="73" customWidth="1"/>
    <col min="14340" max="14340" width="4.88671875" style="73" customWidth="1"/>
    <col min="14341" max="14341" width="5.6640625" style="73" customWidth="1"/>
    <col min="14342" max="14342" width="15.5546875" style="73" customWidth="1"/>
    <col min="14343" max="14343" width="7" style="73" customWidth="1"/>
    <col min="14344" max="14344" width="13.6640625" style="73" customWidth="1"/>
    <col min="14345" max="14348" width="0" style="73" hidden="1" customWidth="1"/>
    <col min="14349" max="14349" width="11" style="73" bestFit="1" customWidth="1"/>
    <col min="14350" max="14592" width="9.109375" style="73"/>
    <col min="14593" max="14593" width="0" style="73" hidden="1" customWidth="1"/>
    <col min="14594" max="14594" width="45.44140625" style="73" customWidth="1"/>
    <col min="14595" max="14595" width="7.44140625" style="73" customWidth="1"/>
    <col min="14596" max="14596" width="4.88671875" style="73" customWidth="1"/>
    <col min="14597" max="14597" width="5.6640625" style="73" customWidth="1"/>
    <col min="14598" max="14598" width="15.5546875" style="73" customWidth="1"/>
    <col min="14599" max="14599" width="7" style="73" customWidth="1"/>
    <col min="14600" max="14600" width="13.6640625" style="73" customWidth="1"/>
    <col min="14601" max="14604" width="0" style="73" hidden="1" customWidth="1"/>
    <col min="14605" max="14605" width="11" style="73" bestFit="1" customWidth="1"/>
    <col min="14606" max="14848" width="9.109375" style="73"/>
    <col min="14849" max="14849" width="0" style="73" hidden="1" customWidth="1"/>
    <col min="14850" max="14850" width="45.44140625" style="73" customWidth="1"/>
    <col min="14851" max="14851" width="7.44140625" style="73" customWidth="1"/>
    <col min="14852" max="14852" width="4.88671875" style="73" customWidth="1"/>
    <col min="14853" max="14853" width="5.6640625" style="73" customWidth="1"/>
    <col min="14854" max="14854" width="15.5546875" style="73" customWidth="1"/>
    <col min="14855" max="14855" width="7" style="73" customWidth="1"/>
    <col min="14856" max="14856" width="13.6640625" style="73" customWidth="1"/>
    <col min="14857" max="14860" width="0" style="73" hidden="1" customWidth="1"/>
    <col min="14861" max="14861" width="11" style="73" bestFit="1" customWidth="1"/>
    <col min="14862" max="15104" width="9.109375" style="73"/>
    <col min="15105" max="15105" width="0" style="73" hidden="1" customWidth="1"/>
    <col min="15106" max="15106" width="45.44140625" style="73" customWidth="1"/>
    <col min="15107" max="15107" width="7.44140625" style="73" customWidth="1"/>
    <col min="15108" max="15108" width="4.88671875" style="73" customWidth="1"/>
    <col min="15109" max="15109" width="5.6640625" style="73" customWidth="1"/>
    <col min="15110" max="15110" width="15.5546875" style="73" customWidth="1"/>
    <col min="15111" max="15111" width="7" style="73" customWidth="1"/>
    <col min="15112" max="15112" width="13.6640625" style="73" customWidth="1"/>
    <col min="15113" max="15116" width="0" style="73" hidden="1" customWidth="1"/>
    <col min="15117" max="15117" width="11" style="73" bestFit="1" customWidth="1"/>
    <col min="15118" max="15360" width="9.109375" style="73"/>
    <col min="15361" max="15361" width="0" style="73" hidden="1" customWidth="1"/>
    <col min="15362" max="15362" width="45.44140625" style="73" customWidth="1"/>
    <col min="15363" max="15363" width="7.44140625" style="73" customWidth="1"/>
    <col min="15364" max="15364" width="4.88671875" style="73" customWidth="1"/>
    <col min="15365" max="15365" width="5.6640625" style="73" customWidth="1"/>
    <col min="15366" max="15366" width="15.5546875" style="73" customWidth="1"/>
    <col min="15367" max="15367" width="7" style="73" customWidth="1"/>
    <col min="15368" max="15368" width="13.6640625" style="73" customWidth="1"/>
    <col min="15369" max="15372" width="0" style="73" hidden="1" customWidth="1"/>
    <col min="15373" max="15373" width="11" style="73" bestFit="1" customWidth="1"/>
    <col min="15374" max="15616" width="9.109375" style="73"/>
    <col min="15617" max="15617" width="0" style="73" hidden="1" customWidth="1"/>
    <col min="15618" max="15618" width="45.44140625" style="73" customWidth="1"/>
    <col min="15619" max="15619" width="7.44140625" style="73" customWidth="1"/>
    <col min="15620" max="15620" width="4.88671875" style="73" customWidth="1"/>
    <col min="15621" max="15621" width="5.6640625" style="73" customWidth="1"/>
    <col min="15622" max="15622" width="15.5546875" style="73" customWidth="1"/>
    <col min="15623" max="15623" width="7" style="73" customWidth="1"/>
    <col min="15624" max="15624" width="13.6640625" style="73" customWidth="1"/>
    <col min="15625" max="15628" width="0" style="73" hidden="1" customWidth="1"/>
    <col min="15629" max="15629" width="11" style="73" bestFit="1" customWidth="1"/>
    <col min="15630" max="15872" width="9.109375" style="73"/>
    <col min="15873" max="15873" width="0" style="73" hidden="1" customWidth="1"/>
    <col min="15874" max="15874" width="45.44140625" style="73" customWidth="1"/>
    <col min="15875" max="15875" width="7.44140625" style="73" customWidth="1"/>
    <col min="15876" max="15876" width="4.88671875" style="73" customWidth="1"/>
    <col min="15877" max="15877" width="5.6640625" style="73" customWidth="1"/>
    <col min="15878" max="15878" width="15.5546875" style="73" customWidth="1"/>
    <col min="15879" max="15879" width="7" style="73" customWidth="1"/>
    <col min="15880" max="15880" width="13.6640625" style="73" customWidth="1"/>
    <col min="15881" max="15884" width="0" style="73" hidden="1" customWidth="1"/>
    <col min="15885" max="15885" width="11" style="73" bestFit="1" customWidth="1"/>
    <col min="15886" max="16128" width="9.109375" style="73"/>
    <col min="16129" max="16129" width="0" style="73" hidden="1" customWidth="1"/>
    <col min="16130" max="16130" width="45.44140625" style="73" customWidth="1"/>
    <col min="16131" max="16131" width="7.44140625" style="73" customWidth="1"/>
    <col min="16132" max="16132" width="4.88671875" style="73" customWidth="1"/>
    <col min="16133" max="16133" width="5.6640625" style="73" customWidth="1"/>
    <col min="16134" max="16134" width="15.5546875" style="73" customWidth="1"/>
    <col min="16135" max="16135" width="7" style="73" customWidth="1"/>
    <col min="16136" max="16136" width="13.6640625" style="73" customWidth="1"/>
    <col min="16137" max="16140" width="0" style="73" hidden="1" customWidth="1"/>
    <col min="16141" max="16141" width="11" style="73" bestFit="1" customWidth="1"/>
    <col min="16142" max="16384" width="9.109375" style="73"/>
  </cols>
  <sheetData>
    <row r="1" spans="2:8" ht="18" x14ac:dyDescent="0.35">
      <c r="B1" s="217" t="s">
        <v>755</v>
      </c>
      <c r="C1" s="217"/>
      <c r="D1" s="217"/>
      <c r="E1" s="217"/>
      <c r="F1" s="217"/>
      <c r="G1" s="217"/>
      <c r="H1" s="217"/>
    </row>
    <row r="2" spans="2:8" ht="18" x14ac:dyDescent="0.35">
      <c r="B2" s="217" t="s">
        <v>700</v>
      </c>
      <c r="C2" s="217"/>
      <c r="D2" s="217"/>
      <c r="E2" s="217"/>
      <c r="F2" s="217"/>
      <c r="G2" s="217"/>
      <c r="H2" s="217"/>
    </row>
    <row r="3" spans="2:8" ht="18" x14ac:dyDescent="0.35">
      <c r="B3" s="176" t="s">
        <v>701</v>
      </c>
      <c r="C3" s="176"/>
      <c r="D3" s="176"/>
      <c r="E3" s="2"/>
    </row>
    <row r="4" spans="2:8" ht="18" x14ac:dyDescent="0.35">
      <c r="B4" s="217" t="s">
        <v>882</v>
      </c>
      <c r="C4" s="217"/>
      <c r="D4" s="217"/>
      <c r="E4" s="217"/>
      <c r="F4" s="217"/>
      <c r="G4" s="217"/>
      <c r="H4" s="217"/>
    </row>
    <row r="5" spans="2:8" ht="18" x14ac:dyDescent="0.35">
      <c r="B5" s="177" t="s">
        <v>702</v>
      </c>
      <c r="C5" s="177"/>
      <c r="D5" s="177"/>
      <c r="E5" s="172"/>
      <c r="F5" s="180"/>
      <c r="G5" s="180"/>
      <c r="H5" s="180"/>
    </row>
    <row r="6" spans="2:8" ht="18" x14ac:dyDescent="0.35">
      <c r="B6" s="176" t="s">
        <v>703</v>
      </c>
      <c r="C6" s="176"/>
      <c r="D6" s="176"/>
      <c r="E6" s="2"/>
      <c r="F6" s="181"/>
      <c r="G6" s="181"/>
      <c r="H6" s="181"/>
    </row>
    <row r="7" spans="2:8" ht="18" x14ac:dyDescent="0.35">
      <c r="B7" s="176" t="s">
        <v>701</v>
      </c>
      <c r="C7" s="176"/>
      <c r="D7" s="176"/>
      <c r="E7" s="2"/>
      <c r="F7" s="175"/>
      <c r="G7" s="175"/>
      <c r="H7" s="175"/>
    </row>
    <row r="8" spans="2:8" ht="18" x14ac:dyDescent="0.35">
      <c r="B8" s="176" t="s">
        <v>705</v>
      </c>
      <c r="C8" s="176"/>
      <c r="D8" s="176"/>
      <c r="E8" s="4"/>
      <c r="F8" s="175"/>
      <c r="G8" s="175"/>
      <c r="H8" s="175"/>
    </row>
    <row r="9" spans="2:8" ht="18" x14ac:dyDescent="0.35">
      <c r="B9" s="176" t="s">
        <v>706</v>
      </c>
      <c r="C9" s="176"/>
      <c r="D9" s="177"/>
      <c r="E9" s="4"/>
      <c r="F9" s="175"/>
      <c r="G9" s="175"/>
      <c r="H9" s="175"/>
    </row>
    <row r="10" spans="2:8" ht="18" x14ac:dyDescent="0.35">
      <c r="B10" s="176" t="s">
        <v>708</v>
      </c>
      <c r="C10" s="176"/>
      <c r="D10" s="176"/>
      <c r="E10" s="176"/>
      <c r="F10" s="175"/>
      <c r="G10" s="175"/>
      <c r="H10" s="175"/>
    </row>
    <row r="11" spans="2:8" ht="15" customHeight="1" x14ac:dyDescent="0.35">
      <c r="B11" s="177"/>
      <c r="C11" s="177"/>
      <c r="D11" s="177"/>
      <c r="E11" s="174"/>
      <c r="F11" s="230"/>
      <c r="G11" s="230"/>
      <c r="H11" s="230"/>
    </row>
    <row r="12" spans="2:8" ht="15" customHeight="1" x14ac:dyDescent="0.35">
      <c r="B12" s="176" t="s">
        <v>844</v>
      </c>
      <c r="C12" s="176"/>
      <c r="D12" s="176"/>
      <c r="E12" s="174"/>
      <c r="F12" s="230"/>
      <c r="G12" s="230"/>
      <c r="H12" s="230"/>
    </row>
    <row r="13" spans="2:8" ht="18" x14ac:dyDescent="0.35">
      <c r="B13" s="176" t="s">
        <v>704</v>
      </c>
      <c r="C13" s="176"/>
      <c r="D13" s="176"/>
      <c r="E13" s="173"/>
      <c r="F13" s="74"/>
      <c r="G13" s="230"/>
      <c r="H13" s="231"/>
    </row>
    <row r="14" spans="2:8" ht="19.95" customHeight="1" x14ac:dyDescent="0.35">
      <c r="B14" s="176" t="s">
        <v>701</v>
      </c>
      <c r="C14" s="176"/>
      <c r="D14" s="176"/>
      <c r="E14" s="173"/>
      <c r="F14" s="182"/>
      <c r="G14" s="182"/>
      <c r="H14" s="182"/>
    </row>
    <row r="15" spans="2:8" ht="18" x14ac:dyDescent="0.35">
      <c r="B15" s="178" t="s">
        <v>705</v>
      </c>
      <c r="C15" s="178"/>
      <c r="D15" s="178"/>
      <c r="E15" s="173"/>
      <c r="F15" s="229"/>
      <c r="G15" s="229"/>
      <c r="H15" s="229"/>
    </row>
    <row r="16" spans="2:8" ht="18" x14ac:dyDescent="0.35">
      <c r="B16" s="178" t="s">
        <v>707</v>
      </c>
      <c r="C16" s="178"/>
      <c r="D16" s="178"/>
      <c r="E16" s="173"/>
      <c r="F16" s="175"/>
      <c r="G16" s="175"/>
      <c r="H16" s="175"/>
    </row>
    <row r="17" spans="1:13" ht="18" x14ac:dyDescent="0.35">
      <c r="B17" s="176" t="s">
        <v>709</v>
      </c>
      <c r="C17" s="176"/>
      <c r="D17" s="176"/>
      <c r="E17" s="176"/>
      <c r="F17" s="181"/>
      <c r="G17" s="181"/>
      <c r="H17" s="181"/>
    </row>
    <row r="18" spans="1:13" ht="18" x14ac:dyDescent="0.35">
      <c r="B18" s="177"/>
      <c r="C18" s="177"/>
      <c r="D18" s="177"/>
      <c r="E18" s="177"/>
      <c r="F18" s="175"/>
      <c r="G18" s="175"/>
      <c r="H18" s="175"/>
    </row>
    <row r="19" spans="1:13" ht="18.75" customHeight="1" x14ac:dyDescent="0.25">
      <c r="A19" s="75"/>
      <c r="B19" s="222" t="s">
        <v>714</v>
      </c>
      <c r="C19" s="222"/>
      <c r="D19" s="222"/>
      <c r="E19" s="222"/>
      <c r="F19" s="222"/>
      <c r="G19" s="222"/>
      <c r="H19" s="222"/>
    </row>
    <row r="20" spans="1:13" x14ac:dyDescent="0.25">
      <c r="A20" s="75"/>
      <c r="B20" s="76"/>
      <c r="C20" s="76"/>
      <c r="D20" s="76"/>
      <c r="E20" s="76"/>
      <c r="F20" s="76"/>
      <c r="G20" s="76"/>
      <c r="H20" s="77" t="s">
        <v>244</v>
      </c>
    </row>
    <row r="21" spans="1:13" ht="20.25" customHeight="1" x14ac:dyDescent="0.25">
      <c r="A21" s="76"/>
      <c r="B21" s="223" t="s">
        <v>245</v>
      </c>
      <c r="C21" s="225" t="s">
        <v>246</v>
      </c>
      <c r="D21" s="225" t="s">
        <v>247</v>
      </c>
      <c r="E21" s="225" t="s">
        <v>248</v>
      </c>
      <c r="F21" s="225" t="s">
        <v>249</v>
      </c>
      <c r="G21" s="225" t="s">
        <v>250</v>
      </c>
      <c r="H21" s="227" t="s">
        <v>251</v>
      </c>
    </row>
    <row r="22" spans="1:13" ht="12.75" customHeight="1" x14ac:dyDescent="0.25">
      <c r="A22" s="76"/>
      <c r="B22" s="224"/>
      <c r="C22" s="226"/>
      <c r="D22" s="226"/>
      <c r="E22" s="226"/>
      <c r="F22" s="226"/>
      <c r="G22" s="226"/>
      <c r="H22" s="228"/>
    </row>
    <row r="23" spans="1:13" s="82" customFormat="1" ht="26.4" x14ac:dyDescent="0.25">
      <c r="A23" s="78"/>
      <c r="B23" s="79" t="s">
        <v>252</v>
      </c>
      <c r="C23" s="80" t="s">
        <v>253</v>
      </c>
      <c r="D23" s="80"/>
      <c r="E23" s="80"/>
      <c r="F23" s="80"/>
      <c r="G23" s="80"/>
      <c r="H23" s="81">
        <f>H24</f>
        <v>39923.46</v>
      </c>
    </row>
    <row r="24" spans="1:13" s="82" customFormat="1" x14ac:dyDescent="0.25">
      <c r="A24" s="78"/>
      <c r="B24" s="79" t="s">
        <v>254</v>
      </c>
      <c r="C24" s="80" t="s">
        <v>253</v>
      </c>
      <c r="D24" s="80" t="s">
        <v>255</v>
      </c>
      <c r="E24" s="80"/>
      <c r="F24" s="80"/>
      <c r="G24" s="80"/>
      <c r="H24" s="81">
        <f>H25</f>
        <v>39923.46</v>
      </c>
      <c r="I24" s="83"/>
      <c r="M24" s="84"/>
    </row>
    <row r="25" spans="1:13" s="82" customFormat="1" ht="52.5" customHeight="1" x14ac:dyDescent="0.25">
      <c r="A25" s="78"/>
      <c r="B25" s="79" t="s">
        <v>256</v>
      </c>
      <c r="C25" s="80" t="s">
        <v>253</v>
      </c>
      <c r="D25" s="80" t="s">
        <v>255</v>
      </c>
      <c r="E25" s="80" t="s">
        <v>257</v>
      </c>
      <c r="F25" s="80"/>
      <c r="G25" s="80"/>
      <c r="H25" s="81">
        <f>H26</f>
        <v>39923.46</v>
      </c>
    </row>
    <row r="26" spans="1:13" s="82" customFormat="1" ht="15.75" customHeight="1" x14ac:dyDescent="0.25">
      <c r="A26" s="78"/>
      <c r="B26" s="85" t="s">
        <v>258</v>
      </c>
      <c r="C26" s="86" t="s">
        <v>253</v>
      </c>
      <c r="D26" s="86" t="s">
        <v>255</v>
      </c>
      <c r="E26" s="86" t="s">
        <v>257</v>
      </c>
      <c r="F26" s="86" t="s">
        <v>259</v>
      </c>
      <c r="G26" s="86"/>
      <c r="H26" s="87">
        <f>H27</f>
        <v>39923.46</v>
      </c>
    </row>
    <row r="27" spans="1:13" s="82" customFormat="1" ht="40.5" customHeight="1" x14ac:dyDescent="0.25">
      <c r="A27" s="78"/>
      <c r="B27" s="85" t="s">
        <v>260</v>
      </c>
      <c r="C27" s="86" t="s">
        <v>253</v>
      </c>
      <c r="D27" s="86" t="s">
        <v>255</v>
      </c>
      <c r="E27" s="86" t="s">
        <v>257</v>
      </c>
      <c r="F27" s="86" t="s">
        <v>261</v>
      </c>
      <c r="G27" s="86"/>
      <c r="H27" s="87">
        <f>H28+H30+H32</f>
        <v>39923.46</v>
      </c>
    </row>
    <row r="28" spans="1:13" s="82" customFormat="1" ht="65.400000000000006" customHeight="1" x14ac:dyDescent="0.25">
      <c r="A28" s="78"/>
      <c r="B28" s="88" t="s">
        <v>262</v>
      </c>
      <c r="C28" s="86" t="s">
        <v>253</v>
      </c>
      <c r="D28" s="86" t="s">
        <v>255</v>
      </c>
      <c r="E28" s="86" t="s">
        <v>257</v>
      </c>
      <c r="F28" s="86" t="s">
        <v>261</v>
      </c>
      <c r="G28" s="86" t="s">
        <v>14</v>
      </c>
      <c r="H28" s="87">
        <f>H29</f>
        <v>9252.5400000000009</v>
      </c>
    </row>
    <row r="29" spans="1:13" s="82" customFormat="1" ht="24.75" customHeight="1" x14ac:dyDescent="0.25">
      <c r="A29" s="78"/>
      <c r="B29" s="89" t="s">
        <v>263</v>
      </c>
      <c r="C29" s="86" t="s">
        <v>253</v>
      </c>
      <c r="D29" s="86" t="s">
        <v>255</v>
      </c>
      <c r="E29" s="86" t="s">
        <v>257</v>
      </c>
      <c r="F29" s="86" t="s">
        <v>261</v>
      </c>
      <c r="G29" s="86" t="s">
        <v>264</v>
      </c>
      <c r="H29" s="87">
        <v>9252.5400000000009</v>
      </c>
    </row>
    <row r="30" spans="1:13" s="82" customFormat="1" ht="25.5" customHeight="1" x14ac:dyDescent="0.25">
      <c r="A30" s="78"/>
      <c r="B30" s="89" t="s">
        <v>265</v>
      </c>
      <c r="C30" s="86" t="s">
        <v>253</v>
      </c>
      <c r="D30" s="86" t="s">
        <v>255</v>
      </c>
      <c r="E30" s="86" t="s">
        <v>257</v>
      </c>
      <c r="F30" s="86" t="s">
        <v>261</v>
      </c>
      <c r="G30" s="86" t="s">
        <v>266</v>
      </c>
      <c r="H30" s="87">
        <f>H31</f>
        <v>30670.92</v>
      </c>
    </row>
    <row r="31" spans="1:13" s="82" customFormat="1" ht="26.25" customHeight="1" x14ac:dyDescent="0.25">
      <c r="A31" s="78"/>
      <c r="B31" s="89" t="s">
        <v>267</v>
      </c>
      <c r="C31" s="86" t="s">
        <v>253</v>
      </c>
      <c r="D31" s="86" t="s">
        <v>255</v>
      </c>
      <c r="E31" s="86" t="s">
        <v>257</v>
      </c>
      <c r="F31" s="86" t="s">
        <v>261</v>
      </c>
      <c r="G31" s="86" t="s">
        <v>268</v>
      </c>
      <c r="H31" s="87">
        <v>30670.92</v>
      </c>
    </row>
    <row r="32" spans="1:13" s="82" customFormat="1" ht="18.75" hidden="1" customHeight="1" x14ac:dyDescent="0.25">
      <c r="A32" s="78"/>
      <c r="B32" s="90" t="s">
        <v>269</v>
      </c>
      <c r="C32" s="86" t="s">
        <v>253</v>
      </c>
      <c r="D32" s="86" t="s">
        <v>255</v>
      </c>
      <c r="E32" s="86" t="s">
        <v>257</v>
      </c>
      <c r="F32" s="86" t="s">
        <v>261</v>
      </c>
      <c r="G32" s="86" t="s">
        <v>270</v>
      </c>
      <c r="H32" s="87">
        <f>H33</f>
        <v>0</v>
      </c>
    </row>
    <row r="33" spans="1:9" s="82" customFormat="1" ht="21.75" hidden="1" customHeight="1" x14ac:dyDescent="0.25">
      <c r="A33" s="78"/>
      <c r="B33" s="90" t="s">
        <v>271</v>
      </c>
      <c r="C33" s="86" t="s">
        <v>253</v>
      </c>
      <c r="D33" s="86" t="s">
        <v>255</v>
      </c>
      <c r="E33" s="86" t="s">
        <v>257</v>
      </c>
      <c r="F33" s="86" t="s">
        <v>261</v>
      </c>
      <c r="G33" s="86" t="s">
        <v>272</v>
      </c>
      <c r="H33" s="87"/>
    </row>
    <row r="34" spans="1:9" s="82" customFormat="1" ht="27" customHeight="1" x14ac:dyDescent="0.25">
      <c r="A34" s="78"/>
      <c r="B34" s="79" t="s">
        <v>273</v>
      </c>
      <c r="C34" s="80" t="s">
        <v>274</v>
      </c>
      <c r="D34" s="80"/>
      <c r="E34" s="80"/>
      <c r="F34" s="80"/>
      <c r="G34" s="80"/>
      <c r="H34" s="81">
        <f>H35+H143</f>
        <v>13995983.389999999</v>
      </c>
    </row>
    <row r="35" spans="1:9" s="82" customFormat="1" x14ac:dyDescent="0.25">
      <c r="A35" s="78"/>
      <c r="B35" s="79" t="s">
        <v>275</v>
      </c>
      <c r="C35" s="80" t="s">
        <v>274</v>
      </c>
      <c r="D35" s="80" t="s">
        <v>276</v>
      </c>
      <c r="E35" s="80"/>
      <c r="F35" s="80"/>
      <c r="G35" s="80"/>
      <c r="H35" s="81">
        <f>H36+H54+H84+H91+H74</f>
        <v>13455983.389999999</v>
      </c>
      <c r="I35" s="91"/>
    </row>
    <row r="36" spans="1:9" s="82" customFormat="1" ht="16.5" customHeight="1" x14ac:dyDescent="0.25">
      <c r="A36" s="78"/>
      <c r="B36" s="79" t="s">
        <v>277</v>
      </c>
      <c r="C36" s="80" t="s">
        <v>274</v>
      </c>
      <c r="D36" s="80" t="s">
        <v>276</v>
      </c>
      <c r="E36" s="80" t="s">
        <v>255</v>
      </c>
      <c r="F36" s="80"/>
      <c r="G36" s="80"/>
      <c r="H36" s="81">
        <f>H45+H37+H48+H51</f>
        <v>1535649.96</v>
      </c>
    </row>
    <row r="37" spans="1:9" s="82" customFormat="1" ht="18.75" customHeight="1" x14ac:dyDescent="0.25">
      <c r="A37" s="78"/>
      <c r="B37" s="79" t="s">
        <v>278</v>
      </c>
      <c r="C37" s="80" t="s">
        <v>274</v>
      </c>
      <c r="D37" s="80" t="s">
        <v>279</v>
      </c>
      <c r="E37" s="80" t="s">
        <v>255</v>
      </c>
      <c r="F37" s="92" t="s">
        <v>280</v>
      </c>
      <c r="G37" s="80"/>
      <c r="H37" s="81">
        <f>H40+H42+H38</f>
        <v>1186410.96</v>
      </c>
    </row>
    <row r="38" spans="1:9" s="82" customFormat="1" ht="70.5" hidden="1" customHeight="1" x14ac:dyDescent="0.25">
      <c r="A38" s="78"/>
      <c r="B38" s="88" t="s">
        <v>262</v>
      </c>
      <c r="C38" s="93" t="s">
        <v>274</v>
      </c>
      <c r="D38" s="93" t="s">
        <v>276</v>
      </c>
      <c r="E38" s="93" t="s">
        <v>255</v>
      </c>
      <c r="F38" s="93" t="s">
        <v>280</v>
      </c>
      <c r="G38" s="86" t="s">
        <v>14</v>
      </c>
      <c r="H38" s="87">
        <f>H39</f>
        <v>0</v>
      </c>
    </row>
    <row r="39" spans="1:9" s="82" customFormat="1" ht="26.25" hidden="1" customHeight="1" x14ac:dyDescent="0.25">
      <c r="A39" s="78"/>
      <c r="B39" s="89" t="s">
        <v>263</v>
      </c>
      <c r="C39" s="93" t="s">
        <v>274</v>
      </c>
      <c r="D39" s="93" t="s">
        <v>276</v>
      </c>
      <c r="E39" s="93" t="s">
        <v>255</v>
      </c>
      <c r="F39" s="93" t="s">
        <v>280</v>
      </c>
      <c r="G39" s="86" t="s">
        <v>264</v>
      </c>
      <c r="H39" s="87"/>
    </row>
    <row r="40" spans="1:9" s="82" customFormat="1" ht="30" customHeight="1" x14ac:dyDescent="0.25">
      <c r="A40" s="78"/>
      <c r="B40" s="85" t="s">
        <v>281</v>
      </c>
      <c r="C40" s="93" t="s">
        <v>274</v>
      </c>
      <c r="D40" s="93" t="s">
        <v>276</v>
      </c>
      <c r="E40" s="93" t="s">
        <v>255</v>
      </c>
      <c r="F40" s="93" t="s">
        <v>280</v>
      </c>
      <c r="G40" s="93" t="s">
        <v>282</v>
      </c>
      <c r="H40" s="87">
        <f>H41</f>
        <v>1186410.96</v>
      </c>
    </row>
    <row r="41" spans="1:9" s="82" customFormat="1" ht="21.75" customHeight="1" x14ac:dyDescent="0.25">
      <c r="A41" s="78"/>
      <c r="B41" s="85" t="s">
        <v>283</v>
      </c>
      <c r="C41" s="93" t="s">
        <v>274</v>
      </c>
      <c r="D41" s="93" t="s">
        <v>276</v>
      </c>
      <c r="E41" s="93" t="s">
        <v>255</v>
      </c>
      <c r="F41" s="93" t="s">
        <v>280</v>
      </c>
      <c r="G41" s="93" t="s">
        <v>284</v>
      </c>
      <c r="H41" s="87">
        <f>1010160+176250.96</f>
        <v>1186410.96</v>
      </c>
    </row>
    <row r="42" spans="1:9" s="82" customFormat="1" ht="16.2" hidden="1" customHeight="1" x14ac:dyDescent="0.25">
      <c r="A42" s="78"/>
      <c r="B42" s="85" t="s">
        <v>285</v>
      </c>
      <c r="C42" s="93" t="s">
        <v>274</v>
      </c>
      <c r="D42" s="93" t="s">
        <v>276</v>
      </c>
      <c r="E42" s="93" t="s">
        <v>255</v>
      </c>
      <c r="F42" s="93" t="s">
        <v>280</v>
      </c>
      <c r="G42" s="93" t="s">
        <v>270</v>
      </c>
      <c r="H42" s="87">
        <f>H44+H43</f>
        <v>0</v>
      </c>
    </row>
    <row r="43" spans="1:9" s="82" customFormat="1" ht="16.2" hidden="1" customHeight="1" x14ac:dyDescent="0.25">
      <c r="A43" s="78"/>
      <c r="B43" s="85" t="s">
        <v>811</v>
      </c>
      <c r="C43" s="93" t="s">
        <v>274</v>
      </c>
      <c r="D43" s="93" t="s">
        <v>276</v>
      </c>
      <c r="E43" s="93" t="s">
        <v>255</v>
      </c>
      <c r="F43" s="93" t="s">
        <v>280</v>
      </c>
      <c r="G43" s="93" t="s">
        <v>810</v>
      </c>
      <c r="H43" s="87"/>
    </row>
    <row r="44" spans="1:9" s="82" customFormat="1" ht="16.2" hidden="1" customHeight="1" x14ac:dyDescent="0.25">
      <c r="A44" s="78"/>
      <c r="B44" s="90" t="s">
        <v>271</v>
      </c>
      <c r="C44" s="93" t="s">
        <v>274</v>
      </c>
      <c r="D44" s="93" t="s">
        <v>276</v>
      </c>
      <c r="E44" s="93" t="s">
        <v>255</v>
      </c>
      <c r="F44" s="93" t="s">
        <v>280</v>
      </c>
      <c r="G44" s="93" t="s">
        <v>272</v>
      </c>
      <c r="H44" s="87"/>
    </row>
    <row r="45" spans="1:9" s="82" customFormat="1" ht="55.95" hidden="1" customHeight="1" x14ac:dyDescent="0.25">
      <c r="A45" s="78"/>
      <c r="B45" s="94" t="s">
        <v>286</v>
      </c>
      <c r="C45" s="92" t="s">
        <v>274</v>
      </c>
      <c r="D45" s="92" t="s">
        <v>276</v>
      </c>
      <c r="E45" s="92" t="s">
        <v>255</v>
      </c>
      <c r="F45" s="92" t="s">
        <v>287</v>
      </c>
      <c r="G45" s="92"/>
      <c r="H45" s="81">
        <f>H46</f>
        <v>0</v>
      </c>
    </row>
    <row r="46" spans="1:9" s="82" customFormat="1" ht="33" hidden="1" customHeight="1" x14ac:dyDescent="0.25">
      <c r="A46" s="78"/>
      <c r="B46" s="85" t="s">
        <v>281</v>
      </c>
      <c r="C46" s="86" t="s">
        <v>274</v>
      </c>
      <c r="D46" s="86" t="s">
        <v>276</v>
      </c>
      <c r="E46" s="86" t="s">
        <v>255</v>
      </c>
      <c r="F46" s="93" t="s">
        <v>287</v>
      </c>
      <c r="G46" s="86" t="s">
        <v>282</v>
      </c>
      <c r="H46" s="87">
        <f>H47</f>
        <v>0</v>
      </c>
    </row>
    <row r="47" spans="1:9" s="82" customFormat="1" ht="18.75" hidden="1" customHeight="1" x14ac:dyDescent="0.25">
      <c r="A47" s="78"/>
      <c r="B47" s="85" t="s">
        <v>283</v>
      </c>
      <c r="C47" s="86" t="s">
        <v>274</v>
      </c>
      <c r="D47" s="86" t="s">
        <v>276</v>
      </c>
      <c r="E47" s="86" t="s">
        <v>255</v>
      </c>
      <c r="F47" s="93" t="s">
        <v>287</v>
      </c>
      <c r="G47" s="86" t="s">
        <v>284</v>
      </c>
      <c r="H47" s="87"/>
    </row>
    <row r="48" spans="1:9" s="82" customFormat="1" ht="32.4" customHeight="1" x14ac:dyDescent="0.25">
      <c r="A48" s="78"/>
      <c r="B48" s="79" t="s">
        <v>846</v>
      </c>
      <c r="C48" s="92" t="s">
        <v>274</v>
      </c>
      <c r="D48" s="92" t="s">
        <v>276</v>
      </c>
      <c r="E48" s="92" t="s">
        <v>255</v>
      </c>
      <c r="F48" s="92" t="s">
        <v>744</v>
      </c>
      <c r="G48" s="80"/>
      <c r="H48" s="81">
        <f>H49</f>
        <v>240657</v>
      </c>
    </row>
    <row r="49" spans="1:8" s="82" customFormat="1" ht="31.2" customHeight="1" x14ac:dyDescent="0.25">
      <c r="A49" s="78"/>
      <c r="B49" s="85" t="s">
        <v>281</v>
      </c>
      <c r="C49" s="86" t="s">
        <v>274</v>
      </c>
      <c r="D49" s="86" t="s">
        <v>276</v>
      </c>
      <c r="E49" s="86" t="s">
        <v>255</v>
      </c>
      <c r="F49" s="93" t="s">
        <v>744</v>
      </c>
      <c r="G49" s="86" t="s">
        <v>282</v>
      </c>
      <c r="H49" s="87">
        <f>H50</f>
        <v>240657</v>
      </c>
    </row>
    <row r="50" spans="1:8" s="82" customFormat="1" ht="18.75" customHeight="1" x14ac:dyDescent="0.25">
      <c r="A50" s="78"/>
      <c r="B50" s="85" t="s">
        <v>283</v>
      </c>
      <c r="C50" s="86" t="s">
        <v>274</v>
      </c>
      <c r="D50" s="86" t="s">
        <v>276</v>
      </c>
      <c r="E50" s="86" t="s">
        <v>255</v>
      </c>
      <c r="F50" s="93" t="s">
        <v>744</v>
      </c>
      <c r="G50" s="86" t="s">
        <v>284</v>
      </c>
      <c r="H50" s="87">
        <f>197147+43510</f>
        <v>240657</v>
      </c>
    </row>
    <row r="51" spans="1:8" s="82" customFormat="1" ht="27" customHeight="1" x14ac:dyDescent="0.25">
      <c r="A51" s="78"/>
      <c r="B51" s="79" t="s">
        <v>846</v>
      </c>
      <c r="C51" s="92" t="s">
        <v>274</v>
      </c>
      <c r="D51" s="92" t="s">
        <v>276</v>
      </c>
      <c r="E51" s="92" t="s">
        <v>255</v>
      </c>
      <c r="F51" s="92" t="s">
        <v>775</v>
      </c>
      <c r="G51" s="80"/>
      <c r="H51" s="81">
        <f>H52</f>
        <v>108582</v>
      </c>
    </row>
    <row r="52" spans="1:8" s="82" customFormat="1" ht="18.75" customHeight="1" x14ac:dyDescent="0.25">
      <c r="A52" s="78"/>
      <c r="B52" s="85" t="s">
        <v>281</v>
      </c>
      <c r="C52" s="86" t="s">
        <v>274</v>
      </c>
      <c r="D52" s="86" t="s">
        <v>276</v>
      </c>
      <c r="E52" s="86" t="s">
        <v>255</v>
      </c>
      <c r="F52" s="93" t="s">
        <v>775</v>
      </c>
      <c r="G52" s="86" t="s">
        <v>282</v>
      </c>
      <c r="H52" s="87">
        <f>H53</f>
        <v>108582</v>
      </c>
    </row>
    <row r="53" spans="1:8" s="82" customFormat="1" ht="20.399999999999999" customHeight="1" x14ac:dyDescent="0.25">
      <c r="A53" s="78"/>
      <c r="B53" s="85" t="s">
        <v>283</v>
      </c>
      <c r="C53" s="86" t="s">
        <v>274</v>
      </c>
      <c r="D53" s="86" t="s">
        <v>276</v>
      </c>
      <c r="E53" s="86" t="s">
        <v>255</v>
      </c>
      <c r="F53" s="93" t="s">
        <v>775</v>
      </c>
      <c r="G53" s="86" t="s">
        <v>284</v>
      </c>
      <c r="H53" s="87">
        <f>12667+95915</f>
        <v>108582</v>
      </c>
    </row>
    <row r="54" spans="1:8" s="82" customFormat="1" ht="19.95" customHeight="1" x14ac:dyDescent="0.25">
      <c r="A54" s="78"/>
      <c r="B54" s="79" t="s">
        <v>288</v>
      </c>
      <c r="C54" s="80" t="s">
        <v>289</v>
      </c>
      <c r="D54" s="80" t="s">
        <v>276</v>
      </c>
      <c r="E54" s="80" t="s">
        <v>290</v>
      </c>
      <c r="F54" s="80"/>
      <c r="G54" s="80"/>
      <c r="H54" s="81">
        <f>H55+H62+H65+H68+H71</f>
        <v>10144851.01</v>
      </c>
    </row>
    <row r="55" spans="1:8" s="82" customFormat="1" ht="17.25" customHeight="1" x14ac:dyDescent="0.25">
      <c r="A55" s="78"/>
      <c r="B55" s="79" t="s">
        <v>291</v>
      </c>
      <c r="C55" s="80" t="s">
        <v>274</v>
      </c>
      <c r="D55" s="80" t="s">
        <v>276</v>
      </c>
      <c r="E55" s="80" t="s">
        <v>290</v>
      </c>
      <c r="F55" s="80" t="s">
        <v>292</v>
      </c>
      <c r="G55" s="80"/>
      <c r="H55" s="81">
        <f>H58+H60+H56</f>
        <v>10052211.01</v>
      </c>
    </row>
    <row r="56" spans="1:8" s="82" customFormat="1" ht="66.75" customHeight="1" x14ac:dyDescent="0.25">
      <c r="A56" s="78"/>
      <c r="B56" s="88" t="s">
        <v>262</v>
      </c>
      <c r="C56" s="86" t="s">
        <v>274</v>
      </c>
      <c r="D56" s="86" t="s">
        <v>276</v>
      </c>
      <c r="E56" s="86" t="s">
        <v>290</v>
      </c>
      <c r="F56" s="86" t="s">
        <v>292</v>
      </c>
      <c r="G56" s="86" t="s">
        <v>14</v>
      </c>
      <c r="H56" s="87">
        <f>H57</f>
        <v>-26277.26</v>
      </c>
    </row>
    <row r="57" spans="1:8" s="82" customFormat="1" ht="27.75" customHeight="1" x14ac:dyDescent="0.25">
      <c r="A57" s="78"/>
      <c r="B57" s="89" t="s">
        <v>263</v>
      </c>
      <c r="C57" s="86" t="s">
        <v>274</v>
      </c>
      <c r="D57" s="86" t="s">
        <v>276</v>
      </c>
      <c r="E57" s="86" t="s">
        <v>290</v>
      </c>
      <c r="F57" s="86" t="s">
        <v>292</v>
      </c>
      <c r="G57" s="86" t="s">
        <v>264</v>
      </c>
      <c r="H57" s="87">
        <v>-26277.26</v>
      </c>
    </row>
    <row r="58" spans="1:8" s="82" customFormat="1" ht="31.2" customHeight="1" x14ac:dyDescent="0.25">
      <c r="A58" s="78"/>
      <c r="B58" s="85" t="s">
        <v>281</v>
      </c>
      <c r="C58" s="86" t="s">
        <v>274</v>
      </c>
      <c r="D58" s="86" t="s">
        <v>276</v>
      </c>
      <c r="E58" s="86" t="s">
        <v>290</v>
      </c>
      <c r="F58" s="86" t="s">
        <v>292</v>
      </c>
      <c r="G58" s="86" t="s">
        <v>282</v>
      </c>
      <c r="H58" s="87">
        <f>H59</f>
        <v>9573412.2699999996</v>
      </c>
    </row>
    <row r="59" spans="1:8" s="82" customFormat="1" ht="18.75" customHeight="1" x14ac:dyDescent="0.25">
      <c r="A59" s="78"/>
      <c r="B59" s="85" t="s">
        <v>283</v>
      </c>
      <c r="C59" s="86" t="s">
        <v>274</v>
      </c>
      <c r="D59" s="86" t="s">
        <v>276</v>
      </c>
      <c r="E59" s="86" t="s">
        <v>290</v>
      </c>
      <c r="F59" s="86" t="s">
        <v>292</v>
      </c>
      <c r="G59" s="86" t="s">
        <v>284</v>
      </c>
      <c r="H59" s="87">
        <f>9547135.01+26277.26</f>
        <v>9573412.2699999996</v>
      </c>
    </row>
    <row r="60" spans="1:8" s="82" customFormat="1" ht="17.25" customHeight="1" x14ac:dyDescent="0.25">
      <c r="A60" s="78"/>
      <c r="B60" s="85" t="s">
        <v>285</v>
      </c>
      <c r="C60" s="86" t="s">
        <v>274</v>
      </c>
      <c r="D60" s="93" t="s">
        <v>276</v>
      </c>
      <c r="E60" s="93" t="s">
        <v>290</v>
      </c>
      <c r="F60" s="86" t="s">
        <v>292</v>
      </c>
      <c r="G60" s="93" t="s">
        <v>270</v>
      </c>
      <c r="H60" s="87">
        <f>H61</f>
        <v>505076</v>
      </c>
    </row>
    <row r="61" spans="1:8" s="82" customFormat="1" ht="17.25" customHeight="1" x14ac:dyDescent="0.25">
      <c r="A61" s="78"/>
      <c r="B61" s="90" t="s">
        <v>271</v>
      </c>
      <c r="C61" s="86" t="s">
        <v>274</v>
      </c>
      <c r="D61" s="93" t="s">
        <v>276</v>
      </c>
      <c r="E61" s="93" t="s">
        <v>290</v>
      </c>
      <c r="F61" s="86" t="s">
        <v>292</v>
      </c>
      <c r="G61" s="93" t="s">
        <v>272</v>
      </c>
      <c r="H61" s="87">
        <v>505076</v>
      </c>
    </row>
    <row r="62" spans="1:8" s="82" customFormat="1" ht="77.400000000000006" hidden="1" customHeight="1" x14ac:dyDescent="0.25">
      <c r="A62" s="78"/>
      <c r="B62" s="94" t="s">
        <v>293</v>
      </c>
      <c r="C62" s="80" t="s">
        <v>274</v>
      </c>
      <c r="D62" s="80" t="s">
        <v>276</v>
      </c>
      <c r="E62" s="80" t="s">
        <v>290</v>
      </c>
      <c r="F62" s="80" t="s">
        <v>294</v>
      </c>
      <c r="G62" s="80"/>
      <c r="H62" s="81">
        <f>H63</f>
        <v>0</v>
      </c>
    </row>
    <row r="63" spans="1:8" s="82" customFormat="1" ht="32.25" hidden="1" customHeight="1" x14ac:dyDescent="0.25">
      <c r="A63" s="78"/>
      <c r="B63" s="85" t="s">
        <v>281</v>
      </c>
      <c r="C63" s="86" t="s">
        <v>274</v>
      </c>
      <c r="D63" s="86" t="s">
        <v>276</v>
      </c>
      <c r="E63" s="86" t="s">
        <v>290</v>
      </c>
      <c r="F63" s="86" t="s">
        <v>294</v>
      </c>
      <c r="G63" s="86" t="s">
        <v>282</v>
      </c>
      <c r="H63" s="87">
        <f>H64</f>
        <v>0</v>
      </c>
    </row>
    <row r="64" spans="1:8" s="82" customFormat="1" ht="19.5" hidden="1" customHeight="1" x14ac:dyDescent="0.25">
      <c r="A64" s="78"/>
      <c r="B64" s="85" t="s">
        <v>283</v>
      </c>
      <c r="C64" s="86" t="s">
        <v>274</v>
      </c>
      <c r="D64" s="86" t="s">
        <v>276</v>
      </c>
      <c r="E64" s="86" t="s">
        <v>290</v>
      </c>
      <c r="F64" s="86" t="s">
        <v>294</v>
      </c>
      <c r="G64" s="86" t="s">
        <v>284</v>
      </c>
      <c r="H64" s="87"/>
    </row>
    <row r="65" spans="1:8" s="82" customFormat="1" ht="30" hidden="1" customHeight="1" x14ac:dyDescent="0.25">
      <c r="A65" s="78"/>
      <c r="B65" s="79" t="s">
        <v>295</v>
      </c>
      <c r="C65" s="80" t="s">
        <v>274</v>
      </c>
      <c r="D65" s="80" t="s">
        <v>276</v>
      </c>
      <c r="E65" s="80" t="s">
        <v>290</v>
      </c>
      <c r="F65" s="80" t="s">
        <v>296</v>
      </c>
      <c r="G65" s="80"/>
      <c r="H65" s="81">
        <f>H66</f>
        <v>0</v>
      </c>
    </row>
    <row r="66" spans="1:8" s="82" customFormat="1" ht="31.5" hidden="1" customHeight="1" x14ac:dyDescent="0.25">
      <c r="A66" s="78"/>
      <c r="B66" s="85" t="s">
        <v>281</v>
      </c>
      <c r="C66" s="86" t="s">
        <v>274</v>
      </c>
      <c r="D66" s="86" t="s">
        <v>276</v>
      </c>
      <c r="E66" s="86" t="s">
        <v>290</v>
      </c>
      <c r="F66" s="86" t="s">
        <v>296</v>
      </c>
      <c r="G66" s="86" t="s">
        <v>282</v>
      </c>
      <c r="H66" s="87">
        <f>H67</f>
        <v>0</v>
      </c>
    </row>
    <row r="67" spans="1:8" s="82" customFormat="1" ht="19.5" hidden="1" customHeight="1" x14ac:dyDescent="0.25">
      <c r="A67" s="78"/>
      <c r="B67" s="95" t="s">
        <v>283</v>
      </c>
      <c r="C67" s="86" t="s">
        <v>274</v>
      </c>
      <c r="D67" s="86" t="s">
        <v>276</v>
      </c>
      <c r="E67" s="86" t="s">
        <v>290</v>
      </c>
      <c r="F67" s="86" t="s">
        <v>296</v>
      </c>
      <c r="G67" s="86" t="s">
        <v>284</v>
      </c>
      <c r="H67" s="87"/>
    </row>
    <row r="68" spans="1:8" s="82" customFormat="1" ht="27.6" customHeight="1" x14ac:dyDescent="0.25">
      <c r="A68" s="78"/>
      <c r="B68" s="79" t="s">
        <v>846</v>
      </c>
      <c r="C68" s="92" t="s">
        <v>274</v>
      </c>
      <c r="D68" s="92" t="s">
        <v>276</v>
      </c>
      <c r="E68" s="92" t="s">
        <v>290</v>
      </c>
      <c r="F68" s="92" t="s">
        <v>744</v>
      </c>
      <c r="G68" s="80"/>
      <c r="H68" s="81">
        <f>H69</f>
        <v>88008</v>
      </c>
    </row>
    <row r="69" spans="1:8" s="82" customFormat="1" ht="30" customHeight="1" x14ac:dyDescent="0.25">
      <c r="A69" s="78"/>
      <c r="B69" s="85" t="s">
        <v>281</v>
      </c>
      <c r="C69" s="86" t="s">
        <v>274</v>
      </c>
      <c r="D69" s="86" t="s">
        <v>276</v>
      </c>
      <c r="E69" s="86" t="s">
        <v>290</v>
      </c>
      <c r="F69" s="93" t="s">
        <v>744</v>
      </c>
      <c r="G69" s="86" t="s">
        <v>282</v>
      </c>
      <c r="H69" s="87">
        <f>H70</f>
        <v>88008</v>
      </c>
    </row>
    <row r="70" spans="1:8" s="82" customFormat="1" ht="19.5" customHeight="1" x14ac:dyDescent="0.25">
      <c r="A70" s="78"/>
      <c r="B70" s="85" t="s">
        <v>283</v>
      </c>
      <c r="C70" s="86" t="s">
        <v>274</v>
      </c>
      <c r="D70" s="86" t="s">
        <v>276</v>
      </c>
      <c r="E70" s="86" t="s">
        <v>290</v>
      </c>
      <c r="F70" s="93" t="s">
        <v>744</v>
      </c>
      <c r="G70" s="86" t="s">
        <v>284</v>
      </c>
      <c r="H70" s="87">
        <v>88008</v>
      </c>
    </row>
    <row r="71" spans="1:8" s="82" customFormat="1" ht="33.6" customHeight="1" x14ac:dyDescent="0.25">
      <c r="A71" s="78"/>
      <c r="B71" s="79" t="s">
        <v>846</v>
      </c>
      <c r="C71" s="92" t="s">
        <v>274</v>
      </c>
      <c r="D71" s="92" t="s">
        <v>276</v>
      </c>
      <c r="E71" s="92" t="s">
        <v>290</v>
      </c>
      <c r="F71" s="92" t="s">
        <v>775</v>
      </c>
      <c r="G71" s="80"/>
      <c r="H71" s="81">
        <f>H72</f>
        <v>4632</v>
      </c>
    </row>
    <row r="72" spans="1:8" s="82" customFormat="1" ht="31.8" customHeight="1" x14ac:dyDescent="0.25">
      <c r="A72" s="78"/>
      <c r="B72" s="85" t="s">
        <v>281</v>
      </c>
      <c r="C72" s="86" t="s">
        <v>274</v>
      </c>
      <c r="D72" s="86" t="s">
        <v>276</v>
      </c>
      <c r="E72" s="86" t="s">
        <v>290</v>
      </c>
      <c r="F72" s="93" t="s">
        <v>775</v>
      </c>
      <c r="G72" s="86" t="s">
        <v>282</v>
      </c>
      <c r="H72" s="87">
        <f>H73</f>
        <v>4632</v>
      </c>
    </row>
    <row r="73" spans="1:8" s="82" customFormat="1" ht="19.5" customHeight="1" x14ac:dyDescent="0.25">
      <c r="A73" s="78"/>
      <c r="B73" s="85" t="s">
        <v>283</v>
      </c>
      <c r="C73" s="86" t="s">
        <v>274</v>
      </c>
      <c r="D73" s="86" t="s">
        <v>276</v>
      </c>
      <c r="E73" s="86" t="s">
        <v>290</v>
      </c>
      <c r="F73" s="93" t="s">
        <v>775</v>
      </c>
      <c r="G73" s="86" t="s">
        <v>284</v>
      </c>
      <c r="H73" s="87">
        <v>4632</v>
      </c>
    </row>
    <row r="74" spans="1:8" s="82" customFormat="1" ht="19.5" customHeight="1" x14ac:dyDescent="0.25">
      <c r="A74" s="78"/>
      <c r="B74" s="96" t="s">
        <v>297</v>
      </c>
      <c r="C74" s="80" t="s">
        <v>274</v>
      </c>
      <c r="D74" s="80" t="s">
        <v>276</v>
      </c>
      <c r="E74" s="80" t="s">
        <v>257</v>
      </c>
      <c r="F74" s="80"/>
      <c r="G74" s="80"/>
      <c r="H74" s="81">
        <f>H75+H78+H81</f>
        <v>113593.76999999999</v>
      </c>
    </row>
    <row r="75" spans="1:8" s="82" customFormat="1" ht="30.6" customHeight="1" x14ac:dyDescent="0.25">
      <c r="A75" s="78"/>
      <c r="B75" s="79" t="s">
        <v>298</v>
      </c>
      <c r="C75" s="80" t="s">
        <v>274</v>
      </c>
      <c r="D75" s="80" t="s">
        <v>276</v>
      </c>
      <c r="E75" s="80" t="s">
        <v>257</v>
      </c>
      <c r="F75" s="80" t="s">
        <v>299</v>
      </c>
      <c r="G75" s="80"/>
      <c r="H75" s="81">
        <f>H76</f>
        <v>-194677.59</v>
      </c>
    </row>
    <row r="76" spans="1:8" s="82" customFormat="1" ht="35.25" customHeight="1" x14ac:dyDescent="0.25">
      <c r="A76" s="78"/>
      <c r="B76" s="85" t="s">
        <v>281</v>
      </c>
      <c r="C76" s="86" t="s">
        <v>274</v>
      </c>
      <c r="D76" s="86" t="s">
        <v>276</v>
      </c>
      <c r="E76" s="86" t="s">
        <v>257</v>
      </c>
      <c r="F76" s="86" t="s">
        <v>299</v>
      </c>
      <c r="G76" s="86" t="s">
        <v>282</v>
      </c>
      <c r="H76" s="87">
        <f>H77</f>
        <v>-194677.59</v>
      </c>
    </row>
    <row r="77" spans="1:8" s="82" customFormat="1" ht="19.5" customHeight="1" x14ac:dyDescent="0.25">
      <c r="A77" s="78"/>
      <c r="B77" s="85" t="s">
        <v>283</v>
      </c>
      <c r="C77" s="86" t="s">
        <v>274</v>
      </c>
      <c r="D77" s="86" t="s">
        <v>276</v>
      </c>
      <c r="E77" s="86" t="s">
        <v>257</v>
      </c>
      <c r="F77" s="86" t="s">
        <v>299</v>
      </c>
      <c r="G77" s="86" t="s">
        <v>284</v>
      </c>
      <c r="H77" s="87">
        <v>-194677.59</v>
      </c>
    </row>
    <row r="78" spans="1:8" s="82" customFormat="1" ht="34.950000000000003" customHeight="1" x14ac:dyDescent="0.25">
      <c r="A78" s="78"/>
      <c r="B78" s="79" t="s">
        <v>300</v>
      </c>
      <c r="C78" s="80" t="s">
        <v>274</v>
      </c>
      <c r="D78" s="80" t="s">
        <v>276</v>
      </c>
      <c r="E78" s="80" t="s">
        <v>257</v>
      </c>
      <c r="F78" s="80" t="s">
        <v>301</v>
      </c>
      <c r="G78" s="80"/>
      <c r="H78" s="81">
        <f>H79</f>
        <v>-60360.75</v>
      </c>
    </row>
    <row r="79" spans="1:8" s="82" customFormat="1" ht="33" customHeight="1" x14ac:dyDescent="0.25">
      <c r="A79" s="78"/>
      <c r="B79" s="85" t="s">
        <v>281</v>
      </c>
      <c r="C79" s="86" t="s">
        <v>274</v>
      </c>
      <c r="D79" s="86" t="s">
        <v>276</v>
      </c>
      <c r="E79" s="86" t="s">
        <v>257</v>
      </c>
      <c r="F79" s="86" t="s">
        <v>301</v>
      </c>
      <c r="G79" s="86" t="s">
        <v>282</v>
      </c>
      <c r="H79" s="87">
        <f>H80</f>
        <v>-60360.75</v>
      </c>
    </row>
    <row r="80" spans="1:8" s="82" customFormat="1" ht="19.5" customHeight="1" x14ac:dyDescent="0.25">
      <c r="A80" s="78"/>
      <c r="B80" s="85" t="s">
        <v>283</v>
      </c>
      <c r="C80" s="86" t="s">
        <v>274</v>
      </c>
      <c r="D80" s="86" t="s">
        <v>276</v>
      </c>
      <c r="E80" s="86" t="s">
        <v>257</v>
      </c>
      <c r="F80" s="86" t="s">
        <v>301</v>
      </c>
      <c r="G80" s="86" t="s">
        <v>284</v>
      </c>
      <c r="H80" s="87">
        <v>-60360.75</v>
      </c>
    </row>
    <row r="81" spans="1:8" s="82" customFormat="1" ht="33.6" customHeight="1" x14ac:dyDescent="0.25">
      <c r="A81" s="78"/>
      <c r="B81" s="79" t="s">
        <v>302</v>
      </c>
      <c r="C81" s="80" t="s">
        <v>274</v>
      </c>
      <c r="D81" s="80" t="s">
        <v>276</v>
      </c>
      <c r="E81" s="80" t="s">
        <v>257</v>
      </c>
      <c r="F81" s="80" t="s">
        <v>303</v>
      </c>
      <c r="G81" s="80"/>
      <c r="H81" s="81">
        <f>H82</f>
        <v>368632.11</v>
      </c>
    </row>
    <row r="82" spans="1:8" s="82" customFormat="1" ht="35.25" customHeight="1" x14ac:dyDescent="0.25">
      <c r="A82" s="78"/>
      <c r="B82" s="85" t="s">
        <v>281</v>
      </c>
      <c r="C82" s="86" t="s">
        <v>274</v>
      </c>
      <c r="D82" s="86" t="s">
        <v>276</v>
      </c>
      <c r="E82" s="86" t="s">
        <v>257</v>
      </c>
      <c r="F82" s="86" t="s">
        <v>303</v>
      </c>
      <c r="G82" s="86" t="s">
        <v>282</v>
      </c>
      <c r="H82" s="87">
        <f>H83</f>
        <v>368632.11</v>
      </c>
    </row>
    <row r="83" spans="1:8" s="82" customFormat="1" ht="19.5" customHeight="1" x14ac:dyDescent="0.25">
      <c r="A83" s="78"/>
      <c r="B83" s="85" t="s">
        <v>283</v>
      </c>
      <c r="C83" s="86" t="s">
        <v>274</v>
      </c>
      <c r="D83" s="86" t="s">
        <v>276</v>
      </c>
      <c r="E83" s="86" t="s">
        <v>257</v>
      </c>
      <c r="F83" s="86" t="s">
        <v>303</v>
      </c>
      <c r="G83" s="86" t="s">
        <v>284</v>
      </c>
      <c r="H83" s="87">
        <v>368632.11</v>
      </c>
    </row>
    <row r="84" spans="1:8" s="82" customFormat="1" x14ac:dyDescent="0.25">
      <c r="A84" s="78"/>
      <c r="B84" s="79" t="s">
        <v>304</v>
      </c>
      <c r="C84" s="80" t="s">
        <v>274</v>
      </c>
      <c r="D84" s="80" t="s">
        <v>276</v>
      </c>
      <c r="E84" s="80" t="s">
        <v>276</v>
      </c>
      <c r="F84" s="80"/>
      <c r="G84" s="80"/>
      <c r="H84" s="81">
        <f>H88+H85</f>
        <v>-38665.01</v>
      </c>
    </row>
    <row r="85" spans="1:8" s="82" customFormat="1" ht="26.4" hidden="1" x14ac:dyDescent="0.25">
      <c r="A85" s="78"/>
      <c r="B85" s="79" t="s">
        <v>305</v>
      </c>
      <c r="C85" s="80" t="s">
        <v>274</v>
      </c>
      <c r="D85" s="80" t="s">
        <v>276</v>
      </c>
      <c r="E85" s="80" t="s">
        <v>276</v>
      </c>
      <c r="F85" s="86" t="s">
        <v>306</v>
      </c>
      <c r="G85" s="80"/>
      <c r="H85" s="81">
        <f>H86</f>
        <v>0</v>
      </c>
    </row>
    <row r="86" spans="1:8" s="82" customFormat="1" ht="32.25" hidden="1" customHeight="1" x14ac:dyDescent="0.25">
      <c r="A86" s="78"/>
      <c r="B86" s="85" t="s">
        <v>281</v>
      </c>
      <c r="C86" s="86" t="s">
        <v>274</v>
      </c>
      <c r="D86" s="86" t="s">
        <v>276</v>
      </c>
      <c r="E86" s="86" t="s">
        <v>276</v>
      </c>
      <c r="F86" s="86" t="s">
        <v>306</v>
      </c>
      <c r="G86" s="86" t="s">
        <v>282</v>
      </c>
      <c r="H86" s="87">
        <f>H87</f>
        <v>0</v>
      </c>
    </row>
    <row r="87" spans="1:8" s="82" customFormat="1" hidden="1" x14ac:dyDescent="0.25">
      <c r="A87" s="78"/>
      <c r="B87" s="95" t="s">
        <v>283</v>
      </c>
      <c r="C87" s="86" t="s">
        <v>274</v>
      </c>
      <c r="D87" s="86" t="s">
        <v>276</v>
      </c>
      <c r="E87" s="86" t="s">
        <v>276</v>
      </c>
      <c r="F87" s="86" t="s">
        <v>306</v>
      </c>
      <c r="G87" s="86" t="s">
        <v>284</v>
      </c>
      <c r="H87" s="87"/>
    </row>
    <row r="88" spans="1:8" s="82" customFormat="1" ht="29.25" customHeight="1" x14ac:dyDescent="0.25">
      <c r="A88" s="78"/>
      <c r="B88" s="79" t="s">
        <v>305</v>
      </c>
      <c r="C88" s="80" t="s">
        <v>274</v>
      </c>
      <c r="D88" s="80" t="s">
        <v>276</v>
      </c>
      <c r="E88" s="80" t="s">
        <v>276</v>
      </c>
      <c r="F88" s="80" t="s">
        <v>307</v>
      </c>
      <c r="G88" s="80"/>
      <c r="H88" s="81">
        <f>H89</f>
        <v>-38665.01</v>
      </c>
    </row>
    <row r="89" spans="1:8" s="82" customFormat="1" ht="31.5" customHeight="1" x14ac:dyDescent="0.25">
      <c r="A89" s="78"/>
      <c r="B89" s="85" t="s">
        <v>281</v>
      </c>
      <c r="C89" s="86" t="s">
        <v>274</v>
      </c>
      <c r="D89" s="86" t="s">
        <v>276</v>
      </c>
      <c r="E89" s="86" t="s">
        <v>276</v>
      </c>
      <c r="F89" s="86" t="s">
        <v>307</v>
      </c>
      <c r="G89" s="86" t="s">
        <v>282</v>
      </c>
      <c r="H89" s="87">
        <f>H90</f>
        <v>-38665.01</v>
      </c>
    </row>
    <row r="90" spans="1:8" s="82" customFormat="1" ht="20.25" customHeight="1" x14ac:dyDescent="0.25">
      <c r="A90" s="78"/>
      <c r="B90" s="95" t="s">
        <v>283</v>
      </c>
      <c r="C90" s="86" t="s">
        <v>274</v>
      </c>
      <c r="D90" s="86" t="s">
        <v>276</v>
      </c>
      <c r="E90" s="86" t="s">
        <v>276</v>
      </c>
      <c r="F90" s="86" t="s">
        <v>307</v>
      </c>
      <c r="G90" s="86" t="s">
        <v>284</v>
      </c>
      <c r="H90" s="87">
        <v>-38665.01</v>
      </c>
    </row>
    <row r="91" spans="1:8" s="82" customFormat="1" ht="20.25" customHeight="1" x14ac:dyDescent="0.25">
      <c r="A91" s="78"/>
      <c r="B91" s="79" t="s">
        <v>308</v>
      </c>
      <c r="C91" s="80" t="s">
        <v>274</v>
      </c>
      <c r="D91" s="80" t="s">
        <v>276</v>
      </c>
      <c r="E91" s="80" t="s">
        <v>309</v>
      </c>
      <c r="F91" s="80"/>
      <c r="G91" s="80"/>
      <c r="H91" s="81">
        <f>H92+H99+H102+H109+H114+H119+H122+H125+H137+H140+H128+H131+H134</f>
        <v>1700553.66</v>
      </c>
    </row>
    <row r="92" spans="1:8" s="82" customFormat="1" ht="34.200000000000003" customHeight="1" x14ac:dyDescent="0.25">
      <c r="A92" s="78"/>
      <c r="B92" s="79" t="s">
        <v>310</v>
      </c>
      <c r="C92" s="80" t="s">
        <v>274</v>
      </c>
      <c r="D92" s="80" t="s">
        <v>276</v>
      </c>
      <c r="E92" s="80" t="s">
        <v>309</v>
      </c>
      <c r="F92" s="80" t="s">
        <v>311</v>
      </c>
      <c r="G92" s="80"/>
      <c r="H92" s="81">
        <f>H93+H95+H97</f>
        <v>-14089.61</v>
      </c>
    </row>
    <row r="93" spans="1:8" s="82" customFormat="1" ht="69.75" customHeight="1" x14ac:dyDescent="0.25">
      <c r="A93" s="78"/>
      <c r="B93" s="88" t="s">
        <v>262</v>
      </c>
      <c r="C93" s="86" t="s">
        <v>274</v>
      </c>
      <c r="D93" s="86" t="s">
        <v>276</v>
      </c>
      <c r="E93" s="86" t="s">
        <v>309</v>
      </c>
      <c r="F93" s="86" t="s">
        <v>311</v>
      </c>
      <c r="G93" s="86" t="s">
        <v>14</v>
      </c>
      <c r="H93" s="87">
        <f>H94</f>
        <v>-14089.61</v>
      </c>
    </row>
    <row r="94" spans="1:8" s="82" customFormat="1" ht="28.5" customHeight="1" x14ac:dyDescent="0.25">
      <c r="A94" s="78"/>
      <c r="B94" s="89" t="s">
        <v>263</v>
      </c>
      <c r="C94" s="86" t="s">
        <v>274</v>
      </c>
      <c r="D94" s="86" t="s">
        <v>276</v>
      </c>
      <c r="E94" s="86" t="s">
        <v>309</v>
      </c>
      <c r="F94" s="86" t="s">
        <v>311</v>
      </c>
      <c r="G94" s="86" t="s">
        <v>264</v>
      </c>
      <c r="H94" s="87">
        <v>-14089.61</v>
      </c>
    </row>
    <row r="95" spans="1:8" s="82" customFormat="1" ht="26.4" hidden="1" x14ac:dyDescent="0.25">
      <c r="A95" s="78"/>
      <c r="B95" s="89" t="s">
        <v>265</v>
      </c>
      <c r="C95" s="86" t="s">
        <v>274</v>
      </c>
      <c r="D95" s="86" t="s">
        <v>276</v>
      </c>
      <c r="E95" s="86" t="s">
        <v>309</v>
      </c>
      <c r="F95" s="86" t="s">
        <v>311</v>
      </c>
      <c r="G95" s="86" t="s">
        <v>266</v>
      </c>
      <c r="H95" s="87">
        <f>H96</f>
        <v>0</v>
      </c>
    </row>
    <row r="96" spans="1:8" s="82" customFormat="1" ht="27.75" hidden="1" customHeight="1" x14ac:dyDescent="0.25">
      <c r="A96" s="78"/>
      <c r="B96" s="89" t="s">
        <v>267</v>
      </c>
      <c r="C96" s="86" t="s">
        <v>274</v>
      </c>
      <c r="D96" s="86" t="s">
        <v>276</v>
      </c>
      <c r="E96" s="86" t="s">
        <v>309</v>
      </c>
      <c r="F96" s="86" t="s">
        <v>311</v>
      </c>
      <c r="G96" s="86" t="s">
        <v>268</v>
      </c>
      <c r="H96" s="87"/>
    </row>
    <row r="97" spans="1:8" s="82" customFormat="1" ht="20.25" hidden="1" customHeight="1" x14ac:dyDescent="0.25">
      <c r="A97" s="78"/>
      <c r="B97" s="85" t="s">
        <v>285</v>
      </c>
      <c r="C97" s="86" t="s">
        <v>274</v>
      </c>
      <c r="D97" s="86" t="s">
        <v>276</v>
      </c>
      <c r="E97" s="86" t="s">
        <v>309</v>
      </c>
      <c r="F97" s="86" t="s">
        <v>311</v>
      </c>
      <c r="G97" s="86" t="s">
        <v>270</v>
      </c>
      <c r="H97" s="87">
        <f>H98</f>
        <v>0</v>
      </c>
    </row>
    <row r="98" spans="1:8" s="82" customFormat="1" ht="20.25" hidden="1" customHeight="1" x14ac:dyDescent="0.25">
      <c r="A98" s="78"/>
      <c r="B98" s="90" t="s">
        <v>271</v>
      </c>
      <c r="C98" s="86" t="s">
        <v>274</v>
      </c>
      <c r="D98" s="86" t="s">
        <v>276</v>
      </c>
      <c r="E98" s="86" t="s">
        <v>309</v>
      </c>
      <c r="F98" s="86" t="s">
        <v>311</v>
      </c>
      <c r="G98" s="86" t="s">
        <v>272</v>
      </c>
      <c r="H98" s="87"/>
    </row>
    <row r="99" spans="1:8" s="82" customFormat="1" ht="28.5" customHeight="1" x14ac:dyDescent="0.25">
      <c r="A99" s="78"/>
      <c r="B99" s="79" t="s">
        <v>312</v>
      </c>
      <c r="C99" s="80" t="s">
        <v>274</v>
      </c>
      <c r="D99" s="80" t="s">
        <v>276</v>
      </c>
      <c r="E99" s="80" t="s">
        <v>309</v>
      </c>
      <c r="F99" s="80" t="s">
        <v>313</v>
      </c>
      <c r="G99" s="80"/>
      <c r="H99" s="81">
        <f>H100</f>
        <v>46791.38</v>
      </c>
    </row>
    <row r="100" spans="1:8" s="82" customFormat="1" ht="30.6" customHeight="1" x14ac:dyDescent="0.25">
      <c r="A100" s="78"/>
      <c r="B100" s="85" t="s">
        <v>281</v>
      </c>
      <c r="C100" s="86" t="s">
        <v>274</v>
      </c>
      <c r="D100" s="86" t="s">
        <v>276</v>
      </c>
      <c r="E100" s="86" t="s">
        <v>309</v>
      </c>
      <c r="F100" s="86" t="s">
        <v>313</v>
      </c>
      <c r="G100" s="86" t="s">
        <v>282</v>
      </c>
      <c r="H100" s="87">
        <f>H101</f>
        <v>46791.38</v>
      </c>
    </row>
    <row r="101" spans="1:8" s="82" customFormat="1" ht="22.95" customHeight="1" x14ac:dyDescent="0.25">
      <c r="A101" s="78"/>
      <c r="B101" s="95" t="s">
        <v>283</v>
      </c>
      <c r="C101" s="86" t="s">
        <v>274</v>
      </c>
      <c r="D101" s="86" t="s">
        <v>276</v>
      </c>
      <c r="E101" s="86" t="s">
        <v>309</v>
      </c>
      <c r="F101" s="86" t="s">
        <v>313</v>
      </c>
      <c r="G101" s="86" t="s">
        <v>284</v>
      </c>
      <c r="H101" s="87">
        <v>46791.38</v>
      </c>
    </row>
    <row r="102" spans="1:8" s="82" customFormat="1" ht="29.25" customHeight="1" x14ac:dyDescent="0.25">
      <c r="A102" s="78"/>
      <c r="B102" s="79" t="s">
        <v>314</v>
      </c>
      <c r="C102" s="80" t="s">
        <v>274</v>
      </c>
      <c r="D102" s="80" t="s">
        <v>276</v>
      </c>
      <c r="E102" s="80" t="s">
        <v>309</v>
      </c>
      <c r="F102" s="80" t="s">
        <v>315</v>
      </c>
      <c r="G102" s="80"/>
      <c r="H102" s="81">
        <f>H103+H105+H107</f>
        <v>290699.47000000003</v>
      </c>
    </row>
    <row r="103" spans="1:8" s="82" customFormat="1" ht="66" x14ac:dyDescent="0.25">
      <c r="A103" s="78"/>
      <c r="B103" s="88" t="s">
        <v>262</v>
      </c>
      <c r="C103" s="86" t="s">
        <v>274</v>
      </c>
      <c r="D103" s="86" t="s">
        <v>276</v>
      </c>
      <c r="E103" s="86" t="s">
        <v>309</v>
      </c>
      <c r="F103" s="86" t="s">
        <v>315</v>
      </c>
      <c r="G103" s="86" t="s">
        <v>14</v>
      </c>
      <c r="H103" s="87">
        <f>H104</f>
        <v>126115.09000000001</v>
      </c>
    </row>
    <row r="104" spans="1:8" s="82" customFormat="1" ht="27.75" customHeight="1" x14ac:dyDescent="0.25">
      <c r="A104" s="78"/>
      <c r="B104" s="89" t="s">
        <v>263</v>
      </c>
      <c r="C104" s="86" t="s">
        <v>274</v>
      </c>
      <c r="D104" s="86" t="s">
        <v>276</v>
      </c>
      <c r="E104" s="86" t="s">
        <v>309</v>
      </c>
      <c r="F104" s="86" t="s">
        <v>315</v>
      </c>
      <c r="G104" s="86" t="s">
        <v>264</v>
      </c>
      <c r="H104" s="87">
        <f>-56382.38+122333.86+60163.61</f>
        <v>126115.09000000001</v>
      </c>
    </row>
    <row r="105" spans="1:8" s="82" customFormat="1" ht="27" customHeight="1" x14ac:dyDescent="0.25">
      <c r="A105" s="78"/>
      <c r="B105" s="89" t="s">
        <v>265</v>
      </c>
      <c r="C105" s="86" t="s">
        <v>274</v>
      </c>
      <c r="D105" s="86" t="s">
        <v>276</v>
      </c>
      <c r="E105" s="86" t="s">
        <v>309</v>
      </c>
      <c r="F105" s="86" t="s">
        <v>315</v>
      </c>
      <c r="G105" s="86" t="s">
        <v>266</v>
      </c>
      <c r="H105" s="87">
        <f>H106</f>
        <v>164684.38</v>
      </c>
    </row>
    <row r="106" spans="1:8" s="82" customFormat="1" ht="28.5" customHeight="1" x14ac:dyDescent="0.25">
      <c r="A106" s="78"/>
      <c r="B106" s="89" t="s">
        <v>267</v>
      </c>
      <c r="C106" s="86" t="s">
        <v>274</v>
      </c>
      <c r="D106" s="86" t="s">
        <v>276</v>
      </c>
      <c r="E106" s="86" t="s">
        <v>309</v>
      </c>
      <c r="F106" s="86" t="s">
        <v>315</v>
      </c>
      <c r="G106" s="86" t="s">
        <v>268</v>
      </c>
      <c r="H106" s="87">
        <f>56382.38+58202+50000+100</f>
        <v>164684.38</v>
      </c>
    </row>
    <row r="107" spans="1:8" s="82" customFormat="1" ht="19.8" customHeight="1" x14ac:dyDescent="0.25">
      <c r="A107" s="78"/>
      <c r="B107" s="85" t="s">
        <v>285</v>
      </c>
      <c r="C107" s="86" t="s">
        <v>274</v>
      </c>
      <c r="D107" s="86" t="s">
        <v>276</v>
      </c>
      <c r="E107" s="86" t="s">
        <v>309</v>
      </c>
      <c r="F107" s="86" t="s">
        <v>315</v>
      </c>
      <c r="G107" s="86" t="s">
        <v>270</v>
      </c>
      <c r="H107" s="87">
        <f>H108</f>
        <v>-100</v>
      </c>
    </row>
    <row r="108" spans="1:8" s="82" customFormat="1" ht="22.8" customHeight="1" x14ac:dyDescent="0.25">
      <c r="A108" s="78"/>
      <c r="B108" s="90" t="s">
        <v>271</v>
      </c>
      <c r="C108" s="86" t="s">
        <v>274</v>
      </c>
      <c r="D108" s="86" t="s">
        <v>276</v>
      </c>
      <c r="E108" s="86" t="s">
        <v>309</v>
      </c>
      <c r="F108" s="86" t="s">
        <v>315</v>
      </c>
      <c r="G108" s="86" t="s">
        <v>272</v>
      </c>
      <c r="H108" s="87">
        <v>-100</v>
      </c>
    </row>
    <row r="109" spans="1:8" s="82" customFormat="1" ht="39" customHeight="1" x14ac:dyDescent="0.25">
      <c r="A109" s="78"/>
      <c r="B109" s="79" t="s">
        <v>316</v>
      </c>
      <c r="C109" s="80" t="s">
        <v>274</v>
      </c>
      <c r="D109" s="80" t="s">
        <v>276</v>
      </c>
      <c r="E109" s="80" t="s">
        <v>309</v>
      </c>
      <c r="F109" s="80" t="s">
        <v>317</v>
      </c>
      <c r="G109" s="80"/>
      <c r="H109" s="81">
        <f>H110+H112</f>
        <v>1361699.5</v>
      </c>
    </row>
    <row r="110" spans="1:8" s="82" customFormat="1" ht="69.75" customHeight="1" x14ac:dyDescent="0.25">
      <c r="A110" s="78"/>
      <c r="B110" s="88" t="s">
        <v>262</v>
      </c>
      <c r="C110" s="86" t="s">
        <v>274</v>
      </c>
      <c r="D110" s="86" t="s">
        <v>276</v>
      </c>
      <c r="E110" s="86" t="s">
        <v>309</v>
      </c>
      <c r="F110" s="86" t="s">
        <v>317</v>
      </c>
      <c r="G110" s="86" t="s">
        <v>14</v>
      </c>
      <c r="H110" s="87">
        <f>H111</f>
        <v>1361699.5</v>
      </c>
    </row>
    <row r="111" spans="1:8" s="82" customFormat="1" ht="27" customHeight="1" x14ac:dyDescent="0.25">
      <c r="A111" s="78"/>
      <c r="B111" s="89" t="s">
        <v>263</v>
      </c>
      <c r="C111" s="86" t="s">
        <v>274</v>
      </c>
      <c r="D111" s="86" t="s">
        <v>276</v>
      </c>
      <c r="E111" s="86" t="s">
        <v>309</v>
      </c>
      <c r="F111" s="86" t="s">
        <v>317</v>
      </c>
      <c r="G111" s="86" t="s">
        <v>264</v>
      </c>
      <c r="H111" s="87">
        <f>1602761.78-241062.28</f>
        <v>1361699.5</v>
      </c>
    </row>
    <row r="112" spans="1:8" s="82" customFormat="1" ht="30" hidden="1" customHeight="1" x14ac:dyDescent="0.25">
      <c r="A112" s="78"/>
      <c r="B112" s="89" t="s">
        <v>265</v>
      </c>
      <c r="C112" s="86" t="s">
        <v>274</v>
      </c>
      <c r="D112" s="86" t="s">
        <v>276</v>
      </c>
      <c r="E112" s="86" t="s">
        <v>309</v>
      </c>
      <c r="F112" s="86" t="s">
        <v>317</v>
      </c>
      <c r="G112" s="86" t="s">
        <v>266</v>
      </c>
      <c r="H112" s="87">
        <f>H113</f>
        <v>0</v>
      </c>
    </row>
    <row r="113" spans="1:8" s="82" customFormat="1" ht="28.5" hidden="1" customHeight="1" x14ac:dyDescent="0.25">
      <c r="A113" s="78"/>
      <c r="B113" s="89" t="s">
        <v>267</v>
      </c>
      <c r="C113" s="86" t="s">
        <v>274</v>
      </c>
      <c r="D113" s="86" t="s">
        <v>276</v>
      </c>
      <c r="E113" s="86" t="s">
        <v>309</v>
      </c>
      <c r="F113" s="86" t="s">
        <v>317</v>
      </c>
      <c r="G113" s="86" t="s">
        <v>268</v>
      </c>
      <c r="H113" s="87"/>
    </row>
    <row r="114" spans="1:8" s="82" customFormat="1" ht="42" customHeight="1" x14ac:dyDescent="0.25">
      <c r="A114" s="78"/>
      <c r="B114" s="79" t="s">
        <v>318</v>
      </c>
      <c r="C114" s="80" t="s">
        <v>274</v>
      </c>
      <c r="D114" s="80" t="s">
        <v>276</v>
      </c>
      <c r="E114" s="80" t="s">
        <v>309</v>
      </c>
      <c r="F114" s="80" t="s">
        <v>319</v>
      </c>
      <c r="G114" s="80"/>
      <c r="H114" s="81">
        <f>H115+H117</f>
        <v>18019.77</v>
      </c>
    </row>
    <row r="115" spans="1:8" s="82" customFormat="1" ht="69.75" customHeight="1" x14ac:dyDescent="0.25">
      <c r="A115" s="78"/>
      <c r="B115" s="88" t="s">
        <v>262</v>
      </c>
      <c r="C115" s="86" t="s">
        <v>274</v>
      </c>
      <c r="D115" s="86" t="s">
        <v>276</v>
      </c>
      <c r="E115" s="86" t="s">
        <v>309</v>
      </c>
      <c r="F115" s="86" t="s">
        <v>319</v>
      </c>
      <c r="G115" s="86" t="s">
        <v>14</v>
      </c>
      <c r="H115" s="87">
        <f>H116</f>
        <v>18019.77</v>
      </c>
    </row>
    <row r="116" spans="1:8" s="82" customFormat="1" ht="33" customHeight="1" x14ac:dyDescent="0.25">
      <c r="A116" s="78"/>
      <c r="B116" s="89" t="s">
        <v>263</v>
      </c>
      <c r="C116" s="86" t="s">
        <v>274</v>
      </c>
      <c r="D116" s="86" t="s">
        <v>276</v>
      </c>
      <c r="E116" s="86" t="s">
        <v>309</v>
      </c>
      <c r="F116" s="86" t="s">
        <v>319</v>
      </c>
      <c r="G116" s="86" t="s">
        <v>264</v>
      </c>
      <c r="H116" s="87">
        <f>13372.06+4647.71</f>
        <v>18019.77</v>
      </c>
    </row>
    <row r="117" spans="1:8" s="82" customFormat="1" ht="26.4" hidden="1" x14ac:dyDescent="0.25">
      <c r="A117" s="78"/>
      <c r="B117" s="89" t="s">
        <v>265</v>
      </c>
      <c r="C117" s="86" t="s">
        <v>274</v>
      </c>
      <c r="D117" s="86" t="s">
        <v>276</v>
      </c>
      <c r="E117" s="86" t="s">
        <v>309</v>
      </c>
      <c r="F117" s="86" t="s">
        <v>319</v>
      </c>
      <c r="G117" s="86" t="s">
        <v>266</v>
      </c>
      <c r="H117" s="87">
        <f>H118</f>
        <v>0</v>
      </c>
    </row>
    <row r="118" spans="1:8" s="82" customFormat="1" ht="28.5" hidden="1" customHeight="1" x14ac:dyDescent="0.25">
      <c r="A118" s="78"/>
      <c r="B118" s="89" t="s">
        <v>267</v>
      </c>
      <c r="C118" s="86" t="s">
        <v>274</v>
      </c>
      <c r="D118" s="86" t="s">
        <v>276</v>
      </c>
      <c r="E118" s="86" t="s">
        <v>309</v>
      </c>
      <c r="F118" s="86" t="s">
        <v>319</v>
      </c>
      <c r="G118" s="86" t="s">
        <v>268</v>
      </c>
      <c r="H118" s="87"/>
    </row>
    <row r="119" spans="1:8" s="82" customFormat="1" ht="67.5" hidden="1" customHeight="1" x14ac:dyDescent="0.25">
      <c r="A119" s="78"/>
      <c r="B119" s="79" t="s">
        <v>320</v>
      </c>
      <c r="C119" s="80" t="s">
        <v>274</v>
      </c>
      <c r="D119" s="80" t="s">
        <v>276</v>
      </c>
      <c r="E119" s="80" t="s">
        <v>309</v>
      </c>
      <c r="F119" s="80" t="s">
        <v>321</v>
      </c>
      <c r="G119" s="80"/>
      <c r="H119" s="81">
        <f>H120</f>
        <v>0</v>
      </c>
    </row>
    <row r="120" spans="1:8" s="82" customFormat="1" ht="29.25" hidden="1" customHeight="1" x14ac:dyDescent="0.25">
      <c r="A120" s="78"/>
      <c r="B120" s="85" t="s">
        <v>281</v>
      </c>
      <c r="C120" s="86" t="s">
        <v>274</v>
      </c>
      <c r="D120" s="93" t="s">
        <v>276</v>
      </c>
      <c r="E120" s="93" t="s">
        <v>309</v>
      </c>
      <c r="F120" s="86" t="s">
        <v>321</v>
      </c>
      <c r="G120" s="86" t="s">
        <v>282</v>
      </c>
      <c r="H120" s="87">
        <f>H121</f>
        <v>0</v>
      </c>
    </row>
    <row r="121" spans="1:8" s="82" customFormat="1" ht="22.5" hidden="1" customHeight="1" x14ac:dyDescent="0.25">
      <c r="A121" s="78"/>
      <c r="B121" s="95" t="s">
        <v>283</v>
      </c>
      <c r="C121" s="86" t="s">
        <v>274</v>
      </c>
      <c r="D121" s="93" t="s">
        <v>276</v>
      </c>
      <c r="E121" s="93" t="s">
        <v>309</v>
      </c>
      <c r="F121" s="86" t="s">
        <v>321</v>
      </c>
      <c r="G121" s="86" t="s">
        <v>284</v>
      </c>
      <c r="H121" s="87"/>
    </row>
    <row r="122" spans="1:8" s="82" customFormat="1" ht="40.5" hidden="1" customHeight="1" x14ac:dyDescent="0.25">
      <c r="A122" s="78"/>
      <c r="B122" s="79" t="s">
        <v>322</v>
      </c>
      <c r="C122" s="80" t="s">
        <v>274</v>
      </c>
      <c r="D122" s="80" t="s">
        <v>276</v>
      </c>
      <c r="E122" s="80" t="s">
        <v>309</v>
      </c>
      <c r="F122" s="80" t="s">
        <v>323</v>
      </c>
      <c r="G122" s="80"/>
      <c r="H122" s="81">
        <f>H124</f>
        <v>0</v>
      </c>
    </row>
    <row r="123" spans="1:8" s="82" customFormat="1" ht="28.2" hidden="1" customHeight="1" x14ac:dyDescent="0.25">
      <c r="A123" s="78"/>
      <c r="B123" s="85" t="s">
        <v>281</v>
      </c>
      <c r="C123" s="86" t="s">
        <v>274</v>
      </c>
      <c r="D123" s="86" t="s">
        <v>276</v>
      </c>
      <c r="E123" s="86" t="s">
        <v>309</v>
      </c>
      <c r="F123" s="86" t="s">
        <v>323</v>
      </c>
      <c r="G123" s="86" t="s">
        <v>282</v>
      </c>
      <c r="H123" s="87">
        <f>H124</f>
        <v>0</v>
      </c>
    </row>
    <row r="124" spans="1:8" s="82" customFormat="1" ht="18" hidden="1" customHeight="1" x14ac:dyDescent="0.25">
      <c r="A124" s="78"/>
      <c r="B124" s="95" t="s">
        <v>283</v>
      </c>
      <c r="C124" s="86" t="s">
        <v>274</v>
      </c>
      <c r="D124" s="86" t="s">
        <v>276</v>
      </c>
      <c r="E124" s="86" t="s">
        <v>309</v>
      </c>
      <c r="F124" s="86" t="s">
        <v>323</v>
      </c>
      <c r="G124" s="86" t="s">
        <v>284</v>
      </c>
      <c r="H124" s="87"/>
    </row>
    <row r="125" spans="1:8" s="82" customFormat="1" ht="45.75" customHeight="1" x14ac:dyDescent="0.25">
      <c r="A125" s="78"/>
      <c r="B125" s="79" t="s">
        <v>324</v>
      </c>
      <c r="C125" s="80" t="s">
        <v>274</v>
      </c>
      <c r="D125" s="80" t="s">
        <v>276</v>
      </c>
      <c r="E125" s="80" t="s">
        <v>309</v>
      </c>
      <c r="F125" s="80" t="s">
        <v>325</v>
      </c>
      <c r="G125" s="80"/>
      <c r="H125" s="81">
        <f>H127</f>
        <v>-2566.85</v>
      </c>
    </row>
    <row r="126" spans="1:8" s="82" customFormat="1" ht="29.25" customHeight="1" x14ac:dyDescent="0.25">
      <c r="A126" s="78"/>
      <c r="B126" s="85" t="s">
        <v>281</v>
      </c>
      <c r="C126" s="86" t="s">
        <v>274</v>
      </c>
      <c r="D126" s="86" t="s">
        <v>276</v>
      </c>
      <c r="E126" s="86" t="s">
        <v>309</v>
      </c>
      <c r="F126" s="86" t="s">
        <v>325</v>
      </c>
      <c r="G126" s="86" t="s">
        <v>282</v>
      </c>
      <c r="H126" s="87">
        <f>H127</f>
        <v>-2566.85</v>
      </c>
    </row>
    <row r="127" spans="1:8" s="82" customFormat="1" ht="18" customHeight="1" x14ac:dyDescent="0.25">
      <c r="A127" s="78"/>
      <c r="B127" s="95" t="s">
        <v>283</v>
      </c>
      <c r="C127" s="86" t="s">
        <v>274</v>
      </c>
      <c r="D127" s="86" t="s">
        <v>276</v>
      </c>
      <c r="E127" s="86" t="s">
        <v>309</v>
      </c>
      <c r="F127" s="86" t="s">
        <v>325</v>
      </c>
      <c r="G127" s="86" t="s">
        <v>284</v>
      </c>
      <c r="H127" s="87">
        <v>-2566.85</v>
      </c>
    </row>
    <row r="128" spans="1:8" s="82" customFormat="1" ht="18" hidden="1" customHeight="1" x14ac:dyDescent="0.25">
      <c r="A128" s="78"/>
      <c r="B128" s="97" t="s">
        <v>326</v>
      </c>
      <c r="C128" s="80" t="s">
        <v>274</v>
      </c>
      <c r="D128" s="80" t="s">
        <v>276</v>
      </c>
      <c r="E128" s="80" t="s">
        <v>309</v>
      </c>
      <c r="F128" s="80" t="s">
        <v>327</v>
      </c>
      <c r="G128" s="80"/>
      <c r="H128" s="81">
        <f>H129</f>
        <v>0</v>
      </c>
    </row>
    <row r="129" spans="1:8" s="82" customFormat="1" ht="31.5" hidden="1" customHeight="1" x14ac:dyDescent="0.25">
      <c r="A129" s="78"/>
      <c r="B129" s="85" t="s">
        <v>281</v>
      </c>
      <c r="C129" s="86" t="s">
        <v>274</v>
      </c>
      <c r="D129" s="86" t="s">
        <v>276</v>
      </c>
      <c r="E129" s="86" t="s">
        <v>309</v>
      </c>
      <c r="F129" s="86" t="s">
        <v>327</v>
      </c>
      <c r="G129" s="86" t="s">
        <v>282</v>
      </c>
      <c r="H129" s="87">
        <f>H130</f>
        <v>0</v>
      </c>
    </row>
    <row r="130" spans="1:8" s="82" customFormat="1" ht="18" hidden="1" customHeight="1" x14ac:dyDescent="0.25">
      <c r="A130" s="78"/>
      <c r="B130" s="95" t="s">
        <v>283</v>
      </c>
      <c r="C130" s="86" t="s">
        <v>274</v>
      </c>
      <c r="D130" s="86" t="s">
        <v>276</v>
      </c>
      <c r="E130" s="86" t="s">
        <v>309</v>
      </c>
      <c r="F130" s="86" t="s">
        <v>327</v>
      </c>
      <c r="G130" s="86" t="s">
        <v>284</v>
      </c>
      <c r="H130" s="87"/>
    </row>
    <row r="131" spans="1:8" s="82" customFormat="1" ht="46.5" hidden="1" customHeight="1" x14ac:dyDescent="0.25">
      <c r="A131" s="78"/>
      <c r="B131" s="97" t="s">
        <v>328</v>
      </c>
      <c r="C131" s="80" t="s">
        <v>274</v>
      </c>
      <c r="D131" s="80" t="s">
        <v>276</v>
      </c>
      <c r="E131" s="80" t="s">
        <v>309</v>
      </c>
      <c r="F131" s="80" t="s">
        <v>329</v>
      </c>
      <c r="G131" s="80"/>
      <c r="H131" s="81">
        <f>H132</f>
        <v>0</v>
      </c>
    </row>
    <row r="132" spans="1:8" s="82" customFormat="1" ht="29.25" hidden="1" customHeight="1" x14ac:dyDescent="0.25">
      <c r="A132" s="78"/>
      <c r="B132" s="85" t="s">
        <v>281</v>
      </c>
      <c r="C132" s="86" t="s">
        <v>274</v>
      </c>
      <c r="D132" s="86" t="s">
        <v>276</v>
      </c>
      <c r="E132" s="86" t="s">
        <v>309</v>
      </c>
      <c r="F132" s="86" t="s">
        <v>329</v>
      </c>
      <c r="G132" s="86" t="s">
        <v>282</v>
      </c>
      <c r="H132" s="87">
        <f>H133</f>
        <v>0</v>
      </c>
    </row>
    <row r="133" spans="1:8" s="82" customFormat="1" ht="18" hidden="1" customHeight="1" x14ac:dyDescent="0.25">
      <c r="A133" s="78"/>
      <c r="B133" s="95" t="s">
        <v>283</v>
      </c>
      <c r="C133" s="86" t="s">
        <v>274</v>
      </c>
      <c r="D133" s="86" t="s">
        <v>276</v>
      </c>
      <c r="E133" s="86" t="s">
        <v>309</v>
      </c>
      <c r="F133" s="86" t="s">
        <v>329</v>
      </c>
      <c r="G133" s="86" t="s">
        <v>284</v>
      </c>
      <c r="H133" s="87"/>
    </row>
    <row r="134" spans="1:8" s="82" customFormat="1" ht="27" hidden="1" customHeight="1" x14ac:dyDescent="0.25">
      <c r="A134" s="78"/>
      <c r="B134" s="79" t="s">
        <v>330</v>
      </c>
      <c r="C134" s="80" t="s">
        <v>274</v>
      </c>
      <c r="D134" s="80" t="s">
        <v>276</v>
      </c>
      <c r="E134" s="80" t="s">
        <v>309</v>
      </c>
      <c r="F134" s="80" t="s">
        <v>331</v>
      </c>
      <c r="G134" s="80"/>
      <c r="H134" s="81">
        <f>H135</f>
        <v>0</v>
      </c>
    </row>
    <row r="135" spans="1:8" s="82" customFormat="1" ht="29.25" hidden="1" customHeight="1" x14ac:dyDescent="0.25">
      <c r="A135" s="78"/>
      <c r="B135" s="85" t="s">
        <v>281</v>
      </c>
      <c r="C135" s="86" t="s">
        <v>274</v>
      </c>
      <c r="D135" s="86" t="s">
        <v>276</v>
      </c>
      <c r="E135" s="86" t="s">
        <v>309</v>
      </c>
      <c r="F135" s="86" t="s">
        <v>331</v>
      </c>
      <c r="G135" s="86" t="s">
        <v>282</v>
      </c>
      <c r="H135" s="87">
        <f>H136</f>
        <v>0</v>
      </c>
    </row>
    <row r="136" spans="1:8" s="82" customFormat="1" ht="18" hidden="1" customHeight="1" x14ac:dyDescent="0.25">
      <c r="A136" s="78"/>
      <c r="B136" s="95" t="s">
        <v>283</v>
      </c>
      <c r="C136" s="86" t="s">
        <v>274</v>
      </c>
      <c r="D136" s="86" t="s">
        <v>276</v>
      </c>
      <c r="E136" s="86" t="s">
        <v>309</v>
      </c>
      <c r="F136" s="86" t="s">
        <v>331</v>
      </c>
      <c r="G136" s="86" t="s">
        <v>284</v>
      </c>
      <c r="H136" s="87"/>
    </row>
    <row r="137" spans="1:8" s="82" customFormat="1" ht="31.5" hidden="1" customHeight="1" x14ac:dyDescent="0.25">
      <c r="A137" s="78"/>
      <c r="B137" s="79" t="s">
        <v>332</v>
      </c>
      <c r="C137" s="80" t="s">
        <v>274</v>
      </c>
      <c r="D137" s="80" t="s">
        <v>276</v>
      </c>
      <c r="E137" s="80" t="s">
        <v>309</v>
      </c>
      <c r="F137" s="80" t="s">
        <v>333</v>
      </c>
      <c r="G137" s="80"/>
      <c r="H137" s="81">
        <f>H138</f>
        <v>0</v>
      </c>
    </row>
    <row r="138" spans="1:8" s="82" customFormat="1" ht="31.5" hidden="1" customHeight="1" x14ac:dyDescent="0.25">
      <c r="A138" s="78"/>
      <c r="B138" s="85" t="s">
        <v>281</v>
      </c>
      <c r="C138" s="86" t="s">
        <v>274</v>
      </c>
      <c r="D138" s="86" t="s">
        <v>276</v>
      </c>
      <c r="E138" s="86" t="s">
        <v>309</v>
      </c>
      <c r="F138" s="86" t="s">
        <v>333</v>
      </c>
      <c r="G138" s="86" t="s">
        <v>282</v>
      </c>
      <c r="H138" s="87">
        <f>H139</f>
        <v>0</v>
      </c>
    </row>
    <row r="139" spans="1:8" s="82" customFormat="1" ht="18" hidden="1" customHeight="1" x14ac:dyDescent="0.25">
      <c r="A139" s="78"/>
      <c r="B139" s="95" t="s">
        <v>283</v>
      </c>
      <c r="C139" s="86" t="s">
        <v>274</v>
      </c>
      <c r="D139" s="86" t="s">
        <v>276</v>
      </c>
      <c r="E139" s="86" t="s">
        <v>309</v>
      </c>
      <c r="F139" s="86" t="s">
        <v>333</v>
      </c>
      <c r="G139" s="86" t="s">
        <v>284</v>
      </c>
      <c r="H139" s="87"/>
    </row>
    <row r="140" spans="1:8" s="82" customFormat="1" ht="42" hidden="1" customHeight="1" x14ac:dyDescent="0.25">
      <c r="A140" s="78"/>
      <c r="B140" s="98" t="s">
        <v>334</v>
      </c>
      <c r="C140" s="80" t="s">
        <v>274</v>
      </c>
      <c r="D140" s="80" t="s">
        <v>276</v>
      </c>
      <c r="E140" s="80" t="s">
        <v>309</v>
      </c>
      <c r="F140" s="80" t="s">
        <v>335</v>
      </c>
      <c r="G140" s="80"/>
      <c r="H140" s="81">
        <f>H141</f>
        <v>0</v>
      </c>
    </row>
    <row r="141" spans="1:8" s="82" customFormat="1" ht="28.5" hidden="1" customHeight="1" x14ac:dyDescent="0.25">
      <c r="A141" s="78"/>
      <c r="B141" s="85" t="s">
        <v>281</v>
      </c>
      <c r="C141" s="86" t="s">
        <v>274</v>
      </c>
      <c r="D141" s="86" t="s">
        <v>276</v>
      </c>
      <c r="E141" s="86" t="s">
        <v>309</v>
      </c>
      <c r="F141" s="86" t="s">
        <v>335</v>
      </c>
      <c r="G141" s="86" t="s">
        <v>282</v>
      </c>
      <c r="H141" s="87">
        <f>H142</f>
        <v>0</v>
      </c>
    </row>
    <row r="142" spans="1:8" s="82" customFormat="1" hidden="1" x14ac:dyDescent="0.25">
      <c r="A142" s="78"/>
      <c r="B142" s="95" t="s">
        <v>283</v>
      </c>
      <c r="C142" s="86" t="s">
        <v>274</v>
      </c>
      <c r="D142" s="86" t="s">
        <v>276</v>
      </c>
      <c r="E142" s="86" t="s">
        <v>309</v>
      </c>
      <c r="F142" s="86" t="s">
        <v>335</v>
      </c>
      <c r="G142" s="86" t="s">
        <v>284</v>
      </c>
      <c r="H142" s="87"/>
    </row>
    <row r="143" spans="1:8" s="82" customFormat="1" ht="14.25" customHeight="1" x14ac:dyDescent="0.25">
      <c r="A143" s="78"/>
      <c r="B143" s="79" t="s">
        <v>336</v>
      </c>
      <c r="C143" s="80" t="s">
        <v>274</v>
      </c>
      <c r="D143" s="80" t="s">
        <v>337</v>
      </c>
      <c r="E143" s="80"/>
      <c r="F143" s="80"/>
      <c r="G143" s="80"/>
      <c r="H143" s="81">
        <f>H144</f>
        <v>540000</v>
      </c>
    </row>
    <row r="144" spans="1:8" s="82" customFormat="1" ht="17.399999999999999" customHeight="1" x14ac:dyDescent="0.25">
      <c r="A144" s="78"/>
      <c r="B144" s="79" t="s">
        <v>338</v>
      </c>
      <c r="C144" s="80" t="s">
        <v>274</v>
      </c>
      <c r="D144" s="80" t="s">
        <v>337</v>
      </c>
      <c r="E144" s="80" t="s">
        <v>339</v>
      </c>
      <c r="F144" s="80"/>
      <c r="G144" s="80"/>
      <c r="H144" s="81">
        <f>H145</f>
        <v>540000</v>
      </c>
    </row>
    <row r="145" spans="1:8" s="82" customFormat="1" ht="58.5" customHeight="1" x14ac:dyDescent="0.25">
      <c r="A145" s="78"/>
      <c r="B145" s="79" t="s">
        <v>340</v>
      </c>
      <c r="C145" s="80" t="s">
        <v>274</v>
      </c>
      <c r="D145" s="80" t="s">
        <v>337</v>
      </c>
      <c r="E145" s="80" t="s">
        <v>339</v>
      </c>
      <c r="F145" s="80" t="s">
        <v>341</v>
      </c>
      <c r="G145" s="80"/>
      <c r="H145" s="81">
        <f>H146</f>
        <v>540000</v>
      </c>
    </row>
    <row r="146" spans="1:8" s="82" customFormat="1" ht="18.75" customHeight="1" x14ac:dyDescent="0.25">
      <c r="A146" s="78"/>
      <c r="B146" s="85" t="s">
        <v>342</v>
      </c>
      <c r="C146" s="86" t="s">
        <v>274</v>
      </c>
      <c r="D146" s="86" t="s">
        <v>337</v>
      </c>
      <c r="E146" s="86" t="s">
        <v>339</v>
      </c>
      <c r="F146" s="86" t="s">
        <v>341</v>
      </c>
      <c r="G146" s="86" t="s">
        <v>343</v>
      </c>
      <c r="H146" s="87">
        <f>H147</f>
        <v>540000</v>
      </c>
    </row>
    <row r="147" spans="1:8" s="82" customFormat="1" ht="28.5" customHeight="1" x14ac:dyDescent="0.25">
      <c r="A147" s="78"/>
      <c r="B147" s="85" t="s">
        <v>344</v>
      </c>
      <c r="C147" s="86" t="s">
        <v>274</v>
      </c>
      <c r="D147" s="86" t="s">
        <v>337</v>
      </c>
      <c r="E147" s="86" t="s">
        <v>339</v>
      </c>
      <c r="F147" s="86" t="s">
        <v>341</v>
      </c>
      <c r="G147" s="86" t="s">
        <v>345</v>
      </c>
      <c r="H147" s="87">
        <v>540000</v>
      </c>
    </row>
    <row r="148" spans="1:8" s="82" customFormat="1" ht="44.25" customHeight="1" x14ac:dyDescent="0.25">
      <c r="A148" s="78"/>
      <c r="B148" s="79" t="s">
        <v>747</v>
      </c>
      <c r="C148" s="80" t="s">
        <v>2</v>
      </c>
      <c r="D148" s="80"/>
      <c r="E148" s="80"/>
      <c r="F148" s="80"/>
      <c r="G148" s="80"/>
      <c r="H148" s="81">
        <f>H149</f>
        <v>22205.93</v>
      </c>
    </row>
    <row r="149" spans="1:8" s="82" customFormat="1" ht="13.5" customHeight="1" x14ac:dyDescent="0.25">
      <c r="A149" s="78"/>
      <c r="B149" s="79" t="s">
        <v>254</v>
      </c>
      <c r="C149" s="80" t="s">
        <v>2</v>
      </c>
      <c r="D149" s="80" t="s">
        <v>255</v>
      </c>
      <c r="E149" s="80"/>
      <c r="F149" s="80"/>
      <c r="G149" s="80"/>
      <c r="H149" s="81">
        <f>H150</f>
        <v>22205.93</v>
      </c>
    </row>
    <row r="150" spans="1:8" s="82" customFormat="1" x14ac:dyDescent="0.25">
      <c r="A150" s="78"/>
      <c r="B150" s="79" t="s">
        <v>346</v>
      </c>
      <c r="C150" s="80" t="s">
        <v>2</v>
      </c>
      <c r="D150" s="80" t="s">
        <v>255</v>
      </c>
      <c r="E150" s="80" t="s">
        <v>347</v>
      </c>
      <c r="F150" s="80"/>
      <c r="G150" s="80"/>
      <c r="H150" s="81">
        <f>H151+H164+H169+H172+H158+H161</f>
        <v>22205.93</v>
      </c>
    </row>
    <row r="151" spans="1:8" s="82" customFormat="1" ht="29.25" customHeight="1" x14ac:dyDescent="0.25">
      <c r="A151" s="78"/>
      <c r="B151" s="79" t="s">
        <v>310</v>
      </c>
      <c r="C151" s="80" t="s">
        <v>2</v>
      </c>
      <c r="D151" s="80" t="s">
        <v>255</v>
      </c>
      <c r="E151" s="80" t="s">
        <v>347</v>
      </c>
      <c r="F151" s="80" t="s">
        <v>348</v>
      </c>
      <c r="G151" s="80"/>
      <c r="H151" s="81">
        <f>H152+H154+H156</f>
        <v>22205.93</v>
      </c>
    </row>
    <row r="152" spans="1:8" s="82" customFormat="1" ht="66" customHeight="1" x14ac:dyDescent="0.25">
      <c r="B152" s="190" t="s">
        <v>262</v>
      </c>
      <c r="C152" s="86" t="s">
        <v>2</v>
      </c>
      <c r="D152" s="86" t="s">
        <v>255</v>
      </c>
      <c r="E152" s="86" t="s">
        <v>347</v>
      </c>
      <c r="F152" s="86" t="s">
        <v>348</v>
      </c>
      <c r="G152" s="86" t="s">
        <v>14</v>
      </c>
      <c r="H152" s="87">
        <f>H153</f>
        <v>22205.93</v>
      </c>
    </row>
    <row r="153" spans="1:8" s="82" customFormat="1" ht="27.75" customHeight="1" x14ac:dyDescent="0.25">
      <c r="B153" s="100" t="s">
        <v>263</v>
      </c>
      <c r="C153" s="86" t="s">
        <v>2</v>
      </c>
      <c r="D153" s="86" t="s">
        <v>255</v>
      </c>
      <c r="E153" s="86" t="s">
        <v>347</v>
      </c>
      <c r="F153" s="86" t="s">
        <v>348</v>
      </c>
      <c r="G153" s="86" t="s">
        <v>264</v>
      </c>
      <c r="H153" s="87">
        <v>22205.93</v>
      </c>
    </row>
    <row r="154" spans="1:8" s="82" customFormat="1" ht="27.75" customHeight="1" x14ac:dyDescent="0.25">
      <c r="B154" s="100" t="s">
        <v>265</v>
      </c>
      <c r="C154" s="86" t="s">
        <v>2</v>
      </c>
      <c r="D154" s="86" t="s">
        <v>255</v>
      </c>
      <c r="E154" s="86" t="s">
        <v>347</v>
      </c>
      <c r="F154" s="86" t="s">
        <v>348</v>
      </c>
      <c r="G154" s="86" t="s">
        <v>266</v>
      </c>
      <c r="H154" s="87">
        <f>H155</f>
        <v>-100</v>
      </c>
    </row>
    <row r="155" spans="1:8" s="82" customFormat="1" ht="31.5" customHeight="1" x14ac:dyDescent="0.25">
      <c r="B155" s="100" t="s">
        <v>267</v>
      </c>
      <c r="C155" s="86" t="s">
        <v>2</v>
      </c>
      <c r="D155" s="86" t="s">
        <v>255</v>
      </c>
      <c r="E155" s="86" t="s">
        <v>347</v>
      </c>
      <c r="F155" s="86" t="s">
        <v>348</v>
      </c>
      <c r="G155" s="86" t="s">
        <v>268</v>
      </c>
      <c r="H155" s="87">
        <v>-100</v>
      </c>
    </row>
    <row r="156" spans="1:8" s="82" customFormat="1" ht="18.75" customHeight="1" x14ac:dyDescent="0.25">
      <c r="B156" s="85" t="s">
        <v>285</v>
      </c>
      <c r="C156" s="86" t="s">
        <v>2</v>
      </c>
      <c r="D156" s="86" t="s">
        <v>255</v>
      </c>
      <c r="E156" s="86" t="s">
        <v>347</v>
      </c>
      <c r="F156" s="86" t="s">
        <v>348</v>
      </c>
      <c r="G156" s="86" t="s">
        <v>270</v>
      </c>
      <c r="H156" s="87">
        <f>H157</f>
        <v>100</v>
      </c>
    </row>
    <row r="157" spans="1:8" s="82" customFormat="1" ht="14.25" customHeight="1" x14ac:dyDescent="0.25">
      <c r="B157" s="90" t="s">
        <v>271</v>
      </c>
      <c r="C157" s="86" t="s">
        <v>2</v>
      </c>
      <c r="D157" s="86" t="s">
        <v>255</v>
      </c>
      <c r="E157" s="86" t="s">
        <v>347</v>
      </c>
      <c r="F157" s="86" t="s">
        <v>348</v>
      </c>
      <c r="G157" s="86" t="s">
        <v>272</v>
      </c>
      <c r="H157" s="87">
        <v>100</v>
      </c>
    </row>
    <row r="158" spans="1:8" s="82" customFormat="1" ht="30" hidden="1" customHeight="1" x14ac:dyDescent="0.25">
      <c r="B158" s="79" t="s">
        <v>349</v>
      </c>
      <c r="C158" s="80" t="s">
        <v>2</v>
      </c>
      <c r="D158" s="80" t="s">
        <v>255</v>
      </c>
      <c r="E158" s="80" t="s">
        <v>347</v>
      </c>
      <c r="F158" s="80" t="s">
        <v>350</v>
      </c>
      <c r="G158" s="80"/>
      <c r="H158" s="81">
        <f>H159</f>
        <v>0</v>
      </c>
    </row>
    <row r="159" spans="1:8" s="82" customFormat="1" ht="27" hidden="1" customHeight="1" x14ac:dyDescent="0.25">
      <c r="B159" s="100" t="s">
        <v>265</v>
      </c>
      <c r="C159" s="86" t="s">
        <v>2</v>
      </c>
      <c r="D159" s="86" t="s">
        <v>255</v>
      </c>
      <c r="E159" s="86" t="s">
        <v>347</v>
      </c>
      <c r="F159" s="86" t="s">
        <v>350</v>
      </c>
      <c r="G159" s="86" t="s">
        <v>266</v>
      </c>
      <c r="H159" s="87">
        <f>H160</f>
        <v>0</v>
      </c>
    </row>
    <row r="160" spans="1:8" s="82" customFormat="1" ht="28.5" hidden="1" customHeight="1" x14ac:dyDescent="0.25">
      <c r="B160" s="100" t="s">
        <v>267</v>
      </c>
      <c r="C160" s="86" t="s">
        <v>2</v>
      </c>
      <c r="D160" s="86" t="s">
        <v>255</v>
      </c>
      <c r="E160" s="86" t="s">
        <v>347</v>
      </c>
      <c r="F160" s="86" t="s">
        <v>350</v>
      </c>
      <c r="G160" s="86" t="s">
        <v>268</v>
      </c>
      <c r="H160" s="87"/>
    </row>
    <row r="161" spans="2:9" s="82" customFormat="1" ht="33.6" hidden="1" customHeight="1" x14ac:dyDescent="0.25">
      <c r="B161" s="99" t="s">
        <v>351</v>
      </c>
      <c r="C161" s="80" t="s">
        <v>2</v>
      </c>
      <c r="D161" s="80" t="s">
        <v>255</v>
      </c>
      <c r="E161" s="80" t="s">
        <v>347</v>
      </c>
      <c r="F161" s="80" t="s">
        <v>352</v>
      </c>
      <c r="G161" s="80"/>
      <c r="H161" s="81">
        <f>H162</f>
        <v>0</v>
      </c>
    </row>
    <row r="162" spans="2:9" s="82" customFormat="1" ht="29.25" hidden="1" customHeight="1" x14ac:dyDescent="0.25">
      <c r="B162" s="100" t="s">
        <v>265</v>
      </c>
      <c r="C162" s="86" t="s">
        <v>2</v>
      </c>
      <c r="D162" s="86" t="s">
        <v>255</v>
      </c>
      <c r="E162" s="86" t="s">
        <v>347</v>
      </c>
      <c r="F162" s="86" t="s">
        <v>352</v>
      </c>
      <c r="G162" s="86" t="s">
        <v>266</v>
      </c>
      <c r="H162" s="87">
        <f>H163</f>
        <v>0</v>
      </c>
    </row>
    <row r="163" spans="2:9" s="82" customFormat="1" ht="33.75" hidden="1" customHeight="1" x14ac:dyDescent="0.25">
      <c r="B163" s="100" t="s">
        <v>267</v>
      </c>
      <c r="C163" s="86" t="s">
        <v>2</v>
      </c>
      <c r="D163" s="86" t="s">
        <v>255</v>
      </c>
      <c r="E163" s="86" t="s">
        <v>347</v>
      </c>
      <c r="F163" s="86" t="s">
        <v>352</v>
      </c>
      <c r="G163" s="86" t="s">
        <v>268</v>
      </c>
      <c r="H163" s="87"/>
    </row>
    <row r="164" spans="2:9" s="82" customFormat="1" ht="46.5" hidden="1" customHeight="1" x14ac:dyDescent="0.25">
      <c r="B164" s="97" t="s">
        <v>353</v>
      </c>
      <c r="C164" s="80" t="s">
        <v>2</v>
      </c>
      <c r="D164" s="80" t="s">
        <v>255</v>
      </c>
      <c r="E164" s="80" t="s">
        <v>347</v>
      </c>
      <c r="F164" s="80" t="s">
        <v>354</v>
      </c>
      <c r="G164" s="86"/>
      <c r="H164" s="81">
        <f>H165+H167</f>
        <v>0</v>
      </c>
    </row>
    <row r="165" spans="2:9" s="82" customFormat="1" ht="26.25" hidden="1" customHeight="1" x14ac:dyDescent="0.25">
      <c r="B165" s="100" t="s">
        <v>265</v>
      </c>
      <c r="C165" s="86" t="s">
        <v>2</v>
      </c>
      <c r="D165" s="86" t="s">
        <v>255</v>
      </c>
      <c r="E165" s="86" t="s">
        <v>347</v>
      </c>
      <c r="F165" s="86" t="s">
        <v>354</v>
      </c>
      <c r="G165" s="86" t="s">
        <v>266</v>
      </c>
      <c r="H165" s="87">
        <f>H166</f>
        <v>0</v>
      </c>
    </row>
    <row r="166" spans="2:9" s="82" customFormat="1" ht="28.5" hidden="1" customHeight="1" x14ac:dyDescent="0.25">
      <c r="B166" s="100" t="s">
        <v>267</v>
      </c>
      <c r="C166" s="86" t="s">
        <v>2</v>
      </c>
      <c r="D166" s="86" t="s">
        <v>255</v>
      </c>
      <c r="E166" s="86" t="s">
        <v>347</v>
      </c>
      <c r="F166" s="86" t="s">
        <v>354</v>
      </c>
      <c r="G166" s="86" t="s">
        <v>268</v>
      </c>
      <c r="H166" s="87"/>
    </row>
    <row r="167" spans="2:9" s="82" customFormat="1" ht="19.5" hidden="1" customHeight="1" x14ac:dyDescent="0.25">
      <c r="B167" s="85" t="s">
        <v>285</v>
      </c>
      <c r="C167" s="86" t="s">
        <v>2</v>
      </c>
      <c r="D167" s="86" t="s">
        <v>255</v>
      </c>
      <c r="E167" s="86" t="s">
        <v>347</v>
      </c>
      <c r="F167" s="86" t="s">
        <v>354</v>
      </c>
      <c r="G167" s="86" t="s">
        <v>270</v>
      </c>
      <c r="H167" s="87">
        <f>H168</f>
        <v>0</v>
      </c>
    </row>
    <row r="168" spans="2:9" s="82" customFormat="1" ht="24" hidden="1" customHeight="1" x14ac:dyDescent="0.25">
      <c r="B168" s="90" t="s">
        <v>271</v>
      </c>
      <c r="C168" s="86" t="s">
        <v>2</v>
      </c>
      <c r="D168" s="86" t="s">
        <v>255</v>
      </c>
      <c r="E168" s="86" t="s">
        <v>347</v>
      </c>
      <c r="F168" s="86" t="s">
        <v>354</v>
      </c>
      <c r="G168" s="86" t="s">
        <v>272</v>
      </c>
      <c r="H168" s="87"/>
    </row>
    <row r="169" spans="2:9" s="82" customFormat="1" ht="44.25" hidden="1" customHeight="1" x14ac:dyDescent="0.25">
      <c r="B169" s="97" t="s">
        <v>355</v>
      </c>
      <c r="C169" s="80" t="s">
        <v>2</v>
      </c>
      <c r="D169" s="80" t="s">
        <v>255</v>
      </c>
      <c r="E169" s="80" t="s">
        <v>347</v>
      </c>
      <c r="F169" s="80" t="s">
        <v>356</v>
      </c>
      <c r="G169" s="80"/>
      <c r="H169" s="81">
        <f>H170</f>
        <v>0</v>
      </c>
    </row>
    <row r="170" spans="2:9" s="82" customFormat="1" ht="27.75" hidden="1" customHeight="1" x14ac:dyDescent="0.25">
      <c r="B170" s="100" t="s">
        <v>265</v>
      </c>
      <c r="C170" s="86" t="s">
        <v>2</v>
      </c>
      <c r="D170" s="86" t="s">
        <v>255</v>
      </c>
      <c r="E170" s="86" t="s">
        <v>347</v>
      </c>
      <c r="F170" s="86" t="s">
        <v>356</v>
      </c>
      <c r="G170" s="86" t="s">
        <v>266</v>
      </c>
      <c r="H170" s="87">
        <f>H171</f>
        <v>0</v>
      </c>
    </row>
    <row r="171" spans="2:9" s="82" customFormat="1" ht="28.5" hidden="1" customHeight="1" x14ac:dyDescent="0.25">
      <c r="B171" s="100" t="s">
        <v>267</v>
      </c>
      <c r="C171" s="86" t="s">
        <v>2</v>
      </c>
      <c r="D171" s="86" t="s">
        <v>255</v>
      </c>
      <c r="E171" s="86" t="s">
        <v>347</v>
      </c>
      <c r="F171" s="86" t="s">
        <v>356</v>
      </c>
      <c r="G171" s="86" t="s">
        <v>268</v>
      </c>
      <c r="H171" s="87">
        <v>0</v>
      </c>
    </row>
    <row r="172" spans="2:9" s="82" customFormat="1" ht="30" hidden="1" customHeight="1" x14ac:dyDescent="0.25">
      <c r="B172" s="97" t="s">
        <v>357</v>
      </c>
      <c r="C172" s="80" t="s">
        <v>2</v>
      </c>
      <c r="D172" s="80" t="s">
        <v>255</v>
      </c>
      <c r="E172" s="80" t="s">
        <v>347</v>
      </c>
      <c r="F172" s="80" t="s">
        <v>358</v>
      </c>
      <c r="G172" s="80"/>
      <c r="H172" s="81">
        <f>H173</f>
        <v>0</v>
      </c>
    </row>
    <row r="173" spans="2:9" s="82" customFormat="1" ht="27.75" hidden="1" customHeight="1" x14ac:dyDescent="0.25">
      <c r="B173" s="100" t="s">
        <v>265</v>
      </c>
      <c r="C173" s="86" t="s">
        <v>2</v>
      </c>
      <c r="D173" s="86" t="s">
        <v>255</v>
      </c>
      <c r="E173" s="86" t="s">
        <v>347</v>
      </c>
      <c r="F173" s="86" t="s">
        <v>358</v>
      </c>
      <c r="G173" s="86" t="s">
        <v>266</v>
      </c>
      <c r="H173" s="87">
        <f>H174</f>
        <v>0</v>
      </c>
    </row>
    <row r="174" spans="2:9" s="82" customFormat="1" ht="32.25" hidden="1" customHeight="1" x14ac:dyDescent="0.25">
      <c r="B174" s="100" t="s">
        <v>267</v>
      </c>
      <c r="C174" s="86" t="s">
        <v>2</v>
      </c>
      <c r="D174" s="86" t="s">
        <v>255</v>
      </c>
      <c r="E174" s="86" t="s">
        <v>347</v>
      </c>
      <c r="F174" s="86" t="s">
        <v>358</v>
      </c>
      <c r="G174" s="86" t="s">
        <v>268</v>
      </c>
      <c r="H174" s="87"/>
    </row>
    <row r="175" spans="2:9" s="82" customFormat="1" ht="27.75" customHeight="1" x14ac:dyDescent="0.25">
      <c r="B175" s="97" t="s">
        <v>359</v>
      </c>
      <c r="C175" s="80" t="s">
        <v>6</v>
      </c>
      <c r="D175" s="86"/>
      <c r="E175" s="86"/>
      <c r="F175" s="86"/>
      <c r="G175" s="86"/>
      <c r="H175" s="81">
        <f>H176+H193+H220+H228+H204+H211+H198</f>
        <v>113500</v>
      </c>
    </row>
    <row r="176" spans="2:9" s="82" customFormat="1" x14ac:dyDescent="0.25">
      <c r="B176" s="79" t="s">
        <v>254</v>
      </c>
      <c r="C176" s="80" t="s">
        <v>6</v>
      </c>
      <c r="D176" s="80" t="s">
        <v>255</v>
      </c>
      <c r="E176" s="80"/>
      <c r="F176" s="80"/>
      <c r="G176" s="80"/>
      <c r="H176" s="81">
        <f>H177+H185+H189</f>
        <v>-71500</v>
      </c>
      <c r="I176" s="84"/>
    </row>
    <row r="177" spans="2:8" s="82" customFormat="1" ht="41.25" hidden="1" customHeight="1" x14ac:dyDescent="0.25">
      <c r="B177" s="79" t="s">
        <v>360</v>
      </c>
      <c r="C177" s="80" t="s">
        <v>6</v>
      </c>
      <c r="D177" s="80" t="s">
        <v>255</v>
      </c>
      <c r="E177" s="80" t="s">
        <v>361</v>
      </c>
      <c r="F177" s="80"/>
      <c r="G177" s="80"/>
      <c r="H177" s="81">
        <f>H178</f>
        <v>0</v>
      </c>
    </row>
    <row r="178" spans="2:8" s="82" customFormat="1" ht="28.5" hidden="1" customHeight="1" x14ac:dyDescent="0.25">
      <c r="B178" s="79" t="s">
        <v>310</v>
      </c>
      <c r="C178" s="80" t="s">
        <v>6</v>
      </c>
      <c r="D178" s="80" t="s">
        <v>255</v>
      </c>
      <c r="E178" s="80" t="s">
        <v>361</v>
      </c>
      <c r="F178" s="80" t="s">
        <v>362</v>
      </c>
      <c r="G178" s="80"/>
      <c r="H178" s="81">
        <f>H179+H181+H183</f>
        <v>0</v>
      </c>
    </row>
    <row r="179" spans="2:8" s="82" customFormat="1" ht="66" hidden="1" x14ac:dyDescent="0.25">
      <c r="B179" s="88" t="s">
        <v>262</v>
      </c>
      <c r="C179" s="86" t="s">
        <v>6</v>
      </c>
      <c r="D179" s="86" t="s">
        <v>255</v>
      </c>
      <c r="E179" s="86" t="s">
        <v>361</v>
      </c>
      <c r="F179" s="86" t="s">
        <v>362</v>
      </c>
      <c r="G179" s="86" t="s">
        <v>14</v>
      </c>
      <c r="H179" s="87">
        <f>H180</f>
        <v>0</v>
      </c>
    </row>
    <row r="180" spans="2:8" s="82" customFormat="1" ht="26.4" hidden="1" x14ac:dyDescent="0.25">
      <c r="B180" s="89" t="s">
        <v>263</v>
      </c>
      <c r="C180" s="86" t="s">
        <v>6</v>
      </c>
      <c r="D180" s="86" t="s">
        <v>255</v>
      </c>
      <c r="E180" s="86" t="s">
        <v>361</v>
      </c>
      <c r="F180" s="86" t="s">
        <v>362</v>
      </c>
      <c r="G180" s="86" t="s">
        <v>264</v>
      </c>
      <c r="H180" s="87"/>
    </row>
    <row r="181" spans="2:8" s="82" customFormat="1" ht="31.5" hidden="1" customHeight="1" x14ac:dyDescent="0.25">
      <c r="B181" s="89" t="s">
        <v>265</v>
      </c>
      <c r="C181" s="86" t="s">
        <v>6</v>
      </c>
      <c r="D181" s="86" t="s">
        <v>255</v>
      </c>
      <c r="E181" s="86" t="s">
        <v>361</v>
      </c>
      <c r="F181" s="86" t="s">
        <v>362</v>
      </c>
      <c r="G181" s="86" t="s">
        <v>266</v>
      </c>
      <c r="H181" s="87">
        <f>H182</f>
        <v>0</v>
      </c>
    </row>
    <row r="182" spans="2:8" s="82" customFormat="1" ht="30" hidden="1" customHeight="1" x14ac:dyDescent="0.25">
      <c r="B182" s="89" t="s">
        <v>267</v>
      </c>
      <c r="C182" s="86" t="s">
        <v>6</v>
      </c>
      <c r="D182" s="86" t="s">
        <v>255</v>
      </c>
      <c r="E182" s="86" t="s">
        <v>361</v>
      </c>
      <c r="F182" s="86" t="s">
        <v>362</v>
      </c>
      <c r="G182" s="86" t="s">
        <v>268</v>
      </c>
      <c r="H182" s="87"/>
    </row>
    <row r="183" spans="2:8" s="82" customFormat="1" ht="18" hidden="1" customHeight="1" x14ac:dyDescent="0.25">
      <c r="B183" s="85" t="s">
        <v>285</v>
      </c>
      <c r="C183" s="86" t="s">
        <v>6</v>
      </c>
      <c r="D183" s="86" t="s">
        <v>255</v>
      </c>
      <c r="E183" s="86" t="s">
        <v>361</v>
      </c>
      <c r="F183" s="86" t="s">
        <v>362</v>
      </c>
      <c r="G183" s="86" t="s">
        <v>270</v>
      </c>
      <c r="H183" s="87">
        <f>H184</f>
        <v>0</v>
      </c>
    </row>
    <row r="184" spans="2:8" s="82" customFormat="1" ht="17.25" hidden="1" customHeight="1" x14ac:dyDescent="0.25">
      <c r="B184" s="90" t="s">
        <v>271</v>
      </c>
      <c r="C184" s="86" t="s">
        <v>6</v>
      </c>
      <c r="D184" s="86" t="s">
        <v>255</v>
      </c>
      <c r="E184" s="86" t="s">
        <v>361</v>
      </c>
      <c r="F184" s="86" t="s">
        <v>362</v>
      </c>
      <c r="G184" s="86" t="s">
        <v>272</v>
      </c>
      <c r="H184" s="87"/>
    </row>
    <row r="185" spans="2:8" s="82" customFormat="1" x14ac:dyDescent="0.25">
      <c r="B185" s="79" t="s">
        <v>363</v>
      </c>
      <c r="C185" s="80" t="s">
        <v>6</v>
      </c>
      <c r="D185" s="80" t="s">
        <v>255</v>
      </c>
      <c r="E185" s="80" t="s">
        <v>364</v>
      </c>
      <c r="F185" s="80"/>
      <c r="G185" s="80"/>
      <c r="H185" s="81">
        <f>H186</f>
        <v>-71500</v>
      </c>
    </row>
    <row r="186" spans="2:8" s="82" customFormat="1" x14ac:dyDescent="0.25">
      <c r="B186" s="79" t="s">
        <v>365</v>
      </c>
      <c r="C186" s="80" t="s">
        <v>6</v>
      </c>
      <c r="D186" s="80" t="s">
        <v>255</v>
      </c>
      <c r="E186" s="80" t="s">
        <v>364</v>
      </c>
      <c r="F186" s="80" t="s">
        <v>366</v>
      </c>
      <c r="G186" s="80"/>
      <c r="H186" s="81">
        <f>H187</f>
        <v>-71500</v>
      </c>
    </row>
    <row r="187" spans="2:8" s="82" customFormat="1" ht="17.25" customHeight="1" x14ac:dyDescent="0.25">
      <c r="B187" s="85" t="s">
        <v>367</v>
      </c>
      <c r="C187" s="86" t="s">
        <v>6</v>
      </c>
      <c r="D187" s="86" t="s">
        <v>255</v>
      </c>
      <c r="E187" s="86" t="s">
        <v>364</v>
      </c>
      <c r="F187" s="86" t="s">
        <v>366</v>
      </c>
      <c r="G187" s="86" t="s">
        <v>270</v>
      </c>
      <c r="H187" s="87">
        <f>H188</f>
        <v>-71500</v>
      </c>
    </row>
    <row r="188" spans="2:8" s="82" customFormat="1" ht="14.25" customHeight="1" x14ac:dyDescent="0.25">
      <c r="B188" s="85" t="s">
        <v>368</v>
      </c>
      <c r="C188" s="86" t="s">
        <v>6</v>
      </c>
      <c r="D188" s="86" t="s">
        <v>255</v>
      </c>
      <c r="E188" s="86" t="s">
        <v>364</v>
      </c>
      <c r="F188" s="86" t="s">
        <v>366</v>
      </c>
      <c r="G188" s="86" t="s">
        <v>369</v>
      </c>
      <c r="H188" s="87">
        <f>-60500-11000</f>
        <v>-71500</v>
      </c>
    </row>
    <row r="189" spans="2:8" s="82" customFormat="1" ht="18.75" hidden="1" customHeight="1" x14ac:dyDescent="0.25">
      <c r="B189" s="79" t="s">
        <v>370</v>
      </c>
      <c r="C189" s="80" t="s">
        <v>6</v>
      </c>
      <c r="D189" s="80" t="s">
        <v>255</v>
      </c>
      <c r="E189" s="80" t="s">
        <v>347</v>
      </c>
      <c r="F189" s="80"/>
      <c r="G189" s="80"/>
      <c r="H189" s="81"/>
    </row>
    <row r="190" spans="2:8" s="82" customFormat="1" ht="114.6" hidden="1" customHeight="1" x14ac:dyDescent="0.25">
      <c r="B190" s="97" t="s">
        <v>371</v>
      </c>
      <c r="C190" s="80" t="s">
        <v>6</v>
      </c>
      <c r="D190" s="80" t="s">
        <v>255</v>
      </c>
      <c r="E190" s="80" t="s">
        <v>347</v>
      </c>
      <c r="F190" s="80" t="s">
        <v>372</v>
      </c>
      <c r="G190" s="80"/>
      <c r="H190" s="81">
        <f>H191</f>
        <v>0</v>
      </c>
    </row>
    <row r="191" spans="2:8" s="82" customFormat="1" hidden="1" x14ac:dyDescent="0.25">
      <c r="B191" s="90" t="s">
        <v>373</v>
      </c>
      <c r="C191" s="86" t="s">
        <v>6</v>
      </c>
      <c r="D191" s="86" t="s">
        <v>255</v>
      </c>
      <c r="E191" s="86" t="s">
        <v>347</v>
      </c>
      <c r="F191" s="86" t="s">
        <v>372</v>
      </c>
      <c r="G191" s="86" t="s">
        <v>374</v>
      </c>
      <c r="H191" s="87">
        <f>H192</f>
        <v>0</v>
      </c>
    </row>
    <row r="192" spans="2:8" s="82" customFormat="1" ht="16.5" hidden="1" customHeight="1" x14ac:dyDescent="0.25">
      <c r="B192" s="90" t="s">
        <v>375</v>
      </c>
      <c r="C192" s="86" t="s">
        <v>6</v>
      </c>
      <c r="D192" s="86" t="s">
        <v>255</v>
      </c>
      <c r="E192" s="86" t="s">
        <v>347</v>
      </c>
      <c r="F192" s="86" t="s">
        <v>372</v>
      </c>
      <c r="G192" s="86" t="s">
        <v>376</v>
      </c>
      <c r="H192" s="87"/>
    </row>
    <row r="193" spans="2:9" s="82" customFormat="1" ht="13.5" hidden="1" customHeight="1" x14ac:dyDescent="0.25">
      <c r="B193" s="79" t="s">
        <v>377</v>
      </c>
      <c r="C193" s="80" t="s">
        <v>378</v>
      </c>
      <c r="D193" s="80" t="s">
        <v>290</v>
      </c>
      <c r="E193" s="80"/>
      <c r="F193" s="80"/>
      <c r="G193" s="80"/>
      <c r="H193" s="81">
        <f>H194</f>
        <v>0</v>
      </c>
      <c r="I193" s="83"/>
    </row>
    <row r="194" spans="2:9" s="82" customFormat="1" ht="18.75" hidden="1" customHeight="1" x14ac:dyDescent="0.25">
      <c r="B194" s="79" t="s">
        <v>379</v>
      </c>
      <c r="C194" s="80" t="s">
        <v>6</v>
      </c>
      <c r="D194" s="80" t="s">
        <v>290</v>
      </c>
      <c r="E194" s="80" t="s">
        <v>257</v>
      </c>
      <c r="F194" s="80"/>
      <c r="G194" s="80"/>
      <c r="H194" s="81">
        <f>H195</f>
        <v>0</v>
      </c>
    </row>
    <row r="195" spans="2:9" s="82" customFormat="1" ht="56.4" hidden="1" customHeight="1" x14ac:dyDescent="0.25">
      <c r="B195" s="79" t="s">
        <v>380</v>
      </c>
      <c r="C195" s="80" t="s">
        <v>6</v>
      </c>
      <c r="D195" s="80" t="s">
        <v>290</v>
      </c>
      <c r="E195" s="80" t="s">
        <v>257</v>
      </c>
      <c r="F195" s="80" t="s">
        <v>381</v>
      </c>
      <c r="G195" s="80"/>
      <c r="H195" s="81">
        <f>H196</f>
        <v>0</v>
      </c>
    </row>
    <row r="196" spans="2:9" s="82" customFormat="1" ht="18.75" hidden="1" customHeight="1" x14ac:dyDescent="0.25">
      <c r="B196" s="85" t="s">
        <v>382</v>
      </c>
      <c r="C196" s="86" t="s">
        <v>6</v>
      </c>
      <c r="D196" s="86" t="s">
        <v>290</v>
      </c>
      <c r="E196" s="86" t="s">
        <v>257</v>
      </c>
      <c r="F196" s="86" t="s">
        <v>381</v>
      </c>
      <c r="G196" s="86" t="s">
        <v>374</v>
      </c>
      <c r="H196" s="87">
        <f>H197</f>
        <v>0</v>
      </c>
    </row>
    <row r="197" spans="2:9" s="82" customFormat="1" ht="16.5" hidden="1" customHeight="1" x14ac:dyDescent="0.25">
      <c r="B197" s="85" t="s">
        <v>375</v>
      </c>
      <c r="C197" s="86" t="s">
        <v>6</v>
      </c>
      <c r="D197" s="86" t="s">
        <v>290</v>
      </c>
      <c r="E197" s="86" t="s">
        <v>257</v>
      </c>
      <c r="F197" s="86" t="s">
        <v>381</v>
      </c>
      <c r="G197" s="86" t="s">
        <v>376</v>
      </c>
      <c r="H197" s="87"/>
    </row>
    <row r="198" spans="2:9" s="82" customFormat="1" ht="30" hidden="1" customHeight="1" x14ac:dyDescent="0.25">
      <c r="B198" s="79" t="s">
        <v>383</v>
      </c>
      <c r="C198" s="80" t="s">
        <v>6</v>
      </c>
      <c r="D198" s="80" t="s">
        <v>257</v>
      </c>
      <c r="E198" s="80"/>
      <c r="F198" s="80"/>
      <c r="G198" s="80"/>
      <c r="H198" s="81">
        <f>H199</f>
        <v>0</v>
      </c>
    </row>
    <row r="199" spans="2:9" s="82" customFormat="1" ht="16.5" hidden="1" customHeight="1" x14ac:dyDescent="0.25">
      <c r="B199" s="79" t="s">
        <v>384</v>
      </c>
      <c r="C199" s="80" t="s">
        <v>6</v>
      </c>
      <c r="D199" s="80" t="s">
        <v>257</v>
      </c>
      <c r="E199" s="80" t="s">
        <v>337</v>
      </c>
      <c r="F199" s="80"/>
      <c r="G199" s="80"/>
      <c r="H199" s="81">
        <f>H200</f>
        <v>0</v>
      </c>
    </row>
    <row r="200" spans="2:9" s="82" customFormat="1" ht="16.5" hidden="1" customHeight="1" x14ac:dyDescent="0.25">
      <c r="B200" s="79" t="s">
        <v>365</v>
      </c>
      <c r="C200" s="80" t="s">
        <v>6</v>
      </c>
      <c r="D200" s="80" t="s">
        <v>257</v>
      </c>
      <c r="E200" s="80" t="s">
        <v>337</v>
      </c>
      <c r="F200" s="80" t="s">
        <v>366</v>
      </c>
      <c r="G200" s="80"/>
      <c r="H200" s="81">
        <f>H201</f>
        <v>0</v>
      </c>
    </row>
    <row r="201" spans="2:9" s="82" customFormat="1" ht="16.5" hidden="1" customHeight="1" x14ac:dyDescent="0.25">
      <c r="B201" s="85" t="s">
        <v>385</v>
      </c>
      <c r="C201" s="86" t="s">
        <v>6</v>
      </c>
      <c r="D201" s="86" t="s">
        <v>257</v>
      </c>
      <c r="E201" s="86" t="s">
        <v>337</v>
      </c>
      <c r="F201" s="86" t="s">
        <v>366</v>
      </c>
      <c r="G201" s="86" t="s">
        <v>374</v>
      </c>
      <c r="H201" s="87">
        <f>H202</f>
        <v>0</v>
      </c>
    </row>
    <row r="202" spans="2:9" s="82" customFormat="1" ht="16.5" hidden="1" customHeight="1" x14ac:dyDescent="0.25">
      <c r="B202" s="85" t="s">
        <v>241</v>
      </c>
      <c r="C202" s="86" t="s">
        <v>6</v>
      </c>
      <c r="D202" s="86" t="s">
        <v>257</v>
      </c>
      <c r="E202" s="86" t="s">
        <v>337</v>
      </c>
      <c r="F202" s="86" t="s">
        <v>366</v>
      </c>
      <c r="G202" s="86" t="s">
        <v>386</v>
      </c>
      <c r="H202" s="87"/>
    </row>
    <row r="203" spans="2:9" s="82" customFormat="1" ht="16.5" hidden="1" customHeight="1" x14ac:dyDescent="0.25">
      <c r="B203" s="79" t="s">
        <v>387</v>
      </c>
      <c r="C203" s="80" t="s">
        <v>6</v>
      </c>
      <c r="D203" s="80" t="s">
        <v>339</v>
      </c>
      <c r="E203" s="80"/>
      <c r="F203" s="80"/>
      <c r="G203" s="80"/>
      <c r="H203" s="81">
        <f>H204</f>
        <v>0</v>
      </c>
    </row>
    <row r="204" spans="2:9" s="82" customFormat="1" ht="16.5" hidden="1" customHeight="1" x14ac:dyDescent="0.25">
      <c r="B204" s="85" t="s">
        <v>388</v>
      </c>
      <c r="C204" s="80" t="s">
        <v>6</v>
      </c>
      <c r="D204" s="80" t="s">
        <v>339</v>
      </c>
      <c r="E204" s="80" t="s">
        <v>309</v>
      </c>
      <c r="F204" s="80"/>
      <c r="G204" s="80"/>
      <c r="H204" s="81">
        <f>H208+H205</f>
        <v>0</v>
      </c>
    </row>
    <row r="205" spans="2:9" s="82" customFormat="1" ht="55.5" hidden="1" customHeight="1" x14ac:dyDescent="0.25">
      <c r="B205" s="79" t="s">
        <v>682</v>
      </c>
      <c r="C205" s="80" t="s">
        <v>6</v>
      </c>
      <c r="D205" s="80" t="s">
        <v>339</v>
      </c>
      <c r="E205" s="80" t="s">
        <v>389</v>
      </c>
      <c r="F205" s="80" t="s">
        <v>390</v>
      </c>
      <c r="G205" s="80"/>
      <c r="H205" s="81">
        <f>H206</f>
        <v>0</v>
      </c>
    </row>
    <row r="206" spans="2:9" s="82" customFormat="1" ht="16.5" hidden="1" customHeight="1" x14ac:dyDescent="0.25">
      <c r="B206" s="85" t="s">
        <v>385</v>
      </c>
      <c r="C206" s="86" t="s">
        <v>6</v>
      </c>
      <c r="D206" s="86" t="s">
        <v>339</v>
      </c>
      <c r="E206" s="86" t="s">
        <v>389</v>
      </c>
      <c r="F206" s="86" t="s">
        <v>390</v>
      </c>
      <c r="G206" s="86" t="s">
        <v>374</v>
      </c>
      <c r="H206" s="87">
        <f>H207</f>
        <v>0</v>
      </c>
    </row>
    <row r="207" spans="2:9" s="82" customFormat="1" ht="16.5" hidden="1" customHeight="1" x14ac:dyDescent="0.25">
      <c r="B207" s="85" t="s">
        <v>241</v>
      </c>
      <c r="C207" s="86" t="s">
        <v>6</v>
      </c>
      <c r="D207" s="86" t="s">
        <v>339</v>
      </c>
      <c r="E207" s="86" t="s">
        <v>389</v>
      </c>
      <c r="F207" s="86" t="s">
        <v>390</v>
      </c>
      <c r="G207" s="86" t="s">
        <v>386</v>
      </c>
      <c r="H207" s="87"/>
    </row>
    <row r="208" spans="2:9" s="82" customFormat="1" ht="195" hidden="1" customHeight="1" x14ac:dyDescent="0.25">
      <c r="B208" s="79" t="s">
        <v>391</v>
      </c>
      <c r="C208" s="80" t="s">
        <v>6</v>
      </c>
      <c r="D208" s="80" t="s">
        <v>339</v>
      </c>
      <c r="E208" s="80" t="s">
        <v>309</v>
      </c>
      <c r="F208" s="80" t="s">
        <v>392</v>
      </c>
      <c r="G208" s="80"/>
      <c r="H208" s="81">
        <f>H209</f>
        <v>0</v>
      </c>
    </row>
    <row r="209" spans="2:9" s="82" customFormat="1" ht="16.5" hidden="1" customHeight="1" x14ac:dyDescent="0.25">
      <c r="B209" s="85" t="s">
        <v>385</v>
      </c>
      <c r="C209" s="86" t="s">
        <v>6</v>
      </c>
      <c r="D209" s="86" t="s">
        <v>339</v>
      </c>
      <c r="E209" s="86" t="s">
        <v>309</v>
      </c>
      <c r="F209" s="86" t="s">
        <v>392</v>
      </c>
      <c r="G209" s="86" t="s">
        <v>374</v>
      </c>
      <c r="H209" s="87">
        <f>H210</f>
        <v>0</v>
      </c>
    </row>
    <row r="210" spans="2:9" s="82" customFormat="1" ht="16.5" hidden="1" customHeight="1" x14ac:dyDescent="0.25">
      <c r="B210" s="85" t="s">
        <v>241</v>
      </c>
      <c r="C210" s="86" t="s">
        <v>6</v>
      </c>
      <c r="D210" s="86" t="s">
        <v>339</v>
      </c>
      <c r="E210" s="86" t="s">
        <v>309</v>
      </c>
      <c r="F210" s="86" t="s">
        <v>392</v>
      </c>
      <c r="G210" s="86" t="s">
        <v>386</v>
      </c>
      <c r="H210" s="87"/>
    </row>
    <row r="211" spans="2:9" s="82" customFormat="1" ht="20.25" hidden="1" customHeight="1" x14ac:dyDescent="0.25">
      <c r="B211" s="79" t="s">
        <v>393</v>
      </c>
      <c r="C211" s="80" t="s">
        <v>6</v>
      </c>
      <c r="D211" s="80" t="s">
        <v>394</v>
      </c>
      <c r="E211" s="80"/>
      <c r="F211" s="80"/>
      <c r="G211" s="80"/>
      <c r="H211" s="81">
        <f>H212+H216</f>
        <v>0</v>
      </c>
    </row>
    <row r="212" spans="2:9" s="82" customFormat="1" ht="16.5" hidden="1" customHeight="1" x14ac:dyDescent="0.25">
      <c r="B212" s="79" t="s">
        <v>395</v>
      </c>
      <c r="C212" s="80" t="s">
        <v>6</v>
      </c>
      <c r="D212" s="80" t="s">
        <v>394</v>
      </c>
      <c r="E212" s="80" t="s">
        <v>290</v>
      </c>
      <c r="F212" s="80"/>
      <c r="G212" s="80"/>
      <c r="H212" s="81">
        <f>H213</f>
        <v>0</v>
      </c>
    </row>
    <row r="213" spans="2:9" s="82" customFormat="1" ht="105.6" hidden="1" customHeight="1" x14ac:dyDescent="0.25">
      <c r="B213" s="79" t="s">
        <v>396</v>
      </c>
      <c r="C213" s="80" t="s">
        <v>6</v>
      </c>
      <c r="D213" s="80" t="s">
        <v>394</v>
      </c>
      <c r="E213" s="80" t="s">
        <v>290</v>
      </c>
      <c r="F213" s="80" t="s">
        <v>397</v>
      </c>
      <c r="G213" s="80"/>
      <c r="H213" s="81">
        <f>H214</f>
        <v>0</v>
      </c>
    </row>
    <row r="214" spans="2:9" s="82" customFormat="1" ht="16.5" hidden="1" customHeight="1" x14ac:dyDescent="0.25">
      <c r="B214" s="85" t="s">
        <v>385</v>
      </c>
      <c r="C214" s="86" t="s">
        <v>6</v>
      </c>
      <c r="D214" s="86" t="s">
        <v>394</v>
      </c>
      <c r="E214" s="86" t="s">
        <v>290</v>
      </c>
      <c r="F214" s="86" t="s">
        <v>397</v>
      </c>
      <c r="G214" s="86" t="s">
        <v>374</v>
      </c>
      <c r="H214" s="87">
        <f>H215</f>
        <v>0</v>
      </c>
    </row>
    <row r="215" spans="2:9" s="82" customFormat="1" ht="16.5" hidden="1" customHeight="1" x14ac:dyDescent="0.25">
      <c r="B215" s="85" t="s">
        <v>241</v>
      </c>
      <c r="C215" s="86" t="s">
        <v>6</v>
      </c>
      <c r="D215" s="86" t="s">
        <v>394</v>
      </c>
      <c r="E215" s="86" t="s">
        <v>290</v>
      </c>
      <c r="F215" s="86" t="s">
        <v>397</v>
      </c>
      <c r="G215" s="86" t="s">
        <v>386</v>
      </c>
      <c r="H215" s="87"/>
    </row>
    <row r="216" spans="2:9" s="82" customFormat="1" ht="16.5" hidden="1" customHeight="1" x14ac:dyDescent="0.25">
      <c r="B216" s="79" t="s">
        <v>735</v>
      </c>
      <c r="C216" s="80" t="s">
        <v>6</v>
      </c>
      <c r="D216" s="80" t="s">
        <v>394</v>
      </c>
      <c r="E216" s="80" t="s">
        <v>257</v>
      </c>
      <c r="F216" s="80"/>
      <c r="G216" s="80"/>
      <c r="H216" s="81">
        <f>H217</f>
        <v>0</v>
      </c>
    </row>
    <row r="217" spans="2:9" s="82" customFormat="1" ht="16.5" hidden="1" customHeight="1" x14ac:dyDescent="0.25">
      <c r="B217" s="79" t="s">
        <v>365</v>
      </c>
      <c r="C217" s="80" t="s">
        <v>6</v>
      </c>
      <c r="D217" s="80" t="s">
        <v>394</v>
      </c>
      <c r="E217" s="80" t="s">
        <v>257</v>
      </c>
      <c r="F217" s="80" t="s">
        <v>366</v>
      </c>
      <c r="G217" s="80"/>
      <c r="H217" s="81">
        <f>H218</f>
        <v>0</v>
      </c>
    </row>
    <row r="218" spans="2:9" s="82" customFormat="1" ht="16.5" hidden="1" customHeight="1" x14ac:dyDescent="0.25">
      <c r="B218" s="85" t="s">
        <v>385</v>
      </c>
      <c r="C218" s="86" t="s">
        <v>6</v>
      </c>
      <c r="D218" s="86" t="s">
        <v>394</v>
      </c>
      <c r="E218" s="86" t="s">
        <v>257</v>
      </c>
      <c r="F218" s="86" t="s">
        <v>366</v>
      </c>
      <c r="G218" s="86" t="s">
        <v>374</v>
      </c>
      <c r="H218" s="87">
        <f>H219</f>
        <v>0</v>
      </c>
    </row>
    <row r="219" spans="2:9" s="82" customFormat="1" ht="16.5" hidden="1" customHeight="1" x14ac:dyDescent="0.25">
      <c r="B219" s="85" t="s">
        <v>241</v>
      </c>
      <c r="C219" s="86" t="s">
        <v>6</v>
      </c>
      <c r="D219" s="86" t="s">
        <v>394</v>
      </c>
      <c r="E219" s="86" t="s">
        <v>257</v>
      </c>
      <c r="F219" s="86" t="s">
        <v>366</v>
      </c>
      <c r="G219" s="86" t="s">
        <v>386</v>
      </c>
      <c r="H219" s="87"/>
    </row>
    <row r="220" spans="2:9" s="82" customFormat="1" ht="16.5" hidden="1" customHeight="1" x14ac:dyDescent="0.25">
      <c r="B220" s="79" t="s">
        <v>398</v>
      </c>
      <c r="C220" s="80" t="s">
        <v>6</v>
      </c>
      <c r="D220" s="80" t="s">
        <v>399</v>
      </c>
      <c r="E220" s="80"/>
      <c r="F220" s="80"/>
      <c r="G220" s="80"/>
      <c r="H220" s="81">
        <f>H221</f>
        <v>0</v>
      </c>
      <c r="I220" s="83"/>
    </row>
    <row r="221" spans="2:9" s="82" customFormat="1" hidden="1" x14ac:dyDescent="0.25">
      <c r="B221" s="79" t="s">
        <v>400</v>
      </c>
      <c r="C221" s="80" t="s">
        <v>6</v>
      </c>
      <c r="D221" s="80" t="s">
        <v>399</v>
      </c>
      <c r="E221" s="80" t="s">
        <v>255</v>
      </c>
      <c r="F221" s="80"/>
      <c r="G221" s="80"/>
      <c r="H221" s="81">
        <f>H222+H225</f>
        <v>0</v>
      </c>
    </row>
    <row r="222" spans="2:9" s="82" customFormat="1" ht="78" hidden="1" customHeight="1" x14ac:dyDescent="0.25">
      <c r="B222" s="79" t="s">
        <v>401</v>
      </c>
      <c r="C222" s="80" t="s">
        <v>6</v>
      </c>
      <c r="D222" s="80" t="s">
        <v>399</v>
      </c>
      <c r="E222" s="80" t="s">
        <v>255</v>
      </c>
      <c r="F222" s="80" t="s">
        <v>402</v>
      </c>
      <c r="G222" s="80"/>
      <c r="H222" s="81">
        <f>H223</f>
        <v>0</v>
      </c>
    </row>
    <row r="223" spans="2:9" s="82" customFormat="1" ht="14.25" hidden="1" customHeight="1" x14ac:dyDescent="0.25">
      <c r="B223" s="85" t="s">
        <v>373</v>
      </c>
      <c r="C223" s="86" t="s">
        <v>6</v>
      </c>
      <c r="D223" s="86" t="s">
        <v>399</v>
      </c>
      <c r="E223" s="86" t="s">
        <v>255</v>
      </c>
      <c r="F223" s="86" t="s">
        <v>402</v>
      </c>
      <c r="G223" s="86" t="s">
        <v>374</v>
      </c>
      <c r="H223" s="87">
        <f>H224</f>
        <v>0</v>
      </c>
    </row>
    <row r="224" spans="2:9" s="82" customFormat="1" ht="17.25" hidden="1" customHeight="1" x14ac:dyDescent="0.25">
      <c r="B224" s="85" t="s">
        <v>375</v>
      </c>
      <c r="C224" s="86" t="s">
        <v>6</v>
      </c>
      <c r="D224" s="86" t="s">
        <v>399</v>
      </c>
      <c r="E224" s="86" t="s">
        <v>255</v>
      </c>
      <c r="F224" s="86" t="s">
        <v>402</v>
      </c>
      <c r="G224" s="86" t="s">
        <v>376</v>
      </c>
      <c r="H224" s="87"/>
    </row>
    <row r="225" spans="2:8" s="82" customFormat="1" ht="17.25" hidden="1" customHeight="1" x14ac:dyDescent="0.25">
      <c r="B225" s="79" t="s">
        <v>365</v>
      </c>
      <c r="C225" s="80" t="s">
        <v>6</v>
      </c>
      <c r="D225" s="80" t="s">
        <v>399</v>
      </c>
      <c r="E225" s="80" t="s">
        <v>255</v>
      </c>
      <c r="F225" s="80" t="s">
        <v>366</v>
      </c>
      <c r="G225" s="80"/>
      <c r="H225" s="81">
        <f>H226</f>
        <v>0</v>
      </c>
    </row>
    <row r="226" spans="2:8" s="82" customFormat="1" ht="17.25" hidden="1" customHeight="1" x14ac:dyDescent="0.25">
      <c r="B226" s="85" t="s">
        <v>385</v>
      </c>
      <c r="C226" s="86" t="s">
        <v>6</v>
      </c>
      <c r="D226" s="86" t="s">
        <v>399</v>
      </c>
      <c r="E226" s="86" t="s">
        <v>255</v>
      </c>
      <c r="F226" s="86" t="s">
        <v>366</v>
      </c>
      <c r="G226" s="86" t="s">
        <v>374</v>
      </c>
      <c r="H226" s="87">
        <f>H227</f>
        <v>0</v>
      </c>
    </row>
    <row r="227" spans="2:8" s="82" customFormat="1" ht="17.25" hidden="1" customHeight="1" x14ac:dyDescent="0.25">
      <c r="B227" s="85" t="s">
        <v>241</v>
      </c>
      <c r="C227" s="86" t="s">
        <v>6</v>
      </c>
      <c r="D227" s="86" t="s">
        <v>399</v>
      </c>
      <c r="E227" s="86" t="s">
        <v>255</v>
      </c>
      <c r="F227" s="86" t="s">
        <v>366</v>
      </c>
      <c r="G227" s="86" t="s">
        <v>386</v>
      </c>
      <c r="H227" s="87"/>
    </row>
    <row r="228" spans="2:8" s="82" customFormat="1" ht="40.5" customHeight="1" x14ac:dyDescent="0.25">
      <c r="B228" s="79" t="s">
        <v>403</v>
      </c>
      <c r="C228" s="80" t="s">
        <v>6</v>
      </c>
      <c r="D228" s="80" t="s">
        <v>404</v>
      </c>
      <c r="E228" s="80"/>
      <c r="F228" s="80"/>
      <c r="G228" s="80"/>
      <c r="H228" s="81">
        <f>H229+H233+H237</f>
        <v>185000</v>
      </c>
    </row>
    <row r="229" spans="2:8" s="82" customFormat="1" ht="41.25" hidden="1" customHeight="1" x14ac:dyDescent="0.25">
      <c r="B229" s="79" t="s">
        <v>405</v>
      </c>
      <c r="C229" s="80" t="s">
        <v>6</v>
      </c>
      <c r="D229" s="80" t="s">
        <v>404</v>
      </c>
      <c r="E229" s="80" t="s">
        <v>255</v>
      </c>
      <c r="F229" s="80"/>
      <c r="G229" s="80"/>
      <c r="H229" s="81">
        <f>H230</f>
        <v>0</v>
      </c>
    </row>
    <row r="230" spans="2:8" s="82" customFormat="1" ht="66.75" hidden="1" customHeight="1" x14ac:dyDescent="0.25">
      <c r="B230" s="79" t="s">
        <v>406</v>
      </c>
      <c r="C230" s="80" t="s">
        <v>6</v>
      </c>
      <c r="D230" s="80" t="s">
        <v>404</v>
      </c>
      <c r="E230" s="80" t="s">
        <v>255</v>
      </c>
      <c r="F230" s="80" t="s">
        <v>407</v>
      </c>
      <c r="G230" s="80"/>
      <c r="H230" s="81">
        <f>H231</f>
        <v>0</v>
      </c>
    </row>
    <row r="231" spans="2:8" s="82" customFormat="1" ht="17.25" hidden="1" customHeight="1" x14ac:dyDescent="0.25">
      <c r="B231" s="85" t="s">
        <v>408</v>
      </c>
      <c r="C231" s="86" t="s">
        <v>6</v>
      </c>
      <c r="D231" s="86" t="s">
        <v>404</v>
      </c>
      <c r="E231" s="86" t="s">
        <v>255</v>
      </c>
      <c r="F231" s="86" t="s">
        <v>407</v>
      </c>
      <c r="G231" s="86" t="s">
        <v>374</v>
      </c>
      <c r="H231" s="87">
        <f>H232</f>
        <v>0</v>
      </c>
    </row>
    <row r="232" spans="2:8" s="82" customFormat="1" ht="15.75" hidden="1" customHeight="1" x14ac:dyDescent="0.25">
      <c r="B232" s="85" t="s">
        <v>409</v>
      </c>
      <c r="C232" s="86" t="s">
        <v>6</v>
      </c>
      <c r="D232" s="86" t="s">
        <v>404</v>
      </c>
      <c r="E232" s="86" t="s">
        <v>255</v>
      </c>
      <c r="F232" s="86" t="s">
        <v>407</v>
      </c>
      <c r="G232" s="86" t="s">
        <v>410</v>
      </c>
      <c r="H232" s="87"/>
    </row>
    <row r="233" spans="2:8" s="82" customFormat="1" ht="21" customHeight="1" x14ac:dyDescent="0.25">
      <c r="B233" s="79" t="s">
        <v>411</v>
      </c>
      <c r="C233" s="80" t="s">
        <v>6</v>
      </c>
      <c r="D233" s="80" t="s">
        <v>404</v>
      </c>
      <c r="E233" s="80" t="s">
        <v>290</v>
      </c>
      <c r="F233" s="80"/>
      <c r="G233" s="80"/>
      <c r="H233" s="81">
        <f>H234</f>
        <v>185000</v>
      </c>
    </row>
    <row r="234" spans="2:8" s="82" customFormat="1" ht="29.25" customHeight="1" x14ac:dyDescent="0.25">
      <c r="B234" s="79" t="s">
        <v>412</v>
      </c>
      <c r="C234" s="80" t="s">
        <v>6</v>
      </c>
      <c r="D234" s="80" t="s">
        <v>404</v>
      </c>
      <c r="E234" s="80" t="s">
        <v>290</v>
      </c>
      <c r="F234" s="80" t="s">
        <v>413</v>
      </c>
      <c r="G234" s="80"/>
      <c r="H234" s="81">
        <f>H235</f>
        <v>185000</v>
      </c>
    </row>
    <row r="235" spans="2:8" s="82" customFormat="1" ht="14.25" customHeight="1" x14ac:dyDescent="0.25">
      <c r="B235" s="85" t="s">
        <v>382</v>
      </c>
      <c r="C235" s="86" t="s">
        <v>6</v>
      </c>
      <c r="D235" s="86" t="s">
        <v>404</v>
      </c>
      <c r="E235" s="86" t="s">
        <v>290</v>
      </c>
      <c r="F235" s="86" t="s">
        <v>413</v>
      </c>
      <c r="G235" s="86" t="s">
        <v>374</v>
      </c>
      <c r="H235" s="87">
        <f>H236</f>
        <v>185000</v>
      </c>
    </row>
    <row r="236" spans="2:8" s="82" customFormat="1" ht="16.5" customHeight="1" x14ac:dyDescent="0.25">
      <c r="B236" s="85" t="s">
        <v>414</v>
      </c>
      <c r="C236" s="86" t="s">
        <v>6</v>
      </c>
      <c r="D236" s="86" t="s">
        <v>404</v>
      </c>
      <c r="E236" s="86" t="s">
        <v>290</v>
      </c>
      <c r="F236" s="86" t="s">
        <v>413</v>
      </c>
      <c r="G236" s="86" t="s">
        <v>410</v>
      </c>
      <c r="H236" s="87">
        <v>185000</v>
      </c>
    </row>
    <row r="237" spans="2:8" s="82" customFormat="1" ht="18.75" hidden="1" customHeight="1" x14ac:dyDescent="0.25">
      <c r="B237" s="101" t="s">
        <v>415</v>
      </c>
      <c r="C237" s="80" t="s">
        <v>6</v>
      </c>
      <c r="D237" s="80" t="s">
        <v>404</v>
      </c>
      <c r="E237" s="80" t="s">
        <v>257</v>
      </c>
      <c r="F237" s="80"/>
      <c r="G237" s="80"/>
      <c r="H237" s="81">
        <v>0</v>
      </c>
    </row>
    <row r="238" spans="2:8" s="82" customFormat="1" ht="28.5" hidden="1" customHeight="1" x14ac:dyDescent="0.25">
      <c r="B238" s="101" t="s">
        <v>416</v>
      </c>
      <c r="C238" s="80" t="s">
        <v>6</v>
      </c>
      <c r="D238" s="80" t="s">
        <v>404</v>
      </c>
      <c r="E238" s="80" t="s">
        <v>257</v>
      </c>
      <c r="F238" s="80" t="s">
        <v>417</v>
      </c>
      <c r="G238" s="80"/>
      <c r="H238" s="81">
        <f>H239</f>
        <v>0</v>
      </c>
    </row>
    <row r="239" spans="2:8" s="82" customFormat="1" ht="16.5" hidden="1" customHeight="1" x14ac:dyDescent="0.25">
      <c r="B239" s="102" t="s">
        <v>382</v>
      </c>
      <c r="C239" s="86" t="s">
        <v>6</v>
      </c>
      <c r="D239" s="86" t="s">
        <v>404</v>
      </c>
      <c r="E239" s="86" t="s">
        <v>257</v>
      </c>
      <c r="F239" s="86" t="s">
        <v>417</v>
      </c>
      <c r="G239" s="86" t="s">
        <v>374</v>
      </c>
      <c r="H239" s="87">
        <f>H240</f>
        <v>0</v>
      </c>
    </row>
    <row r="240" spans="2:8" s="82" customFormat="1" ht="15.75" hidden="1" customHeight="1" x14ac:dyDescent="0.25">
      <c r="B240" s="102" t="s">
        <v>241</v>
      </c>
      <c r="C240" s="86" t="s">
        <v>6</v>
      </c>
      <c r="D240" s="86" t="s">
        <v>404</v>
      </c>
      <c r="E240" s="86" t="s">
        <v>257</v>
      </c>
      <c r="F240" s="86" t="s">
        <v>417</v>
      </c>
      <c r="G240" s="86" t="s">
        <v>386</v>
      </c>
      <c r="H240" s="87"/>
    </row>
    <row r="241" spans="2:11" s="82" customFormat="1" ht="26.4" x14ac:dyDescent="0.25">
      <c r="B241" s="79" t="s">
        <v>418</v>
      </c>
      <c r="C241" s="80" t="s">
        <v>12</v>
      </c>
      <c r="D241" s="80"/>
      <c r="E241" s="80"/>
      <c r="F241" s="80"/>
      <c r="G241" s="80"/>
      <c r="H241" s="81">
        <f>H242+H299+H315+H376+H425+H430+H460+H501+H561+H294+H448</f>
        <v>-397500.40999999992</v>
      </c>
      <c r="I241" s="84"/>
    </row>
    <row r="242" spans="2:11" s="82" customFormat="1" x14ac:dyDescent="0.25">
      <c r="B242" s="79" t="s">
        <v>254</v>
      </c>
      <c r="C242" s="80" t="s">
        <v>12</v>
      </c>
      <c r="D242" s="80" t="s">
        <v>255</v>
      </c>
      <c r="E242" s="80"/>
      <c r="F242" s="80"/>
      <c r="G242" s="80"/>
      <c r="H242" s="81">
        <f>H243+H262+H254+H258</f>
        <v>-16000</v>
      </c>
      <c r="I242" s="84"/>
    </row>
    <row r="243" spans="2:11" s="82" customFormat="1" ht="52.8" hidden="1" x14ac:dyDescent="0.25">
      <c r="B243" s="79" t="s">
        <v>419</v>
      </c>
      <c r="C243" s="80" t="s">
        <v>12</v>
      </c>
      <c r="D243" s="80" t="s">
        <v>255</v>
      </c>
      <c r="E243" s="80" t="s">
        <v>339</v>
      </c>
      <c r="F243" s="80"/>
      <c r="G243" s="80"/>
      <c r="H243" s="81">
        <f>H247+H244</f>
        <v>0</v>
      </c>
      <c r="I243" s="84"/>
    </row>
    <row r="244" spans="2:11" s="82" customFormat="1" ht="28.5" hidden="1" customHeight="1" x14ac:dyDescent="0.25">
      <c r="B244" s="79" t="s">
        <v>420</v>
      </c>
      <c r="C244" s="80" t="s">
        <v>12</v>
      </c>
      <c r="D244" s="80" t="s">
        <v>255</v>
      </c>
      <c r="E244" s="80" t="s">
        <v>339</v>
      </c>
      <c r="F244" s="80" t="s">
        <v>421</v>
      </c>
      <c r="G244" s="80"/>
      <c r="H244" s="81">
        <f>H245</f>
        <v>0</v>
      </c>
    </row>
    <row r="245" spans="2:11" s="82" customFormat="1" ht="69.75" hidden="1" customHeight="1" x14ac:dyDescent="0.25">
      <c r="B245" s="88" t="s">
        <v>262</v>
      </c>
      <c r="C245" s="86" t="s">
        <v>12</v>
      </c>
      <c r="D245" s="86" t="s">
        <v>255</v>
      </c>
      <c r="E245" s="86" t="s">
        <v>339</v>
      </c>
      <c r="F245" s="86" t="s">
        <v>421</v>
      </c>
      <c r="G245" s="86" t="s">
        <v>14</v>
      </c>
      <c r="H245" s="87">
        <f>H246</f>
        <v>0</v>
      </c>
    </row>
    <row r="246" spans="2:11" s="82" customFormat="1" ht="26.4" hidden="1" x14ac:dyDescent="0.25">
      <c r="B246" s="89" t="s">
        <v>263</v>
      </c>
      <c r="C246" s="86" t="s">
        <v>12</v>
      </c>
      <c r="D246" s="86" t="s">
        <v>255</v>
      </c>
      <c r="E246" s="86" t="s">
        <v>339</v>
      </c>
      <c r="F246" s="86" t="s">
        <v>421</v>
      </c>
      <c r="G246" s="86" t="s">
        <v>264</v>
      </c>
      <c r="H246" s="87"/>
      <c r="K246" s="103"/>
    </row>
    <row r="247" spans="2:11" s="82" customFormat="1" ht="30.75" hidden="1" customHeight="1" x14ac:dyDescent="0.25">
      <c r="B247" s="79" t="s">
        <v>310</v>
      </c>
      <c r="C247" s="80" t="s">
        <v>12</v>
      </c>
      <c r="D247" s="80" t="s">
        <v>255</v>
      </c>
      <c r="E247" s="80" t="s">
        <v>339</v>
      </c>
      <c r="F247" s="80" t="s">
        <v>422</v>
      </c>
      <c r="G247" s="80"/>
      <c r="H247" s="81">
        <f>H248+H250+H252</f>
        <v>0</v>
      </c>
    </row>
    <row r="248" spans="2:11" s="82" customFormat="1" ht="66" hidden="1" customHeight="1" x14ac:dyDescent="0.25">
      <c r="B248" s="88" t="s">
        <v>262</v>
      </c>
      <c r="C248" s="86" t="s">
        <v>12</v>
      </c>
      <c r="D248" s="86" t="s">
        <v>255</v>
      </c>
      <c r="E248" s="86" t="s">
        <v>339</v>
      </c>
      <c r="F248" s="86" t="s">
        <v>422</v>
      </c>
      <c r="G248" s="86" t="s">
        <v>14</v>
      </c>
      <c r="H248" s="87">
        <f>H249</f>
        <v>0</v>
      </c>
    </row>
    <row r="249" spans="2:11" s="82" customFormat="1" ht="24.75" hidden="1" customHeight="1" x14ac:dyDescent="0.25">
      <c r="B249" s="89" t="s">
        <v>263</v>
      </c>
      <c r="C249" s="86" t="s">
        <v>12</v>
      </c>
      <c r="D249" s="86" t="s">
        <v>255</v>
      </c>
      <c r="E249" s="86" t="s">
        <v>339</v>
      </c>
      <c r="F249" s="86" t="s">
        <v>422</v>
      </c>
      <c r="G249" s="86" t="s">
        <v>264</v>
      </c>
      <c r="H249" s="87"/>
    </row>
    <row r="250" spans="2:11" s="82" customFormat="1" ht="26.4" hidden="1" x14ac:dyDescent="0.25">
      <c r="B250" s="89" t="s">
        <v>265</v>
      </c>
      <c r="C250" s="86" t="s">
        <v>12</v>
      </c>
      <c r="D250" s="86" t="s">
        <v>255</v>
      </c>
      <c r="E250" s="86" t="s">
        <v>339</v>
      </c>
      <c r="F250" s="86" t="s">
        <v>422</v>
      </c>
      <c r="G250" s="86" t="s">
        <v>266</v>
      </c>
      <c r="H250" s="87">
        <f>H251</f>
        <v>0</v>
      </c>
    </row>
    <row r="251" spans="2:11" s="82" customFormat="1" ht="29.25" hidden="1" customHeight="1" x14ac:dyDescent="0.25">
      <c r="B251" s="89" t="s">
        <v>267</v>
      </c>
      <c r="C251" s="86" t="s">
        <v>12</v>
      </c>
      <c r="D251" s="86" t="s">
        <v>255</v>
      </c>
      <c r="E251" s="86" t="s">
        <v>339</v>
      </c>
      <c r="F251" s="86" t="s">
        <v>422</v>
      </c>
      <c r="G251" s="86" t="s">
        <v>268</v>
      </c>
      <c r="H251" s="87"/>
    </row>
    <row r="252" spans="2:11" s="82" customFormat="1" ht="21" hidden="1" customHeight="1" x14ac:dyDescent="0.25">
      <c r="B252" s="85" t="s">
        <v>285</v>
      </c>
      <c r="C252" s="86" t="s">
        <v>12</v>
      </c>
      <c r="D252" s="86" t="s">
        <v>255</v>
      </c>
      <c r="E252" s="86" t="s">
        <v>339</v>
      </c>
      <c r="F252" s="86" t="s">
        <v>422</v>
      </c>
      <c r="G252" s="86" t="s">
        <v>270</v>
      </c>
      <c r="H252" s="87">
        <f>H253</f>
        <v>0</v>
      </c>
    </row>
    <row r="253" spans="2:11" s="82" customFormat="1" ht="18.75" hidden="1" customHeight="1" x14ac:dyDescent="0.25">
      <c r="B253" s="90" t="s">
        <v>271</v>
      </c>
      <c r="C253" s="86" t="s">
        <v>12</v>
      </c>
      <c r="D253" s="86" t="s">
        <v>255</v>
      </c>
      <c r="E253" s="86" t="s">
        <v>339</v>
      </c>
      <c r="F253" s="86" t="s">
        <v>422</v>
      </c>
      <c r="G253" s="86" t="s">
        <v>272</v>
      </c>
      <c r="H253" s="87"/>
    </row>
    <row r="254" spans="2:11" s="82" customFormat="1" hidden="1" x14ac:dyDescent="0.25">
      <c r="B254" s="79" t="s">
        <v>423</v>
      </c>
      <c r="C254" s="80" t="s">
        <v>12</v>
      </c>
      <c r="D254" s="80" t="s">
        <v>255</v>
      </c>
      <c r="E254" s="80" t="s">
        <v>394</v>
      </c>
      <c r="F254" s="80"/>
      <c r="G254" s="80"/>
      <c r="H254" s="81">
        <f>H255</f>
        <v>0</v>
      </c>
    </row>
    <row r="255" spans="2:11" s="82" customFormat="1" ht="43.5" hidden="1" customHeight="1" x14ac:dyDescent="0.25">
      <c r="B255" s="79" t="s">
        <v>424</v>
      </c>
      <c r="C255" s="80" t="s">
        <v>12</v>
      </c>
      <c r="D255" s="80" t="s">
        <v>255</v>
      </c>
      <c r="E255" s="80" t="s">
        <v>394</v>
      </c>
      <c r="F255" s="80" t="s">
        <v>425</v>
      </c>
      <c r="G255" s="80"/>
      <c r="H255" s="81">
        <f>H256</f>
        <v>0</v>
      </c>
    </row>
    <row r="256" spans="2:11" s="82" customFormat="1" ht="28.5" hidden="1" customHeight="1" x14ac:dyDescent="0.25">
      <c r="B256" s="89" t="s">
        <v>265</v>
      </c>
      <c r="C256" s="86" t="s">
        <v>12</v>
      </c>
      <c r="D256" s="86" t="s">
        <v>255</v>
      </c>
      <c r="E256" s="86" t="s">
        <v>394</v>
      </c>
      <c r="F256" s="86" t="s">
        <v>425</v>
      </c>
      <c r="G256" s="86" t="s">
        <v>266</v>
      </c>
      <c r="H256" s="87">
        <f>H257</f>
        <v>0</v>
      </c>
    </row>
    <row r="257" spans="2:9" s="82" customFormat="1" ht="29.25" hidden="1" customHeight="1" x14ac:dyDescent="0.25">
      <c r="B257" s="89" t="s">
        <v>267</v>
      </c>
      <c r="C257" s="86" t="s">
        <v>12</v>
      </c>
      <c r="D257" s="86" t="s">
        <v>255</v>
      </c>
      <c r="E257" s="86" t="s">
        <v>394</v>
      </c>
      <c r="F257" s="86" t="s">
        <v>425</v>
      </c>
      <c r="G257" s="86" t="s">
        <v>268</v>
      </c>
      <c r="H257" s="87"/>
    </row>
    <row r="258" spans="2:9" s="82" customFormat="1" ht="19.5" customHeight="1" x14ac:dyDescent="0.25">
      <c r="B258" s="79" t="s">
        <v>782</v>
      </c>
      <c r="C258" s="80" t="s">
        <v>12</v>
      </c>
      <c r="D258" s="80" t="s">
        <v>255</v>
      </c>
      <c r="E258" s="80" t="s">
        <v>276</v>
      </c>
      <c r="F258" s="80"/>
      <c r="G258" s="80"/>
      <c r="H258" s="81">
        <f>H259</f>
        <v>-16000</v>
      </c>
    </row>
    <row r="259" spans="2:9" s="82" customFormat="1" ht="29.4" customHeight="1" x14ac:dyDescent="0.25">
      <c r="B259" s="79" t="s">
        <v>783</v>
      </c>
      <c r="C259" s="80" t="s">
        <v>12</v>
      </c>
      <c r="D259" s="80" t="s">
        <v>255</v>
      </c>
      <c r="E259" s="80" t="s">
        <v>276</v>
      </c>
      <c r="F259" s="80" t="s">
        <v>785</v>
      </c>
      <c r="G259" s="80"/>
      <c r="H259" s="81">
        <f>H260</f>
        <v>-16000</v>
      </c>
    </row>
    <row r="260" spans="2:9" s="82" customFormat="1" ht="14.25" customHeight="1" x14ac:dyDescent="0.25">
      <c r="B260" s="89" t="s">
        <v>285</v>
      </c>
      <c r="C260" s="86" t="s">
        <v>12</v>
      </c>
      <c r="D260" s="86" t="s">
        <v>255</v>
      </c>
      <c r="E260" s="86" t="s">
        <v>276</v>
      </c>
      <c r="F260" s="86" t="s">
        <v>785</v>
      </c>
      <c r="G260" s="86" t="s">
        <v>270</v>
      </c>
      <c r="H260" s="87">
        <f>H261</f>
        <v>-16000</v>
      </c>
    </row>
    <row r="261" spans="2:9" s="82" customFormat="1" ht="17.25" customHeight="1" x14ac:dyDescent="0.25">
      <c r="B261" s="89" t="s">
        <v>784</v>
      </c>
      <c r="C261" s="86" t="s">
        <v>12</v>
      </c>
      <c r="D261" s="86" t="s">
        <v>255</v>
      </c>
      <c r="E261" s="86" t="s">
        <v>276</v>
      </c>
      <c r="F261" s="86" t="s">
        <v>785</v>
      </c>
      <c r="G261" s="86" t="s">
        <v>786</v>
      </c>
      <c r="H261" s="87">
        <v>-16000</v>
      </c>
    </row>
    <row r="262" spans="2:9" s="82" customFormat="1" ht="18" hidden="1" customHeight="1" x14ac:dyDescent="0.25">
      <c r="B262" s="79" t="s">
        <v>370</v>
      </c>
      <c r="C262" s="80" t="s">
        <v>12</v>
      </c>
      <c r="D262" s="80" t="s">
        <v>255</v>
      </c>
      <c r="E262" s="80" t="s">
        <v>347</v>
      </c>
      <c r="F262" s="80"/>
      <c r="G262" s="80"/>
      <c r="H262" s="81">
        <f>H266+H263+H276+H285+H279+H288+H291+H282</f>
        <v>0</v>
      </c>
    </row>
    <row r="263" spans="2:9" s="82" customFormat="1" ht="20.25" hidden="1" customHeight="1" x14ac:dyDescent="0.25">
      <c r="B263" s="79" t="s">
        <v>426</v>
      </c>
      <c r="C263" s="80" t="s">
        <v>12</v>
      </c>
      <c r="D263" s="80" t="s">
        <v>255</v>
      </c>
      <c r="E263" s="80" t="s">
        <v>347</v>
      </c>
      <c r="F263" s="80" t="s">
        <v>427</v>
      </c>
      <c r="G263" s="80"/>
      <c r="H263" s="81">
        <f>H264</f>
        <v>0</v>
      </c>
    </row>
    <row r="264" spans="2:9" s="82" customFormat="1" ht="27" hidden="1" customHeight="1" x14ac:dyDescent="0.25">
      <c r="B264" s="85" t="s">
        <v>281</v>
      </c>
      <c r="C264" s="86" t="s">
        <v>12</v>
      </c>
      <c r="D264" s="86" t="s">
        <v>255</v>
      </c>
      <c r="E264" s="86" t="s">
        <v>347</v>
      </c>
      <c r="F264" s="86" t="s">
        <v>427</v>
      </c>
      <c r="G264" s="86" t="s">
        <v>282</v>
      </c>
      <c r="H264" s="87">
        <f>H265</f>
        <v>0</v>
      </c>
    </row>
    <row r="265" spans="2:9" s="82" customFormat="1" ht="18" hidden="1" customHeight="1" x14ac:dyDescent="0.25">
      <c r="B265" s="95" t="s">
        <v>283</v>
      </c>
      <c r="C265" s="86" t="s">
        <v>12</v>
      </c>
      <c r="D265" s="86" t="s">
        <v>255</v>
      </c>
      <c r="E265" s="86" t="s">
        <v>347</v>
      </c>
      <c r="F265" s="86" t="s">
        <v>427</v>
      </c>
      <c r="G265" s="86" t="s">
        <v>284</v>
      </c>
      <c r="H265" s="87"/>
    </row>
    <row r="266" spans="2:9" s="82" customFormat="1" ht="129" hidden="1" customHeight="1" x14ac:dyDescent="0.25">
      <c r="B266" s="97" t="s">
        <v>371</v>
      </c>
      <c r="C266" s="80" t="s">
        <v>12</v>
      </c>
      <c r="D266" s="80" t="s">
        <v>255</v>
      </c>
      <c r="E266" s="80" t="s">
        <v>347</v>
      </c>
      <c r="F266" s="80" t="s">
        <v>428</v>
      </c>
      <c r="G266" s="80"/>
      <c r="H266" s="81">
        <f>H267+H269+H273+H271</f>
        <v>0</v>
      </c>
    </row>
    <row r="267" spans="2:9" s="82" customFormat="1" ht="68.25" hidden="1" customHeight="1" x14ac:dyDescent="0.25">
      <c r="B267" s="88" t="s">
        <v>262</v>
      </c>
      <c r="C267" s="86" t="s">
        <v>12</v>
      </c>
      <c r="D267" s="86" t="s">
        <v>255</v>
      </c>
      <c r="E267" s="86" t="s">
        <v>347</v>
      </c>
      <c r="F267" s="86" t="s">
        <v>428</v>
      </c>
      <c r="G267" s="86" t="s">
        <v>14</v>
      </c>
      <c r="H267" s="87">
        <f>H268</f>
        <v>0</v>
      </c>
    </row>
    <row r="268" spans="2:9" s="82" customFormat="1" ht="30" hidden="1" customHeight="1" x14ac:dyDescent="0.25">
      <c r="B268" s="89" t="s">
        <v>263</v>
      </c>
      <c r="C268" s="86" t="s">
        <v>12</v>
      </c>
      <c r="D268" s="86" t="s">
        <v>255</v>
      </c>
      <c r="E268" s="86" t="s">
        <v>347</v>
      </c>
      <c r="F268" s="86" t="s">
        <v>428</v>
      </c>
      <c r="G268" s="86" t="s">
        <v>264</v>
      </c>
      <c r="H268" s="87"/>
    </row>
    <row r="269" spans="2:9" s="82" customFormat="1" ht="28.5" hidden="1" customHeight="1" x14ac:dyDescent="0.25">
      <c r="B269" s="89" t="s">
        <v>265</v>
      </c>
      <c r="C269" s="86" t="s">
        <v>12</v>
      </c>
      <c r="D269" s="86" t="s">
        <v>255</v>
      </c>
      <c r="E269" s="86" t="s">
        <v>347</v>
      </c>
      <c r="F269" s="86" t="s">
        <v>428</v>
      </c>
      <c r="G269" s="86" t="s">
        <v>266</v>
      </c>
      <c r="H269" s="87">
        <f>H270</f>
        <v>0</v>
      </c>
    </row>
    <row r="270" spans="2:9" s="82" customFormat="1" ht="30.75" hidden="1" customHeight="1" x14ac:dyDescent="0.25">
      <c r="B270" s="89" t="s">
        <v>267</v>
      </c>
      <c r="C270" s="86" t="s">
        <v>12</v>
      </c>
      <c r="D270" s="86" t="s">
        <v>255</v>
      </c>
      <c r="E270" s="86" t="s">
        <v>347</v>
      </c>
      <c r="F270" s="86" t="s">
        <v>428</v>
      </c>
      <c r="G270" s="86" t="s">
        <v>268</v>
      </c>
      <c r="H270" s="87"/>
      <c r="I270" s="82">
        <v>0</v>
      </c>
    </row>
    <row r="271" spans="2:9" s="82" customFormat="1" ht="19.5" hidden="1" customHeight="1" x14ac:dyDescent="0.25">
      <c r="B271" s="85" t="s">
        <v>382</v>
      </c>
      <c r="C271" s="86" t="s">
        <v>12</v>
      </c>
      <c r="D271" s="86" t="s">
        <v>255</v>
      </c>
      <c r="E271" s="86" t="s">
        <v>347</v>
      </c>
      <c r="F271" s="86" t="s">
        <v>428</v>
      </c>
      <c r="G271" s="86" t="s">
        <v>374</v>
      </c>
      <c r="H271" s="87">
        <f>H272</f>
        <v>0</v>
      </c>
    </row>
    <row r="272" spans="2:9" s="82" customFormat="1" ht="15.75" hidden="1" customHeight="1" x14ac:dyDescent="0.25">
      <c r="B272" s="85" t="s">
        <v>375</v>
      </c>
      <c r="C272" s="86" t="s">
        <v>12</v>
      </c>
      <c r="D272" s="86" t="s">
        <v>255</v>
      </c>
      <c r="E272" s="86" t="s">
        <v>347</v>
      </c>
      <c r="F272" s="86" t="s">
        <v>428</v>
      </c>
      <c r="G272" s="86" t="s">
        <v>376</v>
      </c>
      <c r="H272" s="87"/>
    </row>
    <row r="273" spans="2:8" s="82" customFormat="1" hidden="1" x14ac:dyDescent="0.25">
      <c r="B273" s="85" t="s">
        <v>285</v>
      </c>
      <c r="C273" s="86" t="s">
        <v>12</v>
      </c>
      <c r="D273" s="86" t="s">
        <v>255</v>
      </c>
      <c r="E273" s="86" t="s">
        <v>347</v>
      </c>
      <c r="F273" s="86" t="s">
        <v>428</v>
      </c>
      <c r="G273" s="86" t="s">
        <v>270</v>
      </c>
      <c r="H273" s="87">
        <f>H274+H275</f>
        <v>0</v>
      </c>
    </row>
    <row r="274" spans="2:8" s="82" customFormat="1" ht="26.4" hidden="1" x14ac:dyDescent="0.25">
      <c r="B274" s="85" t="s">
        <v>429</v>
      </c>
      <c r="C274" s="86" t="s">
        <v>12</v>
      </c>
      <c r="D274" s="86" t="s">
        <v>255</v>
      </c>
      <c r="E274" s="86" t="s">
        <v>347</v>
      </c>
      <c r="F274" s="86" t="s">
        <v>428</v>
      </c>
      <c r="G274" s="86" t="s">
        <v>430</v>
      </c>
      <c r="H274" s="87"/>
    </row>
    <row r="275" spans="2:8" s="82" customFormat="1" hidden="1" x14ac:dyDescent="0.25">
      <c r="B275" s="85" t="s">
        <v>431</v>
      </c>
      <c r="C275" s="86" t="s">
        <v>12</v>
      </c>
      <c r="D275" s="86" t="s">
        <v>255</v>
      </c>
      <c r="E275" s="86" t="s">
        <v>347</v>
      </c>
      <c r="F275" s="86" t="s">
        <v>428</v>
      </c>
      <c r="G275" s="86" t="s">
        <v>432</v>
      </c>
      <c r="H275" s="87"/>
    </row>
    <row r="276" spans="2:8" s="82" customFormat="1" ht="31.2" hidden="1" customHeight="1" x14ac:dyDescent="0.25">
      <c r="B276" s="79" t="s">
        <v>349</v>
      </c>
      <c r="C276" s="80" t="s">
        <v>12</v>
      </c>
      <c r="D276" s="80" t="s">
        <v>255</v>
      </c>
      <c r="E276" s="80" t="s">
        <v>347</v>
      </c>
      <c r="F276" s="80" t="s">
        <v>433</v>
      </c>
      <c r="G276" s="80"/>
      <c r="H276" s="81">
        <f>H277</f>
        <v>0</v>
      </c>
    </row>
    <row r="277" spans="2:8" s="82" customFormat="1" ht="26.4" hidden="1" x14ac:dyDescent="0.25">
      <c r="B277" s="100" t="s">
        <v>265</v>
      </c>
      <c r="C277" s="86" t="s">
        <v>12</v>
      </c>
      <c r="D277" s="86" t="s">
        <v>255</v>
      </c>
      <c r="E277" s="86" t="s">
        <v>347</v>
      </c>
      <c r="F277" s="86" t="s">
        <v>433</v>
      </c>
      <c r="G277" s="86" t="s">
        <v>266</v>
      </c>
      <c r="H277" s="87">
        <f>H278</f>
        <v>0</v>
      </c>
    </row>
    <row r="278" spans="2:8" s="82" customFormat="1" ht="30" hidden="1" customHeight="1" x14ac:dyDescent="0.25">
      <c r="B278" s="100" t="s">
        <v>267</v>
      </c>
      <c r="C278" s="86" t="s">
        <v>12</v>
      </c>
      <c r="D278" s="86" t="s">
        <v>255</v>
      </c>
      <c r="E278" s="86" t="s">
        <v>347</v>
      </c>
      <c r="F278" s="86" t="s">
        <v>433</v>
      </c>
      <c r="G278" s="86" t="s">
        <v>268</v>
      </c>
      <c r="H278" s="87"/>
    </row>
    <row r="279" spans="2:8" s="82" customFormat="1" ht="30" hidden="1" customHeight="1" x14ac:dyDescent="0.25">
      <c r="B279" s="191" t="s">
        <v>736</v>
      </c>
      <c r="C279" s="80" t="s">
        <v>12</v>
      </c>
      <c r="D279" s="80" t="s">
        <v>255</v>
      </c>
      <c r="E279" s="80" t="s">
        <v>347</v>
      </c>
      <c r="F279" s="80" t="s">
        <v>737</v>
      </c>
      <c r="G279" s="80"/>
      <c r="H279" s="81">
        <f>H280</f>
        <v>0</v>
      </c>
    </row>
    <row r="280" spans="2:8" s="82" customFormat="1" ht="30" hidden="1" customHeight="1" x14ac:dyDescent="0.25">
      <c r="B280" s="89" t="s">
        <v>265</v>
      </c>
      <c r="C280" s="86" t="s">
        <v>12</v>
      </c>
      <c r="D280" s="86" t="s">
        <v>255</v>
      </c>
      <c r="E280" s="86" t="s">
        <v>347</v>
      </c>
      <c r="F280" s="86" t="s">
        <v>737</v>
      </c>
      <c r="G280" s="86" t="s">
        <v>266</v>
      </c>
      <c r="H280" s="87">
        <f>H281</f>
        <v>0</v>
      </c>
    </row>
    <row r="281" spans="2:8" s="82" customFormat="1" ht="30" hidden="1" customHeight="1" x14ac:dyDescent="0.25">
      <c r="B281" s="89" t="s">
        <v>267</v>
      </c>
      <c r="C281" s="86" t="s">
        <v>12</v>
      </c>
      <c r="D281" s="86" t="s">
        <v>255</v>
      </c>
      <c r="E281" s="86" t="s">
        <v>347</v>
      </c>
      <c r="F281" s="86" t="s">
        <v>737</v>
      </c>
      <c r="G281" s="86" t="s">
        <v>268</v>
      </c>
      <c r="H281" s="87"/>
    </row>
    <row r="282" spans="2:8" s="82" customFormat="1" ht="24" hidden="1" customHeight="1" x14ac:dyDescent="0.25">
      <c r="B282" s="97" t="s">
        <v>357</v>
      </c>
      <c r="C282" s="80" t="s">
        <v>12</v>
      </c>
      <c r="D282" s="80" t="s">
        <v>255</v>
      </c>
      <c r="E282" s="80" t="s">
        <v>347</v>
      </c>
      <c r="F282" s="80" t="s">
        <v>812</v>
      </c>
      <c r="G282" s="80"/>
      <c r="H282" s="81">
        <f>H283</f>
        <v>0</v>
      </c>
    </row>
    <row r="283" spans="2:8" s="82" customFormat="1" ht="30" hidden="1" customHeight="1" x14ac:dyDescent="0.25">
      <c r="B283" s="89" t="s">
        <v>265</v>
      </c>
      <c r="C283" s="86" t="s">
        <v>12</v>
      </c>
      <c r="D283" s="86" t="s">
        <v>255</v>
      </c>
      <c r="E283" s="86" t="s">
        <v>347</v>
      </c>
      <c r="F283" s="86" t="s">
        <v>812</v>
      </c>
      <c r="G283" s="86" t="s">
        <v>266</v>
      </c>
      <c r="H283" s="87">
        <f>H284</f>
        <v>0</v>
      </c>
    </row>
    <row r="284" spans="2:8" s="82" customFormat="1" ht="30" hidden="1" customHeight="1" x14ac:dyDescent="0.25">
      <c r="B284" s="89" t="s">
        <v>267</v>
      </c>
      <c r="C284" s="86" t="s">
        <v>12</v>
      </c>
      <c r="D284" s="86" t="s">
        <v>255</v>
      </c>
      <c r="E284" s="86" t="s">
        <v>347</v>
      </c>
      <c r="F284" s="86" t="s">
        <v>812</v>
      </c>
      <c r="G284" s="86" t="s">
        <v>268</v>
      </c>
      <c r="H284" s="87">
        <v>0</v>
      </c>
    </row>
    <row r="285" spans="2:8" s="82" customFormat="1" ht="18.75" hidden="1" customHeight="1" x14ac:dyDescent="0.25">
      <c r="B285" s="188" t="s">
        <v>717</v>
      </c>
      <c r="C285" s="118" t="s">
        <v>12</v>
      </c>
      <c r="D285" s="118" t="s">
        <v>255</v>
      </c>
      <c r="E285" s="118" t="s">
        <v>347</v>
      </c>
      <c r="F285" s="118" t="s">
        <v>716</v>
      </c>
      <c r="G285" s="118"/>
      <c r="H285" s="119">
        <f>H286</f>
        <v>0</v>
      </c>
    </row>
    <row r="286" spans="2:8" s="82" customFormat="1" ht="30" hidden="1" customHeight="1" x14ac:dyDescent="0.25">
      <c r="B286" s="100" t="s">
        <v>265</v>
      </c>
      <c r="C286" s="121" t="s">
        <v>12</v>
      </c>
      <c r="D286" s="121" t="s">
        <v>255</v>
      </c>
      <c r="E286" s="121" t="s">
        <v>347</v>
      </c>
      <c r="F286" s="121" t="s">
        <v>716</v>
      </c>
      <c r="G286" s="86" t="s">
        <v>266</v>
      </c>
      <c r="H286" s="87">
        <f>H287</f>
        <v>0</v>
      </c>
    </row>
    <row r="287" spans="2:8" s="82" customFormat="1" ht="30" hidden="1" customHeight="1" x14ac:dyDescent="0.25">
      <c r="B287" s="100" t="s">
        <v>267</v>
      </c>
      <c r="C287" s="121" t="s">
        <v>12</v>
      </c>
      <c r="D287" s="121" t="s">
        <v>255</v>
      </c>
      <c r="E287" s="121" t="s">
        <v>347</v>
      </c>
      <c r="F287" s="121" t="s">
        <v>716</v>
      </c>
      <c r="G287" s="86" t="s">
        <v>268</v>
      </c>
      <c r="H287" s="87">
        <v>0</v>
      </c>
    </row>
    <row r="288" spans="2:8" s="82" customFormat="1" ht="44.4" hidden="1" customHeight="1" x14ac:dyDescent="0.25">
      <c r="B288" s="192" t="s">
        <v>741</v>
      </c>
      <c r="C288" s="118" t="s">
        <v>12</v>
      </c>
      <c r="D288" s="118" t="s">
        <v>255</v>
      </c>
      <c r="E288" s="118" t="s">
        <v>347</v>
      </c>
      <c r="F288" s="118" t="s">
        <v>742</v>
      </c>
      <c r="G288" s="118"/>
      <c r="H288" s="119">
        <f>H289</f>
        <v>0</v>
      </c>
    </row>
    <row r="289" spans="2:8" s="82" customFormat="1" ht="30" hidden="1" customHeight="1" x14ac:dyDescent="0.25">
      <c r="B289" s="85" t="s">
        <v>281</v>
      </c>
      <c r="C289" s="121" t="s">
        <v>12</v>
      </c>
      <c r="D289" s="121" t="s">
        <v>255</v>
      </c>
      <c r="E289" s="121" t="s">
        <v>347</v>
      </c>
      <c r="F289" s="121" t="s">
        <v>742</v>
      </c>
      <c r="G289" s="86" t="s">
        <v>282</v>
      </c>
      <c r="H289" s="87">
        <f>H290</f>
        <v>0</v>
      </c>
    </row>
    <row r="290" spans="2:8" s="82" customFormat="1" ht="21" hidden="1" customHeight="1" x14ac:dyDescent="0.25">
      <c r="B290" s="95" t="s">
        <v>283</v>
      </c>
      <c r="C290" s="121" t="s">
        <v>12</v>
      </c>
      <c r="D290" s="121" t="s">
        <v>255</v>
      </c>
      <c r="E290" s="121" t="s">
        <v>347</v>
      </c>
      <c r="F290" s="121" t="s">
        <v>742</v>
      </c>
      <c r="G290" s="86" t="s">
        <v>284</v>
      </c>
      <c r="H290" s="87"/>
    </row>
    <row r="291" spans="2:8" s="82" customFormat="1" ht="37.5" hidden="1" customHeight="1" x14ac:dyDescent="0.25">
      <c r="B291" s="192" t="s">
        <v>741</v>
      </c>
      <c r="C291" s="118" t="s">
        <v>12</v>
      </c>
      <c r="D291" s="118" t="s">
        <v>255</v>
      </c>
      <c r="E291" s="118" t="s">
        <v>347</v>
      </c>
      <c r="F291" s="118" t="s">
        <v>745</v>
      </c>
      <c r="G291" s="118"/>
      <c r="H291" s="119">
        <f>H292</f>
        <v>0</v>
      </c>
    </row>
    <row r="292" spans="2:8" s="82" customFormat="1" ht="30" hidden="1" customHeight="1" x14ac:dyDescent="0.25">
      <c r="B292" s="85" t="s">
        <v>281</v>
      </c>
      <c r="C292" s="121" t="s">
        <v>12</v>
      </c>
      <c r="D292" s="121" t="s">
        <v>255</v>
      </c>
      <c r="E292" s="121" t="s">
        <v>347</v>
      </c>
      <c r="F292" s="121" t="s">
        <v>745</v>
      </c>
      <c r="G292" s="86" t="s">
        <v>282</v>
      </c>
      <c r="H292" s="122">
        <f>H293</f>
        <v>0</v>
      </c>
    </row>
    <row r="293" spans="2:8" s="82" customFormat="1" ht="21.75" hidden="1" customHeight="1" x14ac:dyDescent="0.25">
      <c r="B293" s="95" t="s">
        <v>283</v>
      </c>
      <c r="C293" s="121" t="s">
        <v>12</v>
      </c>
      <c r="D293" s="121" t="s">
        <v>255</v>
      </c>
      <c r="E293" s="121" t="s">
        <v>347</v>
      </c>
      <c r="F293" s="121" t="s">
        <v>745</v>
      </c>
      <c r="G293" s="86" t="s">
        <v>284</v>
      </c>
      <c r="H293" s="122"/>
    </row>
    <row r="294" spans="2:8" s="82" customFormat="1" ht="21.75" hidden="1" customHeight="1" x14ac:dyDescent="0.25">
      <c r="B294" s="79" t="s">
        <v>377</v>
      </c>
      <c r="C294" s="118" t="s">
        <v>12</v>
      </c>
      <c r="D294" s="118" t="s">
        <v>290</v>
      </c>
      <c r="E294" s="118"/>
      <c r="F294" s="80"/>
      <c r="G294" s="80"/>
      <c r="H294" s="119">
        <f>H295</f>
        <v>0</v>
      </c>
    </row>
    <row r="295" spans="2:8" s="82" customFormat="1" ht="21.75" hidden="1" customHeight="1" x14ac:dyDescent="0.25">
      <c r="B295" s="79" t="s">
        <v>379</v>
      </c>
      <c r="C295" s="118" t="s">
        <v>12</v>
      </c>
      <c r="D295" s="118" t="s">
        <v>290</v>
      </c>
      <c r="E295" s="118" t="s">
        <v>257</v>
      </c>
      <c r="F295" s="80"/>
      <c r="G295" s="80"/>
      <c r="H295" s="119">
        <f>H296</f>
        <v>0</v>
      </c>
    </row>
    <row r="296" spans="2:8" s="82" customFormat="1" ht="40.5" hidden="1" customHeight="1" x14ac:dyDescent="0.25">
      <c r="B296" s="79" t="s">
        <v>380</v>
      </c>
      <c r="C296" s="118" t="s">
        <v>12</v>
      </c>
      <c r="D296" s="118" t="s">
        <v>290</v>
      </c>
      <c r="E296" s="118" t="s">
        <v>257</v>
      </c>
      <c r="F296" s="80" t="s">
        <v>748</v>
      </c>
      <c r="G296" s="80"/>
      <c r="H296" s="119">
        <f>H297</f>
        <v>0</v>
      </c>
    </row>
    <row r="297" spans="2:8" s="82" customFormat="1" ht="21.75" hidden="1" customHeight="1" x14ac:dyDescent="0.25">
      <c r="B297" s="85" t="s">
        <v>382</v>
      </c>
      <c r="C297" s="121" t="s">
        <v>12</v>
      </c>
      <c r="D297" s="86" t="s">
        <v>290</v>
      </c>
      <c r="E297" s="86" t="s">
        <v>257</v>
      </c>
      <c r="F297" s="86" t="s">
        <v>748</v>
      </c>
      <c r="G297" s="86" t="s">
        <v>374</v>
      </c>
      <c r="H297" s="122">
        <f>H298</f>
        <v>0</v>
      </c>
    </row>
    <row r="298" spans="2:8" s="82" customFormat="1" ht="21.75" hidden="1" customHeight="1" x14ac:dyDescent="0.25">
      <c r="B298" s="85" t="s">
        <v>375</v>
      </c>
      <c r="C298" s="121" t="s">
        <v>12</v>
      </c>
      <c r="D298" s="86" t="s">
        <v>290</v>
      </c>
      <c r="E298" s="86" t="s">
        <v>257</v>
      </c>
      <c r="F298" s="86" t="s">
        <v>748</v>
      </c>
      <c r="G298" s="86" t="s">
        <v>376</v>
      </c>
      <c r="H298" s="122"/>
    </row>
    <row r="299" spans="2:8" s="82" customFormat="1" ht="26.4" x14ac:dyDescent="0.25">
      <c r="B299" s="79" t="s">
        <v>383</v>
      </c>
      <c r="C299" s="80" t="s">
        <v>12</v>
      </c>
      <c r="D299" s="80" t="s">
        <v>257</v>
      </c>
      <c r="E299" s="80"/>
      <c r="F299" s="80"/>
      <c r="G299" s="80"/>
      <c r="H299" s="81">
        <f>H300+H308</f>
        <v>-90625</v>
      </c>
    </row>
    <row r="300" spans="2:8" s="82" customFormat="1" ht="39.6" x14ac:dyDescent="0.25">
      <c r="B300" s="79" t="s">
        <v>434</v>
      </c>
      <c r="C300" s="80" t="s">
        <v>12</v>
      </c>
      <c r="D300" s="80" t="s">
        <v>257</v>
      </c>
      <c r="E300" s="80" t="s">
        <v>309</v>
      </c>
      <c r="F300" s="80"/>
      <c r="G300" s="80"/>
      <c r="H300" s="81">
        <f>H301</f>
        <v>-63625</v>
      </c>
    </row>
    <row r="301" spans="2:8" s="82" customFormat="1" x14ac:dyDescent="0.25">
      <c r="B301" s="79" t="s">
        <v>435</v>
      </c>
      <c r="C301" s="80" t="s">
        <v>12</v>
      </c>
      <c r="D301" s="80" t="s">
        <v>257</v>
      </c>
      <c r="E301" s="80" t="s">
        <v>309</v>
      </c>
      <c r="F301" s="80" t="s">
        <v>436</v>
      </c>
      <c r="G301" s="80"/>
      <c r="H301" s="81">
        <f>H302+H304+H306</f>
        <v>-63625</v>
      </c>
    </row>
    <row r="302" spans="2:8" s="82" customFormat="1" ht="65.400000000000006" customHeight="1" x14ac:dyDescent="0.25">
      <c r="B302" s="88" t="s">
        <v>262</v>
      </c>
      <c r="C302" s="86" t="s">
        <v>12</v>
      </c>
      <c r="D302" s="86" t="s">
        <v>257</v>
      </c>
      <c r="E302" s="86" t="s">
        <v>309</v>
      </c>
      <c r="F302" s="86" t="s">
        <v>436</v>
      </c>
      <c r="G302" s="86" t="s">
        <v>14</v>
      </c>
      <c r="H302" s="87">
        <f>H303</f>
        <v>55758</v>
      </c>
    </row>
    <row r="303" spans="2:8" s="82" customFormat="1" ht="19.5" customHeight="1" x14ac:dyDescent="0.25">
      <c r="B303" s="104" t="s">
        <v>437</v>
      </c>
      <c r="C303" s="86" t="s">
        <v>12</v>
      </c>
      <c r="D303" s="86" t="s">
        <v>257</v>
      </c>
      <c r="E303" s="86" t="s">
        <v>309</v>
      </c>
      <c r="F303" s="86" t="s">
        <v>436</v>
      </c>
      <c r="G303" s="86" t="s">
        <v>438</v>
      </c>
      <c r="H303" s="87">
        <v>55758</v>
      </c>
    </row>
    <row r="304" spans="2:8" s="82" customFormat="1" ht="26.4" x14ac:dyDescent="0.25">
      <c r="B304" s="89" t="s">
        <v>265</v>
      </c>
      <c r="C304" s="86" t="s">
        <v>12</v>
      </c>
      <c r="D304" s="86" t="s">
        <v>257</v>
      </c>
      <c r="E304" s="86" t="s">
        <v>309</v>
      </c>
      <c r="F304" s="86" t="s">
        <v>436</v>
      </c>
      <c r="G304" s="86" t="s">
        <v>266</v>
      </c>
      <c r="H304" s="87">
        <f>H305</f>
        <v>-119383</v>
      </c>
    </row>
    <row r="305" spans="2:8" s="82" customFormat="1" ht="28.5" customHeight="1" x14ac:dyDescent="0.25">
      <c r="B305" s="89" t="s">
        <v>267</v>
      </c>
      <c r="C305" s="86" t="s">
        <v>12</v>
      </c>
      <c r="D305" s="86" t="s">
        <v>257</v>
      </c>
      <c r="E305" s="86" t="s">
        <v>309</v>
      </c>
      <c r="F305" s="86" t="s">
        <v>436</v>
      </c>
      <c r="G305" s="86" t="s">
        <v>268</v>
      </c>
      <c r="H305" s="87">
        <v>-119383</v>
      </c>
    </row>
    <row r="306" spans="2:8" s="82" customFormat="1" ht="15" hidden="1" customHeight="1" x14ac:dyDescent="0.25">
      <c r="B306" s="85" t="s">
        <v>285</v>
      </c>
      <c r="C306" s="86" t="s">
        <v>12</v>
      </c>
      <c r="D306" s="86" t="s">
        <v>257</v>
      </c>
      <c r="E306" s="86" t="s">
        <v>309</v>
      </c>
      <c r="F306" s="86" t="s">
        <v>436</v>
      </c>
      <c r="G306" s="86" t="s">
        <v>270</v>
      </c>
      <c r="H306" s="87">
        <f>H307</f>
        <v>0</v>
      </c>
    </row>
    <row r="307" spans="2:8" s="82" customFormat="1" hidden="1" x14ac:dyDescent="0.25">
      <c r="B307" s="90" t="s">
        <v>271</v>
      </c>
      <c r="C307" s="86" t="s">
        <v>12</v>
      </c>
      <c r="D307" s="86" t="s">
        <v>257</v>
      </c>
      <c r="E307" s="86" t="s">
        <v>309</v>
      </c>
      <c r="F307" s="86" t="s">
        <v>436</v>
      </c>
      <c r="G307" s="86" t="s">
        <v>272</v>
      </c>
      <c r="H307" s="87"/>
    </row>
    <row r="308" spans="2:8" s="82" customFormat="1" ht="29.4" customHeight="1" x14ac:dyDescent="0.25">
      <c r="B308" s="79" t="s">
        <v>439</v>
      </c>
      <c r="C308" s="80" t="s">
        <v>12</v>
      </c>
      <c r="D308" s="80" t="s">
        <v>257</v>
      </c>
      <c r="E308" s="80" t="s">
        <v>404</v>
      </c>
      <c r="F308" s="80"/>
      <c r="G308" s="80"/>
      <c r="H308" s="81">
        <f>H312+H309</f>
        <v>-27000</v>
      </c>
    </row>
    <row r="309" spans="2:8" s="82" customFormat="1" ht="42" customHeight="1" x14ac:dyDescent="0.25">
      <c r="B309" s="79" t="s">
        <v>440</v>
      </c>
      <c r="C309" s="80" t="s">
        <v>12</v>
      </c>
      <c r="D309" s="80" t="s">
        <v>257</v>
      </c>
      <c r="E309" s="80" t="s">
        <v>404</v>
      </c>
      <c r="F309" s="80" t="s">
        <v>441</v>
      </c>
      <c r="G309" s="80"/>
      <c r="H309" s="81">
        <f>H310</f>
        <v>-27000</v>
      </c>
    </row>
    <row r="310" spans="2:8" s="82" customFormat="1" ht="25.5" customHeight="1" x14ac:dyDescent="0.25">
      <c r="B310" s="89" t="s">
        <v>265</v>
      </c>
      <c r="C310" s="86" t="s">
        <v>12</v>
      </c>
      <c r="D310" s="86" t="s">
        <v>257</v>
      </c>
      <c r="E310" s="86" t="s">
        <v>404</v>
      </c>
      <c r="F310" s="86" t="s">
        <v>441</v>
      </c>
      <c r="G310" s="86" t="s">
        <v>266</v>
      </c>
      <c r="H310" s="87">
        <f>H311</f>
        <v>-27000</v>
      </c>
    </row>
    <row r="311" spans="2:8" s="82" customFormat="1" ht="29.4" customHeight="1" x14ac:dyDescent="0.25">
      <c r="B311" s="89" t="s">
        <v>267</v>
      </c>
      <c r="C311" s="86" t="s">
        <v>12</v>
      </c>
      <c r="D311" s="86" t="s">
        <v>257</v>
      </c>
      <c r="E311" s="86" t="s">
        <v>404</v>
      </c>
      <c r="F311" s="86" t="s">
        <v>441</v>
      </c>
      <c r="G311" s="86" t="s">
        <v>268</v>
      </c>
      <c r="H311" s="87">
        <v>-27000</v>
      </c>
    </row>
    <row r="312" spans="2:8" s="82" customFormat="1" ht="31.5" hidden="1" customHeight="1" x14ac:dyDescent="0.25">
      <c r="B312" s="79" t="s">
        <v>442</v>
      </c>
      <c r="C312" s="80" t="s">
        <v>12</v>
      </c>
      <c r="D312" s="80" t="s">
        <v>257</v>
      </c>
      <c r="E312" s="80" t="s">
        <v>404</v>
      </c>
      <c r="F312" s="80" t="s">
        <v>443</v>
      </c>
      <c r="G312" s="80"/>
      <c r="H312" s="81">
        <f>H313</f>
        <v>0</v>
      </c>
    </row>
    <row r="313" spans="2:8" s="82" customFormat="1" ht="27.75" hidden="1" customHeight="1" x14ac:dyDescent="0.25">
      <c r="B313" s="89" t="s">
        <v>265</v>
      </c>
      <c r="C313" s="86" t="s">
        <v>12</v>
      </c>
      <c r="D313" s="86" t="s">
        <v>257</v>
      </c>
      <c r="E313" s="86" t="s">
        <v>404</v>
      </c>
      <c r="F313" s="86" t="s">
        <v>443</v>
      </c>
      <c r="G313" s="86" t="s">
        <v>266</v>
      </c>
      <c r="H313" s="87">
        <f>H314</f>
        <v>0</v>
      </c>
    </row>
    <row r="314" spans="2:8" s="82" customFormat="1" ht="31.5" hidden="1" customHeight="1" x14ac:dyDescent="0.25">
      <c r="B314" s="89" t="s">
        <v>267</v>
      </c>
      <c r="C314" s="86" t="s">
        <v>12</v>
      </c>
      <c r="D314" s="86" t="s">
        <v>257</v>
      </c>
      <c r="E314" s="86" t="s">
        <v>404</v>
      </c>
      <c r="F314" s="86" t="s">
        <v>443</v>
      </c>
      <c r="G314" s="86" t="s">
        <v>268</v>
      </c>
      <c r="H314" s="87"/>
    </row>
    <row r="315" spans="2:8" s="82" customFormat="1" ht="18" customHeight="1" x14ac:dyDescent="0.25">
      <c r="B315" s="79" t="s">
        <v>387</v>
      </c>
      <c r="C315" s="80" t="s">
        <v>12</v>
      </c>
      <c r="D315" s="80" t="s">
        <v>339</v>
      </c>
      <c r="E315" s="80"/>
      <c r="F315" s="80"/>
      <c r="G315" s="80"/>
      <c r="H315" s="81">
        <f>H316+H361+H335+H339+H346</f>
        <v>-213983.5</v>
      </c>
    </row>
    <row r="316" spans="2:8" s="82" customFormat="1" ht="19.5" hidden="1" customHeight="1" x14ac:dyDescent="0.25">
      <c r="B316" s="79" t="s">
        <v>444</v>
      </c>
      <c r="C316" s="80" t="s">
        <v>12</v>
      </c>
      <c r="D316" s="80" t="s">
        <v>339</v>
      </c>
      <c r="E316" s="80" t="s">
        <v>394</v>
      </c>
      <c r="F316" s="80"/>
      <c r="G316" s="80"/>
      <c r="H316" s="81">
        <f>H317+H323+H326+H329+H332+H320</f>
        <v>0</v>
      </c>
    </row>
    <row r="317" spans="2:8" s="82" customFormat="1" ht="118.5" hidden="1" customHeight="1" x14ac:dyDescent="0.25">
      <c r="B317" s="79" t="s">
        <v>445</v>
      </c>
      <c r="C317" s="80" t="s">
        <v>12</v>
      </c>
      <c r="D317" s="80" t="s">
        <v>339</v>
      </c>
      <c r="E317" s="80" t="s">
        <v>394</v>
      </c>
      <c r="F317" s="80" t="s">
        <v>446</v>
      </c>
      <c r="G317" s="80"/>
      <c r="H317" s="81">
        <f>H318</f>
        <v>0</v>
      </c>
    </row>
    <row r="318" spans="2:8" s="82" customFormat="1" ht="27" hidden="1" customHeight="1" x14ac:dyDescent="0.25">
      <c r="B318" s="89" t="s">
        <v>265</v>
      </c>
      <c r="C318" s="86" t="s">
        <v>12</v>
      </c>
      <c r="D318" s="86" t="s">
        <v>339</v>
      </c>
      <c r="E318" s="86" t="s">
        <v>394</v>
      </c>
      <c r="F318" s="86" t="s">
        <v>446</v>
      </c>
      <c r="G318" s="86" t="s">
        <v>266</v>
      </c>
      <c r="H318" s="87">
        <f>H319</f>
        <v>0</v>
      </c>
    </row>
    <row r="319" spans="2:8" s="82" customFormat="1" ht="27" hidden="1" customHeight="1" x14ac:dyDescent="0.25">
      <c r="B319" s="89" t="s">
        <v>267</v>
      </c>
      <c r="C319" s="86" t="s">
        <v>12</v>
      </c>
      <c r="D319" s="86" t="s">
        <v>339</v>
      </c>
      <c r="E319" s="86" t="s">
        <v>394</v>
      </c>
      <c r="F319" s="86" t="s">
        <v>446</v>
      </c>
      <c r="G319" s="86" t="s">
        <v>268</v>
      </c>
      <c r="H319" s="87"/>
    </row>
    <row r="320" spans="2:8" s="82" customFormat="1" ht="27" hidden="1" customHeight="1" x14ac:dyDescent="0.25">
      <c r="B320" s="97" t="s">
        <v>447</v>
      </c>
      <c r="C320" s="80" t="s">
        <v>12</v>
      </c>
      <c r="D320" s="80" t="s">
        <v>339</v>
      </c>
      <c r="E320" s="80" t="s">
        <v>394</v>
      </c>
      <c r="F320" s="80" t="s">
        <v>448</v>
      </c>
      <c r="G320" s="80"/>
      <c r="H320" s="81">
        <f>H321</f>
        <v>0</v>
      </c>
    </row>
    <row r="321" spans="2:8" s="82" customFormat="1" ht="27.75" hidden="1" customHeight="1" x14ac:dyDescent="0.25">
      <c r="B321" s="89" t="s">
        <v>265</v>
      </c>
      <c r="C321" s="86" t="s">
        <v>12</v>
      </c>
      <c r="D321" s="86" t="s">
        <v>339</v>
      </c>
      <c r="E321" s="86" t="s">
        <v>394</v>
      </c>
      <c r="F321" s="86" t="s">
        <v>448</v>
      </c>
      <c r="G321" s="86" t="s">
        <v>266</v>
      </c>
      <c r="H321" s="87">
        <f>H322</f>
        <v>0</v>
      </c>
    </row>
    <row r="322" spans="2:8" s="82" customFormat="1" ht="27" hidden="1" customHeight="1" x14ac:dyDescent="0.25">
      <c r="B322" s="89" t="s">
        <v>267</v>
      </c>
      <c r="C322" s="86" t="s">
        <v>12</v>
      </c>
      <c r="D322" s="86" t="s">
        <v>339</v>
      </c>
      <c r="E322" s="86" t="s">
        <v>394</v>
      </c>
      <c r="F322" s="86" t="s">
        <v>448</v>
      </c>
      <c r="G322" s="86" t="s">
        <v>268</v>
      </c>
      <c r="H322" s="87"/>
    </row>
    <row r="323" spans="2:8" s="82" customFormat="1" ht="51" hidden="1" customHeight="1" x14ac:dyDescent="0.25">
      <c r="B323" s="79" t="s">
        <v>449</v>
      </c>
      <c r="C323" s="80" t="s">
        <v>12</v>
      </c>
      <c r="D323" s="80" t="s">
        <v>339</v>
      </c>
      <c r="E323" s="80" t="s">
        <v>394</v>
      </c>
      <c r="F323" s="80" t="s">
        <v>450</v>
      </c>
      <c r="G323" s="80"/>
      <c r="H323" s="81">
        <f>H324</f>
        <v>0</v>
      </c>
    </row>
    <row r="324" spans="2:8" s="82" customFormat="1" ht="16.5" hidden="1" customHeight="1" x14ac:dyDescent="0.25">
      <c r="B324" s="85" t="s">
        <v>269</v>
      </c>
      <c r="C324" s="86" t="s">
        <v>12</v>
      </c>
      <c r="D324" s="86" t="s">
        <v>339</v>
      </c>
      <c r="E324" s="86" t="s">
        <v>394</v>
      </c>
      <c r="F324" s="86" t="s">
        <v>450</v>
      </c>
      <c r="G324" s="86" t="s">
        <v>270</v>
      </c>
      <c r="H324" s="87">
        <f>H325</f>
        <v>0</v>
      </c>
    </row>
    <row r="325" spans="2:8" s="82" customFormat="1" ht="39.75" hidden="1" customHeight="1" x14ac:dyDescent="0.25">
      <c r="B325" s="85" t="s">
        <v>451</v>
      </c>
      <c r="C325" s="86" t="s">
        <v>12</v>
      </c>
      <c r="D325" s="86" t="s">
        <v>339</v>
      </c>
      <c r="E325" s="86" t="s">
        <v>394</v>
      </c>
      <c r="F325" s="86" t="s">
        <v>450</v>
      </c>
      <c r="G325" s="86" t="s">
        <v>20</v>
      </c>
      <c r="H325" s="87"/>
    </row>
    <row r="326" spans="2:8" s="82" customFormat="1" ht="17.25" hidden="1" customHeight="1" x14ac:dyDescent="0.25">
      <c r="B326" s="79" t="s">
        <v>452</v>
      </c>
      <c r="C326" s="80" t="s">
        <v>12</v>
      </c>
      <c r="D326" s="80" t="s">
        <v>339</v>
      </c>
      <c r="E326" s="80" t="s">
        <v>394</v>
      </c>
      <c r="F326" s="80" t="s">
        <v>453</v>
      </c>
      <c r="G326" s="80"/>
      <c r="H326" s="81">
        <f>H327</f>
        <v>0</v>
      </c>
    </row>
    <row r="327" spans="2:8" s="82" customFormat="1" ht="17.25" hidden="1" customHeight="1" x14ac:dyDescent="0.25">
      <c r="B327" s="85" t="s">
        <v>269</v>
      </c>
      <c r="C327" s="86" t="s">
        <v>12</v>
      </c>
      <c r="D327" s="86" t="s">
        <v>339</v>
      </c>
      <c r="E327" s="86" t="s">
        <v>394</v>
      </c>
      <c r="F327" s="86" t="s">
        <v>453</v>
      </c>
      <c r="G327" s="86" t="s">
        <v>270</v>
      </c>
      <c r="H327" s="87">
        <f>H328</f>
        <v>0</v>
      </c>
    </row>
    <row r="328" spans="2:8" s="82" customFormat="1" ht="52.8" hidden="1" x14ac:dyDescent="0.25">
      <c r="B328" s="85" t="s">
        <v>451</v>
      </c>
      <c r="C328" s="86" t="s">
        <v>12</v>
      </c>
      <c r="D328" s="86" t="s">
        <v>339</v>
      </c>
      <c r="E328" s="86" t="s">
        <v>394</v>
      </c>
      <c r="F328" s="86" t="s">
        <v>453</v>
      </c>
      <c r="G328" s="86" t="s">
        <v>20</v>
      </c>
      <c r="H328" s="87"/>
    </row>
    <row r="329" spans="2:8" s="82" customFormat="1" hidden="1" x14ac:dyDescent="0.25">
      <c r="B329" s="79" t="s">
        <v>454</v>
      </c>
      <c r="C329" s="80" t="s">
        <v>12</v>
      </c>
      <c r="D329" s="80" t="s">
        <v>339</v>
      </c>
      <c r="E329" s="80" t="s">
        <v>394</v>
      </c>
      <c r="F329" s="80" t="s">
        <v>455</v>
      </c>
      <c r="G329" s="80"/>
      <c r="H329" s="81">
        <f>H330</f>
        <v>0</v>
      </c>
    </row>
    <row r="330" spans="2:8" s="82" customFormat="1" hidden="1" x14ac:dyDescent="0.25">
      <c r="B330" s="85" t="s">
        <v>269</v>
      </c>
      <c r="C330" s="86" t="s">
        <v>12</v>
      </c>
      <c r="D330" s="86" t="s">
        <v>339</v>
      </c>
      <c r="E330" s="86" t="s">
        <v>394</v>
      </c>
      <c r="F330" s="86" t="s">
        <v>455</v>
      </c>
      <c r="G330" s="86" t="s">
        <v>270</v>
      </c>
      <c r="H330" s="87">
        <f>H331</f>
        <v>0</v>
      </c>
    </row>
    <row r="331" spans="2:8" s="82" customFormat="1" ht="42" hidden="1" customHeight="1" x14ac:dyDescent="0.25">
      <c r="B331" s="85" t="s">
        <v>451</v>
      </c>
      <c r="C331" s="86" t="s">
        <v>12</v>
      </c>
      <c r="D331" s="86" t="s">
        <v>339</v>
      </c>
      <c r="E331" s="86" t="s">
        <v>394</v>
      </c>
      <c r="F331" s="86" t="s">
        <v>455</v>
      </c>
      <c r="G331" s="86" t="s">
        <v>20</v>
      </c>
      <c r="H331" s="87"/>
    </row>
    <row r="332" spans="2:8" s="82" customFormat="1" ht="32.25" hidden="1" customHeight="1" x14ac:dyDescent="0.25">
      <c r="B332" s="79" t="s">
        <v>456</v>
      </c>
      <c r="C332" s="80" t="s">
        <v>12</v>
      </c>
      <c r="D332" s="80" t="s">
        <v>339</v>
      </c>
      <c r="E332" s="80" t="s">
        <v>394</v>
      </c>
      <c r="F332" s="80" t="s">
        <v>457</v>
      </c>
      <c r="G332" s="80"/>
      <c r="H332" s="81">
        <f>H333</f>
        <v>0</v>
      </c>
    </row>
    <row r="333" spans="2:8" s="82" customFormat="1" ht="14.25" hidden="1" customHeight="1" x14ac:dyDescent="0.25">
      <c r="B333" s="85" t="s">
        <v>269</v>
      </c>
      <c r="C333" s="86" t="s">
        <v>12</v>
      </c>
      <c r="D333" s="86" t="s">
        <v>339</v>
      </c>
      <c r="E333" s="86" t="s">
        <v>394</v>
      </c>
      <c r="F333" s="86" t="s">
        <v>457</v>
      </c>
      <c r="G333" s="86" t="s">
        <v>270</v>
      </c>
      <c r="H333" s="87">
        <f>H334</f>
        <v>0</v>
      </c>
    </row>
    <row r="334" spans="2:8" s="82" customFormat="1" ht="41.25" hidden="1" customHeight="1" x14ac:dyDescent="0.25">
      <c r="B334" s="85" t="s">
        <v>451</v>
      </c>
      <c r="C334" s="86" t="s">
        <v>12</v>
      </c>
      <c r="D334" s="86" t="s">
        <v>339</v>
      </c>
      <c r="E334" s="86" t="s">
        <v>394</v>
      </c>
      <c r="F334" s="86" t="s">
        <v>457</v>
      </c>
      <c r="G334" s="86" t="s">
        <v>20</v>
      </c>
      <c r="H334" s="87"/>
    </row>
    <row r="335" spans="2:8" s="82" customFormat="1" hidden="1" x14ac:dyDescent="0.25">
      <c r="B335" s="79" t="s">
        <v>458</v>
      </c>
      <c r="C335" s="80" t="s">
        <v>12</v>
      </c>
      <c r="D335" s="80" t="s">
        <v>339</v>
      </c>
      <c r="E335" s="80" t="s">
        <v>361</v>
      </c>
      <c r="F335" s="80"/>
      <c r="G335" s="80"/>
      <c r="H335" s="81">
        <f>H336</f>
        <v>0</v>
      </c>
    </row>
    <row r="336" spans="2:8" s="82" customFormat="1" hidden="1" x14ac:dyDescent="0.25">
      <c r="B336" s="79" t="s">
        <v>365</v>
      </c>
      <c r="C336" s="80" t="s">
        <v>12</v>
      </c>
      <c r="D336" s="80" t="s">
        <v>339</v>
      </c>
      <c r="E336" s="80" t="s">
        <v>361</v>
      </c>
      <c r="F336" s="80" t="s">
        <v>366</v>
      </c>
      <c r="G336" s="86"/>
      <c r="H336" s="81">
        <f>H337</f>
        <v>0</v>
      </c>
    </row>
    <row r="337" spans="2:8" s="82" customFormat="1" ht="26.4" hidden="1" x14ac:dyDescent="0.25">
      <c r="B337" s="89" t="s">
        <v>265</v>
      </c>
      <c r="C337" s="86" t="s">
        <v>12</v>
      </c>
      <c r="D337" s="86" t="s">
        <v>339</v>
      </c>
      <c r="E337" s="86" t="s">
        <v>361</v>
      </c>
      <c r="F337" s="86" t="s">
        <v>366</v>
      </c>
      <c r="G337" s="86" t="s">
        <v>266</v>
      </c>
      <c r="H337" s="87">
        <f>H338</f>
        <v>0</v>
      </c>
    </row>
    <row r="338" spans="2:8" s="82" customFormat="1" ht="26.4" hidden="1" x14ac:dyDescent="0.25">
      <c r="B338" s="89" t="s">
        <v>267</v>
      </c>
      <c r="C338" s="86" t="s">
        <v>12</v>
      </c>
      <c r="D338" s="86" t="s">
        <v>339</v>
      </c>
      <c r="E338" s="86" t="s">
        <v>361</v>
      </c>
      <c r="F338" s="86" t="s">
        <v>366</v>
      </c>
      <c r="G338" s="86" t="s">
        <v>268</v>
      </c>
      <c r="H338" s="87"/>
    </row>
    <row r="339" spans="2:8" s="82" customFormat="1" ht="15" hidden="1" customHeight="1" x14ac:dyDescent="0.25">
      <c r="B339" s="79" t="s">
        <v>459</v>
      </c>
      <c r="C339" s="80" t="s">
        <v>12</v>
      </c>
      <c r="D339" s="80" t="s">
        <v>339</v>
      </c>
      <c r="E339" s="80" t="s">
        <v>399</v>
      </c>
      <c r="F339" s="80"/>
      <c r="G339" s="80"/>
      <c r="H339" s="81">
        <f>H343+H340</f>
        <v>0</v>
      </c>
    </row>
    <row r="340" spans="2:8" s="82" customFormat="1" ht="72.75" hidden="1" customHeight="1" x14ac:dyDescent="0.25">
      <c r="B340" s="79" t="s">
        <v>460</v>
      </c>
      <c r="C340" s="80" t="s">
        <v>12</v>
      </c>
      <c r="D340" s="80" t="s">
        <v>339</v>
      </c>
      <c r="E340" s="80" t="s">
        <v>399</v>
      </c>
      <c r="F340" s="80" t="s">
        <v>461</v>
      </c>
      <c r="G340" s="80"/>
      <c r="H340" s="81">
        <f>H341</f>
        <v>0</v>
      </c>
    </row>
    <row r="341" spans="2:8" s="82" customFormat="1" ht="15" hidden="1" customHeight="1" x14ac:dyDescent="0.25">
      <c r="B341" s="85" t="s">
        <v>269</v>
      </c>
      <c r="C341" s="86" t="s">
        <v>12</v>
      </c>
      <c r="D341" s="86" t="s">
        <v>339</v>
      </c>
      <c r="E341" s="86" t="s">
        <v>399</v>
      </c>
      <c r="F341" s="86" t="s">
        <v>461</v>
      </c>
      <c r="G341" s="86" t="s">
        <v>270</v>
      </c>
      <c r="H341" s="87">
        <f>H342</f>
        <v>0</v>
      </c>
    </row>
    <row r="342" spans="2:8" s="82" customFormat="1" ht="42" hidden="1" customHeight="1" x14ac:dyDescent="0.25">
      <c r="B342" s="85" t="s">
        <v>451</v>
      </c>
      <c r="C342" s="86" t="s">
        <v>12</v>
      </c>
      <c r="D342" s="86" t="s">
        <v>339</v>
      </c>
      <c r="E342" s="86" t="s">
        <v>399</v>
      </c>
      <c r="F342" s="86" t="s">
        <v>461</v>
      </c>
      <c r="G342" s="86" t="s">
        <v>20</v>
      </c>
      <c r="H342" s="87"/>
    </row>
    <row r="343" spans="2:8" s="82" customFormat="1" ht="68.25" hidden="1" customHeight="1" x14ac:dyDescent="0.25">
      <c r="B343" s="79" t="s">
        <v>460</v>
      </c>
      <c r="C343" s="80" t="s">
        <v>12</v>
      </c>
      <c r="D343" s="80" t="s">
        <v>339</v>
      </c>
      <c r="E343" s="80" t="s">
        <v>399</v>
      </c>
      <c r="F343" s="80" t="s">
        <v>462</v>
      </c>
      <c r="G343" s="80"/>
      <c r="H343" s="81">
        <f>H344</f>
        <v>0</v>
      </c>
    </row>
    <row r="344" spans="2:8" s="82" customFormat="1" hidden="1" x14ac:dyDescent="0.25">
      <c r="B344" s="85" t="s">
        <v>269</v>
      </c>
      <c r="C344" s="86" t="s">
        <v>12</v>
      </c>
      <c r="D344" s="86" t="s">
        <v>339</v>
      </c>
      <c r="E344" s="86" t="s">
        <v>399</v>
      </c>
      <c r="F344" s="86" t="s">
        <v>462</v>
      </c>
      <c r="G344" s="86" t="s">
        <v>270</v>
      </c>
      <c r="H344" s="87">
        <f>H345</f>
        <v>0</v>
      </c>
    </row>
    <row r="345" spans="2:8" s="82" customFormat="1" ht="41.25" hidden="1" customHeight="1" x14ac:dyDescent="0.25">
      <c r="B345" s="85" t="s">
        <v>451</v>
      </c>
      <c r="C345" s="86" t="s">
        <v>12</v>
      </c>
      <c r="D345" s="86" t="s">
        <v>339</v>
      </c>
      <c r="E345" s="86" t="s">
        <v>399</v>
      </c>
      <c r="F345" s="86" t="s">
        <v>462</v>
      </c>
      <c r="G345" s="86" t="s">
        <v>20</v>
      </c>
      <c r="H345" s="87"/>
    </row>
    <row r="346" spans="2:8" s="82" customFormat="1" ht="15.75" customHeight="1" x14ac:dyDescent="0.25">
      <c r="B346" s="79" t="s">
        <v>463</v>
      </c>
      <c r="C346" s="80" t="s">
        <v>12</v>
      </c>
      <c r="D346" s="80" t="s">
        <v>339</v>
      </c>
      <c r="E346" s="80" t="s">
        <v>309</v>
      </c>
      <c r="F346" s="80"/>
      <c r="G346" s="80"/>
      <c r="H346" s="81">
        <f>H347+H350+H353+H356</f>
        <v>-213983.5</v>
      </c>
    </row>
    <row r="347" spans="2:8" s="82" customFormat="1" ht="37.799999999999997" hidden="1" customHeight="1" x14ac:dyDescent="0.25">
      <c r="B347" s="79" t="s">
        <v>464</v>
      </c>
      <c r="C347" s="80" t="s">
        <v>12</v>
      </c>
      <c r="D347" s="80" t="s">
        <v>339</v>
      </c>
      <c r="E347" s="80" t="s">
        <v>309</v>
      </c>
      <c r="F347" s="80" t="s">
        <v>465</v>
      </c>
      <c r="G347" s="80"/>
      <c r="H347" s="81">
        <f>H348</f>
        <v>0</v>
      </c>
    </row>
    <row r="348" spans="2:8" s="82" customFormat="1" ht="25.5" hidden="1" customHeight="1" x14ac:dyDescent="0.25">
      <c r="B348" s="89" t="s">
        <v>265</v>
      </c>
      <c r="C348" s="86" t="s">
        <v>12</v>
      </c>
      <c r="D348" s="86" t="s">
        <v>339</v>
      </c>
      <c r="E348" s="86" t="s">
        <v>309</v>
      </c>
      <c r="F348" s="86" t="s">
        <v>465</v>
      </c>
      <c r="G348" s="86" t="s">
        <v>266</v>
      </c>
      <c r="H348" s="87">
        <f>H349</f>
        <v>0</v>
      </c>
    </row>
    <row r="349" spans="2:8" s="82" customFormat="1" ht="27" hidden="1" customHeight="1" x14ac:dyDescent="0.25">
      <c r="B349" s="89" t="s">
        <v>267</v>
      </c>
      <c r="C349" s="86" t="s">
        <v>12</v>
      </c>
      <c r="D349" s="86" t="s">
        <v>339</v>
      </c>
      <c r="E349" s="86" t="s">
        <v>309</v>
      </c>
      <c r="F349" s="86" t="s">
        <v>465</v>
      </c>
      <c r="G349" s="86" t="s">
        <v>268</v>
      </c>
      <c r="H349" s="87"/>
    </row>
    <row r="350" spans="2:8" s="82" customFormat="1" ht="213.75" hidden="1" customHeight="1" x14ac:dyDescent="0.25">
      <c r="B350" s="79" t="s">
        <v>391</v>
      </c>
      <c r="C350" s="80" t="s">
        <v>12</v>
      </c>
      <c r="D350" s="80" t="s">
        <v>339</v>
      </c>
      <c r="E350" s="80" t="s">
        <v>309</v>
      </c>
      <c r="F350" s="80" t="s">
        <v>749</v>
      </c>
      <c r="G350" s="80"/>
      <c r="H350" s="81">
        <f>H351</f>
        <v>0</v>
      </c>
    </row>
    <row r="351" spans="2:8" s="82" customFormat="1" ht="18" hidden="1" customHeight="1" x14ac:dyDescent="0.25">
      <c r="B351" s="85" t="s">
        <v>382</v>
      </c>
      <c r="C351" s="86" t="s">
        <v>12</v>
      </c>
      <c r="D351" s="86" t="s">
        <v>339</v>
      </c>
      <c r="E351" s="86" t="s">
        <v>309</v>
      </c>
      <c r="F351" s="86" t="s">
        <v>749</v>
      </c>
      <c r="G351" s="86" t="s">
        <v>374</v>
      </c>
      <c r="H351" s="87">
        <f>H352</f>
        <v>0</v>
      </c>
    </row>
    <row r="352" spans="2:8" s="82" customFormat="1" ht="18" hidden="1" customHeight="1" x14ac:dyDescent="0.25">
      <c r="B352" s="85" t="s">
        <v>241</v>
      </c>
      <c r="C352" s="86" t="s">
        <v>12</v>
      </c>
      <c r="D352" s="86" t="s">
        <v>339</v>
      </c>
      <c r="E352" s="86" t="s">
        <v>309</v>
      </c>
      <c r="F352" s="86" t="s">
        <v>749</v>
      </c>
      <c r="G352" s="86" t="s">
        <v>386</v>
      </c>
      <c r="H352" s="87"/>
    </row>
    <row r="353" spans="2:8" s="82" customFormat="1" ht="55.5" hidden="1" customHeight="1" x14ac:dyDescent="0.25">
      <c r="B353" s="79" t="s">
        <v>770</v>
      </c>
      <c r="C353" s="80" t="s">
        <v>12</v>
      </c>
      <c r="D353" s="80" t="s">
        <v>339</v>
      </c>
      <c r="E353" s="80" t="s">
        <v>309</v>
      </c>
      <c r="F353" s="80" t="s">
        <v>771</v>
      </c>
      <c r="G353" s="80"/>
      <c r="H353" s="81">
        <f>H354</f>
        <v>0</v>
      </c>
    </row>
    <row r="354" spans="2:8" s="82" customFormat="1" ht="27.75" hidden="1" customHeight="1" x14ac:dyDescent="0.25">
      <c r="B354" s="89" t="s">
        <v>495</v>
      </c>
      <c r="C354" s="86" t="s">
        <v>12</v>
      </c>
      <c r="D354" s="86" t="s">
        <v>339</v>
      </c>
      <c r="E354" s="86" t="s">
        <v>309</v>
      </c>
      <c r="F354" s="86" t="s">
        <v>771</v>
      </c>
      <c r="G354" s="86" t="s">
        <v>496</v>
      </c>
      <c r="H354" s="87">
        <f>H355</f>
        <v>0</v>
      </c>
    </row>
    <row r="355" spans="2:8" s="82" customFormat="1" ht="18" hidden="1" customHeight="1" x14ac:dyDescent="0.25">
      <c r="B355" s="89" t="s">
        <v>497</v>
      </c>
      <c r="C355" s="86" t="s">
        <v>12</v>
      </c>
      <c r="D355" s="86" t="s">
        <v>339</v>
      </c>
      <c r="E355" s="86" t="s">
        <v>309</v>
      </c>
      <c r="F355" s="86" t="s">
        <v>771</v>
      </c>
      <c r="G355" s="86" t="s">
        <v>498</v>
      </c>
      <c r="H355" s="87"/>
    </row>
    <row r="356" spans="2:8" s="82" customFormat="1" ht="18" customHeight="1" x14ac:dyDescent="0.25">
      <c r="B356" s="191" t="s">
        <v>595</v>
      </c>
      <c r="C356" s="80" t="s">
        <v>12</v>
      </c>
      <c r="D356" s="80" t="s">
        <v>339</v>
      </c>
      <c r="E356" s="80" t="s">
        <v>309</v>
      </c>
      <c r="F356" s="80" t="s">
        <v>842</v>
      </c>
      <c r="G356" s="80"/>
      <c r="H356" s="81">
        <f>H357+H359</f>
        <v>-213983.5</v>
      </c>
    </row>
    <row r="357" spans="2:8" s="82" customFormat="1" ht="33.6" customHeight="1" x14ac:dyDescent="0.25">
      <c r="B357" s="100" t="s">
        <v>265</v>
      </c>
      <c r="C357" s="86" t="s">
        <v>12</v>
      </c>
      <c r="D357" s="86" t="s">
        <v>339</v>
      </c>
      <c r="E357" s="86" t="s">
        <v>309</v>
      </c>
      <c r="F357" s="86" t="s">
        <v>842</v>
      </c>
      <c r="G357" s="86" t="s">
        <v>266</v>
      </c>
      <c r="H357" s="87">
        <f>H358</f>
        <v>-49999.99</v>
      </c>
    </row>
    <row r="358" spans="2:8" s="82" customFormat="1" ht="28.2" customHeight="1" x14ac:dyDescent="0.25">
      <c r="B358" s="100" t="s">
        <v>267</v>
      </c>
      <c r="C358" s="86" t="s">
        <v>12</v>
      </c>
      <c r="D358" s="86" t="s">
        <v>339</v>
      </c>
      <c r="E358" s="86" t="s">
        <v>309</v>
      </c>
      <c r="F358" s="86" t="s">
        <v>842</v>
      </c>
      <c r="G358" s="86" t="s">
        <v>268</v>
      </c>
      <c r="H358" s="87">
        <v>-49999.99</v>
      </c>
    </row>
    <row r="359" spans="2:8" s="82" customFormat="1" ht="27.75" customHeight="1" x14ac:dyDescent="0.25">
      <c r="B359" s="89" t="s">
        <v>495</v>
      </c>
      <c r="C359" s="86" t="s">
        <v>12</v>
      </c>
      <c r="D359" s="86" t="s">
        <v>339</v>
      </c>
      <c r="E359" s="86" t="s">
        <v>309</v>
      </c>
      <c r="F359" s="86" t="s">
        <v>842</v>
      </c>
      <c r="G359" s="86" t="s">
        <v>496</v>
      </c>
      <c r="H359" s="87">
        <f>H360</f>
        <v>-163983.51</v>
      </c>
    </row>
    <row r="360" spans="2:8" s="82" customFormat="1" ht="18" customHeight="1" x14ac:dyDescent="0.25">
      <c r="B360" s="89" t="s">
        <v>497</v>
      </c>
      <c r="C360" s="86" t="s">
        <v>12</v>
      </c>
      <c r="D360" s="86" t="s">
        <v>339</v>
      </c>
      <c r="E360" s="86" t="s">
        <v>309</v>
      </c>
      <c r="F360" s="86" t="s">
        <v>842</v>
      </c>
      <c r="G360" s="86" t="s">
        <v>498</v>
      </c>
      <c r="H360" s="87">
        <v>-163983.51</v>
      </c>
    </row>
    <row r="361" spans="2:8" s="82" customFormat="1" ht="26.4" hidden="1" customHeight="1" x14ac:dyDescent="0.25">
      <c r="B361" s="79" t="s">
        <v>466</v>
      </c>
      <c r="C361" s="80" t="s">
        <v>12</v>
      </c>
      <c r="D361" s="80" t="s">
        <v>339</v>
      </c>
      <c r="E361" s="80" t="s">
        <v>467</v>
      </c>
      <c r="F361" s="80"/>
      <c r="G361" s="80"/>
      <c r="H361" s="81">
        <f>H365+H370+H373+H362</f>
        <v>0</v>
      </c>
    </row>
    <row r="362" spans="2:8" s="82" customFormat="1" ht="26.4" hidden="1" customHeight="1" x14ac:dyDescent="0.25">
      <c r="B362" s="97" t="s">
        <v>357</v>
      </c>
      <c r="C362" s="80" t="s">
        <v>12</v>
      </c>
      <c r="D362" s="80" t="s">
        <v>339</v>
      </c>
      <c r="E362" s="80" t="s">
        <v>467</v>
      </c>
      <c r="F362" s="80" t="s">
        <v>812</v>
      </c>
      <c r="G362" s="80"/>
      <c r="H362" s="81">
        <f>H363</f>
        <v>0</v>
      </c>
    </row>
    <row r="363" spans="2:8" s="82" customFormat="1" ht="26.4" hidden="1" customHeight="1" x14ac:dyDescent="0.25">
      <c r="B363" s="100" t="s">
        <v>265</v>
      </c>
      <c r="C363" s="86" t="s">
        <v>12</v>
      </c>
      <c r="D363" s="86" t="s">
        <v>339</v>
      </c>
      <c r="E363" s="86" t="s">
        <v>467</v>
      </c>
      <c r="F363" s="86" t="s">
        <v>812</v>
      </c>
      <c r="G363" s="86" t="s">
        <v>266</v>
      </c>
      <c r="H363" s="87">
        <f>H364</f>
        <v>0</v>
      </c>
    </row>
    <row r="364" spans="2:8" s="82" customFormat="1" ht="27.75" hidden="1" customHeight="1" x14ac:dyDescent="0.25">
      <c r="B364" s="100" t="s">
        <v>267</v>
      </c>
      <c r="C364" s="86" t="s">
        <v>12</v>
      </c>
      <c r="D364" s="86" t="s">
        <v>339</v>
      </c>
      <c r="E364" s="86" t="s">
        <v>467</v>
      </c>
      <c r="F364" s="86" t="s">
        <v>812</v>
      </c>
      <c r="G364" s="86" t="s">
        <v>268</v>
      </c>
      <c r="H364" s="87"/>
    </row>
    <row r="365" spans="2:8" s="82" customFormat="1" ht="56.25" hidden="1" customHeight="1" x14ac:dyDescent="0.25">
      <c r="B365" s="79" t="s">
        <v>468</v>
      </c>
      <c r="C365" s="80" t="s">
        <v>12</v>
      </c>
      <c r="D365" s="80" t="s">
        <v>339</v>
      </c>
      <c r="E365" s="80" t="s">
        <v>467</v>
      </c>
      <c r="F365" s="80" t="s">
        <v>469</v>
      </c>
      <c r="G365" s="80"/>
      <c r="H365" s="81">
        <f>H366+H368</f>
        <v>0</v>
      </c>
    </row>
    <row r="366" spans="2:8" s="82" customFormat="1" ht="66.75" hidden="1" customHeight="1" x14ac:dyDescent="0.25">
      <c r="B366" s="88" t="s">
        <v>262</v>
      </c>
      <c r="C366" s="86" t="s">
        <v>470</v>
      </c>
      <c r="D366" s="86" t="s">
        <v>339</v>
      </c>
      <c r="E366" s="86" t="s">
        <v>467</v>
      </c>
      <c r="F366" s="86" t="s">
        <v>469</v>
      </c>
      <c r="G366" s="86" t="s">
        <v>14</v>
      </c>
      <c r="H366" s="87">
        <f>H367</f>
        <v>0</v>
      </c>
    </row>
    <row r="367" spans="2:8" s="82" customFormat="1" ht="27" hidden="1" customHeight="1" x14ac:dyDescent="0.25">
      <c r="B367" s="89" t="s">
        <v>263</v>
      </c>
      <c r="C367" s="86" t="s">
        <v>12</v>
      </c>
      <c r="D367" s="86" t="s">
        <v>339</v>
      </c>
      <c r="E367" s="86" t="s">
        <v>467</v>
      </c>
      <c r="F367" s="86" t="s">
        <v>469</v>
      </c>
      <c r="G367" s="86" t="s">
        <v>264</v>
      </c>
      <c r="H367" s="87"/>
    </row>
    <row r="368" spans="2:8" s="82" customFormat="1" ht="27" hidden="1" customHeight="1" x14ac:dyDescent="0.25">
      <c r="B368" s="100" t="s">
        <v>265</v>
      </c>
      <c r="C368" s="86" t="s">
        <v>12</v>
      </c>
      <c r="D368" s="86" t="s">
        <v>339</v>
      </c>
      <c r="E368" s="86" t="s">
        <v>467</v>
      </c>
      <c r="F368" s="86" t="s">
        <v>469</v>
      </c>
      <c r="G368" s="86" t="s">
        <v>266</v>
      </c>
      <c r="H368" s="87">
        <f>H369</f>
        <v>0</v>
      </c>
    </row>
    <row r="369" spans="2:8" s="82" customFormat="1" ht="27" hidden="1" customHeight="1" x14ac:dyDescent="0.25">
      <c r="B369" s="100" t="s">
        <v>267</v>
      </c>
      <c r="C369" s="86" t="s">
        <v>12</v>
      </c>
      <c r="D369" s="86" t="s">
        <v>339</v>
      </c>
      <c r="E369" s="86" t="s">
        <v>467</v>
      </c>
      <c r="F369" s="86" t="s">
        <v>469</v>
      </c>
      <c r="G369" s="86" t="s">
        <v>268</v>
      </c>
      <c r="H369" s="87"/>
    </row>
    <row r="370" spans="2:8" s="82" customFormat="1" ht="58.95" hidden="1" customHeight="1" x14ac:dyDescent="0.25">
      <c r="B370" s="97" t="s">
        <v>471</v>
      </c>
      <c r="C370" s="80" t="s">
        <v>12</v>
      </c>
      <c r="D370" s="80" t="s">
        <v>339</v>
      </c>
      <c r="E370" s="80" t="s">
        <v>467</v>
      </c>
      <c r="F370" s="80" t="s">
        <v>472</v>
      </c>
      <c r="G370" s="80"/>
      <c r="H370" s="81">
        <f>H371</f>
        <v>0</v>
      </c>
    </row>
    <row r="371" spans="2:8" s="82" customFormat="1" ht="19.5" hidden="1" customHeight="1" x14ac:dyDescent="0.25">
      <c r="B371" s="85" t="s">
        <v>269</v>
      </c>
      <c r="C371" s="86" t="s">
        <v>12</v>
      </c>
      <c r="D371" s="86" t="s">
        <v>339</v>
      </c>
      <c r="E371" s="86" t="s">
        <v>467</v>
      </c>
      <c r="F371" s="86" t="s">
        <v>472</v>
      </c>
      <c r="G371" s="86" t="s">
        <v>270</v>
      </c>
      <c r="H371" s="87">
        <f>H372</f>
        <v>0</v>
      </c>
    </row>
    <row r="372" spans="2:8" s="82" customFormat="1" ht="42" hidden="1" customHeight="1" x14ac:dyDescent="0.25">
      <c r="B372" s="85" t="s">
        <v>451</v>
      </c>
      <c r="C372" s="86" t="s">
        <v>12</v>
      </c>
      <c r="D372" s="86" t="s">
        <v>339</v>
      </c>
      <c r="E372" s="86" t="s">
        <v>467</v>
      </c>
      <c r="F372" s="86" t="s">
        <v>472</v>
      </c>
      <c r="G372" s="86" t="s">
        <v>20</v>
      </c>
      <c r="H372" s="87"/>
    </row>
    <row r="373" spans="2:8" s="82" customFormat="1" ht="30" hidden="1" customHeight="1" x14ac:dyDescent="0.25">
      <c r="B373" s="97" t="s">
        <v>473</v>
      </c>
      <c r="C373" s="80" t="s">
        <v>12</v>
      </c>
      <c r="D373" s="80" t="s">
        <v>339</v>
      </c>
      <c r="E373" s="80" t="s">
        <v>467</v>
      </c>
      <c r="F373" s="80" t="s">
        <v>474</v>
      </c>
      <c r="G373" s="80"/>
      <c r="H373" s="81">
        <f>H374</f>
        <v>0</v>
      </c>
    </row>
    <row r="374" spans="2:8" s="82" customFormat="1" ht="32.25" hidden="1" customHeight="1" x14ac:dyDescent="0.25">
      <c r="B374" s="89" t="s">
        <v>265</v>
      </c>
      <c r="C374" s="86" t="s">
        <v>12</v>
      </c>
      <c r="D374" s="86" t="s">
        <v>339</v>
      </c>
      <c r="E374" s="86" t="s">
        <v>467</v>
      </c>
      <c r="F374" s="86" t="s">
        <v>474</v>
      </c>
      <c r="G374" s="86" t="s">
        <v>266</v>
      </c>
      <c r="H374" s="87">
        <f>H375</f>
        <v>0</v>
      </c>
    </row>
    <row r="375" spans="2:8" s="82" customFormat="1" ht="30" hidden="1" customHeight="1" x14ac:dyDescent="0.25">
      <c r="B375" s="89" t="s">
        <v>267</v>
      </c>
      <c r="C375" s="86" t="s">
        <v>12</v>
      </c>
      <c r="D375" s="86" t="s">
        <v>339</v>
      </c>
      <c r="E375" s="86" t="s">
        <v>467</v>
      </c>
      <c r="F375" s="86" t="s">
        <v>474</v>
      </c>
      <c r="G375" s="86" t="s">
        <v>268</v>
      </c>
      <c r="H375" s="87"/>
    </row>
    <row r="376" spans="2:8" s="82" customFormat="1" ht="19.5" customHeight="1" x14ac:dyDescent="0.25">
      <c r="B376" s="79" t="s">
        <v>475</v>
      </c>
      <c r="C376" s="80" t="s">
        <v>12</v>
      </c>
      <c r="D376" s="80" t="s">
        <v>394</v>
      </c>
      <c r="E376" s="80"/>
      <c r="F376" s="80"/>
      <c r="G376" s="80"/>
      <c r="H376" s="81">
        <f>H377+H394</f>
        <v>-12349.41</v>
      </c>
    </row>
    <row r="377" spans="2:8" s="82" customFormat="1" ht="15" hidden="1" customHeight="1" x14ac:dyDescent="0.25">
      <c r="B377" s="79" t="s">
        <v>476</v>
      </c>
      <c r="C377" s="80" t="s">
        <v>12</v>
      </c>
      <c r="D377" s="80" t="s">
        <v>394</v>
      </c>
      <c r="E377" s="80" t="s">
        <v>255</v>
      </c>
      <c r="F377" s="80"/>
      <c r="G377" s="80"/>
      <c r="H377" s="81">
        <f>H385+H388+H391+H378</f>
        <v>0</v>
      </c>
    </row>
    <row r="378" spans="2:8" s="82" customFormat="1" ht="28.2" hidden="1" customHeight="1" x14ac:dyDescent="0.25">
      <c r="B378" s="79" t="s">
        <v>609</v>
      </c>
      <c r="C378" s="80" t="s">
        <v>12</v>
      </c>
      <c r="D378" s="80" t="s">
        <v>394</v>
      </c>
      <c r="E378" s="80" t="s">
        <v>255</v>
      </c>
      <c r="F378" s="80" t="s">
        <v>739</v>
      </c>
      <c r="G378" s="80"/>
      <c r="H378" s="81">
        <f>H379+H383+H382</f>
        <v>0</v>
      </c>
    </row>
    <row r="379" spans="2:8" s="82" customFormat="1" ht="31.95" hidden="1" customHeight="1" x14ac:dyDescent="0.25">
      <c r="B379" s="89" t="s">
        <v>265</v>
      </c>
      <c r="C379" s="86" t="s">
        <v>12</v>
      </c>
      <c r="D379" s="86" t="s">
        <v>394</v>
      </c>
      <c r="E379" s="86" t="s">
        <v>255</v>
      </c>
      <c r="F379" s="86" t="s">
        <v>739</v>
      </c>
      <c r="G379" s="86" t="s">
        <v>266</v>
      </c>
      <c r="H379" s="87">
        <f>H380</f>
        <v>0</v>
      </c>
    </row>
    <row r="380" spans="2:8" s="82" customFormat="1" ht="29.4" hidden="1" customHeight="1" x14ac:dyDescent="0.25">
      <c r="B380" s="89" t="s">
        <v>267</v>
      </c>
      <c r="C380" s="86" t="s">
        <v>12</v>
      </c>
      <c r="D380" s="86" t="s">
        <v>394</v>
      </c>
      <c r="E380" s="86" t="s">
        <v>255</v>
      </c>
      <c r="F380" s="86" t="s">
        <v>739</v>
      </c>
      <c r="G380" s="86" t="s">
        <v>268</v>
      </c>
      <c r="H380" s="87"/>
    </row>
    <row r="381" spans="2:8" s="82" customFormat="1" ht="29.4" hidden="1" customHeight="1" x14ac:dyDescent="0.25">
      <c r="B381" s="85" t="s">
        <v>281</v>
      </c>
      <c r="C381" s="86" t="s">
        <v>12</v>
      </c>
      <c r="D381" s="86" t="s">
        <v>394</v>
      </c>
      <c r="E381" s="86" t="s">
        <v>255</v>
      </c>
      <c r="F381" s="86" t="s">
        <v>739</v>
      </c>
      <c r="G381" s="86" t="s">
        <v>282</v>
      </c>
      <c r="H381" s="87">
        <f>H382</f>
        <v>0</v>
      </c>
    </row>
    <row r="382" spans="2:8" s="82" customFormat="1" ht="40.5" hidden="1" customHeight="1" x14ac:dyDescent="0.25">
      <c r="B382" s="89" t="s">
        <v>801</v>
      </c>
      <c r="C382" s="86" t="s">
        <v>12</v>
      </c>
      <c r="D382" s="86" t="s">
        <v>394</v>
      </c>
      <c r="E382" s="86" t="s">
        <v>255</v>
      </c>
      <c r="F382" s="86" t="s">
        <v>739</v>
      </c>
      <c r="G382" s="86" t="s">
        <v>800</v>
      </c>
      <c r="H382" s="87"/>
    </row>
    <row r="383" spans="2:8" s="82" customFormat="1" ht="15" hidden="1" customHeight="1" x14ac:dyDescent="0.25">
      <c r="B383" s="85" t="s">
        <v>269</v>
      </c>
      <c r="C383" s="86" t="s">
        <v>12</v>
      </c>
      <c r="D383" s="86" t="s">
        <v>394</v>
      </c>
      <c r="E383" s="86" t="s">
        <v>255</v>
      </c>
      <c r="F383" s="86" t="s">
        <v>739</v>
      </c>
      <c r="G383" s="86" t="s">
        <v>270</v>
      </c>
      <c r="H383" s="87">
        <f>H384</f>
        <v>0</v>
      </c>
    </row>
    <row r="384" spans="2:8" s="82" customFormat="1" ht="57.75" hidden="1" customHeight="1" x14ac:dyDescent="0.25">
      <c r="B384" s="85" t="s">
        <v>451</v>
      </c>
      <c r="C384" s="86" t="s">
        <v>12</v>
      </c>
      <c r="D384" s="86" t="s">
        <v>394</v>
      </c>
      <c r="E384" s="86" t="s">
        <v>255</v>
      </c>
      <c r="F384" s="86" t="s">
        <v>739</v>
      </c>
      <c r="G384" s="86" t="s">
        <v>20</v>
      </c>
      <c r="H384" s="87"/>
    </row>
    <row r="385" spans="2:8" s="82" customFormat="1" ht="33" hidden="1" customHeight="1" x14ac:dyDescent="0.25">
      <c r="B385" s="79" t="s">
        <v>477</v>
      </c>
      <c r="C385" s="80" t="s">
        <v>12</v>
      </c>
      <c r="D385" s="80" t="s">
        <v>394</v>
      </c>
      <c r="E385" s="80" t="s">
        <v>255</v>
      </c>
      <c r="F385" s="80" t="s">
        <v>478</v>
      </c>
      <c r="G385" s="80"/>
      <c r="H385" s="81">
        <f>H386</f>
        <v>0</v>
      </c>
    </row>
    <row r="386" spans="2:8" s="82" customFormat="1" ht="18.75" hidden="1" customHeight="1" x14ac:dyDescent="0.25">
      <c r="B386" s="85" t="s">
        <v>269</v>
      </c>
      <c r="C386" s="86" t="s">
        <v>12</v>
      </c>
      <c r="D386" s="86" t="s">
        <v>394</v>
      </c>
      <c r="E386" s="86" t="s">
        <v>255</v>
      </c>
      <c r="F386" s="86" t="s">
        <v>478</v>
      </c>
      <c r="G386" s="86" t="s">
        <v>270</v>
      </c>
      <c r="H386" s="87">
        <f>H387</f>
        <v>0</v>
      </c>
    </row>
    <row r="387" spans="2:8" s="82" customFormat="1" ht="51" hidden="1" customHeight="1" x14ac:dyDescent="0.25">
      <c r="B387" s="85" t="s">
        <v>451</v>
      </c>
      <c r="C387" s="86" t="s">
        <v>12</v>
      </c>
      <c r="D387" s="86" t="s">
        <v>394</v>
      </c>
      <c r="E387" s="86" t="s">
        <v>255</v>
      </c>
      <c r="F387" s="86" t="s">
        <v>478</v>
      </c>
      <c r="G387" s="86" t="s">
        <v>20</v>
      </c>
      <c r="H387" s="87"/>
    </row>
    <row r="388" spans="2:8" s="82" customFormat="1" ht="29.25" hidden="1" customHeight="1" x14ac:dyDescent="0.25">
      <c r="B388" s="79" t="s">
        <v>479</v>
      </c>
      <c r="C388" s="80" t="s">
        <v>12</v>
      </c>
      <c r="D388" s="80" t="s">
        <v>394</v>
      </c>
      <c r="E388" s="80" t="s">
        <v>255</v>
      </c>
      <c r="F388" s="80" t="s">
        <v>480</v>
      </c>
      <c r="G388" s="80"/>
      <c r="H388" s="81">
        <f>H389</f>
        <v>0</v>
      </c>
    </row>
    <row r="389" spans="2:8" s="82" customFormat="1" ht="26.4" hidden="1" x14ac:dyDescent="0.25">
      <c r="B389" s="89" t="s">
        <v>265</v>
      </c>
      <c r="C389" s="86" t="s">
        <v>12</v>
      </c>
      <c r="D389" s="86" t="s">
        <v>394</v>
      </c>
      <c r="E389" s="86" t="s">
        <v>255</v>
      </c>
      <c r="F389" s="86" t="s">
        <v>480</v>
      </c>
      <c r="G389" s="86" t="s">
        <v>266</v>
      </c>
      <c r="H389" s="87">
        <f>H390</f>
        <v>0</v>
      </c>
    </row>
    <row r="390" spans="2:8" s="82" customFormat="1" ht="30.75" hidden="1" customHeight="1" x14ac:dyDescent="0.25">
      <c r="B390" s="89" t="s">
        <v>267</v>
      </c>
      <c r="C390" s="86" t="s">
        <v>12</v>
      </c>
      <c r="D390" s="86" t="s">
        <v>394</v>
      </c>
      <c r="E390" s="86" t="s">
        <v>255</v>
      </c>
      <c r="F390" s="86" t="s">
        <v>480</v>
      </c>
      <c r="G390" s="86" t="s">
        <v>268</v>
      </c>
      <c r="H390" s="87"/>
    </row>
    <row r="391" spans="2:8" s="82" customFormat="1" ht="32.25" hidden="1" customHeight="1" x14ac:dyDescent="0.25">
      <c r="B391" s="97" t="s">
        <v>481</v>
      </c>
      <c r="C391" s="80" t="s">
        <v>12</v>
      </c>
      <c r="D391" s="80" t="s">
        <v>394</v>
      </c>
      <c r="E391" s="80" t="s">
        <v>255</v>
      </c>
      <c r="F391" s="80" t="s">
        <v>482</v>
      </c>
      <c r="G391" s="80"/>
      <c r="H391" s="81">
        <f>H392</f>
        <v>0</v>
      </c>
    </row>
    <row r="392" spans="2:8" s="82" customFormat="1" ht="26.4" hidden="1" x14ac:dyDescent="0.25">
      <c r="B392" s="89" t="s">
        <v>265</v>
      </c>
      <c r="C392" s="86" t="s">
        <v>12</v>
      </c>
      <c r="D392" s="86" t="s">
        <v>394</v>
      </c>
      <c r="E392" s="86" t="s">
        <v>255</v>
      </c>
      <c r="F392" s="86" t="s">
        <v>482</v>
      </c>
      <c r="G392" s="86" t="s">
        <v>266</v>
      </c>
      <c r="H392" s="87">
        <f>H393</f>
        <v>0</v>
      </c>
    </row>
    <row r="393" spans="2:8" s="82" customFormat="1" ht="30" hidden="1" customHeight="1" x14ac:dyDescent="0.25">
      <c r="B393" s="89" t="s">
        <v>267</v>
      </c>
      <c r="C393" s="86" t="s">
        <v>12</v>
      </c>
      <c r="D393" s="86" t="s">
        <v>394</v>
      </c>
      <c r="E393" s="86" t="s">
        <v>255</v>
      </c>
      <c r="F393" s="86" t="s">
        <v>482</v>
      </c>
      <c r="G393" s="86" t="s">
        <v>268</v>
      </c>
      <c r="H393" s="87"/>
    </row>
    <row r="394" spans="2:8" s="82" customFormat="1" ht="15.75" customHeight="1" x14ac:dyDescent="0.25">
      <c r="B394" s="79" t="s">
        <v>395</v>
      </c>
      <c r="C394" s="80" t="s">
        <v>12</v>
      </c>
      <c r="D394" s="80" t="s">
        <v>394</v>
      </c>
      <c r="E394" s="80" t="s">
        <v>290</v>
      </c>
      <c r="F394" s="80"/>
      <c r="G394" s="80"/>
      <c r="H394" s="81">
        <f>H406+H412+H440+H422+H435+H403+H409+H398+H417+H395</f>
        <v>-12349.41</v>
      </c>
    </row>
    <row r="395" spans="2:8" s="82" customFormat="1" ht="24" customHeight="1" x14ac:dyDescent="0.25">
      <c r="B395" s="99" t="s">
        <v>493</v>
      </c>
      <c r="C395" s="80" t="s">
        <v>12</v>
      </c>
      <c r="D395" s="80" t="s">
        <v>394</v>
      </c>
      <c r="E395" s="80" t="s">
        <v>290</v>
      </c>
      <c r="F395" s="80" t="s">
        <v>711</v>
      </c>
      <c r="G395" s="80"/>
      <c r="H395" s="81">
        <f>H396</f>
        <v>-12349.41</v>
      </c>
    </row>
    <row r="396" spans="2:8" s="82" customFormat="1" ht="27" customHeight="1" x14ac:dyDescent="0.25">
      <c r="B396" s="89" t="s">
        <v>495</v>
      </c>
      <c r="C396" s="86" t="s">
        <v>12</v>
      </c>
      <c r="D396" s="86" t="s">
        <v>394</v>
      </c>
      <c r="E396" s="86" t="s">
        <v>290</v>
      </c>
      <c r="F396" s="86" t="s">
        <v>711</v>
      </c>
      <c r="G396" s="86" t="s">
        <v>496</v>
      </c>
      <c r="H396" s="87">
        <f>H397</f>
        <v>-12349.41</v>
      </c>
    </row>
    <row r="397" spans="2:8" s="82" customFormat="1" ht="15.75" customHeight="1" x14ac:dyDescent="0.25">
      <c r="B397" s="89" t="s">
        <v>497</v>
      </c>
      <c r="C397" s="86" t="s">
        <v>12</v>
      </c>
      <c r="D397" s="86" t="s">
        <v>394</v>
      </c>
      <c r="E397" s="86" t="s">
        <v>290</v>
      </c>
      <c r="F397" s="86" t="s">
        <v>711</v>
      </c>
      <c r="G397" s="86" t="s">
        <v>498</v>
      </c>
      <c r="H397" s="87">
        <v>-12349.41</v>
      </c>
    </row>
    <row r="398" spans="2:8" s="82" customFormat="1" ht="15.75" hidden="1" customHeight="1" x14ac:dyDescent="0.25">
      <c r="B398" s="79" t="s">
        <v>583</v>
      </c>
      <c r="C398" s="80" t="s">
        <v>12</v>
      </c>
      <c r="D398" s="80" t="s">
        <v>394</v>
      </c>
      <c r="E398" s="80" t="s">
        <v>290</v>
      </c>
      <c r="F398" s="80" t="s">
        <v>777</v>
      </c>
      <c r="G398" s="80"/>
      <c r="H398" s="81">
        <f>H399+H401</f>
        <v>0</v>
      </c>
    </row>
    <row r="399" spans="2:8" s="82" customFormat="1" ht="26.25" hidden="1" customHeight="1" x14ac:dyDescent="0.25">
      <c r="B399" s="89" t="s">
        <v>265</v>
      </c>
      <c r="C399" s="86" t="s">
        <v>12</v>
      </c>
      <c r="D399" s="86" t="s">
        <v>394</v>
      </c>
      <c r="E399" s="86" t="s">
        <v>290</v>
      </c>
      <c r="F399" s="86" t="s">
        <v>777</v>
      </c>
      <c r="G399" s="86" t="s">
        <v>266</v>
      </c>
      <c r="H399" s="87">
        <f>H400</f>
        <v>0</v>
      </c>
    </row>
    <row r="400" spans="2:8" s="82" customFormat="1" ht="32.25" hidden="1" customHeight="1" x14ac:dyDescent="0.25">
      <c r="B400" s="89" t="s">
        <v>267</v>
      </c>
      <c r="C400" s="86" t="s">
        <v>12</v>
      </c>
      <c r="D400" s="86" t="s">
        <v>394</v>
      </c>
      <c r="E400" s="86" t="s">
        <v>290</v>
      </c>
      <c r="F400" s="86" t="s">
        <v>777</v>
      </c>
      <c r="G400" s="86" t="s">
        <v>268</v>
      </c>
      <c r="H400" s="87"/>
    </row>
    <row r="401" spans="2:8" s="82" customFormat="1" ht="15.75" hidden="1" customHeight="1" x14ac:dyDescent="0.25">
      <c r="B401" s="85" t="s">
        <v>382</v>
      </c>
      <c r="C401" s="86" t="s">
        <v>12</v>
      </c>
      <c r="D401" s="86" t="s">
        <v>394</v>
      </c>
      <c r="E401" s="86" t="s">
        <v>290</v>
      </c>
      <c r="F401" s="86" t="s">
        <v>777</v>
      </c>
      <c r="G401" s="86" t="s">
        <v>374</v>
      </c>
      <c r="H401" s="87">
        <f>H402</f>
        <v>0</v>
      </c>
    </row>
    <row r="402" spans="2:8" s="82" customFormat="1" ht="15.75" hidden="1" customHeight="1" x14ac:dyDescent="0.25">
      <c r="B402" s="85" t="s">
        <v>241</v>
      </c>
      <c r="C402" s="86" t="s">
        <v>12</v>
      </c>
      <c r="D402" s="86" t="s">
        <v>394</v>
      </c>
      <c r="E402" s="86" t="s">
        <v>290</v>
      </c>
      <c r="F402" s="86" t="s">
        <v>777</v>
      </c>
      <c r="G402" s="86" t="s">
        <v>386</v>
      </c>
      <c r="H402" s="87">
        <v>0</v>
      </c>
    </row>
    <row r="403" spans="2:8" s="82" customFormat="1" ht="15.75" hidden="1" customHeight="1" x14ac:dyDescent="0.25">
      <c r="B403" s="79" t="s">
        <v>732</v>
      </c>
      <c r="C403" s="80" t="s">
        <v>12</v>
      </c>
      <c r="D403" s="80" t="s">
        <v>394</v>
      </c>
      <c r="E403" s="80" t="s">
        <v>290</v>
      </c>
      <c r="F403" s="80" t="s">
        <v>733</v>
      </c>
      <c r="G403" s="80"/>
      <c r="H403" s="81">
        <f>H404</f>
        <v>0</v>
      </c>
    </row>
    <row r="404" spans="2:8" s="82" customFormat="1" ht="30.6" hidden="1" customHeight="1" x14ac:dyDescent="0.25">
      <c r="B404" s="89" t="s">
        <v>265</v>
      </c>
      <c r="C404" s="86" t="s">
        <v>12</v>
      </c>
      <c r="D404" s="86" t="s">
        <v>394</v>
      </c>
      <c r="E404" s="86" t="s">
        <v>290</v>
      </c>
      <c r="F404" s="86" t="s">
        <v>733</v>
      </c>
      <c r="G404" s="86" t="s">
        <v>266</v>
      </c>
      <c r="H404" s="87">
        <f>H405</f>
        <v>0</v>
      </c>
    </row>
    <row r="405" spans="2:8" s="82" customFormat="1" ht="29.4" hidden="1" customHeight="1" x14ac:dyDescent="0.25">
      <c r="B405" s="89" t="s">
        <v>267</v>
      </c>
      <c r="C405" s="86" t="s">
        <v>12</v>
      </c>
      <c r="D405" s="86" t="s">
        <v>394</v>
      </c>
      <c r="E405" s="86" t="s">
        <v>290</v>
      </c>
      <c r="F405" s="86" t="s">
        <v>733</v>
      </c>
      <c r="G405" s="86" t="s">
        <v>268</v>
      </c>
      <c r="H405" s="87"/>
    </row>
    <row r="406" spans="2:8" s="82" customFormat="1" ht="83.25" hidden="1" customHeight="1" x14ac:dyDescent="0.25">
      <c r="B406" s="79" t="s">
        <v>750</v>
      </c>
      <c r="C406" s="80" t="s">
        <v>12</v>
      </c>
      <c r="D406" s="80" t="s">
        <v>394</v>
      </c>
      <c r="E406" s="80" t="s">
        <v>290</v>
      </c>
      <c r="F406" s="80" t="s">
        <v>484</v>
      </c>
      <c r="G406" s="80"/>
      <c r="H406" s="81">
        <f>H407</f>
        <v>0</v>
      </c>
    </row>
    <row r="407" spans="2:8" s="82" customFormat="1" ht="26.25" hidden="1" customHeight="1" x14ac:dyDescent="0.25">
      <c r="B407" s="89" t="s">
        <v>265</v>
      </c>
      <c r="C407" s="86" t="s">
        <v>12</v>
      </c>
      <c r="D407" s="86" t="s">
        <v>394</v>
      </c>
      <c r="E407" s="86" t="s">
        <v>290</v>
      </c>
      <c r="F407" s="86" t="s">
        <v>484</v>
      </c>
      <c r="G407" s="86" t="s">
        <v>266</v>
      </c>
      <c r="H407" s="87">
        <f>H408</f>
        <v>0</v>
      </c>
    </row>
    <row r="408" spans="2:8" s="82" customFormat="1" ht="30" hidden="1" customHeight="1" x14ac:dyDescent="0.25">
      <c r="B408" s="89" t="s">
        <v>267</v>
      </c>
      <c r="C408" s="86" t="s">
        <v>12</v>
      </c>
      <c r="D408" s="86" t="s">
        <v>394</v>
      </c>
      <c r="E408" s="86" t="s">
        <v>290</v>
      </c>
      <c r="F408" s="86" t="s">
        <v>484</v>
      </c>
      <c r="G408" s="86" t="s">
        <v>268</v>
      </c>
      <c r="H408" s="87"/>
    </row>
    <row r="409" spans="2:8" s="82" customFormat="1" ht="105" hidden="1" customHeight="1" x14ac:dyDescent="0.25">
      <c r="B409" s="79" t="s">
        <v>483</v>
      </c>
      <c r="C409" s="80" t="s">
        <v>12</v>
      </c>
      <c r="D409" s="80" t="s">
        <v>394</v>
      </c>
      <c r="E409" s="80" t="s">
        <v>290</v>
      </c>
      <c r="F409" s="80" t="s">
        <v>751</v>
      </c>
      <c r="G409" s="80"/>
      <c r="H409" s="81">
        <f>H410</f>
        <v>0</v>
      </c>
    </row>
    <row r="410" spans="2:8" s="82" customFormat="1" ht="24" hidden="1" customHeight="1" x14ac:dyDescent="0.25">
      <c r="B410" s="85" t="s">
        <v>382</v>
      </c>
      <c r="C410" s="86" t="s">
        <v>12</v>
      </c>
      <c r="D410" s="86" t="s">
        <v>394</v>
      </c>
      <c r="E410" s="86" t="s">
        <v>290</v>
      </c>
      <c r="F410" s="86" t="s">
        <v>751</v>
      </c>
      <c r="G410" s="86" t="s">
        <v>374</v>
      </c>
      <c r="H410" s="87">
        <f>H411</f>
        <v>0</v>
      </c>
    </row>
    <row r="411" spans="2:8" s="82" customFormat="1" ht="22.5" hidden="1" customHeight="1" x14ac:dyDescent="0.25">
      <c r="B411" s="85" t="s">
        <v>241</v>
      </c>
      <c r="C411" s="86" t="s">
        <v>12</v>
      </c>
      <c r="D411" s="86" t="s">
        <v>394</v>
      </c>
      <c r="E411" s="86" t="s">
        <v>290</v>
      </c>
      <c r="F411" s="86" t="s">
        <v>751</v>
      </c>
      <c r="G411" s="86" t="s">
        <v>386</v>
      </c>
      <c r="H411" s="87"/>
    </row>
    <row r="412" spans="2:8" s="82" customFormat="1" ht="34.200000000000003" hidden="1" customHeight="1" x14ac:dyDescent="0.25">
      <c r="B412" s="79" t="s">
        <v>485</v>
      </c>
      <c r="C412" s="80" t="s">
        <v>12</v>
      </c>
      <c r="D412" s="80" t="s">
        <v>394</v>
      </c>
      <c r="E412" s="80" t="s">
        <v>290</v>
      </c>
      <c r="F412" s="80" t="s">
        <v>486</v>
      </c>
      <c r="G412" s="80"/>
      <c r="H412" s="81">
        <f>H413+H415</f>
        <v>0</v>
      </c>
    </row>
    <row r="413" spans="2:8" s="82" customFormat="1" ht="28.5" hidden="1" customHeight="1" x14ac:dyDescent="0.25">
      <c r="B413" s="89" t="s">
        <v>265</v>
      </c>
      <c r="C413" s="86" t="s">
        <v>12</v>
      </c>
      <c r="D413" s="86" t="s">
        <v>394</v>
      </c>
      <c r="E413" s="86" t="s">
        <v>290</v>
      </c>
      <c r="F413" s="86" t="s">
        <v>486</v>
      </c>
      <c r="G413" s="86" t="s">
        <v>266</v>
      </c>
      <c r="H413" s="87">
        <f>H414</f>
        <v>0</v>
      </c>
    </row>
    <row r="414" spans="2:8" s="82" customFormat="1" ht="27" hidden="1" customHeight="1" x14ac:dyDescent="0.25">
      <c r="B414" s="89" t="s">
        <v>267</v>
      </c>
      <c r="C414" s="86" t="s">
        <v>12</v>
      </c>
      <c r="D414" s="86" t="s">
        <v>394</v>
      </c>
      <c r="E414" s="86" t="s">
        <v>290</v>
      </c>
      <c r="F414" s="86" t="s">
        <v>486</v>
      </c>
      <c r="G414" s="86" t="s">
        <v>268</v>
      </c>
      <c r="H414" s="87"/>
    </row>
    <row r="415" spans="2:8" s="82" customFormat="1" ht="18.75" hidden="1" customHeight="1" x14ac:dyDescent="0.25">
      <c r="B415" s="85" t="s">
        <v>269</v>
      </c>
      <c r="C415" s="86" t="s">
        <v>12</v>
      </c>
      <c r="D415" s="86" t="s">
        <v>394</v>
      </c>
      <c r="E415" s="86" t="s">
        <v>290</v>
      </c>
      <c r="F415" s="86" t="s">
        <v>486</v>
      </c>
      <c r="G415" s="86" t="s">
        <v>270</v>
      </c>
      <c r="H415" s="87">
        <f>H416</f>
        <v>0</v>
      </c>
    </row>
    <row r="416" spans="2:8" s="82" customFormat="1" ht="52.8" hidden="1" x14ac:dyDescent="0.25">
      <c r="B416" s="85" t="s">
        <v>451</v>
      </c>
      <c r="C416" s="86" t="s">
        <v>12</v>
      </c>
      <c r="D416" s="86" t="s">
        <v>394</v>
      </c>
      <c r="E416" s="86" t="s">
        <v>290</v>
      </c>
      <c r="F416" s="86" t="s">
        <v>486</v>
      </c>
      <c r="G416" s="86" t="s">
        <v>20</v>
      </c>
      <c r="H416" s="87"/>
    </row>
    <row r="417" spans="2:8" s="82" customFormat="1" hidden="1" x14ac:dyDescent="0.25">
      <c r="B417" s="79" t="s">
        <v>583</v>
      </c>
      <c r="C417" s="80" t="s">
        <v>12</v>
      </c>
      <c r="D417" s="80" t="s">
        <v>394</v>
      </c>
      <c r="E417" s="80" t="s">
        <v>290</v>
      </c>
      <c r="F417" s="80" t="s">
        <v>788</v>
      </c>
      <c r="G417" s="80"/>
      <c r="H417" s="81">
        <f>H418+H420</f>
        <v>0</v>
      </c>
    </row>
    <row r="418" spans="2:8" s="82" customFormat="1" ht="26.4" hidden="1" x14ac:dyDescent="0.25">
      <c r="B418" s="89" t="s">
        <v>265</v>
      </c>
      <c r="C418" s="86" t="s">
        <v>12</v>
      </c>
      <c r="D418" s="86" t="s">
        <v>394</v>
      </c>
      <c r="E418" s="86" t="s">
        <v>290</v>
      </c>
      <c r="F418" s="86" t="s">
        <v>788</v>
      </c>
      <c r="G418" s="86" t="s">
        <v>266</v>
      </c>
      <c r="H418" s="87">
        <f>H419</f>
        <v>0</v>
      </c>
    </row>
    <row r="419" spans="2:8" s="82" customFormat="1" ht="31.5" hidden="1" customHeight="1" x14ac:dyDescent="0.25">
      <c r="B419" s="89" t="s">
        <v>267</v>
      </c>
      <c r="C419" s="86" t="s">
        <v>12</v>
      </c>
      <c r="D419" s="86" t="s">
        <v>394</v>
      </c>
      <c r="E419" s="86" t="s">
        <v>290</v>
      </c>
      <c r="F419" s="86" t="s">
        <v>788</v>
      </c>
      <c r="G419" s="86" t="s">
        <v>268</v>
      </c>
      <c r="H419" s="87"/>
    </row>
    <row r="420" spans="2:8" s="82" customFormat="1" hidden="1" x14ac:dyDescent="0.25">
      <c r="B420" s="85" t="s">
        <v>382</v>
      </c>
      <c r="C420" s="86" t="s">
        <v>12</v>
      </c>
      <c r="D420" s="86" t="s">
        <v>394</v>
      </c>
      <c r="E420" s="86" t="s">
        <v>290</v>
      </c>
      <c r="F420" s="86" t="s">
        <v>788</v>
      </c>
      <c r="G420" s="86" t="s">
        <v>374</v>
      </c>
      <c r="H420" s="87">
        <f>H421</f>
        <v>0</v>
      </c>
    </row>
    <row r="421" spans="2:8" s="82" customFormat="1" hidden="1" x14ac:dyDescent="0.25">
      <c r="B421" s="85" t="s">
        <v>241</v>
      </c>
      <c r="C421" s="86" t="s">
        <v>12</v>
      </c>
      <c r="D421" s="86" t="s">
        <v>394</v>
      </c>
      <c r="E421" s="86" t="s">
        <v>290</v>
      </c>
      <c r="F421" s="86" t="s">
        <v>788</v>
      </c>
      <c r="G421" s="86" t="s">
        <v>386</v>
      </c>
      <c r="H421" s="87">
        <v>0</v>
      </c>
    </row>
    <row r="422" spans="2:8" s="82" customFormat="1" hidden="1" x14ac:dyDescent="0.25">
      <c r="B422" s="79" t="s">
        <v>365</v>
      </c>
      <c r="C422" s="147" t="s">
        <v>12</v>
      </c>
      <c r="D422" s="80" t="s">
        <v>394</v>
      </c>
      <c r="E422" s="80" t="s">
        <v>290</v>
      </c>
      <c r="F422" s="80" t="s">
        <v>366</v>
      </c>
      <c r="G422" s="80"/>
      <c r="H422" s="81">
        <f>H423</f>
        <v>0</v>
      </c>
    </row>
    <row r="423" spans="2:8" s="82" customFormat="1" ht="26.4" hidden="1" x14ac:dyDescent="0.25">
      <c r="B423" s="89" t="s">
        <v>265</v>
      </c>
      <c r="C423" s="146" t="s">
        <v>12</v>
      </c>
      <c r="D423" s="86" t="s">
        <v>394</v>
      </c>
      <c r="E423" s="86" t="s">
        <v>290</v>
      </c>
      <c r="F423" s="86" t="s">
        <v>366</v>
      </c>
      <c r="G423" s="121" t="s">
        <v>266</v>
      </c>
      <c r="H423" s="87">
        <f>H424</f>
        <v>0</v>
      </c>
    </row>
    <row r="424" spans="2:8" s="82" customFormat="1" ht="29.25" hidden="1" customHeight="1" x14ac:dyDescent="0.25">
      <c r="B424" s="89" t="s">
        <v>267</v>
      </c>
      <c r="C424" s="146" t="s">
        <v>12</v>
      </c>
      <c r="D424" s="86" t="s">
        <v>394</v>
      </c>
      <c r="E424" s="86" t="s">
        <v>290</v>
      </c>
      <c r="F424" s="86" t="s">
        <v>366</v>
      </c>
      <c r="G424" s="121" t="s">
        <v>268</v>
      </c>
      <c r="H424" s="87"/>
    </row>
    <row r="425" spans="2:8" s="82" customFormat="1" ht="17.399999999999999" hidden="1" customHeight="1" x14ac:dyDescent="0.25">
      <c r="B425" s="97" t="s">
        <v>487</v>
      </c>
      <c r="C425" s="80" t="s">
        <v>12</v>
      </c>
      <c r="D425" s="80" t="s">
        <v>361</v>
      </c>
      <c r="E425" s="80"/>
      <c r="F425" s="80"/>
      <c r="G425" s="80"/>
      <c r="H425" s="81">
        <f>H426</f>
        <v>0</v>
      </c>
    </row>
    <row r="426" spans="2:8" s="82" customFormat="1" ht="25.2" hidden="1" customHeight="1" x14ac:dyDescent="0.25">
      <c r="B426" s="97" t="s">
        <v>488</v>
      </c>
      <c r="C426" s="80" t="s">
        <v>12</v>
      </c>
      <c r="D426" s="80" t="s">
        <v>361</v>
      </c>
      <c r="E426" s="80" t="s">
        <v>394</v>
      </c>
      <c r="F426" s="80"/>
      <c r="G426" s="80"/>
      <c r="H426" s="81">
        <f>H427</f>
        <v>0</v>
      </c>
    </row>
    <row r="427" spans="2:8" s="82" customFormat="1" ht="21.75" hidden="1" customHeight="1" x14ac:dyDescent="0.25">
      <c r="B427" s="97" t="s">
        <v>489</v>
      </c>
      <c r="C427" s="80" t="s">
        <v>12</v>
      </c>
      <c r="D427" s="80" t="s">
        <v>361</v>
      </c>
      <c r="E427" s="80" t="s">
        <v>394</v>
      </c>
      <c r="F427" s="80" t="s">
        <v>490</v>
      </c>
      <c r="G427" s="80"/>
      <c r="H427" s="81">
        <f>H428</f>
        <v>0</v>
      </c>
    </row>
    <row r="428" spans="2:8" s="82" customFormat="1" ht="26.4" hidden="1" x14ac:dyDescent="0.25">
      <c r="B428" s="89" t="s">
        <v>265</v>
      </c>
      <c r="C428" s="86" t="s">
        <v>12</v>
      </c>
      <c r="D428" s="86" t="s">
        <v>361</v>
      </c>
      <c r="E428" s="86" t="s">
        <v>394</v>
      </c>
      <c r="F428" s="86" t="s">
        <v>490</v>
      </c>
      <c r="G428" s="86" t="s">
        <v>266</v>
      </c>
      <c r="H428" s="87">
        <f>H429</f>
        <v>0</v>
      </c>
    </row>
    <row r="429" spans="2:8" s="82" customFormat="1" ht="27" hidden="1" customHeight="1" x14ac:dyDescent="0.25">
      <c r="B429" s="89" t="s">
        <v>267</v>
      </c>
      <c r="C429" s="86" t="s">
        <v>12</v>
      </c>
      <c r="D429" s="86" t="s">
        <v>361</v>
      </c>
      <c r="E429" s="86" t="s">
        <v>394</v>
      </c>
      <c r="F429" s="86" t="s">
        <v>490</v>
      </c>
      <c r="G429" s="86" t="s">
        <v>268</v>
      </c>
      <c r="H429" s="87"/>
    </row>
    <row r="430" spans="2:8" s="82" customFormat="1" hidden="1" x14ac:dyDescent="0.25">
      <c r="B430" s="97" t="s">
        <v>275</v>
      </c>
      <c r="C430" s="80" t="s">
        <v>12</v>
      </c>
      <c r="D430" s="80" t="s">
        <v>276</v>
      </c>
      <c r="E430" s="80"/>
      <c r="F430" s="80"/>
      <c r="G430" s="80"/>
      <c r="H430" s="81">
        <f>H431</f>
        <v>0</v>
      </c>
    </row>
    <row r="431" spans="2:8" s="82" customFormat="1" ht="20.25" hidden="1" customHeight="1" x14ac:dyDescent="0.25">
      <c r="B431" s="97" t="s">
        <v>308</v>
      </c>
      <c r="C431" s="80" t="s">
        <v>12</v>
      </c>
      <c r="D431" s="80" t="s">
        <v>276</v>
      </c>
      <c r="E431" s="80" t="s">
        <v>309</v>
      </c>
      <c r="F431" s="80"/>
      <c r="G431" s="80"/>
      <c r="H431" s="81">
        <f>H432</f>
        <v>0</v>
      </c>
    </row>
    <row r="432" spans="2:8" s="82" customFormat="1" ht="31.5" hidden="1" customHeight="1" x14ac:dyDescent="0.25">
      <c r="B432" s="79" t="s">
        <v>491</v>
      </c>
      <c r="C432" s="80" t="s">
        <v>12</v>
      </c>
      <c r="D432" s="80" t="s">
        <v>276</v>
      </c>
      <c r="E432" s="80" t="s">
        <v>309</v>
      </c>
      <c r="F432" s="80" t="s">
        <v>492</v>
      </c>
      <c r="G432" s="80"/>
      <c r="H432" s="81">
        <f>H433</f>
        <v>0</v>
      </c>
    </row>
    <row r="433" spans="2:8" s="82" customFormat="1" ht="27.75" hidden="1" customHeight="1" x14ac:dyDescent="0.25">
      <c r="B433" s="89" t="s">
        <v>265</v>
      </c>
      <c r="C433" s="86" t="s">
        <v>12</v>
      </c>
      <c r="D433" s="86" t="s">
        <v>276</v>
      </c>
      <c r="E433" s="86" t="s">
        <v>309</v>
      </c>
      <c r="F433" s="86" t="s">
        <v>492</v>
      </c>
      <c r="G433" s="86" t="s">
        <v>266</v>
      </c>
      <c r="H433" s="87">
        <f>H434</f>
        <v>0</v>
      </c>
    </row>
    <row r="434" spans="2:8" s="82" customFormat="1" ht="31.5" hidden="1" customHeight="1" x14ac:dyDescent="0.25">
      <c r="B434" s="89" t="s">
        <v>267</v>
      </c>
      <c r="C434" s="86" t="s">
        <v>12</v>
      </c>
      <c r="D434" s="86" t="s">
        <v>276</v>
      </c>
      <c r="E434" s="86" t="s">
        <v>309</v>
      </c>
      <c r="F434" s="86" t="s">
        <v>492</v>
      </c>
      <c r="G434" s="86" t="s">
        <v>268</v>
      </c>
      <c r="H434" s="87"/>
    </row>
    <row r="435" spans="2:8" s="82" customFormat="1" ht="26.4" hidden="1" x14ac:dyDescent="0.25">
      <c r="B435" s="99" t="s">
        <v>493</v>
      </c>
      <c r="C435" s="80" t="s">
        <v>12</v>
      </c>
      <c r="D435" s="80" t="s">
        <v>394</v>
      </c>
      <c r="E435" s="80" t="s">
        <v>290</v>
      </c>
      <c r="F435" s="80" t="s">
        <v>711</v>
      </c>
      <c r="G435" s="80"/>
      <c r="H435" s="81">
        <f>H436+H438</f>
        <v>0</v>
      </c>
    </row>
    <row r="436" spans="2:8" s="82" customFormat="1" ht="26.4" hidden="1" x14ac:dyDescent="0.25">
      <c r="B436" s="89" t="s">
        <v>495</v>
      </c>
      <c r="C436" s="86" t="s">
        <v>12</v>
      </c>
      <c r="D436" s="86" t="s">
        <v>394</v>
      </c>
      <c r="E436" s="86" t="s">
        <v>290</v>
      </c>
      <c r="F436" s="86" t="s">
        <v>711</v>
      </c>
      <c r="G436" s="86" t="s">
        <v>496</v>
      </c>
      <c r="H436" s="87">
        <f>H437</f>
        <v>0</v>
      </c>
    </row>
    <row r="437" spans="2:8" s="82" customFormat="1" hidden="1" x14ac:dyDescent="0.25">
      <c r="B437" s="89" t="s">
        <v>497</v>
      </c>
      <c r="C437" s="86" t="s">
        <v>12</v>
      </c>
      <c r="D437" s="86" t="s">
        <v>394</v>
      </c>
      <c r="E437" s="86" t="s">
        <v>290</v>
      </c>
      <c r="F437" s="86" t="s">
        <v>711</v>
      </c>
      <c r="G437" s="86" t="s">
        <v>498</v>
      </c>
      <c r="H437" s="87"/>
    </row>
    <row r="438" spans="2:8" s="82" customFormat="1" hidden="1" x14ac:dyDescent="0.25">
      <c r="B438" s="102" t="s">
        <v>382</v>
      </c>
      <c r="C438" s="86" t="s">
        <v>12</v>
      </c>
      <c r="D438" s="86" t="s">
        <v>394</v>
      </c>
      <c r="E438" s="86" t="s">
        <v>290</v>
      </c>
      <c r="F438" s="86" t="s">
        <v>711</v>
      </c>
      <c r="G438" s="86" t="s">
        <v>374</v>
      </c>
      <c r="H438" s="87">
        <f>H439</f>
        <v>0</v>
      </c>
    </row>
    <row r="439" spans="2:8" s="82" customFormat="1" hidden="1" x14ac:dyDescent="0.25">
      <c r="B439" s="102" t="s">
        <v>241</v>
      </c>
      <c r="C439" s="86" t="s">
        <v>12</v>
      </c>
      <c r="D439" s="86" t="s">
        <v>394</v>
      </c>
      <c r="E439" s="86" t="s">
        <v>290</v>
      </c>
      <c r="F439" s="86" t="s">
        <v>711</v>
      </c>
      <c r="G439" s="86" t="s">
        <v>386</v>
      </c>
      <c r="H439" s="87"/>
    </row>
    <row r="440" spans="2:8" s="82" customFormat="1" ht="28.2" hidden="1" customHeight="1" x14ac:dyDescent="0.25">
      <c r="B440" s="99" t="s">
        <v>493</v>
      </c>
      <c r="C440" s="80" t="s">
        <v>12</v>
      </c>
      <c r="D440" s="80" t="s">
        <v>394</v>
      </c>
      <c r="E440" s="80" t="s">
        <v>290</v>
      </c>
      <c r="F440" s="80" t="s">
        <v>494</v>
      </c>
      <c r="G440" s="80"/>
      <c r="H440" s="81">
        <f>H441</f>
        <v>0</v>
      </c>
    </row>
    <row r="441" spans="2:8" s="82" customFormat="1" ht="26.4" hidden="1" x14ac:dyDescent="0.25">
      <c r="B441" s="89" t="s">
        <v>495</v>
      </c>
      <c r="C441" s="86" t="s">
        <v>12</v>
      </c>
      <c r="D441" s="86" t="s">
        <v>394</v>
      </c>
      <c r="E441" s="86" t="s">
        <v>290</v>
      </c>
      <c r="F441" s="86" t="s">
        <v>494</v>
      </c>
      <c r="G441" s="86" t="s">
        <v>496</v>
      </c>
      <c r="H441" s="87">
        <f>H442</f>
        <v>0</v>
      </c>
    </row>
    <row r="442" spans="2:8" s="82" customFormat="1" ht="18.75" hidden="1" customHeight="1" x14ac:dyDescent="0.25">
      <c r="B442" s="89" t="s">
        <v>497</v>
      </c>
      <c r="C442" s="86" t="s">
        <v>12</v>
      </c>
      <c r="D442" s="86" t="s">
        <v>394</v>
      </c>
      <c r="E442" s="86" t="s">
        <v>290</v>
      </c>
      <c r="F442" s="86" t="s">
        <v>494</v>
      </c>
      <c r="G442" s="86" t="s">
        <v>498</v>
      </c>
      <c r="H442" s="87"/>
    </row>
    <row r="443" spans="2:8" s="82" customFormat="1" hidden="1" x14ac:dyDescent="0.25">
      <c r="B443" s="89"/>
      <c r="C443" s="86"/>
      <c r="D443" s="86"/>
      <c r="E443" s="86"/>
      <c r="F443" s="86"/>
      <c r="G443" s="86"/>
      <c r="H443" s="87"/>
    </row>
    <row r="444" spans="2:8" s="82" customFormat="1" hidden="1" x14ac:dyDescent="0.25">
      <c r="B444" s="89"/>
      <c r="C444" s="86"/>
      <c r="D444" s="86"/>
      <c r="E444" s="86"/>
      <c r="F444" s="86"/>
      <c r="G444" s="86"/>
      <c r="H444" s="87"/>
    </row>
    <row r="445" spans="2:8" s="82" customFormat="1" hidden="1" x14ac:dyDescent="0.25">
      <c r="B445" s="89"/>
      <c r="C445" s="86"/>
      <c r="D445" s="86"/>
      <c r="E445" s="86"/>
      <c r="F445" s="86"/>
      <c r="G445" s="86"/>
      <c r="H445" s="87"/>
    </row>
    <row r="446" spans="2:8" s="82" customFormat="1" hidden="1" x14ac:dyDescent="0.25">
      <c r="B446" s="89"/>
      <c r="C446" s="86"/>
      <c r="D446" s="86"/>
      <c r="E446" s="86"/>
      <c r="F446" s="86"/>
      <c r="G446" s="86"/>
      <c r="H446" s="87"/>
    </row>
    <row r="447" spans="2:8" s="82" customFormat="1" hidden="1" x14ac:dyDescent="0.25">
      <c r="B447" s="89"/>
      <c r="C447" s="86"/>
      <c r="D447" s="86"/>
      <c r="E447" s="86"/>
      <c r="F447" s="86"/>
      <c r="G447" s="86"/>
      <c r="H447" s="87"/>
    </row>
    <row r="448" spans="2:8" s="82" customFormat="1" x14ac:dyDescent="0.25">
      <c r="B448" s="191" t="s">
        <v>487</v>
      </c>
      <c r="C448" s="80" t="s">
        <v>12</v>
      </c>
      <c r="D448" s="80" t="s">
        <v>361</v>
      </c>
      <c r="E448" s="80"/>
      <c r="F448" s="80"/>
      <c r="G448" s="80"/>
      <c r="H448" s="81">
        <f>H449</f>
        <v>225800.5</v>
      </c>
    </row>
    <row r="449" spans="2:8" s="82" customFormat="1" ht="30.6" customHeight="1" x14ac:dyDescent="0.25">
      <c r="B449" s="191" t="s">
        <v>488</v>
      </c>
      <c r="C449" s="80" t="s">
        <v>12</v>
      </c>
      <c r="D449" s="80" t="s">
        <v>361</v>
      </c>
      <c r="E449" s="80" t="s">
        <v>394</v>
      </c>
      <c r="F449" s="80"/>
      <c r="G449" s="80"/>
      <c r="H449" s="81">
        <f>H450+H455</f>
        <v>225800.5</v>
      </c>
    </row>
    <row r="450" spans="2:8" s="82" customFormat="1" ht="20.25" hidden="1" customHeight="1" x14ac:dyDescent="0.25">
      <c r="B450" s="191" t="s">
        <v>487</v>
      </c>
      <c r="C450" s="80" t="s">
        <v>12</v>
      </c>
      <c r="D450" s="80" t="s">
        <v>361</v>
      </c>
      <c r="E450" s="80" t="s">
        <v>394</v>
      </c>
      <c r="F450" s="80" t="s">
        <v>778</v>
      </c>
      <c r="G450" s="80"/>
      <c r="H450" s="81">
        <f>H451+H453</f>
        <v>0</v>
      </c>
    </row>
    <row r="451" spans="2:8" s="82" customFormat="1" ht="26.4" hidden="1" x14ac:dyDescent="0.25">
      <c r="B451" s="89" t="s">
        <v>265</v>
      </c>
      <c r="C451" s="86" t="s">
        <v>12</v>
      </c>
      <c r="D451" s="86" t="s">
        <v>361</v>
      </c>
      <c r="E451" s="86" t="s">
        <v>394</v>
      </c>
      <c r="F451" s="86" t="s">
        <v>778</v>
      </c>
      <c r="G451" s="86" t="s">
        <v>266</v>
      </c>
      <c r="H451" s="87">
        <f>H452</f>
        <v>0</v>
      </c>
    </row>
    <row r="452" spans="2:8" s="82" customFormat="1" ht="27" hidden="1" customHeight="1" x14ac:dyDescent="0.25">
      <c r="B452" s="89" t="s">
        <v>267</v>
      </c>
      <c r="C452" s="86" t="s">
        <v>12</v>
      </c>
      <c r="D452" s="86" t="s">
        <v>361</v>
      </c>
      <c r="E452" s="86" t="s">
        <v>394</v>
      </c>
      <c r="F452" s="86" t="s">
        <v>778</v>
      </c>
      <c r="G452" s="86" t="s">
        <v>268</v>
      </c>
      <c r="H452" s="87"/>
    </row>
    <row r="453" spans="2:8" s="82" customFormat="1" ht="27" hidden="1" customHeight="1" x14ac:dyDescent="0.25">
      <c r="B453" s="89" t="s">
        <v>495</v>
      </c>
      <c r="C453" s="86" t="s">
        <v>12</v>
      </c>
      <c r="D453" s="86" t="s">
        <v>361</v>
      </c>
      <c r="E453" s="86" t="s">
        <v>394</v>
      </c>
      <c r="F453" s="86" t="s">
        <v>778</v>
      </c>
      <c r="G453" s="86" t="s">
        <v>496</v>
      </c>
      <c r="H453" s="87">
        <f>H454</f>
        <v>0</v>
      </c>
    </row>
    <row r="454" spans="2:8" s="82" customFormat="1" ht="20.25" hidden="1" customHeight="1" x14ac:dyDescent="0.25">
      <c r="B454" s="89" t="s">
        <v>497</v>
      </c>
      <c r="C454" s="86" t="s">
        <v>12</v>
      </c>
      <c r="D454" s="86" t="s">
        <v>361</v>
      </c>
      <c r="E454" s="86" t="s">
        <v>394</v>
      </c>
      <c r="F454" s="86" t="s">
        <v>778</v>
      </c>
      <c r="G454" s="86" t="s">
        <v>498</v>
      </c>
      <c r="H454" s="87"/>
    </row>
    <row r="455" spans="2:8" s="82" customFormat="1" ht="12.75" customHeight="1" x14ac:dyDescent="0.25">
      <c r="B455" s="191" t="s">
        <v>487</v>
      </c>
      <c r="C455" s="80" t="s">
        <v>12</v>
      </c>
      <c r="D455" s="80" t="s">
        <v>361</v>
      </c>
      <c r="E455" s="80" t="s">
        <v>394</v>
      </c>
      <c r="F455" s="80" t="s">
        <v>780</v>
      </c>
      <c r="G455" s="80"/>
      <c r="H455" s="81">
        <f>H456+H458</f>
        <v>225800.5</v>
      </c>
    </row>
    <row r="456" spans="2:8" s="82" customFormat="1" ht="27" customHeight="1" x14ac:dyDescent="0.25">
      <c r="B456" s="89" t="s">
        <v>265</v>
      </c>
      <c r="C456" s="86" t="s">
        <v>12</v>
      </c>
      <c r="D456" s="86" t="s">
        <v>361</v>
      </c>
      <c r="E456" s="86" t="s">
        <v>394</v>
      </c>
      <c r="F456" s="86" t="s">
        <v>780</v>
      </c>
      <c r="G456" s="86" t="s">
        <v>266</v>
      </c>
      <c r="H456" s="87">
        <f>H457</f>
        <v>225800.5</v>
      </c>
    </row>
    <row r="457" spans="2:8" s="82" customFormat="1" ht="27" customHeight="1" x14ac:dyDescent="0.25">
      <c r="B457" s="89" t="s">
        <v>267</v>
      </c>
      <c r="C457" s="86" t="s">
        <v>12</v>
      </c>
      <c r="D457" s="86" t="s">
        <v>361</v>
      </c>
      <c r="E457" s="86" t="s">
        <v>394</v>
      </c>
      <c r="F457" s="86" t="s">
        <v>780</v>
      </c>
      <c r="G457" s="86" t="s">
        <v>268</v>
      </c>
      <c r="H457" s="87">
        <f>11817+213983.5</f>
        <v>225800.5</v>
      </c>
    </row>
    <row r="458" spans="2:8" s="82" customFormat="1" ht="27" hidden="1" customHeight="1" x14ac:dyDescent="0.25">
      <c r="B458" s="89" t="s">
        <v>495</v>
      </c>
      <c r="C458" s="86" t="s">
        <v>12</v>
      </c>
      <c r="D458" s="86" t="s">
        <v>361</v>
      </c>
      <c r="E458" s="86" t="s">
        <v>394</v>
      </c>
      <c r="F458" s="86" t="s">
        <v>780</v>
      </c>
      <c r="G458" s="86" t="s">
        <v>496</v>
      </c>
      <c r="H458" s="87">
        <f>H459</f>
        <v>0</v>
      </c>
    </row>
    <row r="459" spans="2:8" s="82" customFormat="1" ht="21.75" hidden="1" customHeight="1" x14ac:dyDescent="0.25">
      <c r="B459" s="89" t="s">
        <v>497</v>
      </c>
      <c r="C459" s="86" t="s">
        <v>12</v>
      </c>
      <c r="D459" s="86" t="s">
        <v>361</v>
      </c>
      <c r="E459" s="86" t="s">
        <v>394</v>
      </c>
      <c r="F459" s="86" t="s">
        <v>780</v>
      </c>
      <c r="G459" s="86" t="s">
        <v>498</v>
      </c>
      <c r="H459" s="87"/>
    </row>
    <row r="460" spans="2:8" s="82" customFormat="1" ht="18" customHeight="1" x14ac:dyDescent="0.25">
      <c r="B460" s="79" t="s">
        <v>499</v>
      </c>
      <c r="C460" s="80" t="s">
        <v>12</v>
      </c>
      <c r="D460" s="80" t="s">
        <v>399</v>
      </c>
      <c r="E460" s="80"/>
      <c r="F460" s="80"/>
      <c r="G460" s="80"/>
      <c r="H460" s="81">
        <f>H461</f>
        <v>221657</v>
      </c>
    </row>
    <row r="461" spans="2:8" s="82" customFormat="1" ht="16.5" customHeight="1" x14ac:dyDescent="0.25">
      <c r="B461" s="79" t="s">
        <v>400</v>
      </c>
      <c r="C461" s="80" t="s">
        <v>12</v>
      </c>
      <c r="D461" s="80" t="s">
        <v>399</v>
      </c>
      <c r="E461" s="80" t="s">
        <v>255</v>
      </c>
      <c r="F461" s="80"/>
      <c r="G461" s="80"/>
      <c r="H461" s="81">
        <f>H462+H465+H495+H468+H471+H474+H498+H477+H486+H483+H480+H492+H489</f>
        <v>221657</v>
      </c>
    </row>
    <row r="462" spans="2:8" s="82" customFormat="1" ht="18.75" hidden="1" customHeight="1" x14ac:dyDescent="0.25">
      <c r="B462" s="79" t="s">
        <v>500</v>
      </c>
      <c r="C462" s="80" t="s">
        <v>12</v>
      </c>
      <c r="D462" s="80" t="s">
        <v>399</v>
      </c>
      <c r="E462" s="80" t="s">
        <v>255</v>
      </c>
      <c r="F462" s="80" t="s">
        <v>501</v>
      </c>
      <c r="G462" s="80"/>
      <c r="H462" s="81">
        <f>H463</f>
        <v>0</v>
      </c>
    </row>
    <row r="463" spans="2:8" s="82" customFormat="1" ht="27.75" hidden="1" customHeight="1" x14ac:dyDescent="0.25">
      <c r="B463" s="85" t="s">
        <v>281</v>
      </c>
      <c r="C463" s="86" t="s">
        <v>12</v>
      </c>
      <c r="D463" s="86" t="s">
        <v>399</v>
      </c>
      <c r="E463" s="86" t="s">
        <v>255</v>
      </c>
      <c r="F463" s="86" t="s">
        <v>501</v>
      </c>
      <c r="G463" s="86" t="s">
        <v>282</v>
      </c>
      <c r="H463" s="87">
        <f>H464</f>
        <v>0</v>
      </c>
    </row>
    <row r="464" spans="2:8" s="82" customFormat="1" ht="21" hidden="1" customHeight="1" x14ac:dyDescent="0.25">
      <c r="B464" s="95" t="s">
        <v>283</v>
      </c>
      <c r="C464" s="86" t="s">
        <v>12</v>
      </c>
      <c r="D464" s="86" t="s">
        <v>399</v>
      </c>
      <c r="E464" s="86" t="s">
        <v>255</v>
      </c>
      <c r="F464" s="86" t="s">
        <v>501</v>
      </c>
      <c r="G464" s="86" t="s">
        <v>284</v>
      </c>
      <c r="H464" s="87"/>
    </row>
    <row r="465" spans="2:8" s="82" customFormat="1" ht="18" hidden="1" customHeight="1" x14ac:dyDescent="0.25">
      <c r="B465" s="79" t="s">
        <v>502</v>
      </c>
      <c r="C465" s="80" t="s">
        <v>12</v>
      </c>
      <c r="D465" s="80" t="s">
        <v>399</v>
      </c>
      <c r="E465" s="80" t="s">
        <v>255</v>
      </c>
      <c r="F465" s="80" t="s">
        <v>503</v>
      </c>
      <c r="G465" s="80"/>
      <c r="H465" s="81">
        <f>H466</f>
        <v>0</v>
      </c>
    </row>
    <row r="466" spans="2:8" s="82" customFormat="1" ht="27.75" hidden="1" customHeight="1" x14ac:dyDescent="0.25">
      <c r="B466" s="85" t="s">
        <v>281</v>
      </c>
      <c r="C466" s="86" t="s">
        <v>12</v>
      </c>
      <c r="D466" s="86" t="s">
        <v>399</v>
      </c>
      <c r="E466" s="86" t="s">
        <v>255</v>
      </c>
      <c r="F466" s="86" t="s">
        <v>503</v>
      </c>
      <c r="G466" s="86" t="s">
        <v>282</v>
      </c>
      <c r="H466" s="87">
        <f>H467</f>
        <v>0</v>
      </c>
    </row>
    <row r="467" spans="2:8" s="82" customFormat="1" ht="20.25" hidden="1" customHeight="1" x14ac:dyDescent="0.25">
      <c r="B467" s="95" t="s">
        <v>283</v>
      </c>
      <c r="C467" s="86" t="s">
        <v>12</v>
      </c>
      <c r="D467" s="86" t="s">
        <v>399</v>
      </c>
      <c r="E467" s="86" t="s">
        <v>255</v>
      </c>
      <c r="F467" s="86" t="s">
        <v>503</v>
      </c>
      <c r="G467" s="86" t="s">
        <v>284</v>
      </c>
      <c r="H467" s="87"/>
    </row>
    <row r="468" spans="2:8" s="82" customFormat="1" ht="67.5" customHeight="1" x14ac:dyDescent="0.25">
      <c r="B468" s="79" t="s">
        <v>504</v>
      </c>
      <c r="C468" s="80" t="s">
        <v>12</v>
      </c>
      <c r="D468" s="80" t="s">
        <v>399</v>
      </c>
      <c r="E468" s="80" t="s">
        <v>255</v>
      </c>
      <c r="F468" s="80" t="s">
        <v>505</v>
      </c>
      <c r="G468" s="80"/>
      <c r="H468" s="81">
        <f>H469</f>
        <v>221657</v>
      </c>
    </row>
    <row r="469" spans="2:8" s="82" customFormat="1" ht="34.5" customHeight="1" x14ac:dyDescent="0.25">
      <c r="B469" s="85" t="s">
        <v>281</v>
      </c>
      <c r="C469" s="86" t="s">
        <v>12</v>
      </c>
      <c r="D469" s="86" t="s">
        <v>399</v>
      </c>
      <c r="E469" s="86" t="s">
        <v>255</v>
      </c>
      <c r="F469" s="86" t="s">
        <v>505</v>
      </c>
      <c r="G469" s="86" t="s">
        <v>282</v>
      </c>
      <c r="H469" s="87">
        <f>H470</f>
        <v>221657</v>
      </c>
    </row>
    <row r="470" spans="2:8" s="82" customFormat="1" ht="18.75" customHeight="1" x14ac:dyDescent="0.25">
      <c r="B470" s="95" t="s">
        <v>283</v>
      </c>
      <c r="C470" s="86" t="s">
        <v>12</v>
      </c>
      <c r="D470" s="86" t="s">
        <v>399</v>
      </c>
      <c r="E470" s="86" t="s">
        <v>255</v>
      </c>
      <c r="F470" s="86" t="s">
        <v>505</v>
      </c>
      <c r="G470" s="86" t="s">
        <v>284</v>
      </c>
      <c r="H470" s="87">
        <f>161657+60000</f>
        <v>221657</v>
      </c>
    </row>
    <row r="471" spans="2:8" s="82" customFormat="1" ht="16.5" hidden="1" customHeight="1" x14ac:dyDescent="0.25">
      <c r="B471" s="79" t="s">
        <v>506</v>
      </c>
      <c r="C471" s="80" t="s">
        <v>12</v>
      </c>
      <c r="D471" s="80" t="s">
        <v>399</v>
      </c>
      <c r="E471" s="80" t="s">
        <v>255</v>
      </c>
      <c r="F471" s="80" t="s">
        <v>507</v>
      </c>
      <c r="G471" s="80"/>
      <c r="H471" s="81">
        <f>H472</f>
        <v>0</v>
      </c>
    </row>
    <row r="472" spans="2:8" s="82" customFormat="1" ht="32.25" hidden="1" customHeight="1" x14ac:dyDescent="0.25">
      <c r="B472" s="85" t="s">
        <v>281</v>
      </c>
      <c r="C472" s="86" t="s">
        <v>12</v>
      </c>
      <c r="D472" s="86" t="s">
        <v>399</v>
      </c>
      <c r="E472" s="86" t="s">
        <v>255</v>
      </c>
      <c r="F472" s="86" t="s">
        <v>507</v>
      </c>
      <c r="G472" s="86" t="s">
        <v>282</v>
      </c>
      <c r="H472" s="87">
        <f>H473</f>
        <v>0</v>
      </c>
    </row>
    <row r="473" spans="2:8" s="82" customFormat="1" ht="22.5" hidden="1" customHeight="1" x14ac:dyDescent="0.25">
      <c r="B473" s="95" t="s">
        <v>283</v>
      </c>
      <c r="C473" s="86" t="s">
        <v>12</v>
      </c>
      <c r="D473" s="86" t="s">
        <v>399</v>
      </c>
      <c r="E473" s="86" t="s">
        <v>255</v>
      </c>
      <c r="F473" s="86" t="s">
        <v>507</v>
      </c>
      <c r="G473" s="86" t="s">
        <v>284</v>
      </c>
      <c r="H473" s="87"/>
    </row>
    <row r="474" spans="2:8" s="82" customFormat="1" ht="73.95" hidden="1" customHeight="1" x14ac:dyDescent="0.25">
      <c r="B474" s="79" t="s">
        <v>508</v>
      </c>
      <c r="C474" s="80" t="s">
        <v>12</v>
      </c>
      <c r="D474" s="80" t="s">
        <v>399</v>
      </c>
      <c r="E474" s="80" t="s">
        <v>255</v>
      </c>
      <c r="F474" s="80" t="s">
        <v>509</v>
      </c>
      <c r="G474" s="80"/>
      <c r="H474" s="81">
        <f>H475</f>
        <v>0</v>
      </c>
    </row>
    <row r="475" spans="2:8" s="82" customFormat="1" ht="32.25" hidden="1" customHeight="1" x14ac:dyDescent="0.25">
      <c r="B475" s="85" t="s">
        <v>281</v>
      </c>
      <c r="C475" s="86" t="s">
        <v>12</v>
      </c>
      <c r="D475" s="86" t="s">
        <v>399</v>
      </c>
      <c r="E475" s="86" t="s">
        <v>255</v>
      </c>
      <c r="F475" s="86" t="s">
        <v>509</v>
      </c>
      <c r="G475" s="86" t="s">
        <v>282</v>
      </c>
      <c r="H475" s="87">
        <f>H476</f>
        <v>0</v>
      </c>
    </row>
    <row r="476" spans="2:8" s="82" customFormat="1" ht="23.25" hidden="1" customHeight="1" x14ac:dyDescent="0.25">
      <c r="B476" s="95" t="s">
        <v>283</v>
      </c>
      <c r="C476" s="86" t="s">
        <v>12</v>
      </c>
      <c r="D476" s="86" t="s">
        <v>399</v>
      </c>
      <c r="E476" s="86" t="s">
        <v>255</v>
      </c>
      <c r="F476" s="86" t="s">
        <v>509</v>
      </c>
      <c r="G476" s="86" t="s">
        <v>284</v>
      </c>
      <c r="H476" s="87"/>
    </row>
    <row r="477" spans="2:8" s="82" customFormat="1" ht="99.6" hidden="1" customHeight="1" x14ac:dyDescent="0.25">
      <c r="B477" s="79" t="s">
        <v>510</v>
      </c>
      <c r="C477" s="80" t="s">
        <v>12</v>
      </c>
      <c r="D477" s="80" t="s">
        <v>399</v>
      </c>
      <c r="E477" s="80" t="s">
        <v>255</v>
      </c>
      <c r="F477" s="80" t="s">
        <v>511</v>
      </c>
      <c r="G477" s="80"/>
      <c r="H477" s="81">
        <f>H478</f>
        <v>0</v>
      </c>
    </row>
    <row r="478" spans="2:8" s="82" customFormat="1" ht="28.5" hidden="1" customHeight="1" x14ac:dyDescent="0.25">
      <c r="B478" s="85" t="s">
        <v>281</v>
      </c>
      <c r="C478" s="86" t="s">
        <v>12</v>
      </c>
      <c r="D478" s="86" t="s">
        <v>399</v>
      </c>
      <c r="E478" s="86" t="s">
        <v>255</v>
      </c>
      <c r="F478" s="86" t="s">
        <v>511</v>
      </c>
      <c r="G478" s="86" t="s">
        <v>282</v>
      </c>
      <c r="H478" s="87">
        <f>H479</f>
        <v>0</v>
      </c>
    </row>
    <row r="479" spans="2:8" s="82" customFormat="1" ht="20.25" hidden="1" customHeight="1" x14ac:dyDescent="0.25">
      <c r="B479" s="95" t="s">
        <v>283</v>
      </c>
      <c r="C479" s="86" t="s">
        <v>12</v>
      </c>
      <c r="D479" s="86" t="s">
        <v>399</v>
      </c>
      <c r="E479" s="86" t="s">
        <v>255</v>
      </c>
      <c r="F479" s="86" t="s">
        <v>511</v>
      </c>
      <c r="G479" s="86" t="s">
        <v>284</v>
      </c>
      <c r="H479" s="87"/>
    </row>
    <row r="480" spans="2:8" s="82" customFormat="1" ht="56.25" hidden="1" customHeight="1" x14ac:dyDescent="0.25">
      <c r="B480" s="96" t="s">
        <v>805</v>
      </c>
      <c r="C480" s="80" t="s">
        <v>12</v>
      </c>
      <c r="D480" s="80" t="s">
        <v>399</v>
      </c>
      <c r="E480" s="80" t="s">
        <v>255</v>
      </c>
      <c r="F480" s="80" t="s">
        <v>806</v>
      </c>
      <c r="G480" s="80"/>
      <c r="H480" s="81">
        <f>H481</f>
        <v>0</v>
      </c>
    </row>
    <row r="481" spans="2:12" s="82" customFormat="1" ht="36.75" hidden="1" customHeight="1" x14ac:dyDescent="0.25">
      <c r="B481" s="85" t="s">
        <v>281</v>
      </c>
      <c r="C481" s="86" t="s">
        <v>12</v>
      </c>
      <c r="D481" s="86" t="s">
        <v>399</v>
      </c>
      <c r="E481" s="86" t="s">
        <v>255</v>
      </c>
      <c r="F481" s="86" t="s">
        <v>806</v>
      </c>
      <c r="G481" s="86" t="s">
        <v>282</v>
      </c>
      <c r="H481" s="87">
        <f>H482</f>
        <v>0</v>
      </c>
    </row>
    <row r="482" spans="2:12" s="82" customFormat="1" ht="20.25" hidden="1" customHeight="1" x14ac:dyDescent="0.25">
      <c r="B482" s="95" t="s">
        <v>283</v>
      </c>
      <c r="C482" s="86" t="s">
        <v>12</v>
      </c>
      <c r="D482" s="86" t="s">
        <v>399</v>
      </c>
      <c r="E482" s="86" t="s">
        <v>255</v>
      </c>
      <c r="F482" s="86" t="s">
        <v>806</v>
      </c>
      <c r="G482" s="86" t="s">
        <v>284</v>
      </c>
      <c r="H482" s="87"/>
    </row>
    <row r="483" spans="2:12" s="82" customFormat="1" ht="20.25" hidden="1" customHeight="1" x14ac:dyDescent="0.25">
      <c r="B483" s="96" t="s">
        <v>802</v>
      </c>
      <c r="C483" s="80" t="s">
        <v>12</v>
      </c>
      <c r="D483" s="80" t="s">
        <v>399</v>
      </c>
      <c r="E483" s="80" t="s">
        <v>255</v>
      </c>
      <c r="F483" s="80" t="s">
        <v>803</v>
      </c>
      <c r="G483" s="80"/>
      <c r="H483" s="81">
        <f>H484</f>
        <v>0</v>
      </c>
    </row>
    <row r="484" spans="2:12" s="82" customFormat="1" ht="29.25" hidden="1" customHeight="1" x14ac:dyDescent="0.25">
      <c r="B484" s="85" t="s">
        <v>281</v>
      </c>
      <c r="C484" s="86" t="s">
        <v>12</v>
      </c>
      <c r="D484" s="86" t="s">
        <v>399</v>
      </c>
      <c r="E484" s="86" t="s">
        <v>255</v>
      </c>
      <c r="F484" s="86" t="s">
        <v>803</v>
      </c>
      <c r="G484" s="86" t="s">
        <v>282</v>
      </c>
      <c r="H484" s="87">
        <f>H485</f>
        <v>0</v>
      </c>
    </row>
    <row r="485" spans="2:12" s="82" customFormat="1" ht="20.25" hidden="1" customHeight="1" x14ac:dyDescent="0.25">
      <c r="B485" s="95" t="s">
        <v>283</v>
      </c>
      <c r="C485" s="86" t="s">
        <v>12</v>
      </c>
      <c r="D485" s="86" t="s">
        <v>399</v>
      </c>
      <c r="E485" s="86" t="s">
        <v>255</v>
      </c>
      <c r="F485" s="86" t="s">
        <v>803</v>
      </c>
      <c r="G485" s="86" t="s">
        <v>284</v>
      </c>
      <c r="H485" s="87"/>
    </row>
    <row r="486" spans="2:12" s="82" customFormat="1" ht="70.5" hidden="1" customHeight="1" x14ac:dyDescent="0.25">
      <c r="B486" s="96" t="s">
        <v>772</v>
      </c>
      <c r="C486" s="80" t="s">
        <v>12</v>
      </c>
      <c r="D486" s="80" t="s">
        <v>399</v>
      </c>
      <c r="E486" s="80" t="s">
        <v>255</v>
      </c>
      <c r="F486" s="80" t="s">
        <v>773</v>
      </c>
      <c r="G486" s="80"/>
      <c r="H486" s="81">
        <f>H487</f>
        <v>0</v>
      </c>
    </row>
    <row r="487" spans="2:12" s="82" customFormat="1" ht="20.25" hidden="1" customHeight="1" x14ac:dyDescent="0.25">
      <c r="B487" s="102" t="s">
        <v>382</v>
      </c>
      <c r="C487" s="86" t="s">
        <v>12</v>
      </c>
      <c r="D487" s="86" t="s">
        <v>399</v>
      </c>
      <c r="E487" s="86" t="s">
        <v>255</v>
      </c>
      <c r="F487" s="86" t="s">
        <v>773</v>
      </c>
      <c r="G487" s="86" t="s">
        <v>374</v>
      </c>
      <c r="H487" s="87">
        <f>H488</f>
        <v>0</v>
      </c>
    </row>
    <row r="488" spans="2:12" s="82" customFormat="1" ht="20.25" hidden="1" customHeight="1" x14ac:dyDescent="0.25">
      <c r="B488" s="102" t="s">
        <v>241</v>
      </c>
      <c r="C488" s="86" t="s">
        <v>12</v>
      </c>
      <c r="D488" s="86" t="s">
        <v>399</v>
      </c>
      <c r="E488" s="86" t="s">
        <v>255</v>
      </c>
      <c r="F488" s="86" t="s">
        <v>773</v>
      </c>
      <c r="G488" s="86" t="s">
        <v>386</v>
      </c>
      <c r="H488" s="87"/>
    </row>
    <row r="489" spans="2:12" s="82" customFormat="1" ht="65.25" hidden="1" customHeight="1" x14ac:dyDescent="0.25">
      <c r="B489" s="198" t="s">
        <v>839</v>
      </c>
      <c r="C489" s="80" t="s">
        <v>12</v>
      </c>
      <c r="D489" s="80" t="s">
        <v>399</v>
      </c>
      <c r="E489" s="80" t="s">
        <v>255</v>
      </c>
      <c r="F489" s="80" t="s">
        <v>840</v>
      </c>
      <c r="G489" s="80"/>
      <c r="H489" s="81">
        <f>H490</f>
        <v>0</v>
      </c>
    </row>
    <row r="490" spans="2:12" s="82" customFormat="1" ht="37.5" hidden="1" customHeight="1" x14ac:dyDescent="0.25">
      <c r="B490" s="85" t="s">
        <v>281</v>
      </c>
      <c r="C490" s="86" t="s">
        <v>12</v>
      </c>
      <c r="D490" s="86" t="s">
        <v>399</v>
      </c>
      <c r="E490" s="86" t="s">
        <v>255</v>
      </c>
      <c r="F490" s="86" t="s">
        <v>840</v>
      </c>
      <c r="G490" s="86" t="s">
        <v>282</v>
      </c>
      <c r="H490" s="87">
        <f>H491</f>
        <v>0</v>
      </c>
    </row>
    <row r="491" spans="2:12" s="82" customFormat="1" ht="20.25" hidden="1" customHeight="1" x14ac:dyDescent="0.25">
      <c r="B491" s="95" t="s">
        <v>283</v>
      </c>
      <c r="C491" s="86" t="s">
        <v>12</v>
      </c>
      <c r="D491" s="86" t="s">
        <v>399</v>
      </c>
      <c r="E491" s="86" t="s">
        <v>255</v>
      </c>
      <c r="F491" s="86" t="s">
        <v>840</v>
      </c>
      <c r="G491" s="86" t="s">
        <v>284</v>
      </c>
      <c r="H491" s="87"/>
    </row>
    <row r="492" spans="2:12" s="82" customFormat="1" ht="20.25" hidden="1" customHeight="1" x14ac:dyDescent="0.25">
      <c r="B492" s="96" t="s">
        <v>802</v>
      </c>
      <c r="C492" s="80" t="s">
        <v>12</v>
      </c>
      <c r="D492" s="80" t="s">
        <v>399</v>
      </c>
      <c r="E492" s="80" t="s">
        <v>255</v>
      </c>
      <c r="F492" s="80" t="s">
        <v>808</v>
      </c>
      <c r="G492" s="80"/>
      <c r="H492" s="81">
        <f>H493</f>
        <v>0</v>
      </c>
    </row>
    <row r="493" spans="2:12" s="82" customFormat="1" ht="33" hidden="1" customHeight="1" x14ac:dyDescent="0.25">
      <c r="B493" s="85" t="s">
        <v>281</v>
      </c>
      <c r="C493" s="86" t="s">
        <v>12</v>
      </c>
      <c r="D493" s="86" t="s">
        <v>399</v>
      </c>
      <c r="E493" s="86" t="s">
        <v>255</v>
      </c>
      <c r="F493" s="86" t="s">
        <v>808</v>
      </c>
      <c r="G493" s="86" t="s">
        <v>282</v>
      </c>
      <c r="H493" s="87">
        <f>H494</f>
        <v>0</v>
      </c>
    </row>
    <row r="494" spans="2:12" s="82" customFormat="1" ht="20.25" hidden="1" customHeight="1" x14ac:dyDescent="0.25">
      <c r="B494" s="95" t="s">
        <v>283</v>
      </c>
      <c r="C494" s="86" t="s">
        <v>12</v>
      </c>
      <c r="D494" s="86" t="s">
        <v>399</v>
      </c>
      <c r="E494" s="86" t="s">
        <v>255</v>
      </c>
      <c r="F494" s="86" t="s">
        <v>808</v>
      </c>
      <c r="G494" s="86" t="s">
        <v>284</v>
      </c>
      <c r="H494" s="87"/>
    </row>
    <row r="495" spans="2:12" s="82" customFormat="1" ht="18.75" hidden="1" customHeight="1" x14ac:dyDescent="0.25">
      <c r="B495" s="79" t="s">
        <v>512</v>
      </c>
      <c r="C495" s="80" t="s">
        <v>12</v>
      </c>
      <c r="D495" s="80" t="s">
        <v>399</v>
      </c>
      <c r="E495" s="80" t="s">
        <v>255</v>
      </c>
      <c r="F495" s="80" t="s">
        <v>513</v>
      </c>
      <c r="G495" s="80"/>
      <c r="H495" s="81">
        <f>H496</f>
        <v>0</v>
      </c>
    </row>
    <row r="496" spans="2:12" s="82" customFormat="1" ht="25.95" hidden="1" customHeight="1" x14ac:dyDescent="0.25">
      <c r="B496" s="89" t="s">
        <v>265</v>
      </c>
      <c r="C496" s="86" t="s">
        <v>12</v>
      </c>
      <c r="D496" s="86" t="s">
        <v>399</v>
      </c>
      <c r="E496" s="86" t="s">
        <v>255</v>
      </c>
      <c r="F496" s="86" t="s">
        <v>513</v>
      </c>
      <c r="G496" s="86" t="s">
        <v>266</v>
      </c>
      <c r="H496" s="87">
        <f>H497</f>
        <v>0</v>
      </c>
      <c r="L496" s="82" t="s">
        <v>514</v>
      </c>
    </row>
    <row r="497" spans="2:8" s="82" customFormat="1" ht="27.75" hidden="1" customHeight="1" x14ac:dyDescent="0.25">
      <c r="B497" s="89" t="s">
        <v>267</v>
      </c>
      <c r="C497" s="86" t="s">
        <v>12</v>
      </c>
      <c r="D497" s="86" t="s">
        <v>399</v>
      </c>
      <c r="E497" s="86" t="s">
        <v>255</v>
      </c>
      <c r="F497" s="86" t="s">
        <v>513</v>
      </c>
      <c r="G497" s="86" t="s">
        <v>268</v>
      </c>
      <c r="H497" s="87"/>
    </row>
    <row r="498" spans="2:8" s="82" customFormat="1" ht="30" hidden="1" customHeight="1" x14ac:dyDescent="0.25">
      <c r="B498" s="97" t="s">
        <v>515</v>
      </c>
      <c r="C498" s="80" t="s">
        <v>12</v>
      </c>
      <c r="D498" s="80" t="s">
        <v>399</v>
      </c>
      <c r="E498" s="80" t="s">
        <v>255</v>
      </c>
      <c r="F498" s="80" t="s">
        <v>516</v>
      </c>
      <c r="G498" s="80"/>
      <c r="H498" s="81">
        <f>H499</f>
        <v>0</v>
      </c>
    </row>
    <row r="499" spans="2:8" s="82" customFormat="1" ht="29.25" hidden="1" customHeight="1" x14ac:dyDescent="0.25">
      <c r="B499" s="89" t="s">
        <v>265</v>
      </c>
      <c r="C499" s="86" t="s">
        <v>12</v>
      </c>
      <c r="D499" s="86" t="s">
        <v>399</v>
      </c>
      <c r="E499" s="86" t="s">
        <v>255</v>
      </c>
      <c r="F499" s="86" t="s">
        <v>516</v>
      </c>
      <c r="G499" s="86" t="s">
        <v>266</v>
      </c>
      <c r="H499" s="87">
        <f>H500</f>
        <v>0</v>
      </c>
    </row>
    <row r="500" spans="2:8" s="82" customFormat="1" ht="24.75" hidden="1" customHeight="1" x14ac:dyDescent="0.25">
      <c r="B500" s="89" t="s">
        <v>267</v>
      </c>
      <c r="C500" s="86" t="s">
        <v>12</v>
      </c>
      <c r="D500" s="86" t="s">
        <v>399</v>
      </c>
      <c r="E500" s="86" t="s">
        <v>255</v>
      </c>
      <c r="F500" s="86" t="s">
        <v>516</v>
      </c>
      <c r="G500" s="86" t="s">
        <v>268</v>
      </c>
      <c r="H500" s="87"/>
    </row>
    <row r="501" spans="2:8" s="82" customFormat="1" x14ac:dyDescent="0.25">
      <c r="B501" s="79" t="s">
        <v>336</v>
      </c>
      <c r="C501" s="80" t="s">
        <v>12</v>
      </c>
      <c r="D501" s="80" t="s">
        <v>337</v>
      </c>
      <c r="E501" s="80"/>
      <c r="F501" s="80"/>
      <c r="G501" s="80"/>
      <c r="H501" s="81">
        <f>H502+H506+H530+H544</f>
        <v>-289094</v>
      </c>
    </row>
    <row r="502" spans="2:8" s="82" customFormat="1" x14ac:dyDescent="0.25">
      <c r="B502" s="79" t="s">
        <v>517</v>
      </c>
      <c r="C502" s="80" t="s">
        <v>12</v>
      </c>
      <c r="D502" s="80" t="s">
        <v>337</v>
      </c>
      <c r="E502" s="80" t="s">
        <v>255</v>
      </c>
      <c r="F502" s="80"/>
      <c r="G502" s="80"/>
      <c r="H502" s="81">
        <f>H503</f>
        <v>269906</v>
      </c>
    </row>
    <row r="503" spans="2:8" s="82" customFormat="1" ht="26.4" x14ac:dyDescent="0.25">
      <c r="B503" s="79" t="s">
        <v>518</v>
      </c>
      <c r="C503" s="80" t="s">
        <v>12</v>
      </c>
      <c r="D503" s="80" t="s">
        <v>337</v>
      </c>
      <c r="E503" s="80" t="s">
        <v>255</v>
      </c>
      <c r="F503" s="80" t="s">
        <v>519</v>
      </c>
      <c r="G503" s="80"/>
      <c r="H503" s="81">
        <f>H504</f>
        <v>269906</v>
      </c>
    </row>
    <row r="504" spans="2:8" s="82" customFormat="1" ht="18.75" customHeight="1" x14ac:dyDescent="0.25">
      <c r="B504" s="85" t="s">
        <v>520</v>
      </c>
      <c r="C504" s="86" t="s">
        <v>12</v>
      </c>
      <c r="D504" s="86" t="s">
        <v>337</v>
      </c>
      <c r="E504" s="86" t="s">
        <v>255</v>
      </c>
      <c r="F504" s="86" t="s">
        <v>519</v>
      </c>
      <c r="G504" s="86" t="s">
        <v>343</v>
      </c>
      <c r="H504" s="87">
        <f>H505</f>
        <v>269906</v>
      </c>
    </row>
    <row r="505" spans="2:8" s="82" customFormat="1" ht="25.5" customHeight="1" x14ac:dyDescent="0.25">
      <c r="B505" s="105" t="s">
        <v>344</v>
      </c>
      <c r="C505" s="86" t="s">
        <v>12</v>
      </c>
      <c r="D505" s="86" t="s">
        <v>337</v>
      </c>
      <c r="E505" s="86" t="s">
        <v>255</v>
      </c>
      <c r="F505" s="86" t="s">
        <v>519</v>
      </c>
      <c r="G505" s="86" t="s">
        <v>345</v>
      </c>
      <c r="H505" s="87">
        <v>269906</v>
      </c>
    </row>
    <row r="506" spans="2:8" s="82" customFormat="1" ht="18" customHeight="1" x14ac:dyDescent="0.25">
      <c r="B506" s="79" t="s">
        <v>521</v>
      </c>
      <c r="C506" s="80" t="s">
        <v>12</v>
      </c>
      <c r="D506" s="80" t="s">
        <v>337</v>
      </c>
      <c r="E506" s="80" t="s">
        <v>257</v>
      </c>
      <c r="F506" s="80"/>
      <c r="G506" s="80"/>
      <c r="H506" s="81">
        <f>H507+H513+H522+H525+H510+H516+H519</f>
        <v>101500</v>
      </c>
    </row>
    <row r="507" spans="2:8" s="82" customFormat="1" ht="26.4" hidden="1" x14ac:dyDescent="0.25">
      <c r="B507" s="79" t="s">
        <v>522</v>
      </c>
      <c r="C507" s="80" t="s">
        <v>12</v>
      </c>
      <c r="D507" s="80" t="s">
        <v>337</v>
      </c>
      <c r="E507" s="80" t="s">
        <v>257</v>
      </c>
      <c r="F507" s="80" t="s">
        <v>523</v>
      </c>
      <c r="G507" s="80"/>
      <c r="H507" s="81">
        <f>H508</f>
        <v>0</v>
      </c>
    </row>
    <row r="508" spans="2:8" s="82" customFormat="1" ht="26.4" hidden="1" x14ac:dyDescent="0.25">
      <c r="B508" s="89" t="s">
        <v>265</v>
      </c>
      <c r="C508" s="86" t="s">
        <v>12</v>
      </c>
      <c r="D508" s="86" t="s">
        <v>337</v>
      </c>
      <c r="E508" s="86" t="s">
        <v>257</v>
      </c>
      <c r="F508" s="86" t="s">
        <v>523</v>
      </c>
      <c r="G508" s="86" t="s">
        <v>266</v>
      </c>
      <c r="H508" s="87">
        <f>H509</f>
        <v>0</v>
      </c>
    </row>
    <row r="509" spans="2:8" s="82" customFormat="1" ht="27" hidden="1" customHeight="1" x14ac:dyDescent="0.25">
      <c r="B509" s="89" t="s">
        <v>267</v>
      </c>
      <c r="C509" s="86" t="s">
        <v>12</v>
      </c>
      <c r="D509" s="86" t="s">
        <v>337</v>
      </c>
      <c r="E509" s="86" t="s">
        <v>257</v>
      </c>
      <c r="F509" s="86" t="s">
        <v>523</v>
      </c>
      <c r="G509" s="86" t="s">
        <v>268</v>
      </c>
      <c r="H509" s="87"/>
    </row>
    <row r="510" spans="2:8" s="82" customFormat="1" ht="26.4" hidden="1" x14ac:dyDescent="0.25">
      <c r="B510" s="97" t="s">
        <v>524</v>
      </c>
      <c r="C510" s="80" t="s">
        <v>12</v>
      </c>
      <c r="D510" s="80" t="s">
        <v>337</v>
      </c>
      <c r="E510" s="80" t="s">
        <v>257</v>
      </c>
      <c r="F510" s="80" t="s">
        <v>525</v>
      </c>
      <c r="G510" s="80"/>
      <c r="H510" s="81">
        <f>H511</f>
        <v>0</v>
      </c>
    </row>
    <row r="511" spans="2:8" s="82" customFormat="1" ht="20.25" hidden="1" customHeight="1" x14ac:dyDescent="0.25">
      <c r="B511" s="85" t="s">
        <v>520</v>
      </c>
      <c r="C511" s="86" t="s">
        <v>12</v>
      </c>
      <c r="D511" s="86" t="s">
        <v>337</v>
      </c>
      <c r="E511" s="86" t="s">
        <v>257</v>
      </c>
      <c r="F511" s="86" t="s">
        <v>525</v>
      </c>
      <c r="G511" s="86" t="s">
        <v>343</v>
      </c>
      <c r="H511" s="87">
        <f>H512</f>
        <v>0</v>
      </c>
    </row>
    <row r="512" spans="2:8" s="82" customFormat="1" ht="29.25" hidden="1" customHeight="1" x14ac:dyDescent="0.25">
      <c r="B512" s="105" t="s">
        <v>344</v>
      </c>
      <c r="C512" s="86" t="s">
        <v>12</v>
      </c>
      <c r="D512" s="86" t="s">
        <v>337</v>
      </c>
      <c r="E512" s="86" t="s">
        <v>257</v>
      </c>
      <c r="F512" s="86" t="s">
        <v>525</v>
      </c>
      <c r="G512" s="86" t="s">
        <v>345</v>
      </c>
      <c r="H512" s="87"/>
    </row>
    <row r="513" spans="2:8" s="82" customFormat="1" ht="49.95" customHeight="1" x14ac:dyDescent="0.25">
      <c r="B513" s="79" t="s">
        <v>526</v>
      </c>
      <c r="C513" s="80" t="s">
        <v>12</v>
      </c>
      <c r="D513" s="80" t="s">
        <v>337</v>
      </c>
      <c r="E513" s="80" t="s">
        <v>257</v>
      </c>
      <c r="F513" s="80" t="s">
        <v>527</v>
      </c>
      <c r="G513" s="80"/>
      <c r="H513" s="81">
        <f>H514</f>
        <v>30000</v>
      </c>
    </row>
    <row r="514" spans="2:8" s="82" customFormat="1" ht="19.5" customHeight="1" x14ac:dyDescent="0.25">
      <c r="B514" s="85" t="s">
        <v>520</v>
      </c>
      <c r="C514" s="86" t="s">
        <v>12</v>
      </c>
      <c r="D514" s="86" t="s">
        <v>337</v>
      </c>
      <c r="E514" s="86" t="s">
        <v>257</v>
      </c>
      <c r="F514" s="86" t="s">
        <v>527</v>
      </c>
      <c r="G514" s="86" t="s">
        <v>343</v>
      </c>
      <c r="H514" s="87">
        <f>H515</f>
        <v>30000</v>
      </c>
    </row>
    <row r="515" spans="2:8" s="82" customFormat="1" ht="27" customHeight="1" x14ac:dyDescent="0.25">
      <c r="B515" s="105" t="s">
        <v>344</v>
      </c>
      <c r="C515" s="86" t="s">
        <v>12</v>
      </c>
      <c r="D515" s="86" t="s">
        <v>337</v>
      </c>
      <c r="E515" s="86" t="s">
        <v>257</v>
      </c>
      <c r="F515" s="86" t="s">
        <v>527</v>
      </c>
      <c r="G515" s="86" t="s">
        <v>345</v>
      </c>
      <c r="H515" s="87">
        <v>30000</v>
      </c>
    </row>
    <row r="516" spans="2:8" s="82" customFormat="1" ht="40.5" hidden="1" customHeight="1" x14ac:dyDescent="0.25">
      <c r="B516" s="198" t="s">
        <v>767</v>
      </c>
      <c r="C516" s="80" t="s">
        <v>12</v>
      </c>
      <c r="D516" s="80" t="s">
        <v>337</v>
      </c>
      <c r="E516" s="80" t="s">
        <v>257</v>
      </c>
      <c r="F516" s="80" t="s">
        <v>768</v>
      </c>
      <c r="G516" s="80"/>
      <c r="H516" s="81">
        <f>H517</f>
        <v>0</v>
      </c>
    </row>
    <row r="517" spans="2:8" s="82" customFormat="1" ht="24" hidden="1" customHeight="1" x14ac:dyDescent="0.25">
      <c r="B517" s="85" t="s">
        <v>520</v>
      </c>
      <c r="C517" s="86" t="s">
        <v>12</v>
      </c>
      <c r="D517" s="86" t="s">
        <v>337</v>
      </c>
      <c r="E517" s="86" t="s">
        <v>257</v>
      </c>
      <c r="F517" s="86" t="s">
        <v>768</v>
      </c>
      <c r="G517" s="86" t="s">
        <v>343</v>
      </c>
      <c r="H517" s="87">
        <f>H518</f>
        <v>0</v>
      </c>
    </row>
    <row r="518" spans="2:8" s="82" customFormat="1" ht="27" hidden="1" customHeight="1" x14ac:dyDescent="0.25">
      <c r="B518" s="105" t="s">
        <v>344</v>
      </c>
      <c r="C518" s="86" t="s">
        <v>12</v>
      </c>
      <c r="D518" s="86" t="s">
        <v>337</v>
      </c>
      <c r="E518" s="86" t="s">
        <v>257</v>
      </c>
      <c r="F518" s="86" t="s">
        <v>768</v>
      </c>
      <c r="G518" s="86" t="s">
        <v>345</v>
      </c>
      <c r="H518" s="87"/>
    </row>
    <row r="519" spans="2:8" s="82" customFormat="1" ht="27" hidden="1" customHeight="1" x14ac:dyDescent="0.25">
      <c r="B519" s="79" t="s">
        <v>528</v>
      </c>
      <c r="C519" s="80" t="s">
        <v>12</v>
      </c>
      <c r="D519" s="80" t="s">
        <v>337</v>
      </c>
      <c r="E519" s="80" t="s">
        <v>257</v>
      </c>
      <c r="F519" s="80" t="s">
        <v>791</v>
      </c>
      <c r="G519" s="80"/>
      <c r="H519" s="81">
        <f>H520</f>
        <v>0</v>
      </c>
    </row>
    <row r="520" spans="2:8" s="82" customFormat="1" ht="27" hidden="1" customHeight="1" x14ac:dyDescent="0.25">
      <c r="B520" s="85" t="s">
        <v>342</v>
      </c>
      <c r="C520" s="86" t="s">
        <v>12</v>
      </c>
      <c r="D520" s="86" t="s">
        <v>337</v>
      </c>
      <c r="E520" s="86" t="s">
        <v>257</v>
      </c>
      <c r="F520" s="86" t="s">
        <v>791</v>
      </c>
      <c r="G520" s="86" t="s">
        <v>343</v>
      </c>
      <c r="H520" s="87">
        <f>H521</f>
        <v>0</v>
      </c>
    </row>
    <row r="521" spans="2:8" s="82" customFormat="1" ht="27" hidden="1" customHeight="1" x14ac:dyDescent="0.25">
      <c r="B521" s="105" t="s">
        <v>344</v>
      </c>
      <c r="C521" s="86" t="s">
        <v>12</v>
      </c>
      <c r="D521" s="86" t="s">
        <v>337</v>
      </c>
      <c r="E521" s="86" t="s">
        <v>257</v>
      </c>
      <c r="F521" s="86" t="s">
        <v>791</v>
      </c>
      <c r="G521" s="86" t="s">
        <v>345</v>
      </c>
      <c r="H521" s="87"/>
    </row>
    <row r="522" spans="2:8" s="82" customFormat="1" ht="26.4" hidden="1" customHeight="1" x14ac:dyDescent="0.25">
      <c r="B522" s="79" t="s">
        <v>528</v>
      </c>
      <c r="C522" s="80" t="s">
        <v>12</v>
      </c>
      <c r="D522" s="80" t="s">
        <v>337</v>
      </c>
      <c r="E522" s="80" t="s">
        <v>257</v>
      </c>
      <c r="F522" s="80" t="s">
        <v>529</v>
      </c>
      <c r="G522" s="80"/>
      <c r="H522" s="81">
        <f>H523</f>
        <v>0</v>
      </c>
    </row>
    <row r="523" spans="2:8" s="82" customFormat="1" ht="18" hidden="1" customHeight="1" x14ac:dyDescent="0.25">
      <c r="B523" s="85" t="s">
        <v>342</v>
      </c>
      <c r="C523" s="86" t="s">
        <v>12</v>
      </c>
      <c r="D523" s="86" t="s">
        <v>337</v>
      </c>
      <c r="E523" s="86" t="s">
        <v>257</v>
      </c>
      <c r="F523" s="86" t="s">
        <v>529</v>
      </c>
      <c r="G523" s="86" t="s">
        <v>343</v>
      </c>
      <c r="H523" s="87">
        <f>H524</f>
        <v>0</v>
      </c>
    </row>
    <row r="524" spans="2:8" s="82" customFormat="1" ht="27" hidden="1" customHeight="1" x14ac:dyDescent="0.25">
      <c r="B524" s="105" t="s">
        <v>344</v>
      </c>
      <c r="C524" s="86" t="s">
        <v>12</v>
      </c>
      <c r="D524" s="86" t="s">
        <v>337</v>
      </c>
      <c r="E524" s="86" t="s">
        <v>257</v>
      </c>
      <c r="F524" s="86" t="s">
        <v>529</v>
      </c>
      <c r="G524" s="86" t="s">
        <v>345</v>
      </c>
      <c r="H524" s="87"/>
    </row>
    <row r="525" spans="2:8" s="82" customFormat="1" ht="15" customHeight="1" x14ac:dyDescent="0.25">
      <c r="B525" s="79" t="s">
        <v>365</v>
      </c>
      <c r="C525" s="80" t="s">
        <v>12</v>
      </c>
      <c r="D525" s="80" t="s">
        <v>337</v>
      </c>
      <c r="E525" s="80" t="s">
        <v>257</v>
      </c>
      <c r="F525" s="80" t="s">
        <v>366</v>
      </c>
      <c r="G525" s="86"/>
      <c r="H525" s="81">
        <f>H528+H526</f>
        <v>71500</v>
      </c>
    </row>
    <row r="526" spans="2:8" s="82" customFormat="1" ht="28.5" hidden="1" customHeight="1" x14ac:dyDescent="0.25">
      <c r="B526" s="89" t="s">
        <v>265</v>
      </c>
      <c r="C526" s="86" t="s">
        <v>12</v>
      </c>
      <c r="D526" s="86" t="s">
        <v>337</v>
      </c>
      <c r="E526" s="86" t="s">
        <v>257</v>
      </c>
      <c r="F526" s="86" t="s">
        <v>366</v>
      </c>
      <c r="G526" s="86" t="s">
        <v>266</v>
      </c>
      <c r="H526" s="87">
        <f>H527</f>
        <v>0</v>
      </c>
    </row>
    <row r="527" spans="2:8" s="82" customFormat="1" ht="29.25" hidden="1" customHeight="1" x14ac:dyDescent="0.25">
      <c r="B527" s="89" t="s">
        <v>267</v>
      </c>
      <c r="C527" s="86" t="s">
        <v>12</v>
      </c>
      <c r="D527" s="86" t="s">
        <v>337</v>
      </c>
      <c r="E527" s="86" t="s">
        <v>257</v>
      </c>
      <c r="F527" s="86" t="s">
        <v>366</v>
      </c>
      <c r="G527" s="86" t="s">
        <v>268</v>
      </c>
      <c r="H527" s="87"/>
    </row>
    <row r="528" spans="2:8" s="82" customFormat="1" ht="18" customHeight="1" x14ac:dyDescent="0.25">
      <c r="B528" s="85" t="s">
        <v>342</v>
      </c>
      <c r="C528" s="86" t="s">
        <v>12</v>
      </c>
      <c r="D528" s="86" t="s">
        <v>337</v>
      </c>
      <c r="E528" s="86" t="s">
        <v>257</v>
      </c>
      <c r="F528" s="86" t="s">
        <v>366</v>
      </c>
      <c r="G528" s="86" t="s">
        <v>343</v>
      </c>
      <c r="H528" s="87">
        <f>H529</f>
        <v>71500</v>
      </c>
    </row>
    <row r="529" spans="2:8" s="82" customFormat="1" ht="30" customHeight="1" x14ac:dyDescent="0.25">
      <c r="B529" s="105" t="s">
        <v>344</v>
      </c>
      <c r="C529" s="86" t="s">
        <v>12</v>
      </c>
      <c r="D529" s="86" t="s">
        <v>337</v>
      </c>
      <c r="E529" s="86" t="s">
        <v>257</v>
      </c>
      <c r="F529" s="86" t="s">
        <v>366</v>
      </c>
      <c r="G529" s="86" t="s">
        <v>345</v>
      </c>
      <c r="H529" s="87">
        <f>60500+11000</f>
        <v>71500</v>
      </c>
    </row>
    <row r="530" spans="2:8" s="82" customFormat="1" ht="18.75" customHeight="1" x14ac:dyDescent="0.25">
      <c r="B530" s="79" t="s">
        <v>338</v>
      </c>
      <c r="C530" s="80" t="s">
        <v>12</v>
      </c>
      <c r="D530" s="80" t="s">
        <v>337</v>
      </c>
      <c r="E530" s="80" t="s">
        <v>339</v>
      </c>
      <c r="F530" s="80"/>
      <c r="G530" s="80"/>
      <c r="H530" s="81">
        <f>H538+H531+H535+H541</f>
        <v>-640500</v>
      </c>
    </row>
    <row r="531" spans="2:8" s="82" customFormat="1" ht="82.5" customHeight="1" x14ac:dyDescent="0.25">
      <c r="B531" s="79" t="s">
        <v>530</v>
      </c>
      <c r="C531" s="80" t="s">
        <v>12</v>
      </c>
      <c r="D531" s="80" t="s">
        <v>337</v>
      </c>
      <c r="E531" s="80" t="s">
        <v>339</v>
      </c>
      <c r="F531" s="80" t="s">
        <v>531</v>
      </c>
      <c r="G531" s="80"/>
      <c r="H531" s="81">
        <f>H532</f>
        <v>-640500</v>
      </c>
    </row>
    <row r="532" spans="2:8" s="82" customFormat="1" ht="21.6" customHeight="1" x14ac:dyDescent="0.25">
      <c r="B532" s="85" t="s">
        <v>342</v>
      </c>
      <c r="C532" s="86" t="s">
        <v>12</v>
      </c>
      <c r="D532" s="86" t="s">
        <v>337</v>
      </c>
      <c r="E532" s="86" t="s">
        <v>339</v>
      </c>
      <c r="F532" s="86" t="s">
        <v>531</v>
      </c>
      <c r="G532" s="86" t="s">
        <v>343</v>
      </c>
      <c r="H532" s="87">
        <f>H533+H534</f>
        <v>-640500</v>
      </c>
    </row>
    <row r="533" spans="2:8" s="82" customFormat="1" ht="27.75" customHeight="1" x14ac:dyDescent="0.25">
      <c r="B533" s="106" t="s">
        <v>532</v>
      </c>
      <c r="C533" s="86" t="s">
        <v>12</v>
      </c>
      <c r="D533" s="86" t="s">
        <v>337</v>
      </c>
      <c r="E533" s="86" t="s">
        <v>339</v>
      </c>
      <c r="F533" s="86" t="s">
        <v>531</v>
      </c>
      <c r="G533" s="86" t="s">
        <v>533</v>
      </c>
      <c r="H533" s="87">
        <v>-400000</v>
      </c>
    </row>
    <row r="534" spans="2:8" s="82" customFormat="1" ht="30.75" customHeight="1" x14ac:dyDescent="0.25">
      <c r="B534" s="105" t="s">
        <v>344</v>
      </c>
      <c r="C534" s="86" t="s">
        <v>12</v>
      </c>
      <c r="D534" s="86" t="s">
        <v>337</v>
      </c>
      <c r="E534" s="86" t="s">
        <v>339</v>
      </c>
      <c r="F534" s="86" t="s">
        <v>531</v>
      </c>
      <c r="G534" s="86" t="s">
        <v>345</v>
      </c>
      <c r="H534" s="87">
        <v>-240500</v>
      </c>
    </row>
    <row r="535" spans="2:8" s="82" customFormat="1" ht="69.599999999999994" hidden="1" customHeight="1" x14ac:dyDescent="0.25">
      <c r="B535" s="79" t="s">
        <v>534</v>
      </c>
      <c r="C535" s="80" t="s">
        <v>12</v>
      </c>
      <c r="D535" s="80" t="s">
        <v>337</v>
      </c>
      <c r="E535" s="80" t="s">
        <v>339</v>
      </c>
      <c r="F535" s="80" t="s">
        <v>535</v>
      </c>
      <c r="G535" s="80"/>
      <c r="H535" s="81">
        <f>H536</f>
        <v>0</v>
      </c>
    </row>
    <row r="536" spans="2:8" s="82" customFormat="1" ht="18" hidden="1" customHeight="1" x14ac:dyDescent="0.25">
      <c r="B536" s="85" t="s">
        <v>342</v>
      </c>
      <c r="C536" s="86" t="s">
        <v>12</v>
      </c>
      <c r="D536" s="86" t="s">
        <v>337</v>
      </c>
      <c r="E536" s="86" t="s">
        <v>339</v>
      </c>
      <c r="F536" s="86" t="s">
        <v>535</v>
      </c>
      <c r="G536" s="86" t="s">
        <v>343</v>
      </c>
      <c r="H536" s="87">
        <f>H537</f>
        <v>0</v>
      </c>
    </row>
    <row r="537" spans="2:8" s="82" customFormat="1" ht="27" hidden="1" customHeight="1" x14ac:dyDescent="0.25">
      <c r="B537" s="105" t="s">
        <v>344</v>
      </c>
      <c r="C537" s="86" t="s">
        <v>12</v>
      </c>
      <c r="D537" s="86" t="s">
        <v>337</v>
      </c>
      <c r="E537" s="86" t="s">
        <v>339</v>
      </c>
      <c r="F537" s="86" t="s">
        <v>535</v>
      </c>
      <c r="G537" s="86" t="s">
        <v>345</v>
      </c>
      <c r="H537" s="87"/>
    </row>
    <row r="538" spans="2:8" s="82" customFormat="1" ht="43.2" hidden="1" customHeight="1" x14ac:dyDescent="0.25">
      <c r="B538" s="79" t="s">
        <v>536</v>
      </c>
      <c r="C538" s="80" t="s">
        <v>12</v>
      </c>
      <c r="D538" s="80" t="s">
        <v>337</v>
      </c>
      <c r="E538" s="80" t="s">
        <v>339</v>
      </c>
      <c r="F538" s="80" t="s">
        <v>537</v>
      </c>
      <c r="G538" s="80"/>
      <c r="H538" s="81">
        <f>H540</f>
        <v>0</v>
      </c>
    </row>
    <row r="539" spans="2:8" s="82" customFormat="1" ht="18" hidden="1" customHeight="1" x14ac:dyDescent="0.25">
      <c r="B539" s="85" t="s">
        <v>342</v>
      </c>
      <c r="C539" s="86" t="s">
        <v>12</v>
      </c>
      <c r="D539" s="86" t="s">
        <v>337</v>
      </c>
      <c r="E539" s="86" t="s">
        <v>339</v>
      </c>
      <c r="F539" s="86" t="s">
        <v>537</v>
      </c>
      <c r="G539" s="86" t="s">
        <v>343</v>
      </c>
      <c r="H539" s="87">
        <f>H540</f>
        <v>0</v>
      </c>
    </row>
    <row r="540" spans="2:8" s="82" customFormat="1" ht="0.75" hidden="1" customHeight="1" x14ac:dyDescent="0.25">
      <c r="B540" s="106" t="s">
        <v>532</v>
      </c>
      <c r="C540" s="86" t="s">
        <v>12</v>
      </c>
      <c r="D540" s="86" t="s">
        <v>337</v>
      </c>
      <c r="E540" s="86" t="s">
        <v>339</v>
      </c>
      <c r="F540" s="86" t="s">
        <v>537</v>
      </c>
      <c r="G540" s="86" t="s">
        <v>533</v>
      </c>
      <c r="H540" s="87"/>
    </row>
    <row r="541" spans="2:8" s="82" customFormat="1" ht="72" hidden="1" customHeight="1" x14ac:dyDescent="0.25">
      <c r="B541" s="79" t="s">
        <v>534</v>
      </c>
      <c r="C541" s="80" t="s">
        <v>12</v>
      </c>
      <c r="D541" s="80" t="s">
        <v>337</v>
      </c>
      <c r="E541" s="80" t="s">
        <v>339</v>
      </c>
      <c r="F541" s="80" t="s">
        <v>730</v>
      </c>
      <c r="G541" s="80"/>
      <c r="H541" s="81">
        <f>H542</f>
        <v>0</v>
      </c>
    </row>
    <row r="542" spans="2:8" s="82" customFormat="1" ht="18" hidden="1" customHeight="1" x14ac:dyDescent="0.25">
      <c r="B542" s="85" t="s">
        <v>342</v>
      </c>
      <c r="C542" s="86" t="s">
        <v>12</v>
      </c>
      <c r="D542" s="86" t="s">
        <v>337</v>
      </c>
      <c r="E542" s="86" t="s">
        <v>339</v>
      </c>
      <c r="F542" s="86" t="s">
        <v>730</v>
      </c>
      <c r="G542" s="86" t="s">
        <v>343</v>
      </c>
      <c r="H542" s="87">
        <f>H543</f>
        <v>0</v>
      </c>
    </row>
    <row r="543" spans="2:8" s="82" customFormat="1" ht="30.75" hidden="1" customHeight="1" x14ac:dyDescent="0.25">
      <c r="B543" s="105" t="s">
        <v>344</v>
      </c>
      <c r="C543" s="86" t="s">
        <v>12</v>
      </c>
      <c r="D543" s="86" t="s">
        <v>337</v>
      </c>
      <c r="E543" s="86" t="s">
        <v>339</v>
      </c>
      <c r="F543" s="86" t="s">
        <v>730</v>
      </c>
      <c r="G543" s="86" t="s">
        <v>345</v>
      </c>
      <c r="H543" s="87"/>
    </row>
    <row r="544" spans="2:8" s="82" customFormat="1" ht="20.25" customHeight="1" x14ac:dyDescent="0.25">
      <c r="B544" s="79" t="s">
        <v>538</v>
      </c>
      <c r="C544" s="80" t="s">
        <v>12</v>
      </c>
      <c r="D544" s="80" t="s">
        <v>337</v>
      </c>
      <c r="E544" s="80" t="s">
        <v>361</v>
      </c>
      <c r="F544" s="80"/>
      <c r="G544" s="80"/>
      <c r="H544" s="81">
        <f>H550+H555+H558+H545</f>
        <v>-20000</v>
      </c>
    </row>
    <row r="545" spans="2:8" s="82" customFormat="1" ht="121.2" hidden="1" customHeight="1" x14ac:dyDescent="0.25">
      <c r="B545" s="97" t="s">
        <v>371</v>
      </c>
      <c r="C545" s="80" t="s">
        <v>12</v>
      </c>
      <c r="D545" s="80" t="s">
        <v>337</v>
      </c>
      <c r="E545" s="80" t="s">
        <v>361</v>
      </c>
      <c r="F545" s="80" t="s">
        <v>428</v>
      </c>
      <c r="G545" s="80"/>
      <c r="H545" s="81">
        <f>H546+H548</f>
        <v>0</v>
      </c>
    </row>
    <row r="546" spans="2:8" s="82" customFormat="1" ht="66" hidden="1" x14ac:dyDescent="0.25">
      <c r="B546" s="88" t="s">
        <v>262</v>
      </c>
      <c r="C546" s="86" t="s">
        <v>12</v>
      </c>
      <c r="D546" s="86" t="s">
        <v>337</v>
      </c>
      <c r="E546" s="86" t="s">
        <v>361</v>
      </c>
      <c r="F546" s="86" t="s">
        <v>428</v>
      </c>
      <c r="G546" s="86" t="s">
        <v>14</v>
      </c>
      <c r="H546" s="87">
        <f>H547</f>
        <v>0</v>
      </c>
    </row>
    <row r="547" spans="2:8" s="82" customFormat="1" ht="30" hidden="1" customHeight="1" x14ac:dyDescent="0.25">
      <c r="B547" s="89" t="s">
        <v>263</v>
      </c>
      <c r="C547" s="86" t="s">
        <v>12</v>
      </c>
      <c r="D547" s="86" t="s">
        <v>337</v>
      </c>
      <c r="E547" s="86" t="s">
        <v>361</v>
      </c>
      <c r="F547" s="86" t="s">
        <v>428</v>
      </c>
      <c r="G547" s="86" t="s">
        <v>264</v>
      </c>
      <c r="H547" s="87"/>
    </row>
    <row r="548" spans="2:8" s="82" customFormat="1" ht="30" hidden="1" customHeight="1" x14ac:dyDescent="0.25">
      <c r="B548" s="89" t="s">
        <v>265</v>
      </c>
      <c r="C548" s="86" t="s">
        <v>12</v>
      </c>
      <c r="D548" s="86" t="s">
        <v>337</v>
      </c>
      <c r="E548" s="86" t="s">
        <v>361</v>
      </c>
      <c r="F548" s="86" t="s">
        <v>428</v>
      </c>
      <c r="G548" s="86" t="s">
        <v>266</v>
      </c>
      <c r="H548" s="87">
        <f>H549</f>
        <v>0</v>
      </c>
    </row>
    <row r="549" spans="2:8" s="82" customFormat="1" ht="30" hidden="1" customHeight="1" x14ac:dyDescent="0.25">
      <c r="B549" s="89" t="s">
        <v>267</v>
      </c>
      <c r="C549" s="86" t="s">
        <v>12</v>
      </c>
      <c r="D549" s="86" t="s">
        <v>337</v>
      </c>
      <c r="E549" s="86" t="s">
        <v>361</v>
      </c>
      <c r="F549" s="86" t="s">
        <v>428</v>
      </c>
      <c r="G549" s="86" t="s">
        <v>268</v>
      </c>
      <c r="H549" s="87"/>
    </row>
    <row r="550" spans="2:8" s="82" customFormat="1" ht="79.5" hidden="1" customHeight="1" x14ac:dyDescent="0.25">
      <c r="B550" s="79" t="s">
        <v>530</v>
      </c>
      <c r="C550" s="80" t="s">
        <v>12</v>
      </c>
      <c r="D550" s="80" t="s">
        <v>337</v>
      </c>
      <c r="E550" s="80" t="s">
        <v>361</v>
      </c>
      <c r="F550" s="80" t="s">
        <v>531</v>
      </c>
      <c r="G550" s="80"/>
      <c r="H550" s="81">
        <f>H551+H553</f>
        <v>0</v>
      </c>
    </row>
    <row r="551" spans="2:8" s="82" customFormat="1" ht="66" hidden="1" x14ac:dyDescent="0.25">
      <c r="B551" s="88" t="s">
        <v>262</v>
      </c>
      <c r="C551" s="86" t="s">
        <v>12</v>
      </c>
      <c r="D551" s="86" t="s">
        <v>337</v>
      </c>
      <c r="E551" s="86" t="s">
        <v>361</v>
      </c>
      <c r="F551" s="86" t="s">
        <v>531</v>
      </c>
      <c r="G551" s="86" t="s">
        <v>14</v>
      </c>
      <c r="H551" s="87">
        <f>H552</f>
        <v>0</v>
      </c>
    </row>
    <row r="552" spans="2:8" s="82" customFormat="1" ht="27.75" hidden="1" customHeight="1" x14ac:dyDescent="0.25">
      <c r="B552" s="89" t="s">
        <v>263</v>
      </c>
      <c r="C552" s="86" t="s">
        <v>12</v>
      </c>
      <c r="D552" s="86" t="s">
        <v>337</v>
      </c>
      <c r="E552" s="86" t="s">
        <v>361</v>
      </c>
      <c r="F552" s="86" t="s">
        <v>531</v>
      </c>
      <c r="G552" s="86" t="s">
        <v>264</v>
      </c>
      <c r="H552" s="87"/>
    </row>
    <row r="553" spans="2:8" s="82" customFormat="1" ht="26.4" hidden="1" x14ac:dyDescent="0.25">
      <c r="B553" s="89" t="s">
        <v>265</v>
      </c>
      <c r="C553" s="86" t="s">
        <v>12</v>
      </c>
      <c r="D553" s="86" t="s">
        <v>337</v>
      </c>
      <c r="E553" s="86" t="s">
        <v>361</v>
      </c>
      <c r="F553" s="86" t="s">
        <v>531</v>
      </c>
      <c r="G553" s="86" t="s">
        <v>266</v>
      </c>
      <c r="H553" s="87">
        <f>H554</f>
        <v>0</v>
      </c>
    </row>
    <row r="554" spans="2:8" s="82" customFormat="1" ht="28.5" hidden="1" customHeight="1" x14ac:dyDescent="0.25">
      <c r="B554" s="89" t="s">
        <v>267</v>
      </c>
      <c r="C554" s="86" t="s">
        <v>12</v>
      </c>
      <c r="D554" s="86" t="s">
        <v>337</v>
      </c>
      <c r="E554" s="86" t="s">
        <v>361</v>
      </c>
      <c r="F554" s="86" t="s">
        <v>531</v>
      </c>
      <c r="G554" s="86" t="s">
        <v>268</v>
      </c>
      <c r="H554" s="87"/>
    </row>
    <row r="555" spans="2:8" s="82" customFormat="1" ht="18.75" customHeight="1" x14ac:dyDescent="0.25">
      <c r="B555" s="79" t="s">
        <v>539</v>
      </c>
      <c r="C555" s="80" t="s">
        <v>12</v>
      </c>
      <c r="D555" s="80" t="s">
        <v>337</v>
      </c>
      <c r="E555" s="80" t="s">
        <v>361</v>
      </c>
      <c r="F555" s="80" t="s">
        <v>540</v>
      </c>
      <c r="G555" s="80"/>
      <c r="H555" s="107">
        <f>H556</f>
        <v>-20000</v>
      </c>
    </row>
    <row r="556" spans="2:8" s="82" customFormat="1" ht="26.4" x14ac:dyDescent="0.25">
      <c r="B556" s="89" t="s">
        <v>265</v>
      </c>
      <c r="C556" s="86" t="s">
        <v>12</v>
      </c>
      <c r="D556" s="86" t="s">
        <v>337</v>
      </c>
      <c r="E556" s="86" t="s">
        <v>361</v>
      </c>
      <c r="F556" s="86" t="s">
        <v>540</v>
      </c>
      <c r="G556" s="86" t="s">
        <v>266</v>
      </c>
      <c r="H556" s="108">
        <f>H557</f>
        <v>-20000</v>
      </c>
    </row>
    <row r="557" spans="2:8" s="82" customFormat="1" ht="31.5" customHeight="1" x14ac:dyDescent="0.25">
      <c r="B557" s="89" t="s">
        <v>267</v>
      </c>
      <c r="C557" s="86" t="s">
        <v>12</v>
      </c>
      <c r="D557" s="86" t="s">
        <v>337</v>
      </c>
      <c r="E557" s="86" t="s">
        <v>361</v>
      </c>
      <c r="F557" s="86" t="s">
        <v>540</v>
      </c>
      <c r="G557" s="86" t="s">
        <v>268</v>
      </c>
      <c r="H557" s="108">
        <v>-20000</v>
      </c>
    </row>
    <row r="558" spans="2:8" s="82" customFormat="1" ht="30.75" hidden="1" customHeight="1" x14ac:dyDescent="0.25">
      <c r="B558" s="79" t="s">
        <v>541</v>
      </c>
      <c r="C558" s="80" t="s">
        <v>12</v>
      </c>
      <c r="D558" s="80" t="s">
        <v>337</v>
      </c>
      <c r="E558" s="80" t="s">
        <v>361</v>
      </c>
      <c r="F558" s="80" t="s">
        <v>542</v>
      </c>
      <c r="G558" s="80"/>
      <c r="H558" s="107">
        <f>H559</f>
        <v>0</v>
      </c>
    </row>
    <row r="559" spans="2:8" s="82" customFormat="1" ht="27" hidden="1" customHeight="1" x14ac:dyDescent="0.25">
      <c r="B559" s="89" t="s">
        <v>265</v>
      </c>
      <c r="C559" s="86" t="s">
        <v>12</v>
      </c>
      <c r="D559" s="86" t="s">
        <v>337</v>
      </c>
      <c r="E559" s="86" t="s">
        <v>361</v>
      </c>
      <c r="F559" s="86" t="s">
        <v>542</v>
      </c>
      <c r="G559" s="86" t="s">
        <v>266</v>
      </c>
      <c r="H559" s="108">
        <f>H560</f>
        <v>0</v>
      </c>
    </row>
    <row r="560" spans="2:8" s="82" customFormat="1" ht="27.75" hidden="1" customHeight="1" x14ac:dyDescent="0.25">
      <c r="B560" s="89" t="s">
        <v>267</v>
      </c>
      <c r="C560" s="86" t="s">
        <v>12</v>
      </c>
      <c r="D560" s="86" t="s">
        <v>337</v>
      </c>
      <c r="E560" s="86" t="s">
        <v>361</v>
      </c>
      <c r="F560" s="86" t="s">
        <v>542</v>
      </c>
      <c r="G560" s="86" t="s">
        <v>268</v>
      </c>
      <c r="H560" s="108"/>
    </row>
    <row r="561" spans="2:8" s="82" customFormat="1" ht="19.5" customHeight="1" x14ac:dyDescent="0.25">
      <c r="B561" s="97" t="s">
        <v>543</v>
      </c>
      <c r="C561" s="80" t="s">
        <v>12</v>
      </c>
      <c r="D561" s="80" t="s">
        <v>364</v>
      </c>
      <c r="E561" s="80"/>
      <c r="F561" s="80"/>
      <c r="G561" s="80"/>
      <c r="H561" s="107">
        <f>H566+H562</f>
        <v>-222906</v>
      </c>
    </row>
    <row r="562" spans="2:8" s="82" customFormat="1" ht="20.25" hidden="1" customHeight="1" x14ac:dyDescent="0.25">
      <c r="B562" s="97" t="s">
        <v>544</v>
      </c>
      <c r="C562" s="80" t="s">
        <v>12</v>
      </c>
      <c r="D562" s="80" t="s">
        <v>364</v>
      </c>
      <c r="E562" s="80" t="s">
        <v>255</v>
      </c>
      <c r="F562" s="80"/>
      <c r="G562" s="80"/>
      <c r="H562" s="107">
        <f>H563</f>
        <v>0</v>
      </c>
    </row>
    <row r="563" spans="2:8" s="82" customFormat="1" ht="18.75" hidden="1" customHeight="1" x14ac:dyDescent="0.25">
      <c r="B563" s="97" t="s">
        <v>545</v>
      </c>
      <c r="C563" s="80" t="s">
        <v>12</v>
      </c>
      <c r="D563" s="80" t="s">
        <v>364</v>
      </c>
      <c r="E563" s="80" t="s">
        <v>255</v>
      </c>
      <c r="F563" s="80" t="s">
        <v>546</v>
      </c>
      <c r="G563" s="80"/>
      <c r="H563" s="107">
        <f>H564</f>
        <v>0</v>
      </c>
    </row>
    <row r="564" spans="2:8" s="82" customFormat="1" ht="29.25" hidden="1" customHeight="1" x14ac:dyDescent="0.25">
      <c r="B564" s="85" t="s">
        <v>281</v>
      </c>
      <c r="C564" s="86" t="s">
        <v>12</v>
      </c>
      <c r="D564" s="86" t="s">
        <v>364</v>
      </c>
      <c r="E564" s="86" t="s">
        <v>255</v>
      </c>
      <c r="F564" s="86" t="s">
        <v>546</v>
      </c>
      <c r="G564" s="86" t="s">
        <v>282</v>
      </c>
      <c r="H564" s="108">
        <f>H565</f>
        <v>0</v>
      </c>
    </row>
    <row r="565" spans="2:8" s="82" customFormat="1" ht="17.25" hidden="1" customHeight="1" x14ac:dyDescent="0.25">
      <c r="B565" s="104" t="s">
        <v>547</v>
      </c>
      <c r="C565" s="86" t="s">
        <v>12</v>
      </c>
      <c r="D565" s="86" t="s">
        <v>364</v>
      </c>
      <c r="E565" s="86" t="s">
        <v>255</v>
      </c>
      <c r="F565" s="86" t="s">
        <v>546</v>
      </c>
      <c r="G565" s="86" t="s">
        <v>548</v>
      </c>
      <c r="H565" s="108"/>
    </row>
    <row r="566" spans="2:8" s="82" customFormat="1" ht="20.25" customHeight="1" x14ac:dyDescent="0.25">
      <c r="B566" s="97" t="s">
        <v>549</v>
      </c>
      <c r="C566" s="80" t="s">
        <v>12</v>
      </c>
      <c r="D566" s="80" t="s">
        <v>364</v>
      </c>
      <c r="E566" s="80" t="s">
        <v>290</v>
      </c>
      <c r="F566" s="80"/>
      <c r="G566" s="80"/>
      <c r="H566" s="107">
        <f>H567</f>
        <v>-222906</v>
      </c>
    </row>
    <row r="567" spans="2:8" s="82" customFormat="1" ht="30" customHeight="1" x14ac:dyDescent="0.25">
      <c r="B567" s="97" t="s">
        <v>550</v>
      </c>
      <c r="C567" s="80" t="s">
        <v>12</v>
      </c>
      <c r="D567" s="80" t="s">
        <v>364</v>
      </c>
      <c r="E567" s="80" t="s">
        <v>290</v>
      </c>
      <c r="F567" s="80" t="s">
        <v>551</v>
      </c>
      <c r="G567" s="80"/>
      <c r="H567" s="81">
        <f>H568</f>
        <v>-222906</v>
      </c>
    </row>
    <row r="568" spans="2:8" s="82" customFormat="1" ht="26.4" x14ac:dyDescent="0.25">
      <c r="B568" s="89" t="s">
        <v>265</v>
      </c>
      <c r="C568" s="86" t="s">
        <v>12</v>
      </c>
      <c r="D568" s="86" t="s">
        <v>364</v>
      </c>
      <c r="E568" s="86" t="s">
        <v>290</v>
      </c>
      <c r="F568" s="86" t="s">
        <v>551</v>
      </c>
      <c r="G568" s="86" t="s">
        <v>266</v>
      </c>
      <c r="H568" s="87">
        <f>H569</f>
        <v>-222906</v>
      </c>
    </row>
    <row r="569" spans="2:8" s="82" customFormat="1" ht="29.25" customHeight="1" x14ac:dyDescent="0.25">
      <c r="B569" s="89" t="s">
        <v>267</v>
      </c>
      <c r="C569" s="86" t="s">
        <v>12</v>
      </c>
      <c r="D569" s="86" t="s">
        <v>364</v>
      </c>
      <c r="E569" s="86" t="s">
        <v>290</v>
      </c>
      <c r="F569" s="86" t="s">
        <v>551</v>
      </c>
      <c r="G569" s="86" t="s">
        <v>268</v>
      </c>
      <c r="H569" s="87">
        <v>-222906</v>
      </c>
    </row>
    <row r="570" spans="2:8" s="82" customFormat="1" ht="18.75" customHeight="1" x14ac:dyDescent="0.25">
      <c r="B570" s="97" t="s">
        <v>552</v>
      </c>
      <c r="C570" s="80" t="s">
        <v>553</v>
      </c>
      <c r="D570" s="80"/>
      <c r="E570" s="80"/>
      <c r="F570" s="80"/>
      <c r="G570" s="80"/>
      <c r="H570" s="81">
        <f>H571</f>
        <v>-48039.78</v>
      </c>
    </row>
    <row r="571" spans="2:8" s="82" customFormat="1" ht="17.25" customHeight="1" x14ac:dyDescent="0.25">
      <c r="B571" s="79" t="s">
        <v>254</v>
      </c>
      <c r="C571" s="80" t="s">
        <v>553</v>
      </c>
      <c r="D571" s="80" t="s">
        <v>255</v>
      </c>
      <c r="E571" s="80"/>
      <c r="F571" s="80"/>
      <c r="G571" s="80"/>
      <c r="H571" s="81">
        <f>H572</f>
        <v>-48039.78</v>
      </c>
    </row>
    <row r="572" spans="2:8" s="82" customFormat="1" ht="45" customHeight="1" x14ac:dyDescent="0.25">
      <c r="B572" s="79" t="s">
        <v>360</v>
      </c>
      <c r="C572" s="80" t="s">
        <v>553</v>
      </c>
      <c r="D572" s="80" t="s">
        <v>255</v>
      </c>
      <c r="E572" s="80" t="s">
        <v>361</v>
      </c>
      <c r="F572" s="80"/>
      <c r="G572" s="80"/>
      <c r="H572" s="81">
        <f>H576+H573</f>
        <v>-48039.78</v>
      </c>
    </row>
    <row r="573" spans="2:8" s="82" customFormat="1" ht="26.4" hidden="1" x14ac:dyDescent="0.25">
      <c r="B573" s="79" t="s">
        <v>554</v>
      </c>
      <c r="C573" s="80" t="s">
        <v>553</v>
      </c>
      <c r="D573" s="80" t="s">
        <v>255</v>
      </c>
      <c r="E573" s="80" t="s">
        <v>361</v>
      </c>
      <c r="F573" s="80" t="s">
        <v>555</v>
      </c>
      <c r="G573" s="80"/>
      <c r="H573" s="81">
        <f>H574</f>
        <v>0</v>
      </c>
    </row>
    <row r="574" spans="2:8" s="82" customFormat="1" ht="67.5" hidden="1" customHeight="1" x14ac:dyDescent="0.25">
      <c r="B574" s="88" t="s">
        <v>262</v>
      </c>
      <c r="C574" s="86" t="s">
        <v>553</v>
      </c>
      <c r="D574" s="86" t="s">
        <v>255</v>
      </c>
      <c r="E574" s="86" t="s">
        <v>361</v>
      </c>
      <c r="F574" s="86" t="s">
        <v>555</v>
      </c>
      <c r="G574" s="86" t="s">
        <v>14</v>
      </c>
      <c r="H574" s="87">
        <f>H575</f>
        <v>0</v>
      </c>
    </row>
    <row r="575" spans="2:8" s="82" customFormat="1" ht="26.4" hidden="1" x14ac:dyDescent="0.25">
      <c r="B575" s="89" t="s">
        <v>263</v>
      </c>
      <c r="C575" s="86" t="s">
        <v>553</v>
      </c>
      <c r="D575" s="86" t="s">
        <v>255</v>
      </c>
      <c r="E575" s="86" t="s">
        <v>361</v>
      </c>
      <c r="F575" s="86" t="s">
        <v>555</v>
      </c>
      <c r="G575" s="86" t="s">
        <v>264</v>
      </c>
      <c r="H575" s="87"/>
    </row>
    <row r="576" spans="2:8" s="82" customFormat="1" ht="30.9" customHeight="1" x14ac:dyDescent="0.25">
      <c r="B576" s="79" t="s">
        <v>556</v>
      </c>
      <c r="C576" s="80" t="s">
        <v>553</v>
      </c>
      <c r="D576" s="80" t="s">
        <v>255</v>
      </c>
      <c r="E576" s="80" t="s">
        <v>361</v>
      </c>
      <c r="F576" s="80" t="s">
        <v>557</v>
      </c>
      <c r="G576" s="80"/>
      <c r="H576" s="81">
        <f>H577+H579+H581</f>
        <v>-48039.78</v>
      </c>
    </row>
    <row r="577" spans="2:8" s="82" customFormat="1" ht="69.75" customHeight="1" x14ac:dyDescent="0.25">
      <c r="B577" s="88" t="s">
        <v>262</v>
      </c>
      <c r="C577" s="86" t="s">
        <v>553</v>
      </c>
      <c r="D577" s="86" t="s">
        <v>255</v>
      </c>
      <c r="E577" s="86" t="s">
        <v>361</v>
      </c>
      <c r="F577" s="86" t="s">
        <v>557</v>
      </c>
      <c r="G577" s="86" t="s">
        <v>14</v>
      </c>
      <c r="H577" s="87">
        <f>H578</f>
        <v>-48039.78</v>
      </c>
    </row>
    <row r="578" spans="2:8" s="82" customFormat="1" ht="29.25" customHeight="1" x14ac:dyDescent="0.25">
      <c r="B578" s="89" t="s">
        <v>263</v>
      </c>
      <c r="C578" s="86" t="s">
        <v>553</v>
      </c>
      <c r="D578" s="86" t="s">
        <v>255</v>
      </c>
      <c r="E578" s="86" t="s">
        <v>361</v>
      </c>
      <c r="F578" s="86" t="s">
        <v>557</v>
      </c>
      <c r="G578" s="86" t="s">
        <v>264</v>
      </c>
      <c r="H578" s="87">
        <v>-48039.78</v>
      </c>
    </row>
    <row r="579" spans="2:8" s="82" customFormat="1" ht="30" hidden="1" customHeight="1" x14ac:dyDescent="0.25">
      <c r="B579" s="89" t="s">
        <v>265</v>
      </c>
      <c r="C579" s="86" t="s">
        <v>553</v>
      </c>
      <c r="D579" s="86" t="s">
        <v>255</v>
      </c>
      <c r="E579" s="86" t="s">
        <v>361</v>
      </c>
      <c r="F579" s="86" t="s">
        <v>557</v>
      </c>
      <c r="G579" s="86" t="s">
        <v>266</v>
      </c>
      <c r="H579" s="87">
        <f>H580</f>
        <v>0</v>
      </c>
    </row>
    <row r="580" spans="2:8" s="82" customFormat="1" ht="29.4" hidden="1" customHeight="1" x14ac:dyDescent="0.25">
      <c r="B580" s="89" t="s">
        <v>267</v>
      </c>
      <c r="C580" s="86" t="s">
        <v>553</v>
      </c>
      <c r="D580" s="86" t="s">
        <v>255</v>
      </c>
      <c r="E580" s="86" t="s">
        <v>361</v>
      </c>
      <c r="F580" s="86" t="s">
        <v>557</v>
      </c>
      <c r="G580" s="86" t="s">
        <v>268</v>
      </c>
      <c r="H580" s="87"/>
    </row>
    <row r="581" spans="2:8" s="82" customFormat="1" ht="19.5" hidden="1" customHeight="1" x14ac:dyDescent="0.25">
      <c r="B581" s="85" t="s">
        <v>269</v>
      </c>
      <c r="C581" s="86" t="s">
        <v>553</v>
      </c>
      <c r="D581" s="86" t="s">
        <v>255</v>
      </c>
      <c r="E581" s="86" t="s">
        <v>361</v>
      </c>
      <c r="F581" s="86" t="s">
        <v>557</v>
      </c>
      <c r="G581" s="86" t="s">
        <v>270</v>
      </c>
      <c r="H581" s="87">
        <f>H582</f>
        <v>0</v>
      </c>
    </row>
    <row r="582" spans="2:8" s="82" customFormat="1" ht="14.25" hidden="1" customHeight="1" x14ac:dyDescent="0.25">
      <c r="B582" s="105" t="s">
        <v>271</v>
      </c>
      <c r="C582" s="86" t="s">
        <v>553</v>
      </c>
      <c r="D582" s="86" t="s">
        <v>255</v>
      </c>
      <c r="E582" s="86" t="s">
        <v>361</v>
      </c>
      <c r="F582" s="86" t="s">
        <v>557</v>
      </c>
      <c r="G582" s="86" t="s">
        <v>272</v>
      </c>
      <c r="H582" s="87"/>
    </row>
    <row r="583" spans="2:8" ht="18" customHeight="1" x14ac:dyDescent="0.25">
      <c r="B583" s="109" t="s">
        <v>558</v>
      </c>
      <c r="C583" s="110"/>
      <c r="D583" s="110"/>
      <c r="E583" s="110"/>
      <c r="F583" s="110"/>
      <c r="G583" s="110"/>
      <c r="H583" s="111">
        <f>H23+H34+H148+H175+H241+H570</f>
        <v>13726072.59</v>
      </c>
    </row>
    <row r="584" spans="2:8" x14ac:dyDescent="0.25">
      <c r="H584" s="112"/>
    </row>
    <row r="585" spans="2:8" x14ac:dyDescent="0.25">
      <c r="H585" s="112"/>
    </row>
    <row r="586" spans="2:8" x14ac:dyDescent="0.25">
      <c r="H586" s="112"/>
    </row>
    <row r="587" spans="2:8" x14ac:dyDescent="0.25">
      <c r="H587" s="112"/>
    </row>
  </sheetData>
  <autoFilter ref="B22:H151"/>
  <mergeCells count="15">
    <mergeCell ref="B2:H2"/>
    <mergeCell ref="B1:H1"/>
    <mergeCell ref="B4:H4"/>
    <mergeCell ref="B19:H19"/>
    <mergeCell ref="B21:B22"/>
    <mergeCell ref="C21:C22"/>
    <mergeCell ref="D21:D22"/>
    <mergeCell ref="E21:E22"/>
    <mergeCell ref="F21:F22"/>
    <mergeCell ref="G21:G22"/>
    <mergeCell ref="H21:H22"/>
    <mergeCell ref="F15:H15"/>
    <mergeCell ref="F11:H11"/>
    <mergeCell ref="F12:H12"/>
    <mergeCell ref="G13:H13"/>
  </mergeCells>
  <pageMargins left="0.59055118110236227" right="0.15748031496062992" top="0.19685039370078741" bottom="0.23622047244094491" header="0.15748031496062992" footer="0.23622047244094491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5"/>
  <sheetViews>
    <sheetView showGridLines="0" showZeros="0" tabSelected="1" topLeftCell="B516" zoomScale="70" zoomScaleNormal="70" workbookViewId="0">
      <selection activeCell="P300" sqref="P300"/>
    </sheetView>
  </sheetViews>
  <sheetFormatPr defaultRowHeight="13.2" x14ac:dyDescent="0.25"/>
  <cols>
    <col min="1" max="1" width="0" style="73" hidden="1" customWidth="1"/>
    <col min="2" max="2" width="45.44140625" style="73" customWidth="1"/>
    <col min="3" max="3" width="4.44140625" style="73" customWidth="1"/>
    <col min="4" max="4" width="4.5546875" style="73" customWidth="1"/>
    <col min="5" max="5" width="6.44140625" style="73" customWidth="1"/>
    <col min="6" max="6" width="6.33203125" style="73" customWidth="1"/>
    <col min="7" max="8" width="5.6640625" style="73" hidden="1" customWidth="1"/>
    <col min="9" max="9" width="7.6640625" style="73" customWidth="1"/>
    <col min="10" max="10" width="5.44140625" style="73" customWidth="1"/>
    <col min="11" max="11" width="17.109375" style="73" customWidth="1"/>
    <col min="12" max="12" width="11.33203125" style="73" customWidth="1"/>
    <col min="13" max="218" width="9.109375" style="73"/>
    <col min="219" max="219" width="0" style="73" hidden="1" customWidth="1"/>
    <col min="220" max="220" width="45.44140625" style="73" customWidth="1"/>
    <col min="221" max="221" width="4.44140625" style="73" customWidth="1"/>
    <col min="222" max="223" width="6.44140625" style="73" customWidth="1"/>
    <col min="224" max="224" width="6.33203125" style="73" customWidth="1"/>
    <col min="225" max="226" width="0" style="73" hidden="1" customWidth="1"/>
    <col min="227" max="227" width="7.6640625" style="73" customWidth="1"/>
    <col min="228" max="228" width="5.44140625" style="73" customWidth="1"/>
    <col min="229" max="229" width="17.109375" style="73" customWidth="1"/>
    <col min="230" max="230" width="0" style="73" hidden="1" customWidth="1"/>
    <col min="231" max="474" width="9.109375" style="73"/>
    <col min="475" max="475" width="0" style="73" hidden="1" customWidth="1"/>
    <col min="476" max="476" width="45.44140625" style="73" customWidth="1"/>
    <col min="477" max="477" width="4.44140625" style="73" customWidth="1"/>
    <col min="478" max="479" width="6.44140625" style="73" customWidth="1"/>
    <col min="480" max="480" width="6.33203125" style="73" customWidth="1"/>
    <col min="481" max="482" width="0" style="73" hidden="1" customWidth="1"/>
    <col min="483" max="483" width="7.6640625" style="73" customWidth="1"/>
    <col min="484" max="484" width="5.44140625" style="73" customWidth="1"/>
    <col min="485" max="485" width="17.109375" style="73" customWidth="1"/>
    <col min="486" max="486" width="0" style="73" hidden="1" customWidth="1"/>
    <col min="487" max="730" width="9.109375" style="73"/>
    <col min="731" max="731" width="0" style="73" hidden="1" customWidth="1"/>
    <col min="732" max="732" width="45.44140625" style="73" customWidth="1"/>
    <col min="733" max="733" width="4.44140625" style="73" customWidth="1"/>
    <col min="734" max="735" width="6.44140625" style="73" customWidth="1"/>
    <col min="736" max="736" width="6.33203125" style="73" customWidth="1"/>
    <col min="737" max="738" width="0" style="73" hidden="1" customWidth="1"/>
    <col min="739" max="739" width="7.6640625" style="73" customWidth="1"/>
    <col min="740" max="740" width="5.44140625" style="73" customWidth="1"/>
    <col min="741" max="741" width="17.109375" style="73" customWidth="1"/>
    <col min="742" max="742" width="0" style="73" hidden="1" customWidth="1"/>
    <col min="743" max="986" width="9.109375" style="73"/>
    <col min="987" max="987" width="0" style="73" hidden="1" customWidth="1"/>
    <col min="988" max="988" width="45.44140625" style="73" customWidth="1"/>
    <col min="989" max="989" width="4.44140625" style="73" customWidth="1"/>
    <col min="990" max="991" width="6.44140625" style="73" customWidth="1"/>
    <col min="992" max="992" width="6.33203125" style="73" customWidth="1"/>
    <col min="993" max="994" width="0" style="73" hidden="1" customWidth="1"/>
    <col min="995" max="995" width="7.6640625" style="73" customWidth="1"/>
    <col min="996" max="996" width="5.44140625" style="73" customWidth="1"/>
    <col min="997" max="997" width="17.109375" style="73" customWidth="1"/>
    <col min="998" max="998" width="0" style="73" hidden="1" customWidth="1"/>
    <col min="999" max="1242" width="9.109375" style="73"/>
    <col min="1243" max="1243" width="0" style="73" hidden="1" customWidth="1"/>
    <col min="1244" max="1244" width="45.44140625" style="73" customWidth="1"/>
    <col min="1245" max="1245" width="4.44140625" style="73" customWidth="1"/>
    <col min="1246" max="1247" width="6.44140625" style="73" customWidth="1"/>
    <col min="1248" max="1248" width="6.33203125" style="73" customWidth="1"/>
    <col min="1249" max="1250" width="0" style="73" hidden="1" customWidth="1"/>
    <col min="1251" max="1251" width="7.6640625" style="73" customWidth="1"/>
    <col min="1252" max="1252" width="5.44140625" style="73" customWidth="1"/>
    <col min="1253" max="1253" width="17.109375" style="73" customWidth="1"/>
    <col min="1254" max="1254" width="0" style="73" hidden="1" customWidth="1"/>
    <col min="1255" max="1498" width="9.109375" style="73"/>
    <col min="1499" max="1499" width="0" style="73" hidden="1" customWidth="1"/>
    <col min="1500" max="1500" width="45.44140625" style="73" customWidth="1"/>
    <col min="1501" max="1501" width="4.44140625" style="73" customWidth="1"/>
    <col min="1502" max="1503" width="6.44140625" style="73" customWidth="1"/>
    <col min="1504" max="1504" width="6.33203125" style="73" customWidth="1"/>
    <col min="1505" max="1506" width="0" style="73" hidden="1" customWidth="1"/>
    <col min="1507" max="1507" width="7.6640625" style="73" customWidth="1"/>
    <col min="1508" max="1508" width="5.44140625" style="73" customWidth="1"/>
    <col min="1509" max="1509" width="17.109375" style="73" customWidth="1"/>
    <col min="1510" max="1510" width="0" style="73" hidden="1" customWidth="1"/>
    <col min="1511" max="1754" width="9.109375" style="73"/>
    <col min="1755" max="1755" width="0" style="73" hidden="1" customWidth="1"/>
    <col min="1756" max="1756" width="45.44140625" style="73" customWidth="1"/>
    <col min="1757" max="1757" width="4.44140625" style="73" customWidth="1"/>
    <col min="1758" max="1759" width="6.44140625" style="73" customWidth="1"/>
    <col min="1760" max="1760" width="6.33203125" style="73" customWidth="1"/>
    <col min="1761" max="1762" width="0" style="73" hidden="1" customWidth="1"/>
    <col min="1763" max="1763" width="7.6640625" style="73" customWidth="1"/>
    <col min="1764" max="1764" width="5.44140625" style="73" customWidth="1"/>
    <col min="1765" max="1765" width="17.109375" style="73" customWidth="1"/>
    <col min="1766" max="1766" width="0" style="73" hidden="1" customWidth="1"/>
    <col min="1767" max="2010" width="9.109375" style="73"/>
    <col min="2011" max="2011" width="0" style="73" hidden="1" customWidth="1"/>
    <col min="2012" max="2012" width="45.44140625" style="73" customWidth="1"/>
    <col min="2013" max="2013" width="4.44140625" style="73" customWidth="1"/>
    <col min="2014" max="2015" width="6.44140625" style="73" customWidth="1"/>
    <col min="2016" max="2016" width="6.33203125" style="73" customWidth="1"/>
    <col min="2017" max="2018" width="0" style="73" hidden="1" customWidth="1"/>
    <col min="2019" max="2019" width="7.6640625" style="73" customWidth="1"/>
    <col min="2020" max="2020" width="5.44140625" style="73" customWidth="1"/>
    <col min="2021" max="2021" width="17.109375" style="73" customWidth="1"/>
    <col min="2022" max="2022" width="0" style="73" hidden="1" customWidth="1"/>
    <col min="2023" max="2266" width="9.109375" style="73"/>
    <col min="2267" max="2267" width="0" style="73" hidden="1" customWidth="1"/>
    <col min="2268" max="2268" width="45.44140625" style="73" customWidth="1"/>
    <col min="2269" max="2269" width="4.44140625" style="73" customWidth="1"/>
    <col min="2270" max="2271" width="6.44140625" style="73" customWidth="1"/>
    <col min="2272" max="2272" width="6.33203125" style="73" customWidth="1"/>
    <col min="2273" max="2274" width="0" style="73" hidden="1" customWidth="1"/>
    <col min="2275" max="2275" width="7.6640625" style="73" customWidth="1"/>
    <col min="2276" max="2276" width="5.44140625" style="73" customWidth="1"/>
    <col min="2277" max="2277" width="17.109375" style="73" customWidth="1"/>
    <col min="2278" max="2278" width="0" style="73" hidden="1" customWidth="1"/>
    <col min="2279" max="2522" width="9.109375" style="73"/>
    <col min="2523" max="2523" width="0" style="73" hidden="1" customWidth="1"/>
    <col min="2524" max="2524" width="45.44140625" style="73" customWidth="1"/>
    <col min="2525" max="2525" width="4.44140625" style="73" customWidth="1"/>
    <col min="2526" max="2527" width="6.44140625" style="73" customWidth="1"/>
    <col min="2528" max="2528" width="6.33203125" style="73" customWidth="1"/>
    <col min="2529" max="2530" width="0" style="73" hidden="1" customWidth="1"/>
    <col min="2531" max="2531" width="7.6640625" style="73" customWidth="1"/>
    <col min="2532" max="2532" width="5.44140625" style="73" customWidth="1"/>
    <col min="2533" max="2533" width="17.109375" style="73" customWidth="1"/>
    <col min="2534" max="2534" width="0" style="73" hidden="1" customWidth="1"/>
    <col min="2535" max="2778" width="9.109375" style="73"/>
    <col min="2779" max="2779" width="0" style="73" hidden="1" customWidth="1"/>
    <col min="2780" max="2780" width="45.44140625" style="73" customWidth="1"/>
    <col min="2781" max="2781" width="4.44140625" style="73" customWidth="1"/>
    <col min="2782" max="2783" width="6.44140625" style="73" customWidth="1"/>
    <col min="2784" max="2784" width="6.33203125" style="73" customWidth="1"/>
    <col min="2785" max="2786" width="0" style="73" hidden="1" customWidth="1"/>
    <col min="2787" max="2787" width="7.6640625" style="73" customWidth="1"/>
    <col min="2788" max="2788" width="5.44140625" style="73" customWidth="1"/>
    <col min="2789" max="2789" width="17.109375" style="73" customWidth="1"/>
    <col min="2790" max="2790" width="0" style="73" hidden="1" customWidth="1"/>
    <col min="2791" max="3034" width="9.109375" style="73"/>
    <col min="3035" max="3035" width="0" style="73" hidden="1" customWidth="1"/>
    <col min="3036" max="3036" width="45.44140625" style="73" customWidth="1"/>
    <col min="3037" max="3037" width="4.44140625" style="73" customWidth="1"/>
    <col min="3038" max="3039" width="6.44140625" style="73" customWidth="1"/>
    <col min="3040" max="3040" width="6.33203125" style="73" customWidth="1"/>
    <col min="3041" max="3042" width="0" style="73" hidden="1" customWidth="1"/>
    <col min="3043" max="3043" width="7.6640625" style="73" customWidth="1"/>
    <col min="3044" max="3044" width="5.44140625" style="73" customWidth="1"/>
    <col min="3045" max="3045" width="17.109375" style="73" customWidth="1"/>
    <col min="3046" max="3046" width="0" style="73" hidden="1" customWidth="1"/>
    <col min="3047" max="3290" width="9.109375" style="73"/>
    <col min="3291" max="3291" width="0" style="73" hidden="1" customWidth="1"/>
    <col min="3292" max="3292" width="45.44140625" style="73" customWidth="1"/>
    <col min="3293" max="3293" width="4.44140625" style="73" customWidth="1"/>
    <col min="3294" max="3295" width="6.44140625" style="73" customWidth="1"/>
    <col min="3296" max="3296" width="6.33203125" style="73" customWidth="1"/>
    <col min="3297" max="3298" width="0" style="73" hidden="1" customWidth="1"/>
    <col min="3299" max="3299" width="7.6640625" style="73" customWidth="1"/>
    <col min="3300" max="3300" width="5.44140625" style="73" customWidth="1"/>
    <col min="3301" max="3301" width="17.109375" style="73" customWidth="1"/>
    <col min="3302" max="3302" width="0" style="73" hidden="1" customWidth="1"/>
    <col min="3303" max="3546" width="9.109375" style="73"/>
    <col min="3547" max="3547" width="0" style="73" hidden="1" customWidth="1"/>
    <col min="3548" max="3548" width="45.44140625" style="73" customWidth="1"/>
    <col min="3549" max="3549" width="4.44140625" style="73" customWidth="1"/>
    <col min="3550" max="3551" width="6.44140625" style="73" customWidth="1"/>
    <col min="3552" max="3552" width="6.33203125" style="73" customWidth="1"/>
    <col min="3553" max="3554" width="0" style="73" hidden="1" customWidth="1"/>
    <col min="3555" max="3555" width="7.6640625" style="73" customWidth="1"/>
    <col min="3556" max="3556" width="5.44140625" style="73" customWidth="1"/>
    <col min="3557" max="3557" width="17.109375" style="73" customWidth="1"/>
    <col min="3558" max="3558" width="0" style="73" hidden="1" customWidth="1"/>
    <col min="3559" max="3802" width="9.109375" style="73"/>
    <col min="3803" max="3803" width="0" style="73" hidden="1" customWidth="1"/>
    <col min="3804" max="3804" width="45.44140625" style="73" customWidth="1"/>
    <col min="3805" max="3805" width="4.44140625" style="73" customWidth="1"/>
    <col min="3806" max="3807" width="6.44140625" style="73" customWidth="1"/>
    <col min="3808" max="3808" width="6.33203125" style="73" customWidth="1"/>
    <col min="3809" max="3810" width="0" style="73" hidden="1" customWidth="1"/>
    <col min="3811" max="3811" width="7.6640625" style="73" customWidth="1"/>
    <col min="3812" max="3812" width="5.44140625" style="73" customWidth="1"/>
    <col min="3813" max="3813" width="17.109375" style="73" customWidth="1"/>
    <col min="3814" max="3814" width="0" style="73" hidden="1" customWidth="1"/>
    <col min="3815" max="4058" width="9.109375" style="73"/>
    <col min="4059" max="4059" width="0" style="73" hidden="1" customWidth="1"/>
    <col min="4060" max="4060" width="45.44140625" style="73" customWidth="1"/>
    <col min="4061" max="4061" width="4.44140625" style="73" customWidth="1"/>
    <col min="4062" max="4063" width="6.44140625" style="73" customWidth="1"/>
    <col min="4064" max="4064" width="6.33203125" style="73" customWidth="1"/>
    <col min="4065" max="4066" width="0" style="73" hidden="1" customWidth="1"/>
    <col min="4067" max="4067" width="7.6640625" style="73" customWidth="1"/>
    <col min="4068" max="4068" width="5.44140625" style="73" customWidth="1"/>
    <col min="4069" max="4069" width="17.109375" style="73" customWidth="1"/>
    <col min="4070" max="4070" width="0" style="73" hidden="1" customWidth="1"/>
    <col min="4071" max="4314" width="9.109375" style="73"/>
    <col min="4315" max="4315" width="0" style="73" hidden="1" customWidth="1"/>
    <col min="4316" max="4316" width="45.44140625" style="73" customWidth="1"/>
    <col min="4317" max="4317" width="4.44140625" style="73" customWidth="1"/>
    <col min="4318" max="4319" width="6.44140625" style="73" customWidth="1"/>
    <col min="4320" max="4320" width="6.33203125" style="73" customWidth="1"/>
    <col min="4321" max="4322" width="0" style="73" hidden="1" customWidth="1"/>
    <col min="4323" max="4323" width="7.6640625" style="73" customWidth="1"/>
    <col min="4324" max="4324" width="5.44140625" style="73" customWidth="1"/>
    <col min="4325" max="4325" width="17.109375" style="73" customWidth="1"/>
    <col min="4326" max="4326" width="0" style="73" hidden="1" customWidth="1"/>
    <col min="4327" max="4570" width="9.109375" style="73"/>
    <col min="4571" max="4571" width="0" style="73" hidden="1" customWidth="1"/>
    <col min="4572" max="4572" width="45.44140625" style="73" customWidth="1"/>
    <col min="4573" max="4573" width="4.44140625" style="73" customWidth="1"/>
    <col min="4574" max="4575" width="6.44140625" style="73" customWidth="1"/>
    <col min="4576" max="4576" width="6.33203125" style="73" customWidth="1"/>
    <col min="4577" max="4578" width="0" style="73" hidden="1" customWidth="1"/>
    <col min="4579" max="4579" width="7.6640625" style="73" customWidth="1"/>
    <col min="4580" max="4580" width="5.44140625" style="73" customWidth="1"/>
    <col min="4581" max="4581" width="17.109375" style="73" customWidth="1"/>
    <col min="4582" max="4582" width="0" style="73" hidden="1" customWidth="1"/>
    <col min="4583" max="4826" width="9.109375" style="73"/>
    <col min="4827" max="4827" width="0" style="73" hidden="1" customWidth="1"/>
    <col min="4828" max="4828" width="45.44140625" style="73" customWidth="1"/>
    <col min="4829" max="4829" width="4.44140625" style="73" customWidth="1"/>
    <col min="4830" max="4831" width="6.44140625" style="73" customWidth="1"/>
    <col min="4832" max="4832" width="6.33203125" style="73" customWidth="1"/>
    <col min="4833" max="4834" width="0" style="73" hidden="1" customWidth="1"/>
    <col min="4835" max="4835" width="7.6640625" style="73" customWidth="1"/>
    <col min="4836" max="4836" width="5.44140625" style="73" customWidth="1"/>
    <col min="4837" max="4837" width="17.109375" style="73" customWidth="1"/>
    <col min="4838" max="4838" width="0" style="73" hidden="1" customWidth="1"/>
    <col min="4839" max="5082" width="9.109375" style="73"/>
    <col min="5083" max="5083" width="0" style="73" hidden="1" customWidth="1"/>
    <col min="5084" max="5084" width="45.44140625" style="73" customWidth="1"/>
    <col min="5085" max="5085" width="4.44140625" style="73" customWidth="1"/>
    <col min="5086" max="5087" width="6.44140625" style="73" customWidth="1"/>
    <col min="5088" max="5088" width="6.33203125" style="73" customWidth="1"/>
    <col min="5089" max="5090" width="0" style="73" hidden="1" customWidth="1"/>
    <col min="5091" max="5091" width="7.6640625" style="73" customWidth="1"/>
    <col min="5092" max="5092" width="5.44140625" style="73" customWidth="1"/>
    <col min="5093" max="5093" width="17.109375" style="73" customWidth="1"/>
    <col min="5094" max="5094" width="0" style="73" hidden="1" customWidth="1"/>
    <col min="5095" max="5338" width="9.109375" style="73"/>
    <col min="5339" max="5339" width="0" style="73" hidden="1" customWidth="1"/>
    <col min="5340" max="5340" width="45.44140625" style="73" customWidth="1"/>
    <col min="5341" max="5341" width="4.44140625" style="73" customWidth="1"/>
    <col min="5342" max="5343" width="6.44140625" style="73" customWidth="1"/>
    <col min="5344" max="5344" width="6.33203125" style="73" customWidth="1"/>
    <col min="5345" max="5346" width="0" style="73" hidden="1" customWidth="1"/>
    <col min="5347" max="5347" width="7.6640625" style="73" customWidth="1"/>
    <col min="5348" max="5348" width="5.44140625" style="73" customWidth="1"/>
    <col min="5349" max="5349" width="17.109375" style="73" customWidth="1"/>
    <col min="5350" max="5350" width="0" style="73" hidden="1" customWidth="1"/>
    <col min="5351" max="5594" width="9.109375" style="73"/>
    <col min="5595" max="5595" width="0" style="73" hidden="1" customWidth="1"/>
    <col min="5596" max="5596" width="45.44140625" style="73" customWidth="1"/>
    <col min="5597" max="5597" width="4.44140625" style="73" customWidth="1"/>
    <col min="5598" max="5599" width="6.44140625" style="73" customWidth="1"/>
    <col min="5600" max="5600" width="6.33203125" style="73" customWidth="1"/>
    <col min="5601" max="5602" width="0" style="73" hidden="1" customWidth="1"/>
    <col min="5603" max="5603" width="7.6640625" style="73" customWidth="1"/>
    <col min="5604" max="5604" width="5.44140625" style="73" customWidth="1"/>
    <col min="5605" max="5605" width="17.109375" style="73" customWidth="1"/>
    <col min="5606" max="5606" width="0" style="73" hidden="1" customWidth="1"/>
    <col min="5607" max="5850" width="9.109375" style="73"/>
    <col min="5851" max="5851" width="0" style="73" hidden="1" customWidth="1"/>
    <col min="5852" max="5852" width="45.44140625" style="73" customWidth="1"/>
    <col min="5853" max="5853" width="4.44140625" style="73" customWidth="1"/>
    <col min="5854" max="5855" width="6.44140625" style="73" customWidth="1"/>
    <col min="5856" max="5856" width="6.33203125" style="73" customWidth="1"/>
    <col min="5857" max="5858" width="0" style="73" hidden="1" customWidth="1"/>
    <col min="5859" max="5859" width="7.6640625" style="73" customWidth="1"/>
    <col min="5860" max="5860" width="5.44140625" style="73" customWidth="1"/>
    <col min="5861" max="5861" width="17.109375" style="73" customWidth="1"/>
    <col min="5862" max="5862" width="0" style="73" hidden="1" customWidth="1"/>
    <col min="5863" max="6106" width="9.109375" style="73"/>
    <col min="6107" max="6107" width="0" style="73" hidden="1" customWidth="1"/>
    <col min="6108" max="6108" width="45.44140625" style="73" customWidth="1"/>
    <col min="6109" max="6109" width="4.44140625" style="73" customWidth="1"/>
    <col min="6110" max="6111" width="6.44140625" style="73" customWidth="1"/>
    <col min="6112" max="6112" width="6.33203125" style="73" customWidth="1"/>
    <col min="6113" max="6114" width="0" style="73" hidden="1" customWidth="1"/>
    <col min="6115" max="6115" width="7.6640625" style="73" customWidth="1"/>
    <col min="6116" max="6116" width="5.44140625" style="73" customWidth="1"/>
    <col min="6117" max="6117" width="17.109375" style="73" customWidth="1"/>
    <col min="6118" max="6118" width="0" style="73" hidden="1" customWidth="1"/>
    <col min="6119" max="6362" width="9.109375" style="73"/>
    <col min="6363" max="6363" width="0" style="73" hidden="1" customWidth="1"/>
    <col min="6364" max="6364" width="45.44140625" style="73" customWidth="1"/>
    <col min="6365" max="6365" width="4.44140625" style="73" customWidth="1"/>
    <col min="6366" max="6367" width="6.44140625" style="73" customWidth="1"/>
    <col min="6368" max="6368" width="6.33203125" style="73" customWidth="1"/>
    <col min="6369" max="6370" width="0" style="73" hidden="1" customWidth="1"/>
    <col min="6371" max="6371" width="7.6640625" style="73" customWidth="1"/>
    <col min="6372" max="6372" width="5.44140625" style="73" customWidth="1"/>
    <col min="6373" max="6373" width="17.109375" style="73" customWidth="1"/>
    <col min="6374" max="6374" width="0" style="73" hidden="1" customWidth="1"/>
    <col min="6375" max="6618" width="9.109375" style="73"/>
    <col min="6619" max="6619" width="0" style="73" hidden="1" customWidth="1"/>
    <col min="6620" max="6620" width="45.44140625" style="73" customWidth="1"/>
    <col min="6621" max="6621" width="4.44140625" style="73" customWidth="1"/>
    <col min="6622" max="6623" width="6.44140625" style="73" customWidth="1"/>
    <col min="6624" max="6624" width="6.33203125" style="73" customWidth="1"/>
    <col min="6625" max="6626" width="0" style="73" hidden="1" customWidth="1"/>
    <col min="6627" max="6627" width="7.6640625" style="73" customWidth="1"/>
    <col min="6628" max="6628" width="5.44140625" style="73" customWidth="1"/>
    <col min="6629" max="6629" width="17.109375" style="73" customWidth="1"/>
    <col min="6630" max="6630" width="0" style="73" hidden="1" customWidth="1"/>
    <col min="6631" max="6874" width="9.109375" style="73"/>
    <col min="6875" max="6875" width="0" style="73" hidden="1" customWidth="1"/>
    <col min="6876" max="6876" width="45.44140625" style="73" customWidth="1"/>
    <col min="6877" max="6877" width="4.44140625" style="73" customWidth="1"/>
    <col min="6878" max="6879" width="6.44140625" style="73" customWidth="1"/>
    <col min="6880" max="6880" width="6.33203125" style="73" customWidth="1"/>
    <col min="6881" max="6882" width="0" style="73" hidden="1" customWidth="1"/>
    <col min="6883" max="6883" width="7.6640625" style="73" customWidth="1"/>
    <col min="6884" max="6884" width="5.44140625" style="73" customWidth="1"/>
    <col min="6885" max="6885" width="17.109375" style="73" customWidth="1"/>
    <col min="6886" max="6886" width="0" style="73" hidden="1" customWidth="1"/>
    <col min="6887" max="7130" width="9.109375" style="73"/>
    <col min="7131" max="7131" width="0" style="73" hidden="1" customWidth="1"/>
    <col min="7132" max="7132" width="45.44140625" style="73" customWidth="1"/>
    <col min="7133" max="7133" width="4.44140625" style="73" customWidth="1"/>
    <col min="7134" max="7135" width="6.44140625" style="73" customWidth="1"/>
    <col min="7136" max="7136" width="6.33203125" style="73" customWidth="1"/>
    <col min="7137" max="7138" width="0" style="73" hidden="1" customWidth="1"/>
    <col min="7139" max="7139" width="7.6640625" style="73" customWidth="1"/>
    <col min="7140" max="7140" width="5.44140625" style="73" customWidth="1"/>
    <col min="7141" max="7141" width="17.109375" style="73" customWidth="1"/>
    <col min="7142" max="7142" width="0" style="73" hidden="1" customWidth="1"/>
    <col min="7143" max="7386" width="9.109375" style="73"/>
    <col min="7387" max="7387" width="0" style="73" hidden="1" customWidth="1"/>
    <col min="7388" max="7388" width="45.44140625" style="73" customWidth="1"/>
    <col min="7389" max="7389" width="4.44140625" style="73" customWidth="1"/>
    <col min="7390" max="7391" width="6.44140625" style="73" customWidth="1"/>
    <col min="7392" max="7392" width="6.33203125" style="73" customWidth="1"/>
    <col min="7393" max="7394" width="0" style="73" hidden="1" customWidth="1"/>
    <col min="7395" max="7395" width="7.6640625" style="73" customWidth="1"/>
    <col min="7396" max="7396" width="5.44140625" style="73" customWidth="1"/>
    <col min="7397" max="7397" width="17.109375" style="73" customWidth="1"/>
    <col min="7398" max="7398" width="0" style="73" hidden="1" customWidth="1"/>
    <col min="7399" max="7642" width="9.109375" style="73"/>
    <col min="7643" max="7643" width="0" style="73" hidden="1" customWidth="1"/>
    <col min="7644" max="7644" width="45.44140625" style="73" customWidth="1"/>
    <col min="7645" max="7645" width="4.44140625" style="73" customWidth="1"/>
    <col min="7646" max="7647" width="6.44140625" style="73" customWidth="1"/>
    <col min="7648" max="7648" width="6.33203125" style="73" customWidth="1"/>
    <col min="7649" max="7650" width="0" style="73" hidden="1" customWidth="1"/>
    <col min="7651" max="7651" width="7.6640625" style="73" customWidth="1"/>
    <col min="7652" max="7652" width="5.44140625" style="73" customWidth="1"/>
    <col min="7653" max="7653" width="17.109375" style="73" customWidth="1"/>
    <col min="7654" max="7654" width="0" style="73" hidden="1" customWidth="1"/>
    <col min="7655" max="7898" width="9.109375" style="73"/>
    <col min="7899" max="7899" width="0" style="73" hidden="1" customWidth="1"/>
    <col min="7900" max="7900" width="45.44140625" style="73" customWidth="1"/>
    <col min="7901" max="7901" width="4.44140625" style="73" customWidth="1"/>
    <col min="7902" max="7903" width="6.44140625" style="73" customWidth="1"/>
    <col min="7904" max="7904" width="6.33203125" style="73" customWidth="1"/>
    <col min="7905" max="7906" width="0" style="73" hidden="1" customWidth="1"/>
    <col min="7907" max="7907" width="7.6640625" style="73" customWidth="1"/>
    <col min="7908" max="7908" width="5.44140625" style="73" customWidth="1"/>
    <col min="7909" max="7909" width="17.109375" style="73" customWidth="1"/>
    <col min="7910" max="7910" width="0" style="73" hidden="1" customWidth="1"/>
    <col min="7911" max="8154" width="9.109375" style="73"/>
    <col min="8155" max="8155" width="0" style="73" hidden="1" customWidth="1"/>
    <col min="8156" max="8156" width="45.44140625" style="73" customWidth="1"/>
    <col min="8157" max="8157" width="4.44140625" style="73" customWidth="1"/>
    <col min="8158" max="8159" width="6.44140625" style="73" customWidth="1"/>
    <col min="8160" max="8160" width="6.33203125" style="73" customWidth="1"/>
    <col min="8161" max="8162" width="0" style="73" hidden="1" customWidth="1"/>
    <col min="8163" max="8163" width="7.6640625" style="73" customWidth="1"/>
    <col min="8164" max="8164" width="5.44140625" style="73" customWidth="1"/>
    <col min="8165" max="8165" width="17.109375" style="73" customWidth="1"/>
    <col min="8166" max="8166" width="0" style="73" hidden="1" customWidth="1"/>
    <col min="8167" max="8410" width="9.109375" style="73"/>
    <col min="8411" max="8411" width="0" style="73" hidden="1" customWidth="1"/>
    <col min="8412" max="8412" width="45.44140625" style="73" customWidth="1"/>
    <col min="8413" max="8413" width="4.44140625" style="73" customWidth="1"/>
    <col min="8414" max="8415" width="6.44140625" style="73" customWidth="1"/>
    <col min="8416" max="8416" width="6.33203125" style="73" customWidth="1"/>
    <col min="8417" max="8418" width="0" style="73" hidden="1" customWidth="1"/>
    <col min="8419" max="8419" width="7.6640625" style="73" customWidth="1"/>
    <col min="8420" max="8420" width="5.44140625" style="73" customWidth="1"/>
    <col min="8421" max="8421" width="17.109375" style="73" customWidth="1"/>
    <col min="8422" max="8422" width="0" style="73" hidden="1" customWidth="1"/>
    <col min="8423" max="8666" width="9.109375" style="73"/>
    <col min="8667" max="8667" width="0" style="73" hidden="1" customWidth="1"/>
    <col min="8668" max="8668" width="45.44140625" style="73" customWidth="1"/>
    <col min="8669" max="8669" width="4.44140625" style="73" customWidth="1"/>
    <col min="8670" max="8671" width="6.44140625" style="73" customWidth="1"/>
    <col min="8672" max="8672" width="6.33203125" style="73" customWidth="1"/>
    <col min="8673" max="8674" width="0" style="73" hidden="1" customWidth="1"/>
    <col min="8675" max="8675" width="7.6640625" style="73" customWidth="1"/>
    <col min="8676" max="8676" width="5.44140625" style="73" customWidth="1"/>
    <col min="8677" max="8677" width="17.109375" style="73" customWidth="1"/>
    <col min="8678" max="8678" width="0" style="73" hidden="1" customWidth="1"/>
    <col min="8679" max="8922" width="9.109375" style="73"/>
    <col min="8923" max="8923" width="0" style="73" hidden="1" customWidth="1"/>
    <col min="8924" max="8924" width="45.44140625" style="73" customWidth="1"/>
    <col min="8925" max="8925" width="4.44140625" style="73" customWidth="1"/>
    <col min="8926" max="8927" width="6.44140625" style="73" customWidth="1"/>
    <col min="8928" max="8928" width="6.33203125" style="73" customWidth="1"/>
    <col min="8929" max="8930" width="0" style="73" hidden="1" customWidth="1"/>
    <col min="8931" max="8931" width="7.6640625" style="73" customWidth="1"/>
    <col min="8932" max="8932" width="5.44140625" style="73" customWidth="1"/>
    <col min="8933" max="8933" width="17.109375" style="73" customWidth="1"/>
    <col min="8934" max="8934" width="0" style="73" hidden="1" customWidth="1"/>
    <col min="8935" max="9178" width="9.109375" style="73"/>
    <col min="9179" max="9179" width="0" style="73" hidden="1" customWidth="1"/>
    <col min="9180" max="9180" width="45.44140625" style="73" customWidth="1"/>
    <col min="9181" max="9181" width="4.44140625" style="73" customWidth="1"/>
    <col min="9182" max="9183" width="6.44140625" style="73" customWidth="1"/>
    <col min="9184" max="9184" width="6.33203125" style="73" customWidth="1"/>
    <col min="9185" max="9186" width="0" style="73" hidden="1" customWidth="1"/>
    <col min="9187" max="9187" width="7.6640625" style="73" customWidth="1"/>
    <col min="9188" max="9188" width="5.44140625" style="73" customWidth="1"/>
    <col min="9189" max="9189" width="17.109375" style="73" customWidth="1"/>
    <col min="9190" max="9190" width="0" style="73" hidden="1" customWidth="1"/>
    <col min="9191" max="9434" width="9.109375" style="73"/>
    <col min="9435" max="9435" width="0" style="73" hidden="1" customWidth="1"/>
    <col min="9436" max="9436" width="45.44140625" style="73" customWidth="1"/>
    <col min="9437" max="9437" width="4.44140625" style="73" customWidth="1"/>
    <col min="9438" max="9439" width="6.44140625" style="73" customWidth="1"/>
    <col min="9440" max="9440" width="6.33203125" style="73" customWidth="1"/>
    <col min="9441" max="9442" width="0" style="73" hidden="1" customWidth="1"/>
    <col min="9443" max="9443" width="7.6640625" style="73" customWidth="1"/>
    <col min="9444" max="9444" width="5.44140625" style="73" customWidth="1"/>
    <col min="9445" max="9445" width="17.109375" style="73" customWidth="1"/>
    <col min="9446" max="9446" width="0" style="73" hidden="1" customWidth="1"/>
    <col min="9447" max="9690" width="9.109375" style="73"/>
    <col min="9691" max="9691" width="0" style="73" hidden="1" customWidth="1"/>
    <col min="9692" max="9692" width="45.44140625" style="73" customWidth="1"/>
    <col min="9693" max="9693" width="4.44140625" style="73" customWidth="1"/>
    <col min="9694" max="9695" width="6.44140625" style="73" customWidth="1"/>
    <col min="9696" max="9696" width="6.33203125" style="73" customWidth="1"/>
    <col min="9697" max="9698" width="0" style="73" hidden="1" customWidth="1"/>
    <col min="9699" max="9699" width="7.6640625" style="73" customWidth="1"/>
    <col min="9700" max="9700" width="5.44140625" style="73" customWidth="1"/>
    <col min="9701" max="9701" width="17.109375" style="73" customWidth="1"/>
    <col min="9702" max="9702" width="0" style="73" hidden="1" customWidth="1"/>
    <col min="9703" max="9946" width="9.109375" style="73"/>
    <col min="9947" max="9947" width="0" style="73" hidden="1" customWidth="1"/>
    <col min="9948" max="9948" width="45.44140625" style="73" customWidth="1"/>
    <col min="9949" max="9949" width="4.44140625" style="73" customWidth="1"/>
    <col min="9950" max="9951" width="6.44140625" style="73" customWidth="1"/>
    <col min="9952" max="9952" width="6.33203125" style="73" customWidth="1"/>
    <col min="9953" max="9954" width="0" style="73" hidden="1" customWidth="1"/>
    <col min="9955" max="9955" width="7.6640625" style="73" customWidth="1"/>
    <col min="9956" max="9956" width="5.44140625" style="73" customWidth="1"/>
    <col min="9957" max="9957" width="17.109375" style="73" customWidth="1"/>
    <col min="9958" max="9958" width="0" style="73" hidden="1" customWidth="1"/>
    <col min="9959" max="10202" width="9.109375" style="73"/>
    <col min="10203" max="10203" width="0" style="73" hidden="1" customWidth="1"/>
    <col min="10204" max="10204" width="45.44140625" style="73" customWidth="1"/>
    <col min="10205" max="10205" width="4.44140625" style="73" customWidth="1"/>
    <col min="10206" max="10207" width="6.44140625" style="73" customWidth="1"/>
    <col min="10208" max="10208" width="6.33203125" style="73" customWidth="1"/>
    <col min="10209" max="10210" width="0" style="73" hidden="1" customWidth="1"/>
    <col min="10211" max="10211" width="7.6640625" style="73" customWidth="1"/>
    <col min="10212" max="10212" width="5.44140625" style="73" customWidth="1"/>
    <col min="10213" max="10213" width="17.109375" style="73" customWidth="1"/>
    <col min="10214" max="10214" width="0" style="73" hidden="1" customWidth="1"/>
    <col min="10215" max="10458" width="9.109375" style="73"/>
    <col min="10459" max="10459" width="0" style="73" hidden="1" customWidth="1"/>
    <col min="10460" max="10460" width="45.44140625" style="73" customWidth="1"/>
    <col min="10461" max="10461" width="4.44140625" style="73" customWidth="1"/>
    <col min="10462" max="10463" width="6.44140625" style="73" customWidth="1"/>
    <col min="10464" max="10464" width="6.33203125" style="73" customWidth="1"/>
    <col min="10465" max="10466" width="0" style="73" hidden="1" customWidth="1"/>
    <col min="10467" max="10467" width="7.6640625" style="73" customWidth="1"/>
    <col min="10468" max="10468" width="5.44140625" style="73" customWidth="1"/>
    <col min="10469" max="10469" width="17.109375" style="73" customWidth="1"/>
    <col min="10470" max="10470" width="0" style="73" hidden="1" customWidth="1"/>
    <col min="10471" max="10714" width="9.109375" style="73"/>
    <col min="10715" max="10715" width="0" style="73" hidden="1" customWidth="1"/>
    <col min="10716" max="10716" width="45.44140625" style="73" customWidth="1"/>
    <col min="10717" max="10717" width="4.44140625" style="73" customWidth="1"/>
    <col min="10718" max="10719" width="6.44140625" style="73" customWidth="1"/>
    <col min="10720" max="10720" width="6.33203125" style="73" customWidth="1"/>
    <col min="10721" max="10722" width="0" style="73" hidden="1" customWidth="1"/>
    <col min="10723" max="10723" width="7.6640625" style="73" customWidth="1"/>
    <col min="10724" max="10724" width="5.44140625" style="73" customWidth="1"/>
    <col min="10725" max="10725" width="17.109375" style="73" customWidth="1"/>
    <col min="10726" max="10726" width="0" style="73" hidden="1" customWidth="1"/>
    <col min="10727" max="10970" width="9.109375" style="73"/>
    <col min="10971" max="10971" width="0" style="73" hidden="1" customWidth="1"/>
    <col min="10972" max="10972" width="45.44140625" style="73" customWidth="1"/>
    <col min="10973" max="10973" width="4.44140625" style="73" customWidth="1"/>
    <col min="10974" max="10975" width="6.44140625" style="73" customWidth="1"/>
    <col min="10976" max="10976" width="6.33203125" style="73" customWidth="1"/>
    <col min="10977" max="10978" width="0" style="73" hidden="1" customWidth="1"/>
    <col min="10979" max="10979" width="7.6640625" style="73" customWidth="1"/>
    <col min="10980" max="10980" width="5.44140625" style="73" customWidth="1"/>
    <col min="10981" max="10981" width="17.109375" style="73" customWidth="1"/>
    <col min="10982" max="10982" width="0" style="73" hidden="1" customWidth="1"/>
    <col min="10983" max="11226" width="9.109375" style="73"/>
    <col min="11227" max="11227" width="0" style="73" hidden="1" customWidth="1"/>
    <col min="11228" max="11228" width="45.44140625" style="73" customWidth="1"/>
    <col min="11229" max="11229" width="4.44140625" style="73" customWidth="1"/>
    <col min="11230" max="11231" width="6.44140625" style="73" customWidth="1"/>
    <col min="11232" max="11232" width="6.33203125" style="73" customWidth="1"/>
    <col min="11233" max="11234" width="0" style="73" hidden="1" customWidth="1"/>
    <col min="11235" max="11235" width="7.6640625" style="73" customWidth="1"/>
    <col min="11236" max="11236" width="5.44140625" style="73" customWidth="1"/>
    <col min="11237" max="11237" width="17.109375" style="73" customWidth="1"/>
    <col min="11238" max="11238" width="0" style="73" hidden="1" customWidth="1"/>
    <col min="11239" max="11482" width="9.109375" style="73"/>
    <col min="11483" max="11483" width="0" style="73" hidden="1" customWidth="1"/>
    <col min="11484" max="11484" width="45.44140625" style="73" customWidth="1"/>
    <col min="11485" max="11485" width="4.44140625" style="73" customWidth="1"/>
    <col min="11486" max="11487" width="6.44140625" style="73" customWidth="1"/>
    <col min="11488" max="11488" width="6.33203125" style="73" customWidth="1"/>
    <col min="11489" max="11490" width="0" style="73" hidden="1" customWidth="1"/>
    <col min="11491" max="11491" width="7.6640625" style="73" customWidth="1"/>
    <col min="11492" max="11492" width="5.44140625" style="73" customWidth="1"/>
    <col min="11493" max="11493" width="17.109375" style="73" customWidth="1"/>
    <col min="11494" max="11494" width="0" style="73" hidden="1" customWidth="1"/>
    <col min="11495" max="11738" width="9.109375" style="73"/>
    <col min="11739" max="11739" width="0" style="73" hidden="1" customWidth="1"/>
    <col min="11740" max="11740" width="45.44140625" style="73" customWidth="1"/>
    <col min="11741" max="11741" width="4.44140625" style="73" customWidth="1"/>
    <col min="11742" max="11743" width="6.44140625" style="73" customWidth="1"/>
    <col min="11744" max="11744" width="6.33203125" style="73" customWidth="1"/>
    <col min="11745" max="11746" width="0" style="73" hidden="1" customWidth="1"/>
    <col min="11747" max="11747" width="7.6640625" style="73" customWidth="1"/>
    <col min="11748" max="11748" width="5.44140625" style="73" customWidth="1"/>
    <col min="11749" max="11749" width="17.109375" style="73" customWidth="1"/>
    <col min="11750" max="11750" width="0" style="73" hidden="1" customWidth="1"/>
    <col min="11751" max="11994" width="9.109375" style="73"/>
    <col min="11995" max="11995" width="0" style="73" hidden="1" customWidth="1"/>
    <col min="11996" max="11996" width="45.44140625" style="73" customWidth="1"/>
    <col min="11997" max="11997" width="4.44140625" style="73" customWidth="1"/>
    <col min="11998" max="11999" width="6.44140625" style="73" customWidth="1"/>
    <col min="12000" max="12000" width="6.33203125" style="73" customWidth="1"/>
    <col min="12001" max="12002" width="0" style="73" hidden="1" customWidth="1"/>
    <col min="12003" max="12003" width="7.6640625" style="73" customWidth="1"/>
    <col min="12004" max="12004" width="5.44140625" style="73" customWidth="1"/>
    <col min="12005" max="12005" width="17.109375" style="73" customWidth="1"/>
    <col min="12006" max="12006" width="0" style="73" hidden="1" customWidth="1"/>
    <col min="12007" max="12250" width="9.109375" style="73"/>
    <col min="12251" max="12251" width="0" style="73" hidden="1" customWidth="1"/>
    <col min="12252" max="12252" width="45.44140625" style="73" customWidth="1"/>
    <col min="12253" max="12253" width="4.44140625" style="73" customWidth="1"/>
    <col min="12254" max="12255" width="6.44140625" style="73" customWidth="1"/>
    <col min="12256" max="12256" width="6.33203125" style="73" customWidth="1"/>
    <col min="12257" max="12258" width="0" style="73" hidden="1" customWidth="1"/>
    <col min="12259" max="12259" width="7.6640625" style="73" customWidth="1"/>
    <col min="12260" max="12260" width="5.44140625" style="73" customWidth="1"/>
    <col min="12261" max="12261" width="17.109375" style="73" customWidth="1"/>
    <col min="12262" max="12262" width="0" style="73" hidden="1" customWidth="1"/>
    <col min="12263" max="12506" width="9.109375" style="73"/>
    <col min="12507" max="12507" width="0" style="73" hidden="1" customWidth="1"/>
    <col min="12508" max="12508" width="45.44140625" style="73" customWidth="1"/>
    <col min="12509" max="12509" width="4.44140625" style="73" customWidth="1"/>
    <col min="12510" max="12511" width="6.44140625" style="73" customWidth="1"/>
    <col min="12512" max="12512" width="6.33203125" style="73" customWidth="1"/>
    <col min="12513" max="12514" width="0" style="73" hidden="1" customWidth="1"/>
    <col min="12515" max="12515" width="7.6640625" style="73" customWidth="1"/>
    <col min="12516" max="12516" width="5.44140625" style="73" customWidth="1"/>
    <col min="12517" max="12517" width="17.109375" style="73" customWidth="1"/>
    <col min="12518" max="12518" width="0" style="73" hidden="1" customWidth="1"/>
    <col min="12519" max="12762" width="9.109375" style="73"/>
    <col min="12763" max="12763" width="0" style="73" hidden="1" customWidth="1"/>
    <col min="12764" max="12764" width="45.44140625" style="73" customWidth="1"/>
    <col min="12765" max="12765" width="4.44140625" style="73" customWidth="1"/>
    <col min="12766" max="12767" width="6.44140625" style="73" customWidth="1"/>
    <col min="12768" max="12768" width="6.33203125" style="73" customWidth="1"/>
    <col min="12769" max="12770" width="0" style="73" hidden="1" customWidth="1"/>
    <col min="12771" max="12771" width="7.6640625" style="73" customWidth="1"/>
    <col min="12772" max="12772" width="5.44140625" style="73" customWidth="1"/>
    <col min="12773" max="12773" width="17.109375" style="73" customWidth="1"/>
    <col min="12774" max="12774" width="0" style="73" hidden="1" customWidth="1"/>
    <col min="12775" max="13018" width="9.109375" style="73"/>
    <col min="13019" max="13019" width="0" style="73" hidden="1" customWidth="1"/>
    <col min="13020" max="13020" width="45.44140625" style="73" customWidth="1"/>
    <col min="13021" max="13021" width="4.44140625" style="73" customWidth="1"/>
    <col min="13022" max="13023" width="6.44140625" style="73" customWidth="1"/>
    <col min="13024" max="13024" width="6.33203125" style="73" customWidth="1"/>
    <col min="13025" max="13026" width="0" style="73" hidden="1" customWidth="1"/>
    <col min="13027" max="13027" width="7.6640625" style="73" customWidth="1"/>
    <col min="13028" max="13028" width="5.44140625" style="73" customWidth="1"/>
    <col min="13029" max="13029" width="17.109375" style="73" customWidth="1"/>
    <col min="13030" max="13030" width="0" style="73" hidden="1" customWidth="1"/>
    <col min="13031" max="13274" width="9.109375" style="73"/>
    <col min="13275" max="13275" width="0" style="73" hidden="1" customWidth="1"/>
    <col min="13276" max="13276" width="45.44140625" style="73" customWidth="1"/>
    <col min="13277" max="13277" width="4.44140625" style="73" customWidth="1"/>
    <col min="13278" max="13279" width="6.44140625" style="73" customWidth="1"/>
    <col min="13280" max="13280" width="6.33203125" style="73" customWidth="1"/>
    <col min="13281" max="13282" width="0" style="73" hidden="1" customWidth="1"/>
    <col min="13283" max="13283" width="7.6640625" style="73" customWidth="1"/>
    <col min="13284" max="13284" width="5.44140625" style="73" customWidth="1"/>
    <col min="13285" max="13285" width="17.109375" style="73" customWidth="1"/>
    <col min="13286" max="13286" width="0" style="73" hidden="1" customWidth="1"/>
    <col min="13287" max="13530" width="9.109375" style="73"/>
    <col min="13531" max="13531" width="0" style="73" hidden="1" customWidth="1"/>
    <col min="13532" max="13532" width="45.44140625" style="73" customWidth="1"/>
    <col min="13533" max="13533" width="4.44140625" style="73" customWidth="1"/>
    <col min="13534" max="13535" width="6.44140625" style="73" customWidth="1"/>
    <col min="13536" max="13536" width="6.33203125" style="73" customWidth="1"/>
    <col min="13537" max="13538" width="0" style="73" hidden="1" customWidth="1"/>
    <col min="13539" max="13539" width="7.6640625" style="73" customWidth="1"/>
    <col min="13540" max="13540" width="5.44140625" style="73" customWidth="1"/>
    <col min="13541" max="13541" width="17.109375" style="73" customWidth="1"/>
    <col min="13542" max="13542" width="0" style="73" hidden="1" customWidth="1"/>
    <col min="13543" max="13786" width="9.109375" style="73"/>
    <col min="13787" max="13787" width="0" style="73" hidden="1" customWidth="1"/>
    <col min="13788" max="13788" width="45.44140625" style="73" customWidth="1"/>
    <col min="13789" max="13789" width="4.44140625" style="73" customWidth="1"/>
    <col min="13790" max="13791" width="6.44140625" style="73" customWidth="1"/>
    <col min="13792" max="13792" width="6.33203125" style="73" customWidth="1"/>
    <col min="13793" max="13794" width="0" style="73" hidden="1" customWidth="1"/>
    <col min="13795" max="13795" width="7.6640625" style="73" customWidth="1"/>
    <col min="13796" max="13796" width="5.44140625" style="73" customWidth="1"/>
    <col min="13797" max="13797" width="17.109375" style="73" customWidth="1"/>
    <col min="13798" max="13798" width="0" style="73" hidden="1" customWidth="1"/>
    <col min="13799" max="14042" width="9.109375" style="73"/>
    <col min="14043" max="14043" width="0" style="73" hidden="1" customWidth="1"/>
    <col min="14044" max="14044" width="45.44140625" style="73" customWidth="1"/>
    <col min="14045" max="14045" width="4.44140625" style="73" customWidth="1"/>
    <col min="14046" max="14047" width="6.44140625" style="73" customWidth="1"/>
    <col min="14048" max="14048" width="6.33203125" style="73" customWidth="1"/>
    <col min="14049" max="14050" width="0" style="73" hidden="1" customWidth="1"/>
    <col min="14051" max="14051" width="7.6640625" style="73" customWidth="1"/>
    <col min="14052" max="14052" width="5.44140625" style="73" customWidth="1"/>
    <col min="14053" max="14053" width="17.109375" style="73" customWidth="1"/>
    <col min="14054" max="14054" width="0" style="73" hidden="1" customWidth="1"/>
    <col min="14055" max="14298" width="9.109375" style="73"/>
    <col min="14299" max="14299" width="0" style="73" hidden="1" customWidth="1"/>
    <col min="14300" max="14300" width="45.44140625" style="73" customWidth="1"/>
    <col min="14301" max="14301" width="4.44140625" style="73" customWidth="1"/>
    <col min="14302" max="14303" width="6.44140625" style="73" customWidth="1"/>
    <col min="14304" max="14304" width="6.33203125" style="73" customWidth="1"/>
    <col min="14305" max="14306" width="0" style="73" hidden="1" customWidth="1"/>
    <col min="14307" max="14307" width="7.6640625" style="73" customWidth="1"/>
    <col min="14308" max="14308" width="5.44140625" style="73" customWidth="1"/>
    <col min="14309" max="14309" width="17.109375" style="73" customWidth="1"/>
    <col min="14310" max="14310" width="0" style="73" hidden="1" customWidth="1"/>
    <col min="14311" max="14554" width="9.109375" style="73"/>
    <col min="14555" max="14555" width="0" style="73" hidden="1" customWidth="1"/>
    <col min="14556" max="14556" width="45.44140625" style="73" customWidth="1"/>
    <col min="14557" max="14557" width="4.44140625" style="73" customWidth="1"/>
    <col min="14558" max="14559" width="6.44140625" style="73" customWidth="1"/>
    <col min="14560" max="14560" width="6.33203125" style="73" customWidth="1"/>
    <col min="14561" max="14562" width="0" style="73" hidden="1" customWidth="1"/>
    <col min="14563" max="14563" width="7.6640625" style="73" customWidth="1"/>
    <col min="14564" max="14564" width="5.44140625" style="73" customWidth="1"/>
    <col min="14565" max="14565" width="17.109375" style="73" customWidth="1"/>
    <col min="14566" max="14566" width="0" style="73" hidden="1" customWidth="1"/>
    <col min="14567" max="14810" width="9.109375" style="73"/>
    <col min="14811" max="14811" width="0" style="73" hidden="1" customWidth="1"/>
    <col min="14812" max="14812" width="45.44140625" style="73" customWidth="1"/>
    <col min="14813" max="14813" width="4.44140625" style="73" customWidth="1"/>
    <col min="14814" max="14815" width="6.44140625" style="73" customWidth="1"/>
    <col min="14816" max="14816" width="6.33203125" style="73" customWidth="1"/>
    <col min="14817" max="14818" width="0" style="73" hidden="1" customWidth="1"/>
    <col min="14819" max="14819" width="7.6640625" style="73" customWidth="1"/>
    <col min="14820" max="14820" width="5.44140625" style="73" customWidth="1"/>
    <col min="14821" max="14821" width="17.109375" style="73" customWidth="1"/>
    <col min="14822" max="14822" width="0" style="73" hidden="1" customWidth="1"/>
    <col min="14823" max="15066" width="9.109375" style="73"/>
    <col min="15067" max="15067" width="0" style="73" hidden="1" customWidth="1"/>
    <col min="15068" max="15068" width="45.44140625" style="73" customWidth="1"/>
    <col min="15069" max="15069" width="4.44140625" style="73" customWidth="1"/>
    <col min="15070" max="15071" width="6.44140625" style="73" customWidth="1"/>
    <col min="15072" max="15072" width="6.33203125" style="73" customWidth="1"/>
    <col min="15073" max="15074" width="0" style="73" hidden="1" customWidth="1"/>
    <col min="15075" max="15075" width="7.6640625" style="73" customWidth="1"/>
    <col min="15076" max="15076" width="5.44140625" style="73" customWidth="1"/>
    <col min="15077" max="15077" width="17.109375" style="73" customWidth="1"/>
    <col min="15078" max="15078" width="0" style="73" hidden="1" customWidth="1"/>
    <col min="15079" max="15322" width="9.109375" style="73"/>
    <col min="15323" max="15323" width="0" style="73" hidden="1" customWidth="1"/>
    <col min="15324" max="15324" width="45.44140625" style="73" customWidth="1"/>
    <col min="15325" max="15325" width="4.44140625" style="73" customWidth="1"/>
    <col min="15326" max="15327" width="6.44140625" style="73" customWidth="1"/>
    <col min="15328" max="15328" width="6.33203125" style="73" customWidth="1"/>
    <col min="15329" max="15330" width="0" style="73" hidden="1" customWidth="1"/>
    <col min="15331" max="15331" width="7.6640625" style="73" customWidth="1"/>
    <col min="15332" max="15332" width="5.44140625" style="73" customWidth="1"/>
    <col min="15333" max="15333" width="17.109375" style="73" customWidth="1"/>
    <col min="15334" max="15334" width="0" style="73" hidden="1" customWidth="1"/>
    <col min="15335" max="15578" width="9.109375" style="73"/>
    <col min="15579" max="15579" width="0" style="73" hidden="1" customWidth="1"/>
    <col min="15580" max="15580" width="45.44140625" style="73" customWidth="1"/>
    <col min="15581" max="15581" width="4.44140625" style="73" customWidth="1"/>
    <col min="15582" max="15583" width="6.44140625" style="73" customWidth="1"/>
    <col min="15584" max="15584" width="6.33203125" style="73" customWidth="1"/>
    <col min="15585" max="15586" width="0" style="73" hidden="1" customWidth="1"/>
    <col min="15587" max="15587" width="7.6640625" style="73" customWidth="1"/>
    <col min="15588" max="15588" width="5.44140625" style="73" customWidth="1"/>
    <col min="15589" max="15589" width="17.109375" style="73" customWidth="1"/>
    <col min="15590" max="15590" width="0" style="73" hidden="1" customWidth="1"/>
    <col min="15591" max="15834" width="9.109375" style="73"/>
    <col min="15835" max="15835" width="0" style="73" hidden="1" customWidth="1"/>
    <col min="15836" max="15836" width="45.44140625" style="73" customWidth="1"/>
    <col min="15837" max="15837" width="4.44140625" style="73" customWidth="1"/>
    <col min="15838" max="15839" width="6.44140625" style="73" customWidth="1"/>
    <col min="15840" max="15840" width="6.33203125" style="73" customWidth="1"/>
    <col min="15841" max="15842" width="0" style="73" hidden="1" customWidth="1"/>
    <col min="15843" max="15843" width="7.6640625" style="73" customWidth="1"/>
    <col min="15844" max="15844" width="5.44140625" style="73" customWidth="1"/>
    <col min="15845" max="15845" width="17.109375" style="73" customWidth="1"/>
    <col min="15846" max="15846" width="0" style="73" hidden="1" customWidth="1"/>
    <col min="15847" max="16090" width="9.109375" style="73"/>
    <col min="16091" max="16091" width="0" style="73" hidden="1" customWidth="1"/>
    <col min="16092" max="16092" width="45.44140625" style="73" customWidth="1"/>
    <col min="16093" max="16093" width="4.44140625" style="73" customWidth="1"/>
    <col min="16094" max="16095" width="6.44140625" style="73" customWidth="1"/>
    <col min="16096" max="16096" width="6.33203125" style="73" customWidth="1"/>
    <col min="16097" max="16098" width="0" style="73" hidden="1" customWidth="1"/>
    <col min="16099" max="16099" width="7.6640625" style="73" customWidth="1"/>
    <col min="16100" max="16100" width="5.44140625" style="73" customWidth="1"/>
    <col min="16101" max="16101" width="17.109375" style="73" customWidth="1"/>
    <col min="16102" max="16102" width="0" style="73" hidden="1" customWidth="1"/>
    <col min="16103" max="16346" width="9.109375" style="73"/>
    <col min="16347" max="16384" width="9.109375" style="73" customWidth="1"/>
  </cols>
  <sheetData>
    <row r="1" spans="2:11" ht="18" x14ac:dyDescent="0.35">
      <c r="B1" s="217" t="s">
        <v>766</v>
      </c>
      <c r="C1" s="217"/>
      <c r="D1" s="217"/>
      <c r="E1" s="217"/>
      <c r="F1" s="217"/>
      <c r="G1" s="217"/>
      <c r="H1" s="217"/>
      <c r="I1" s="181"/>
      <c r="J1" s="181"/>
      <c r="K1" s="181"/>
    </row>
    <row r="2" spans="2:11" ht="18" x14ac:dyDescent="0.35">
      <c r="B2" s="176" t="s">
        <v>700</v>
      </c>
      <c r="C2" s="176"/>
      <c r="D2" s="176"/>
      <c r="E2" s="176"/>
      <c r="F2" s="176"/>
      <c r="G2" s="176"/>
      <c r="H2" s="176"/>
      <c r="I2" s="181"/>
      <c r="J2" s="181"/>
      <c r="K2" s="181"/>
    </row>
    <row r="3" spans="2:11" ht="18" x14ac:dyDescent="0.35">
      <c r="B3" s="176" t="s">
        <v>701</v>
      </c>
      <c r="C3" s="176"/>
      <c r="D3" s="176"/>
      <c r="E3" s="2"/>
      <c r="I3" s="181"/>
      <c r="J3" s="181"/>
      <c r="K3" s="181"/>
    </row>
    <row r="4" spans="2:11" ht="18" x14ac:dyDescent="0.35">
      <c r="B4" s="217" t="s">
        <v>882</v>
      </c>
      <c r="C4" s="217"/>
      <c r="D4" s="217"/>
      <c r="E4" s="217"/>
      <c r="F4" s="217"/>
      <c r="G4" s="217"/>
      <c r="H4" s="217"/>
      <c r="I4" s="181"/>
      <c r="J4" s="181"/>
      <c r="K4" s="181"/>
    </row>
    <row r="5" spans="2:11" ht="18" x14ac:dyDescent="0.35">
      <c r="B5" s="177" t="s">
        <v>702</v>
      </c>
      <c r="C5" s="177"/>
      <c r="D5" s="177"/>
      <c r="E5" s="172"/>
      <c r="F5" s="180"/>
      <c r="G5" s="180"/>
      <c r="H5" s="180"/>
      <c r="I5" s="181"/>
      <c r="J5" s="181"/>
      <c r="K5" s="181"/>
    </row>
    <row r="6" spans="2:11" ht="18" x14ac:dyDescent="0.35">
      <c r="B6" s="176" t="s">
        <v>703</v>
      </c>
      <c r="C6" s="176"/>
      <c r="D6" s="176"/>
      <c r="E6" s="2"/>
      <c r="F6" s="181"/>
      <c r="G6" s="181"/>
      <c r="H6" s="181"/>
      <c r="I6" s="181"/>
      <c r="J6" s="181"/>
      <c r="K6" s="181"/>
    </row>
    <row r="7" spans="2:11" ht="18" x14ac:dyDescent="0.35">
      <c r="B7" s="176" t="s">
        <v>701</v>
      </c>
      <c r="C7" s="176"/>
      <c r="D7" s="176"/>
      <c r="E7" s="2"/>
      <c r="F7" s="175"/>
      <c r="G7" s="175"/>
      <c r="H7" s="175"/>
      <c r="I7" s="181"/>
      <c r="J7" s="181"/>
      <c r="K7" s="181"/>
    </row>
    <row r="8" spans="2:11" ht="18" x14ac:dyDescent="0.35">
      <c r="B8" s="176" t="s">
        <v>705</v>
      </c>
      <c r="C8" s="176"/>
      <c r="D8" s="176"/>
      <c r="E8" s="4"/>
      <c r="F8" s="175"/>
      <c r="G8" s="175"/>
      <c r="H8" s="175"/>
      <c r="I8" s="181"/>
      <c r="J8" s="181"/>
      <c r="K8" s="181"/>
    </row>
    <row r="9" spans="2:11" ht="18" x14ac:dyDescent="0.35">
      <c r="B9" s="176" t="s">
        <v>706</v>
      </c>
      <c r="C9" s="176"/>
      <c r="D9" s="177"/>
      <c r="E9" s="4"/>
      <c r="F9" s="175"/>
      <c r="G9" s="175"/>
      <c r="H9" s="175"/>
      <c r="I9" s="181"/>
      <c r="J9" s="181"/>
      <c r="K9" s="181"/>
    </row>
    <row r="10" spans="2:11" ht="18" x14ac:dyDescent="0.35">
      <c r="B10" s="176" t="s">
        <v>708</v>
      </c>
      <c r="C10" s="176"/>
      <c r="D10" s="176"/>
      <c r="E10" s="176"/>
      <c r="F10" s="175"/>
      <c r="G10" s="175"/>
      <c r="H10" s="175"/>
      <c r="I10" s="181"/>
      <c r="J10" s="181"/>
      <c r="K10" s="181"/>
    </row>
    <row r="11" spans="2:11" ht="18" x14ac:dyDescent="0.35">
      <c r="B11" s="177"/>
      <c r="C11" s="177"/>
      <c r="D11" s="177"/>
      <c r="E11" s="174"/>
      <c r="F11" s="230"/>
      <c r="G11" s="230"/>
      <c r="H11" s="230"/>
      <c r="I11" s="181"/>
      <c r="J11" s="181"/>
      <c r="K11" s="181"/>
    </row>
    <row r="12" spans="2:11" ht="18" x14ac:dyDescent="0.35">
      <c r="B12" s="176" t="s">
        <v>845</v>
      </c>
      <c r="C12" s="176"/>
      <c r="D12" s="176"/>
      <c r="E12" s="174"/>
      <c r="F12" s="230"/>
      <c r="G12" s="230"/>
      <c r="H12" s="230"/>
      <c r="I12" s="181"/>
      <c r="J12" s="181"/>
      <c r="K12" s="181"/>
    </row>
    <row r="13" spans="2:11" ht="18" x14ac:dyDescent="0.35">
      <c r="B13" s="176" t="s">
        <v>704</v>
      </c>
      <c r="C13" s="176"/>
      <c r="D13" s="176"/>
      <c r="E13" s="173"/>
      <c r="F13" s="175"/>
      <c r="G13" s="182"/>
      <c r="H13" s="185"/>
      <c r="I13" s="181"/>
      <c r="J13" s="181"/>
      <c r="K13" s="181"/>
    </row>
    <row r="14" spans="2:11" ht="18" x14ac:dyDescent="0.35">
      <c r="B14" s="176" t="s">
        <v>701</v>
      </c>
      <c r="C14" s="176"/>
      <c r="D14" s="176"/>
      <c r="E14" s="173"/>
      <c r="F14" s="182"/>
      <c r="G14" s="182"/>
      <c r="H14" s="182"/>
      <c r="I14" s="181"/>
      <c r="J14" s="181"/>
      <c r="K14" s="181"/>
    </row>
    <row r="15" spans="2:11" ht="18" x14ac:dyDescent="0.35">
      <c r="B15" s="178" t="s">
        <v>705</v>
      </c>
      <c r="C15" s="178"/>
      <c r="D15" s="178"/>
      <c r="E15" s="173"/>
      <c r="F15" s="229"/>
      <c r="G15" s="229"/>
      <c r="H15" s="229"/>
      <c r="I15" s="181"/>
      <c r="J15" s="181"/>
      <c r="K15" s="181"/>
    </row>
    <row r="16" spans="2:11" ht="18" x14ac:dyDescent="0.35">
      <c r="B16" s="178" t="s">
        <v>707</v>
      </c>
      <c r="C16" s="178"/>
      <c r="D16" s="178"/>
      <c r="E16" s="173"/>
      <c r="F16" s="175"/>
      <c r="G16" s="175"/>
      <c r="H16" s="175"/>
      <c r="I16" s="181"/>
      <c r="J16" s="181"/>
      <c r="K16" s="181"/>
    </row>
    <row r="17" spans="1:11" ht="18" x14ac:dyDescent="0.35">
      <c r="B17" s="176" t="s">
        <v>709</v>
      </c>
      <c r="C17" s="176"/>
      <c r="D17" s="176"/>
      <c r="E17" s="176"/>
      <c r="F17" s="181"/>
      <c r="G17" s="181"/>
      <c r="H17" s="181"/>
      <c r="I17" s="181"/>
      <c r="J17" s="181"/>
      <c r="K17" s="181"/>
    </row>
    <row r="18" spans="1:11" x14ac:dyDescent="0.25">
      <c r="E18" s="232"/>
      <c r="F18" s="232"/>
      <c r="G18" s="232"/>
      <c r="H18" s="232"/>
      <c r="I18" s="232"/>
      <c r="J18" s="232"/>
      <c r="K18" s="232"/>
    </row>
    <row r="20" spans="1:11" ht="56.4" customHeight="1" x14ac:dyDescent="0.3">
      <c r="A20" s="75"/>
      <c r="B20" s="233" t="s">
        <v>715</v>
      </c>
      <c r="C20" s="233"/>
      <c r="D20" s="233"/>
      <c r="E20" s="233"/>
      <c r="F20" s="233"/>
      <c r="G20" s="233"/>
      <c r="H20" s="233"/>
      <c r="I20" s="233"/>
      <c r="J20" s="233"/>
      <c r="K20" s="233"/>
    </row>
    <row r="21" spans="1:11" ht="12" customHeight="1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7" t="s">
        <v>559</v>
      </c>
    </row>
    <row r="22" spans="1:11" ht="10.5" customHeight="1" x14ac:dyDescent="0.25">
      <c r="A22" s="76"/>
      <c r="B22" s="223" t="s">
        <v>245</v>
      </c>
      <c r="C22" s="223" t="s">
        <v>560</v>
      </c>
      <c r="D22" s="223" t="s">
        <v>561</v>
      </c>
      <c r="E22" s="223" t="s">
        <v>562</v>
      </c>
      <c r="F22" s="225" t="s">
        <v>246</v>
      </c>
      <c r="G22" s="225" t="s">
        <v>247</v>
      </c>
      <c r="H22" s="225" t="s">
        <v>248</v>
      </c>
      <c r="I22" s="225" t="s">
        <v>563</v>
      </c>
      <c r="J22" s="225" t="s">
        <v>250</v>
      </c>
      <c r="K22" s="227" t="s">
        <v>251</v>
      </c>
    </row>
    <row r="23" spans="1:11" ht="12.75" customHeight="1" x14ac:dyDescent="0.25">
      <c r="A23" s="76"/>
      <c r="B23" s="224"/>
      <c r="C23" s="224"/>
      <c r="D23" s="224"/>
      <c r="E23" s="234"/>
      <c r="F23" s="226"/>
      <c r="G23" s="226"/>
      <c r="H23" s="226"/>
      <c r="I23" s="226"/>
      <c r="J23" s="226"/>
      <c r="K23" s="228"/>
    </row>
    <row r="24" spans="1:11" s="82" customFormat="1" ht="43.2" x14ac:dyDescent="0.25">
      <c r="A24" s="78"/>
      <c r="B24" s="113" t="s">
        <v>564</v>
      </c>
      <c r="C24" s="114" t="s">
        <v>290</v>
      </c>
      <c r="D24" s="114" t="s">
        <v>565</v>
      </c>
      <c r="E24" s="114"/>
      <c r="F24" s="115"/>
      <c r="G24" s="115"/>
      <c r="H24" s="115"/>
      <c r="I24" s="115"/>
      <c r="J24" s="115"/>
      <c r="K24" s="116">
        <f>K25</f>
        <v>-230094.41000000003</v>
      </c>
    </row>
    <row r="25" spans="1:11" s="82" customFormat="1" ht="26.4" x14ac:dyDescent="0.25">
      <c r="B25" s="79" t="s">
        <v>418</v>
      </c>
      <c r="C25" s="117" t="s">
        <v>290</v>
      </c>
      <c r="D25" s="117" t="s">
        <v>565</v>
      </c>
      <c r="E25" s="117" t="s">
        <v>566</v>
      </c>
      <c r="F25" s="118" t="s">
        <v>12</v>
      </c>
      <c r="G25" s="118"/>
      <c r="H25" s="118"/>
      <c r="I25" s="118"/>
      <c r="J25" s="118"/>
      <c r="K25" s="119">
        <f>K26+K29+K36+K39+K51+K54+K62+K69+K76+K84+K107+K110+K113+K133+K147+K153+K156+K232+K235+K238+K241+K244+K247+K250+K253+K256+K259+K262+K265+K270+K296+K273+K276+K279+K284+K287+K42+K45+K48+K138+K95+K159+K217+K87+K101+K187+K90+K57+K130+K144+K181+K222+K196+K290+K162+K168+K225+K127+K124+K104+K174+K141+K228+K150+K165+K171+K184+K193+K79+K201+K206+K293+K190+K98+K214+K121+K211</f>
        <v>-230094.41000000003</v>
      </c>
    </row>
    <row r="26" spans="1:11" s="82" customFormat="1" ht="26.4" hidden="1" x14ac:dyDescent="0.25">
      <c r="B26" s="79" t="s">
        <v>420</v>
      </c>
      <c r="C26" s="117" t="s">
        <v>290</v>
      </c>
      <c r="D26" s="117" t="s">
        <v>565</v>
      </c>
      <c r="E26" s="117" t="s">
        <v>566</v>
      </c>
      <c r="F26" s="118" t="s">
        <v>12</v>
      </c>
      <c r="G26" s="118" t="s">
        <v>255</v>
      </c>
      <c r="H26" s="118" t="s">
        <v>339</v>
      </c>
      <c r="I26" s="118" t="s">
        <v>567</v>
      </c>
      <c r="J26" s="118"/>
      <c r="K26" s="119">
        <f>K27</f>
        <v>0</v>
      </c>
    </row>
    <row r="27" spans="1:11" s="82" customFormat="1" ht="66.75" hidden="1" customHeight="1" x14ac:dyDescent="0.25">
      <c r="B27" s="88" t="s">
        <v>262</v>
      </c>
      <c r="C27" s="120" t="s">
        <v>290</v>
      </c>
      <c r="D27" s="120" t="s">
        <v>565</v>
      </c>
      <c r="E27" s="120" t="s">
        <v>566</v>
      </c>
      <c r="F27" s="121" t="s">
        <v>12</v>
      </c>
      <c r="G27" s="121" t="s">
        <v>255</v>
      </c>
      <c r="H27" s="121" t="s">
        <v>339</v>
      </c>
      <c r="I27" s="121" t="s">
        <v>567</v>
      </c>
      <c r="J27" s="121" t="s">
        <v>14</v>
      </c>
      <c r="K27" s="122">
        <f>K28</f>
        <v>0</v>
      </c>
    </row>
    <row r="28" spans="1:11" s="82" customFormat="1" ht="28.5" hidden="1" customHeight="1" x14ac:dyDescent="0.25">
      <c r="B28" s="89" t="s">
        <v>263</v>
      </c>
      <c r="C28" s="120" t="s">
        <v>290</v>
      </c>
      <c r="D28" s="120" t="s">
        <v>565</v>
      </c>
      <c r="E28" s="120" t="s">
        <v>566</v>
      </c>
      <c r="F28" s="121" t="s">
        <v>12</v>
      </c>
      <c r="G28" s="121" t="s">
        <v>255</v>
      </c>
      <c r="H28" s="121" t="s">
        <v>339</v>
      </c>
      <c r="I28" s="121" t="s">
        <v>567</v>
      </c>
      <c r="J28" s="121" t="s">
        <v>264</v>
      </c>
      <c r="K28" s="122"/>
    </row>
    <row r="29" spans="1:11" s="82" customFormat="1" ht="30" hidden="1" customHeight="1" x14ac:dyDescent="0.25">
      <c r="B29" s="79" t="s">
        <v>310</v>
      </c>
      <c r="C29" s="117" t="s">
        <v>290</v>
      </c>
      <c r="D29" s="117" t="s">
        <v>565</v>
      </c>
      <c r="E29" s="117" t="s">
        <v>566</v>
      </c>
      <c r="F29" s="118" t="s">
        <v>12</v>
      </c>
      <c r="G29" s="118" t="s">
        <v>255</v>
      </c>
      <c r="H29" s="118" t="s">
        <v>339</v>
      </c>
      <c r="I29" s="118" t="s">
        <v>568</v>
      </c>
      <c r="J29" s="118"/>
      <c r="K29" s="119">
        <f>K30+K32+K34</f>
        <v>0</v>
      </c>
    </row>
    <row r="30" spans="1:11" s="82" customFormat="1" ht="71.25" hidden="1" customHeight="1" x14ac:dyDescent="0.25">
      <c r="B30" s="88" t="s">
        <v>262</v>
      </c>
      <c r="C30" s="120" t="s">
        <v>290</v>
      </c>
      <c r="D30" s="120" t="s">
        <v>565</v>
      </c>
      <c r="E30" s="120" t="s">
        <v>566</v>
      </c>
      <c r="F30" s="121" t="s">
        <v>12</v>
      </c>
      <c r="G30" s="121" t="s">
        <v>255</v>
      </c>
      <c r="H30" s="121" t="s">
        <v>339</v>
      </c>
      <c r="I30" s="121" t="s">
        <v>568</v>
      </c>
      <c r="J30" s="121" t="s">
        <v>14</v>
      </c>
      <c r="K30" s="122">
        <f>K31</f>
        <v>0</v>
      </c>
    </row>
    <row r="31" spans="1:11" s="82" customFormat="1" ht="32.25" hidden="1" customHeight="1" x14ac:dyDescent="0.25">
      <c r="B31" s="89" t="s">
        <v>263</v>
      </c>
      <c r="C31" s="120" t="s">
        <v>290</v>
      </c>
      <c r="D31" s="120" t="s">
        <v>565</v>
      </c>
      <c r="E31" s="120" t="s">
        <v>566</v>
      </c>
      <c r="F31" s="121" t="s">
        <v>12</v>
      </c>
      <c r="G31" s="121" t="s">
        <v>255</v>
      </c>
      <c r="H31" s="121" t="s">
        <v>339</v>
      </c>
      <c r="I31" s="121" t="s">
        <v>568</v>
      </c>
      <c r="J31" s="121" t="s">
        <v>264</v>
      </c>
      <c r="K31" s="122"/>
    </row>
    <row r="32" spans="1:11" s="82" customFormat="1" ht="29.25" hidden="1" customHeight="1" x14ac:dyDescent="0.25">
      <c r="B32" s="89" t="s">
        <v>265</v>
      </c>
      <c r="C32" s="120" t="s">
        <v>290</v>
      </c>
      <c r="D32" s="120" t="s">
        <v>565</v>
      </c>
      <c r="E32" s="120" t="s">
        <v>566</v>
      </c>
      <c r="F32" s="121" t="s">
        <v>12</v>
      </c>
      <c r="G32" s="121" t="s">
        <v>255</v>
      </c>
      <c r="H32" s="121" t="s">
        <v>339</v>
      </c>
      <c r="I32" s="121" t="s">
        <v>568</v>
      </c>
      <c r="J32" s="121" t="s">
        <v>266</v>
      </c>
      <c r="K32" s="122">
        <f>K33</f>
        <v>0</v>
      </c>
    </row>
    <row r="33" spans="2:11" s="82" customFormat="1" ht="29.25" hidden="1" customHeight="1" x14ac:dyDescent="0.25">
      <c r="B33" s="89" t="s">
        <v>267</v>
      </c>
      <c r="C33" s="120" t="s">
        <v>290</v>
      </c>
      <c r="D33" s="120" t="s">
        <v>565</v>
      </c>
      <c r="E33" s="120" t="s">
        <v>566</v>
      </c>
      <c r="F33" s="121" t="s">
        <v>12</v>
      </c>
      <c r="G33" s="121" t="s">
        <v>255</v>
      </c>
      <c r="H33" s="121" t="s">
        <v>339</v>
      </c>
      <c r="I33" s="121" t="s">
        <v>568</v>
      </c>
      <c r="J33" s="121" t="s">
        <v>268</v>
      </c>
      <c r="K33" s="122"/>
    </row>
    <row r="34" spans="2:11" s="82" customFormat="1" ht="15" hidden="1" customHeight="1" x14ac:dyDescent="0.25">
      <c r="B34" s="85" t="s">
        <v>285</v>
      </c>
      <c r="C34" s="120" t="s">
        <v>290</v>
      </c>
      <c r="D34" s="120" t="s">
        <v>565</v>
      </c>
      <c r="E34" s="120" t="s">
        <v>566</v>
      </c>
      <c r="F34" s="121" t="s">
        <v>12</v>
      </c>
      <c r="G34" s="121" t="s">
        <v>255</v>
      </c>
      <c r="H34" s="121" t="s">
        <v>339</v>
      </c>
      <c r="I34" s="121" t="s">
        <v>568</v>
      </c>
      <c r="J34" s="121" t="s">
        <v>270</v>
      </c>
      <c r="K34" s="122">
        <f>K35</f>
        <v>0</v>
      </c>
    </row>
    <row r="35" spans="2:11" s="82" customFormat="1" ht="18" hidden="1" customHeight="1" x14ac:dyDescent="0.25">
      <c r="B35" s="85" t="s">
        <v>271</v>
      </c>
      <c r="C35" s="120" t="s">
        <v>290</v>
      </c>
      <c r="D35" s="120" t="s">
        <v>565</v>
      </c>
      <c r="E35" s="120" t="s">
        <v>566</v>
      </c>
      <c r="F35" s="121" t="s">
        <v>12</v>
      </c>
      <c r="G35" s="121" t="s">
        <v>255</v>
      </c>
      <c r="H35" s="121" t="s">
        <v>339</v>
      </c>
      <c r="I35" s="121" t="s">
        <v>568</v>
      </c>
      <c r="J35" s="121" t="s">
        <v>272</v>
      </c>
      <c r="K35" s="122"/>
    </row>
    <row r="36" spans="2:11" s="82" customFormat="1" hidden="1" x14ac:dyDescent="0.25">
      <c r="B36" s="79" t="s">
        <v>500</v>
      </c>
      <c r="C36" s="117" t="s">
        <v>290</v>
      </c>
      <c r="D36" s="117" t="s">
        <v>565</v>
      </c>
      <c r="E36" s="117" t="s">
        <v>566</v>
      </c>
      <c r="F36" s="118" t="s">
        <v>12</v>
      </c>
      <c r="G36" s="118"/>
      <c r="H36" s="118"/>
      <c r="I36" s="118" t="s">
        <v>569</v>
      </c>
      <c r="J36" s="118"/>
      <c r="K36" s="119">
        <f>K37</f>
        <v>0</v>
      </c>
    </row>
    <row r="37" spans="2:11" s="82" customFormat="1" ht="32.25" hidden="1" customHeight="1" x14ac:dyDescent="0.25">
      <c r="B37" s="85" t="s">
        <v>281</v>
      </c>
      <c r="C37" s="120" t="s">
        <v>290</v>
      </c>
      <c r="D37" s="120" t="s">
        <v>565</v>
      </c>
      <c r="E37" s="120" t="s">
        <v>566</v>
      </c>
      <c r="F37" s="121" t="s">
        <v>12</v>
      </c>
      <c r="G37" s="121"/>
      <c r="H37" s="121"/>
      <c r="I37" s="121" t="s">
        <v>569</v>
      </c>
      <c r="J37" s="121" t="s">
        <v>282</v>
      </c>
      <c r="K37" s="122">
        <f>K38</f>
        <v>0</v>
      </c>
    </row>
    <row r="38" spans="2:11" s="82" customFormat="1" ht="23.25" hidden="1" customHeight="1" x14ac:dyDescent="0.25">
      <c r="B38" s="85" t="s">
        <v>283</v>
      </c>
      <c r="C38" s="120" t="s">
        <v>290</v>
      </c>
      <c r="D38" s="120" t="s">
        <v>565</v>
      </c>
      <c r="E38" s="120" t="s">
        <v>566</v>
      </c>
      <c r="F38" s="121" t="s">
        <v>12</v>
      </c>
      <c r="G38" s="121"/>
      <c r="H38" s="121"/>
      <c r="I38" s="121" t="s">
        <v>569</v>
      </c>
      <c r="J38" s="121" t="s">
        <v>284</v>
      </c>
      <c r="K38" s="122"/>
    </row>
    <row r="39" spans="2:11" s="82" customFormat="1" ht="15" hidden="1" customHeight="1" x14ac:dyDescent="0.25">
      <c r="B39" s="79" t="s">
        <v>502</v>
      </c>
      <c r="C39" s="117" t="s">
        <v>290</v>
      </c>
      <c r="D39" s="117" t="s">
        <v>565</v>
      </c>
      <c r="E39" s="117" t="s">
        <v>566</v>
      </c>
      <c r="F39" s="118" t="s">
        <v>12</v>
      </c>
      <c r="G39" s="118" t="s">
        <v>399</v>
      </c>
      <c r="H39" s="118" t="s">
        <v>255</v>
      </c>
      <c r="I39" s="118" t="s">
        <v>570</v>
      </c>
      <c r="J39" s="118"/>
      <c r="K39" s="119">
        <f>K40</f>
        <v>0</v>
      </c>
    </row>
    <row r="40" spans="2:11" s="82" customFormat="1" ht="31.5" hidden="1" customHeight="1" x14ac:dyDescent="0.25">
      <c r="B40" s="85" t="s">
        <v>281</v>
      </c>
      <c r="C40" s="120" t="s">
        <v>290</v>
      </c>
      <c r="D40" s="120" t="s">
        <v>565</v>
      </c>
      <c r="E40" s="120" t="s">
        <v>566</v>
      </c>
      <c r="F40" s="121" t="s">
        <v>12</v>
      </c>
      <c r="G40" s="121" t="s">
        <v>399</v>
      </c>
      <c r="H40" s="121" t="s">
        <v>255</v>
      </c>
      <c r="I40" s="121" t="s">
        <v>570</v>
      </c>
      <c r="J40" s="121" t="s">
        <v>282</v>
      </c>
      <c r="K40" s="122">
        <f>K41</f>
        <v>0</v>
      </c>
    </row>
    <row r="41" spans="2:11" s="82" customFormat="1" ht="18" hidden="1" customHeight="1" x14ac:dyDescent="0.25">
      <c r="B41" s="85" t="s">
        <v>283</v>
      </c>
      <c r="C41" s="120" t="s">
        <v>290</v>
      </c>
      <c r="D41" s="120" t="s">
        <v>565</v>
      </c>
      <c r="E41" s="120" t="s">
        <v>566</v>
      </c>
      <c r="F41" s="121" t="s">
        <v>12</v>
      </c>
      <c r="G41" s="121" t="s">
        <v>399</v>
      </c>
      <c r="H41" s="121" t="s">
        <v>255</v>
      </c>
      <c r="I41" s="121" t="s">
        <v>570</v>
      </c>
      <c r="J41" s="121" t="s">
        <v>284</v>
      </c>
      <c r="K41" s="122"/>
    </row>
    <row r="42" spans="2:11" s="82" customFormat="1" ht="66.75" customHeight="1" x14ac:dyDescent="0.25">
      <c r="B42" s="79" t="s">
        <v>571</v>
      </c>
      <c r="C42" s="117" t="s">
        <v>290</v>
      </c>
      <c r="D42" s="117" t="s">
        <v>565</v>
      </c>
      <c r="E42" s="117" t="s">
        <v>566</v>
      </c>
      <c r="F42" s="118" t="s">
        <v>12</v>
      </c>
      <c r="G42" s="118"/>
      <c r="H42" s="118"/>
      <c r="I42" s="118" t="s">
        <v>572</v>
      </c>
      <c r="J42" s="118"/>
      <c r="K42" s="119">
        <f>K43</f>
        <v>221657</v>
      </c>
    </row>
    <row r="43" spans="2:11" s="82" customFormat="1" ht="33" customHeight="1" x14ac:dyDescent="0.25">
      <c r="B43" s="85" t="s">
        <v>281</v>
      </c>
      <c r="C43" s="120" t="s">
        <v>290</v>
      </c>
      <c r="D43" s="120" t="s">
        <v>565</v>
      </c>
      <c r="E43" s="120" t="s">
        <v>566</v>
      </c>
      <c r="F43" s="121" t="s">
        <v>12</v>
      </c>
      <c r="G43" s="121"/>
      <c r="H43" s="121"/>
      <c r="I43" s="121" t="s">
        <v>572</v>
      </c>
      <c r="J43" s="121" t="s">
        <v>282</v>
      </c>
      <c r="K43" s="122">
        <f>K44</f>
        <v>221657</v>
      </c>
    </row>
    <row r="44" spans="2:11" s="82" customFormat="1" ht="23.25" customHeight="1" x14ac:dyDescent="0.25">
      <c r="B44" s="85" t="s">
        <v>283</v>
      </c>
      <c r="C44" s="120" t="s">
        <v>290</v>
      </c>
      <c r="D44" s="120" t="s">
        <v>565</v>
      </c>
      <c r="E44" s="120" t="s">
        <v>566</v>
      </c>
      <c r="F44" s="121" t="s">
        <v>12</v>
      </c>
      <c r="G44" s="121"/>
      <c r="H44" s="121"/>
      <c r="I44" s="121" t="s">
        <v>572</v>
      </c>
      <c r="J44" s="121" t="s">
        <v>284</v>
      </c>
      <c r="K44" s="122">
        <f>161657+60000</f>
        <v>221657</v>
      </c>
    </row>
    <row r="45" spans="2:11" s="82" customFormat="1" ht="18.600000000000001" hidden="1" customHeight="1" x14ac:dyDescent="0.25">
      <c r="B45" s="79" t="s">
        <v>506</v>
      </c>
      <c r="C45" s="117" t="s">
        <v>290</v>
      </c>
      <c r="D45" s="117" t="s">
        <v>565</v>
      </c>
      <c r="E45" s="117" t="s">
        <v>566</v>
      </c>
      <c r="F45" s="118" t="s">
        <v>12</v>
      </c>
      <c r="G45" s="118"/>
      <c r="H45" s="118"/>
      <c r="I45" s="118" t="s">
        <v>573</v>
      </c>
      <c r="J45" s="118"/>
      <c r="K45" s="119">
        <f>K46</f>
        <v>0</v>
      </c>
    </row>
    <row r="46" spans="2:11" s="82" customFormat="1" ht="33.75" hidden="1" customHeight="1" x14ac:dyDescent="0.25">
      <c r="B46" s="85" t="s">
        <v>281</v>
      </c>
      <c r="C46" s="120" t="s">
        <v>290</v>
      </c>
      <c r="D46" s="120" t="s">
        <v>565</v>
      </c>
      <c r="E46" s="120" t="s">
        <v>566</v>
      </c>
      <c r="F46" s="121" t="s">
        <v>12</v>
      </c>
      <c r="G46" s="121"/>
      <c r="H46" s="121"/>
      <c r="I46" s="121" t="s">
        <v>573</v>
      </c>
      <c r="J46" s="121" t="s">
        <v>282</v>
      </c>
      <c r="K46" s="122">
        <f>K47</f>
        <v>0</v>
      </c>
    </row>
    <row r="47" spans="2:11" s="82" customFormat="1" ht="22.5" hidden="1" customHeight="1" x14ac:dyDescent="0.25">
      <c r="B47" s="85" t="s">
        <v>283</v>
      </c>
      <c r="C47" s="120" t="s">
        <v>290</v>
      </c>
      <c r="D47" s="120" t="s">
        <v>565</v>
      </c>
      <c r="E47" s="120" t="s">
        <v>566</v>
      </c>
      <c r="F47" s="121" t="s">
        <v>12</v>
      </c>
      <c r="G47" s="121"/>
      <c r="H47" s="121"/>
      <c r="I47" s="121" t="s">
        <v>573</v>
      </c>
      <c r="J47" s="121" t="s">
        <v>284</v>
      </c>
      <c r="K47" s="122"/>
    </row>
    <row r="48" spans="2:11" s="82" customFormat="1" ht="72.75" hidden="1" customHeight="1" x14ac:dyDescent="0.25">
      <c r="B48" s="79" t="s">
        <v>574</v>
      </c>
      <c r="C48" s="117" t="s">
        <v>290</v>
      </c>
      <c r="D48" s="117" t="s">
        <v>565</v>
      </c>
      <c r="E48" s="117" t="s">
        <v>566</v>
      </c>
      <c r="F48" s="118" t="s">
        <v>12</v>
      </c>
      <c r="G48" s="118"/>
      <c r="H48" s="118"/>
      <c r="I48" s="118" t="s">
        <v>575</v>
      </c>
      <c r="J48" s="118"/>
      <c r="K48" s="119">
        <f>K49</f>
        <v>0</v>
      </c>
    </row>
    <row r="49" spans="2:11" s="82" customFormat="1" ht="33.75" hidden="1" customHeight="1" x14ac:dyDescent="0.25">
      <c r="B49" s="85" t="s">
        <v>281</v>
      </c>
      <c r="C49" s="120" t="s">
        <v>290</v>
      </c>
      <c r="D49" s="120" t="s">
        <v>565</v>
      </c>
      <c r="E49" s="120" t="s">
        <v>566</v>
      </c>
      <c r="F49" s="121" t="s">
        <v>12</v>
      </c>
      <c r="G49" s="121"/>
      <c r="H49" s="121"/>
      <c r="I49" s="121" t="s">
        <v>575</v>
      </c>
      <c r="J49" s="121" t="s">
        <v>282</v>
      </c>
      <c r="K49" s="122">
        <f>K50</f>
        <v>0</v>
      </c>
    </row>
    <row r="50" spans="2:11" s="82" customFormat="1" ht="18" hidden="1" customHeight="1" x14ac:dyDescent="0.25">
      <c r="B50" s="85" t="s">
        <v>283</v>
      </c>
      <c r="C50" s="120" t="s">
        <v>290</v>
      </c>
      <c r="D50" s="120" t="s">
        <v>565</v>
      </c>
      <c r="E50" s="120" t="s">
        <v>566</v>
      </c>
      <c r="F50" s="121" t="s">
        <v>12</v>
      </c>
      <c r="G50" s="121"/>
      <c r="H50" s="121"/>
      <c r="I50" s="121" t="s">
        <v>575</v>
      </c>
      <c r="J50" s="121" t="s">
        <v>284</v>
      </c>
      <c r="K50" s="122"/>
    </row>
    <row r="51" spans="2:11" s="82" customFormat="1" ht="26.25" hidden="1" customHeight="1" x14ac:dyDescent="0.25">
      <c r="B51" s="97" t="s">
        <v>545</v>
      </c>
      <c r="C51" s="117" t="s">
        <v>290</v>
      </c>
      <c r="D51" s="117" t="s">
        <v>565</v>
      </c>
      <c r="E51" s="117" t="s">
        <v>566</v>
      </c>
      <c r="F51" s="118" t="s">
        <v>12</v>
      </c>
      <c r="G51" s="118" t="s">
        <v>364</v>
      </c>
      <c r="H51" s="118" t="s">
        <v>255</v>
      </c>
      <c r="I51" s="118" t="s">
        <v>576</v>
      </c>
      <c r="J51" s="118"/>
      <c r="K51" s="123">
        <f>K52</f>
        <v>0</v>
      </c>
    </row>
    <row r="52" spans="2:11" s="82" customFormat="1" ht="33" hidden="1" customHeight="1" x14ac:dyDescent="0.25">
      <c r="B52" s="85" t="s">
        <v>281</v>
      </c>
      <c r="C52" s="120" t="s">
        <v>290</v>
      </c>
      <c r="D52" s="120" t="s">
        <v>565</v>
      </c>
      <c r="E52" s="120" t="s">
        <v>566</v>
      </c>
      <c r="F52" s="121" t="s">
        <v>12</v>
      </c>
      <c r="G52" s="121" t="s">
        <v>364</v>
      </c>
      <c r="H52" s="121" t="s">
        <v>255</v>
      </c>
      <c r="I52" s="121" t="s">
        <v>576</v>
      </c>
      <c r="J52" s="121" t="s">
        <v>282</v>
      </c>
      <c r="K52" s="124">
        <f>K53</f>
        <v>0</v>
      </c>
    </row>
    <row r="53" spans="2:11" s="82" customFormat="1" ht="21" hidden="1" customHeight="1" x14ac:dyDescent="0.25">
      <c r="B53" s="85" t="s">
        <v>547</v>
      </c>
      <c r="C53" s="120" t="s">
        <v>290</v>
      </c>
      <c r="D53" s="120" t="s">
        <v>565</v>
      </c>
      <c r="E53" s="120" t="s">
        <v>566</v>
      </c>
      <c r="F53" s="121" t="s">
        <v>12</v>
      </c>
      <c r="G53" s="121" t="s">
        <v>364</v>
      </c>
      <c r="H53" s="121" t="s">
        <v>255</v>
      </c>
      <c r="I53" s="121" t="s">
        <v>576</v>
      </c>
      <c r="J53" s="121" t="s">
        <v>548</v>
      </c>
      <c r="K53" s="124"/>
    </row>
    <row r="54" spans="2:11" s="82" customFormat="1" ht="16.5" hidden="1" customHeight="1" x14ac:dyDescent="0.25">
      <c r="B54" s="79" t="s">
        <v>426</v>
      </c>
      <c r="C54" s="117" t="s">
        <v>290</v>
      </c>
      <c r="D54" s="117" t="s">
        <v>565</v>
      </c>
      <c r="E54" s="117" t="s">
        <v>566</v>
      </c>
      <c r="F54" s="118" t="s">
        <v>12</v>
      </c>
      <c r="G54" s="125"/>
      <c r="H54" s="125"/>
      <c r="I54" s="125" t="s">
        <v>577</v>
      </c>
      <c r="J54" s="125"/>
      <c r="K54" s="126">
        <f>K55</f>
        <v>0</v>
      </c>
    </row>
    <row r="55" spans="2:11" s="82" customFormat="1" ht="30" hidden="1" customHeight="1" x14ac:dyDescent="0.25">
      <c r="B55" s="85" t="s">
        <v>281</v>
      </c>
      <c r="C55" s="120" t="s">
        <v>290</v>
      </c>
      <c r="D55" s="120" t="s">
        <v>565</v>
      </c>
      <c r="E55" s="120" t="s">
        <v>566</v>
      </c>
      <c r="F55" s="121" t="s">
        <v>12</v>
      </c>
      <c r="G55" s="127"/>
      <c r="H55" s="127"/>
      <c r="I55" s="127" t="s">
        <v>577</v>
      </c>
      <c r="J55" s="127" t="s">
        <v>282</v>
      </c>
      <c r="K55" s="128">
        <f>K56</f>
        <v>0</v>
      </c>
    </row>
    <row r="56" spans="2:11" s="82" customFormat="1" ht="21" hidden="1" customHeight="1" x14ac:dyDescent="0.25">
      <c r="B56" s="85" t="s">
        <v>283</v>
      </c>
      <c r="C56" s="120" t="s">
        <v>290</v>
      </c>
      <c r="D56" s="120" t="s">
        <v>565</v>
      </c>
      <c r="E56" s="120" t="s">
        <v>566</v>
      </c>
      <c r="F56" s="121" t="s">
        <v>12</v>
      </c>
      <c r="G56" s="127"/>
      <c r="H56" s="127"/>
      <c r="I56" s="127" t="s">
        <v>577</v>
      </c>
      <c r="J56" s="127" t="s">
        <v>284</v>
      </c>
      <c r="K56" s="128"/>
    </row>
    <row r="57" spans="2:11" s="82" customFormat="1" ht="29.25" customHeight="1" x14ac:dyDescent="0.25">
      <c r="B57" s="99" t="s">
        <v>493</v>
      </c>
      <c r="C57" s="117" t="s">
        <v>290</v>
      </c>
      <c r="D57" s="117" t="s">
        <v>565</v>
      </c>
      <c r="E57" s="117" t="s">
        <v>566</v>
      </c>
      <c r="F57" s="118" t="s">
        <v>12</v>
      </c>
      <c r="G57" s="127"/>
      <c r="H57" s="127"/>
      <c r="I57" s="125" t="s">
        <v>712</v>
      </c>
      <c r="J57" s="125"/>
      <c r="K57" s="126">
        <f>K58+K60</f>
        <v>-12349.41</v>
      </c>
    </row>
    <row r="58" spans="2:11" s="82" customFormat="1" ht="27.75" customHeight="1" x14ac:dyDescent="0.25">
      <c r="B58" s="89" t="s">
        <v>495</v>
      </c>
      <c r="C58" s="120" t="s">
        <v>290</v>
      </c>
      <c r="D58" s="120" t="s">
        <v>565</v>
      </c>
      <c r="E58" s="120" t="s">
        <v>566</v>
      </c>
      <c r="F58" s="121" t="s">
        <v>12</v>
      </c>
      <c r="G58" s="127"/>
      <c r="H58" s="127"/>
      <c r="I58" s="127" t="s">
        <v>712</v>
      </c>
      <c r="J58" s="127" t="s">
        <v>496</v>
      </c>
      <c r="K58" s="128">
        <f>K59</f>
        <v>-12349.41</v>
      </c>
    </row>
    <row r="59" spans="2:11" s="82" customFormat="1" ht="25.2" customHeight="1" x14ac:dyDescent="0.25">
      <c r="B59" s="89" t="s">
        <v>497</v>
      </c>
      <c r="C59" s="120" t="s">
        <v>290</v>
      </c>
      <c r="D59" s="120" t="s">
        <v>565</v>
      </c>
      <c r="E59" s="120" t="s">
        <v>566</v>
      </c>
      <c r="F59" s="121" t="s">
        <v>12</v>
      </c>
      <c r="G59" s="127"/>
      <c r="H59" s="127"/>
      <c r="I59" s="127" t="s">
        <v>712</v>
      </c>
      <c r="J59" s="127" t="s">
        <v>498</v>
      </c>
      <c r="K59" s="128">
        <v>-12349.41</v>
      </c>
    </row>
    <row r="60" spans="2:11" s="82" customFormat="1" ht="22.2" hidden="1" customHeight="1" x14ac:dyDescent="0.25">
      <c r="B60" s="102" t="s">
        <v>382</v>
      </c>
      <c r="C60" s="120" t="s">
        <v>290</v>
      </c>
      <c r="D60" s="120" t="s">
        <v>565</v>
      </c>
      <c r="E60" s="120" t="s">
        <v>566</v>
      </c>
      <c r="F60" s="121" t="s">
        <v>12</v>
      </c>
      <c r="G60" s="127"/>
      <c r="H60" s="127"/>
      <c r="I60" s="127" t="s">
        <v>712</v>
      </c>
      <c r="J60" s="127" t="s">
        <v>374</v>
      </c>
      <c r="K60" s="128">
        <f>K61</f>
        <v>0</v>
      </c>
    </row>
    <row r="61" spans="2:11" s="82" customFormat="1" ht="19.95" hidden="1" customHeight="1" x14ac:dyDescent="0.25">
      <c r="B61" s="102" t="s">
        <v>241</v>
      </c>
      <c r="C61" s="120" t="s">
        <v>290</v>
      </c>
      <c r="D61" s="120" t="s">
        <v>565</v>
      </c>
      <c r="E61" s="120" t="s">
        <v>566</v>
      </c>
      <c r="F61" s="121" t="s">
        <v>12</v>
      </c>
      <c r="G61" s="127"/>
      <c r="H61" s="127"/>
      <c r="I61" s="127" t="s">
        <v>712</v>
      </c>
      <c r="J61" s="127" t="s">
        <v>386</v>
      </c>
      <c r="K61" s="128">
        <v>0</v>
      </c>
    </row>
    <row r="62" spans="2:11" s="82" customFormat="1" ht="124.95" hidden="1" customHeight="1" x14ac:dyDescent="0.25">
      <c r="B62" s="97" t="s">
        <v>371</v>
      </c>
      <c r="C62" s="129" t="s">
        <v>290</v>
      </c>
      <c r="D62" s="129" t="s">
        <v>565</v>
      </c>
      <c r="E62" s="117" t="s">
        <v>566</v>
      </c>
      <c r="F62" s="125" t="s">
        <v>12</v>
      </c>
      <c r="G62" s="125" t="s">
        <v>255</v>
      </c>
      <c r="H62" s="125" t="s">
        <v>347</v>
      </c>
      <c r="I62" s="125" t="s">
        <v>578</v>
      </c>
      <c r="J62" s="125"/>
      <c r="K62" s="130">
        <f>K63+K65+K67</f>
        <v>0</v>
      </c>
    </row>
    <row r="63" spans="2:11" s="82" customFormat="1" ht="68.25" hidden="1" customHeight="1" x14ac:dyDescent="0.25">
      <c r="B63" s="88" t="s">
        <v>262</v>
      </c>
      <c r="C63" s="120" t="s">
        <v>290</v>
      </c>
      <c r="D63" s="120" t="s">
        <v>565</v>
      </c>
      <c r="E63" s="120" t="s">
        <v>566</v>
      </c>
      <c r="F63" s="121" t="s">
        <v>12</v>
      </c>
      <c r="G63" s="121" t="s">
        <v>255</v>
      </c>
      <c r="H63" s="121" t="s">
        <v>347</v>
      </c>
      <c r="I63" s="121" t="s">
        <v>578</v>
      </c>
      <c r="J63" s="121" t="s">
        <v>14</v>
      </c>
      <c r="K63" s="122">
        <f>K64</f>
        <v>0</v>
      </c>
    </row>
    <row r="64" spans="2:11" s="82" customFormat="1" ht="30.75" hidden="1" customHeight="1" x14ac:dyDescent="0.25">
      <c r="B64" s="89" t="s">
        <v>263</v>
      </c>
      <c r="C64" s="120" t="s">
        <v>290</v>
      </c>
      <c r="D64" s="120" t="s">
        <v>565</v>
      </c>
      <c r="E64" s="120" t="s">
        <v>566</v>
      </c>
      <c r="F64" s="121" t="s">
        <v>12</v>
      </c>
      <c r="G64" s="121" t="s">
        <v>255</v>
      </c>
      <c r="H64" s="121" t="s">
        <v>347</v>
      </c>
      <c r="I64" s="121" t="s">
        <v>578</v>
      </c>
      <c r="J64" s="121" t="s">
        <v>264</v>
      </c>
      <c r="K64" s="122"/>
    </row>
    <row r="65" spans="2:11" s="82" customFormat="1" ht="29.25" hidden="1" customHeight="1" x14ac:dyDescent="0.25">
      <c r="B65" s="89" t="s">
        <v>265</v>
      </c>
      <c r="C65" s="120" t="s">
        <v>290</v>
      </c>
      <c r="D65" s="120" t="s">
        <v>565</v>
      </c>
      <c r="E65" s="120" t="s">
        <v>566</v>
      </c>
      <c r="F65" s="121" t="s">
        <v>12</v>
      </c>
      <c r="G65" s="121" t="s">
        <v>255</v>
      </c>
      <c r="H65" s="121" t="s">
        <v>347</v>
      </c>
      <c r="I65" s="121" t="s">
        <v>578</v>
      </c>
      <c r="J65" s="121" t="s">
        <v>266</v>
      </c>
      <c r="K65" s="122">
        <f>K66</f>
        <v>0</v>
      </c>
    </row>
    <row r="66" spans="2:11" s="82" customFormat="1" ht="33" hidden="1" customHeight="1" x14ac:dyDescent="0.25">
      <c r="B66" s="89" t="s">
        <v>267</v>
      </c>
      <c r="C66" s="120" t="s">
        <v>290</v>
      </c>
      <c r="D66" s="120" t="s">
        <v>565</v>
      </c>
      <c r="E66" s="120" t="s">
        <v>566</v>
      </c>
      <c r="F66" s="121" t="s">
        <v>12</v>
      </c>
      <c r="G66" s="121" t="s">
        <v>255</v>
      </c>
      <c r="H66" s="121" t="s">
        <v>347</v>
      </c>
      <c r="I66" s="121" t="s">
        <v>578</v>
      </c>
      <c r="J66" s="121" t="s">
        <v>268</v>
      </c>
      <c r="K66" s="122"/>
    </row>
    <row r="67" spans="2:11" s="82" customFormat="1" ht="22.5" hidden="1" customHeight="1" x14ac:dyDescent="0.25">
      <c r="B67" s="85" t="s">
        <v>373</v>
      </c>
      <c r="C67" s="120" t="s">
        <v>290</v>
      </c>
      <c r="D67" s="120" t="s">
        <v>565</v>
      </c>
      <c r="E67" s="120" t="s">
        <v>566</v>
      </c>
      <c r="F67" s="121" t="s">
        <v>12</v>
      </c>
      <c r="G67" s="121" t="s">
        <v>255</v>
      </c>
      <c r="H67" s="121" t="s">
        <v>347</v>
      </c>
      <c r="I67" s="121" t="s">
        <v>578</v>
      </c>
      <c r="J67" s="121" t="s">
        <v>374</v>
      </c>
      <c r="K67" s="122">
        <f>K68</f>
        <v>0</v>
      </c>
    </row>
    <row r="68" spans="2:11" s="82" customFormat="1" ht="20.25" hidden="1" customHeight="1" x14ac:dyDescent="0.25">
      <c r="B68" s="85" t="s">
        <v>375</v>
      </c>
      <c r="C68" s="120" t="s">
        <v>290</v>
      </c>
      <c r="D68" s="120" t="s">
        <v>565</v>
      </c>
      <c r="E68" s="120" t="s">
        <v>566</v>
      </c>
      <c r="F68" s="121" t="s">
        <v>12</v>
      </c>
      <c r="G68" s="121" t="s">
        <v>255</v>
      </c>
      <c r="H68" s="121" t="s">
        <v>347</v>
      </c>
      <c r="I68" s="121" t="s">
        <v>578</v>
      </c>
      <c r="J68" s="121" t="s">
        <v>376</v>
      </c>
      <c r="K68" s="122"/>
    </row>
    <row r="69" spans="2:11" s="82" customFormat="1" ht="24" customHeight="1" x14ac:dyDescent="0.25">
      <c r="B69" s="79" t="s">
        <v>435</v>
      </c>
      <c r="C69" s="117" t="s">
        <v>290</v>
      </c>
      <c r="D69" s="117" t="s">
        <v>565</v>
      </c>
      <c r="E69" s="117" t="s">
        <v>566</v>
      </c>
      <c r="F69" s="118" t="s">
        <v>12</v>
      </c>
      <c r="G69" s="118"/>
      <c r="H69" s="118"/>
      <c r="I69" s="118" t="s">
        <v>579</v>
      </c>
      <c r="J69" s="118"/>
      <c r="K69" s="119">
        <f>K70+K72+K74</f>
        <v>-63625</v>
      </c>
    </row>
    <row r="70" spans="2:11" s="82" customFormat="1" ht="71.400000000000006" customHeight="1" x14ac:dyDescent="0.25">
      <c r="B70" s="88" t="s">
        <v>262</v>
      </c>
      <c r="C70" s="120" t="s">
        <v>290</v>
      </c>
      <c r="D70" s="120" t="s">
        <v>565</v>
      </c>
      <c r="E70" s="120" t="s">
        <v>566</v>
      </c>
      <c r="F70" s="121" t="s">
        <v>12</v>
      </c>
      <c r="G70" s="121"/>
      <c r="H70" s="121"/>
      <c r="I70" s="121" t="s">
        <v>579</v>
      </c>
      <c r="J70" s="121" t="s">
        <v>14</v>
      </c>
      <c r="K70" s="122">
        <f>K71</f>
        <v>55758</v>
      </c>
    </row>
    <row r="71" spans="2:11" s="82" customFormat="1" ht="18.75" customHeight="1" x14ac:dyDescent="0.25">
      <c r="B71" s="131" t="s">
        <v>437</v>
      </c>
      <c r="C71" s="120" t="s">
        <v>290</v>
      </c>
      <c r="D71" s="120" t="s">
        <v>565</v>
      </c>
      <c r="E71" s="120" t="s">
        <v>566</v>
      </c>
      <c r="F71" s="121" t="s">
        <v>12</v>
      </c>
      <c r="G71" s="121"/>
      <c r="H71" s="121"/>
      <c r="I71" s="121" t="s">
        <v>579</v>
      </c>
      <c r="J71" s="121" t="s">
        <v>438</v>
      </c>
      <c r="K71" s="122">
        <v>55758</v>
      </c>
    </row>
    <row r="72" spans="2:11" s="82" customFormat="1" ht="26.4" x14ac:dyDescent="0.25">
      <c r="B72" s="89" t="s">
        <v>265</v>
      </c>
      <c r="C72" s="120" t="s">
        <v>290</v>
      </c>
      <c r="D72" s="120" t="s">
        <v>565</v>
      </c>
      <c r="E72" s="120" t="s">
        <v>566</v>
      </c>
      <c r="F72" s="121" t="s">
        <v>12</v>
      </c>
      <c r="G72" s="121"/>
      <c r="H72" s="121"/>
      <c r="I72" s="121" t="s">
        <v>579</v>
      </c>
      <c r="J72" s="121" t="s">
        <v>266</v>
      </c>
      <c r="K72" s="122">
        <f>K73</f>
        <v>-119383</v>
      </c>
    </row>
    <row r="73" spans="2:11" s="82" customFormat="1" ht="28.5" customHeight="1" x14ac:dyDescent="0.25">
      <c r="B73" s="89" t="s">
        <v>267</v>
      </c>
      <c r="C73" s="120" t="s">
        <v>290</v>
      </c>
      <c r="D73" s="120" t="s">
        <v>565</v>
      </c>
      <c r="E73" s="120" t="s">
        <v>566</v>
      </c>
      <c r="F73" s="121" t="s">
        <v>12</v>
      </c>
      <c r="G73" s="121"/>
      <c r="H73" s="121"/>
      <c r="I73" s="121" t="s">
        <v>579</v>
      </c>
      <c r="J73" s="121" t="s">
        <v>268</v>
      </c>
      <c r="K73" s="122">
        <v>-119383</v>
      </c>
    </row>
    <row r="74" spans="2:11" s="82" customFormat="1" ht="15.6" hidden="1" customHeight="1" x14ac:dyDescent="0.25">
      <c r="B74" s="85" t="s">
        <v>285</v>
      </c>
      <c r="C74" s="120" t="s">
        <v>290</v>
      </c>
      <c r="D74" s="120" t="s">
        <v>565</v>
      </c>
      <c r="E74" s="120" t="s">
        <v>566</v>
      </c>
      <c r="F74" s="121" t="s">
        <v>12</v>
      </c>
      <c r="G74" s="121"/>
      <c r="H74" s="121"/>
      <c r="I74" s="121" t="s">
        <v>579</v>
      </c>
      <c r="J74" s="121" t="s">
        <v>270</v>
      </c>
      <c r="K74" s="122">
        <f>K75</f>
        <v>0</v>
      </c>
    </row>
    <row r="75" spans="2:11" s="82" customFormat="1" ht="15.6" hidden="1" customHeight="1" x14ac:dyDescent="0.25">
      <c r="B75" s="85" t="s">
        <v>271</v>
      </c>
      <c r="C75" s="120" t="s">
        <v>290</v>
      </c>
      <c r="D75" s="120" t="s">
        <v>565</v>
      </c>
      <c r="E75" s="120" t="s">
        <v>566</v>
      </c>
      <c r="F75" s="121" t="s">
        <v>12</v>
      </c>
      <c r="G75" s="121"/>
      <c r="H75" s="121"/>
      <c r="I75" s="121" t="s">
        <v>579</v>
      </c>
      <c r="J75" s="121" t="s">
        <v>272</v>
      </c>
      <c r="K75" s="122"/>
    </row>
    <row r="76" spans="2:11" s="82" customFormat="1" ht="138.6" hidden="1" customHeight="1" x14ac:dyDescent="0.25">
      <c r="B76" s="79" t="s">
        <v>445</v>
      </c>
      <c r="C76" s="117" t="s">
        <v>290</v>
      </c>
      <c r="D76" s="117" t="s">
        <v>565</v>
      </c>
      <c r="E76" s="117" t="s">
        <v>566</v>
      </c>
      <c r="F76" s="118" t="s">
        <v>12</v>
      </c>
      <c r="G76" s="118"/>
      <c r="H76" s="118"/>
      <c r="I76" s="118" t="s">
        <v>580</v>
      </c>
      <c r="J76" s="118"/>
      <c r="K76" s="119">
        <f>K77</f>
        <v>0</v>
      </c>
    </row>
    <row r="77" spans="2:11" s="82" customFormat="1" ht="28.5" hidden="1" customHeight="1" x14ac:dyDescent="0.25">
      <c r="B77" s="89" t="s">
        <v>265</v>
      </c>
      <c r="C77" s="120" t="s">
        <v>290</v>
      </c>
      <c r="D77" s="120" t="s">
        <v>565</v>
      </c>
      <c r="E77" s="120" t="s">
        <v>566</v>
      </c>
      <c r="F77" s="121" t="s">
        <v>12</v>
      </c>
      <c r="G77" s="121"/>
      <c r="H77" s="121"/>
      <c r="I77" s="121" t="s">
        <v>580</v>
      </c>
      <c r="J77" s="121" t="s">
        <v>266</v>
      </c>
      <c r="K77" s="122">
        <f>K78</f>
        <v>0</v>
      </c>
    </row>
    <row r="78" spans="2:11" s="82" customFormat="1" ht="27.75" hidden="1" customHeight="1" x14ac:dyDescent="0.25">
      <c r="B78" s="89" t="s">
        <v>267</v>
      </c>
      <c r="C78" s="120" t="s">
        <v>290</v>
      </c>
      <c r="D78" s="120" t="s">
        <v>565</v>
      </c>
      <c r="E78" s="120" t="s">
        <v>566</v>
      </c>
      <c r="F78" s="121" t="s">
        <v>12</v>
      </c>
      <c r="G78" s="121"/>
      <c r="H78" s="121"/>
      <c r="I78" s="121" t="s">
        <v>580</v>
      </c>
      <c r="J78" s="121" t="s">
        <v>268</v>
      </c>
      <c r="K78" s="122"/>
    </row>
    <row r="79" spans="2:11" s="82" customFormat="1" ht="21" hidden="1" customHeight="1" x14ac:dyDescent="0.25">
      <c r="B79" s="186" t="s">
        <v>487</v>
      </c>
      <c r="C79" s="117" t="s">
        <v>290</v>
      </c>
      <c r="D79" s="117" t="s">
        <v>565</v>
      </c>
      <c r="E79" s="117" t="s">
        <v>566</v>
      </c>
      <c r="F79" s="118" t="s">
        <v>12</v>
      </c>
      <c r="G79" s="118"/>
      <c r="H79" s="118"/>
      <c r="I79" s="118" t="s">
        <v>779</v>
      </c>
      <c r="J79" s="118"/>
      <c r="K79" s="119">
        <f>K80+K82</f>
        <v>0</v>
      </c>
    </row>
    <row r="80" spans="2:11" s="82" customFormat="1" ht="27.75" hidden="1" customHeight="1" x14ac:dyDescent="0.25">
      <c r="B80" s="89" t="s">
        <v>265</v>
      </c>
      <c r="C80" s="120" t="s">
        <v>290</v>
      </c>
      <c r="D80" s="120" t="s">
        <v>565</v>
      </c>
      <c r="E80" s="120" t="s">
        <v>566</v>
      </c>
      <c r="F80" s="121" t="s">
        <v>12</v>
      </c>
      <c r="G80" s="121"/>
      <c r="H80" s="121"/>
      <c r="I80" s="121" t="s">
        <v>779</v>
      </c>
      <c r="J80" s="121" t="s">
        <v>266</v>
      </c>
      <c r="K80" s="122">
        <f>K81</f>
        <v>0</v>
      </c>
    </row>
    <row r="81" spans="2:11" s="82" customFormat="1" ht="27.75" hidden="1" customHeight="1" x14ac:dyDescent="0.25">
      <c r="B81" s="89" t="s">
        <v>267</v>
      </c>
      <c r="C81" s="120" t="s">
        <v>290</v>
      </c>
      <c r="D81" s="120" t="s">
        <v>565</v>
      </c>
      <c r="E81" s="120" t="s">
        <v>566</v>
      </c>
      <c r="F81" s="121" t="s">
        <v>12</v>
      </c>
      <c r="G81" s="121"/>
      <c r="H81" s="121"/>
      <c r="I81" s="121" t="s">
        <v>779</v>
      </c>
      <c r="J81" s="121" t="s">
        <v>268</v>
      </c>
      <c r="K81" s="122"/>
    </row>
    <row r="82" spans="2:11" s="82" customFormat="1" ht="27.75" hidden="1" customHeight="1" x14ac:dyDescent="0.25">
      <c r="B82" s="85" t="s">
        <v>597</v>
      </c>
      <c r="C82" s="120" t="s">
        <v>290</v>
      </c>
      <c r="D82" s="120" t="s">
        <v>565</v>
      </c>
      <c r="E82" s="120" t="s">
        <v>566</v>
      </c>
      <c r="F82" s="121" t="s">
        <v>12</v>
      </c>
      <c r="G82" s="121"/>
      <c r="H82" s="121"/>
      <c r="I82" s="121" t="s">
        <v>779</v>
      </c>
      <c r="J82" s="121" t="s">
        <v>496</v>
      </c>
      <c r="K82" s="122">
        <f>K83</f>
        <v>0</v>
      </c>
    </row>
    <row r="83" spans="2:11" s="82" customFormat="1" ht="20.25" hidden="1" customHeight="1" x14ac:dyDescent="0.25">
      <c r="B83" s="85" t="s">
        <v>497</v>
      </c>
      <c r="C83" s="120" t="s">
        <v>290</v>
      </c>
      <c r="D83" s="120" t="s">
        <v>565</v>
      </c>
      <c r="E83" s="120" t="s">
        <v>566</v>
      </c>
      <c r="F83" s="121" t="s">
        <v>12</v>
      </c>
      <c r="G83" s="121"/>
      <c r="H83" s="121"/>
      <c r="I83" s="121" t="s">
        <v>779</v>
      </c>
      <c r="J83" s="121" t="s">
        <v>498</v>
      </c>
      <c r="K83" s="122"/>
    </row>
    <row r="84" spans="2:11" s="82" customFormat="1" ht="29.25" hidden="1" customHeight="1" x14ac:dyDescent="0.25">
      <c r="B84" s="79" t="s">
        <v>522</v>
      </c>
      <c r="C84" s="117" t="s">
        <v>290</v>
      </c>
      <c r="D84" s="117" t="s">
        <v>565</v>
      </c>
      <c r="E84" s="117" t="s">
        <v>566</v>
      </c>
      <c r="F84" s="118" t="s">
        <v>12</v>
      </c>
      <c r="G84" s="118" t="s">
        <v>337</v>
      </c>
      <c r="H84" s="118" t="s">
        <v>257</v>
      </c>
      <c r="I84" s="118" t="s">
        <v>581</v>
      </c>
      <c r="J84" s="118"/>
      <c r="K84" s="119">
        <f>K85</f>
        <v>0</v>
      </c>
    </row>
    <row r="85" spans="2:11" s="82" customFormat="1" ht="27" hidden="1" customHeight="1" x14ac:dyDescent="0.25">
      <c r="B85" s="89" t="s">
        <v>265</v>
      </c>
      <c r="C85" s="120" t="s">
        <v>290</v>
      </c>
      <c r="D85" s="120" t="s">
        <v>565</v>
      </c>
      <c r="E85" s="120" t="s">
        <v>566</v>
      </c>
      <c r="F85" s="121" t="s">
        <v>12</v>
      </c>
      <c r="G85" s="121" t="s">
        <v>337</v>
      </c>
      <c r="H85" s="121" t="s">
        <v>257</v>
      </c>
      <c r="I85" s="121" t="s">
        <v>581</v>
      </c>
      <c r="J85" s="121" t="s">
        <v>266</v>
      </c>
      <c r="K85" s="122">
        <f>K86</f>
        <v>0</v>
      </c>
    </row>
    <row r="86" spans="2:11" s="82" customFormat="1" ht="32.25" hidden="1" customHeight="1" x14ac:dyDescent="0.25">
      <c r="B86" s="89" t="s">
        <v>267</v>
      </c>
      <c r="C86" s="120" t="s">
        <v>290</v>
      </c>
      <c r="D86" s="120" t="s">
        <v>565</v>
      </c>
      <c r="E86" s="120" t="s">
        <v>566</v>
      </c>
      <c r="F86" s="121" t="s">
        <v>12</v>
      </c>
      <c r="G86" s="121" t="s">
        <v>337</v>
      </c>
      <c r="H86" s="121" t="s">
        <v>257</v>
      </c>
      <c r="I86" s="121" t="s">
        <v>581</v>
      </c>
      <c r="J86" s="121" t="s">
        <v>268</v>
      </c>
      <c r="K86" s="122"/>
    </row>
    <row r="87" spans="2:11" s="82" customFormat="1" ht="28.5" hidden="1" customHeight="1" x14ac:dyDescent="0.25">
      <c r="B87" s="79" t="s">
        <v>349</v>
      </c>
      <c r="C87" s="117" t="s">
        <v>290</v>
      </c>
      <c r="D87" s="117" t="s">
        <v>565</v>
      </c>
      <c r="E87" s="117" t="s">
        <v>566</v>
      </c>
      <c r="F87" s="118" t="s">
        <v>12</v>
      </c>
      <c r="G87" s="118"/>
      <c r="H87" s="118"/>
      <c r="I87" s="118" t="s">
        <v>582</v>
      </c>
      <c r="J87" s="118"/>
      <c r="K87" s="119">
        <f>K88</f>
        <v>0</v>
      </c>
    </row>
    <row r="88" spans="2:11" s="82" customFormat="1" ht="32.25" hidden="1" customHeight="1" x14ac:dyDescent="0.25">
      <c r="B88" s="89" t="s">
        <v>265</v>
      </c>
      <c r="C88" s="120" t="s">
        <v>290</v>
      </c>
      <c r="D88" s="120" t="s">
        <v>565</v>
      </c>
      <c r="E88" s="120" t="s">
        <v>566</v>
      </c>
      <c r="F88" s="121" t="s">
        <v>12</v>
      </c>
      <c r="G88" s="121"/>
      <c r="H88" s="121"/>
      <c r="I88" s="121" t="s">
        <v>582</v>
      </c>
      <c r="J88" s="121" t="s">
        <v>266</v>
      </c>
      <c r="K88" s="122">
        <f>K89</f>
        <v>0</v>
      </c>
    </row>
    <row r="89" spans="2:11" s="82" customFormat="1" ht="32.25" hidden="1" customHeight="1" x14ac:dyDescent="0.25">
      <c r="B89" s="89" t="s">
        <v>267</v>
      </c>
      <c r="C89" s="120" t="s">
        <v>290</v>
      </c>
      <c r="D89" s="120" t="s">
        <v>565</v>
      </c>
      <c r="E89" s="120" t="s">
        <v>566</v>
      </c>
      <c r="F89" s="121" t="s">
        <v>12</v>
      </c>
      <c r="G89" s="121"/>
      <c r="H89" s="121"/>
      <c r="I89" s="121" t="s">
        <v>582</v>
      </c>
      <c r="J89" s="121" t="s">
        <v>268</v>
      </c>
      <c r="K89" s="122"/>
    </row>
    <row r="90" spans="2:11" s="82" customFormat="1" ht="18" hidden="1" customHeight="1" x14ac:dyDescent="0.25">
      <c r="B90" s="79" t="s">
        <v>583</v>
      </c>
      <c r="C90" s="117" t="s">
        <v>290</v>
      </c>
      <c r="D90" s="117" t="s">
        <v>565</v>
      </c>
      <c r="E90" s="117" t="s">
        <v>566</v>
      </c>
      <c r="F90" s="118" t="s">
        <v>12</v>
      </c>
      <c r="G90" s="121"/>
      <c r="H90" s="121"/>
      <c r="I90" s="118" t="s">
        <v>584</v>
      </c>
      <c r="J90" s="118"/>
      <c r="K90" s="119">
        <f>K91+K93</f>
        <v>0</v>
      </c>
    </row>
    <row r="91" spans="2:11" s="82" customFormat="1" ht="27" hidden="1" customHeight="1" x14ac:dyDescent="0.25">
      <c r="B91" s="89" t="s">
        <v>265</v>
      </c>
      <c r="C91" s="120" t="s">
        <v>290</v>
      </c>
      <c r="D91" s="120" t="s">
        <v>565</v>
      </c>
      <c r="E91" s="120" t="s">
        <v>566</v>
      </c>
      <c r="F91" s="121" t="s">
        <v>12</v>
      </c>
      <c r="G91" s="121"/>
      <c r="H91" s="121"/>
      <c r="I91" s="121" t="s">
        <v>584</v>
      </c>
      <c r="J91" s="132">
        <v>200</v>
      </c>
      <c r="K91" s="122">
        <f>K92</f>
        <v>0</v>
      </c>
    </row>
    <row r="92" spans="2:11" s="82" customFormat="1" ht="32.25" hidden="1" customHeight="1" x14ac:dyDescent="0.25">
      <c r="B92" s="89" t="s">
        <v>267</v>
      </c>
      <c r="C92" s="120" t="s">
        <v>290</v>
      </c>
      <c r="D92" s="120" t="s">
        <v>565</v>
      </c>
      <c r="E92" s="120" t="s">
        <v>566</v>
      </c>
      <c r="F92" s="121" t="s">
        <v>12</v>
      </c>
      <c r="G92" s="121"/>
      <c r="H92" s="121"/>
      <c r="I92" s="121" t="s">
        <v>584</v>
      </c>
      <c r="J92" s="132">
        <v>240</v>
      </c>
      <c r="K92" s="122"/>
    </row>
    <row r="93" spans="2:11" s="82" customFormat="1" ht="21" hidden="1" customHeight="1" x14ac:dyDescent="0.25">
      <c r="B93" s="85" t="s">
        <v>382</v>
      </c>
      <c r="C93" s="120" t="s">
        <v>290</v>
      </c>
      <c r="D93" s="120" t="s">
        <v>565</v>
      </c>
      <c r="E93" s="120" t="s">
        <v>566</v>
      </c>
      <c r="F93" s="121" t="s">
        <v>12</v>
      </c>
      <c r="G93" s="121"/>
      <c r="H93" s="121"/>
      <c r="I93" s="121" t="s">
        <v>584</v>
      </c>
      <c r="J93" s="132">
        <v>500</v>
      </c>
      <c r="K93" s="122">
        <f>K94</f>
        <v>0</v>
      </c>
    </row>
    <row r="94" spans="2:11" s="82" customFormat="1" ht="19.5" hidden="1" customHeight="1" x14ac:dyDescent="0.25">
      <c r="B94" s="85" t="s">
        <v>241</v>
      </c>
      <c r="C94" s="120" t="s">
        <v>290</v>
      </c>
      <c r="D94" s="120" t="s">
        <v>565</v>
      </c>
      <c r="E94" s="120" t="s">
        <v>566</v>
      </c>
      <c r="F94" s="121" t="s">
        <v>12</v>
      </c>
      <c r="G94" s="121"/>
      <c r="H94" s="121"/>
      <c r="I94" s="121" t="s">
        <v>584</v>
      </c>
      <c r="J94" s="132">
        <v>540</v>
      </c>
      <c r="K94" s="122">
        <v>0</v>
      </c>
    </row>
    <row r="95" spans="2:11" s="82" customFormat="1" ht="96.6" hidden="1" customHeight="1" x14ac:dyDescent="0.25">
      <c r="B95" s="79" t="s">
        <v>510</v>
      </c>
      <c r="C95" s="117" t="s">
        <v>290</v>
      </c>
      <c r="D95" s="117" t="s">
        <v>565</v>
      </c>
      <c r="E95" s="117" t="s">
        <v>566</v>
      </c>
      <c r="F95" s="118" t="s">
        <v>12</v>
      </c>
      <c r="G95" s="118"/>
      <c r="H95" s="118"/>
      <c r="I95" s="118" t="s">
        <v>585</v>
      </c>
      <c r="J95" s="118"/>
      <c r="K95" s="119">
        <f>K96</f>
        <v>0</v>
      </c>
    </row>
    <row r="96" spans="2:11" s="82" customFormat="1" ht="32.25" hidden="1" customHeight="1" x14ac:dyDescent="0.25">
      <c r="B96" s="85" t="s">
        <v>281</v>
      </c>
      <c r="C96" s="120" t="s">
        <v>290</v>
      </c>
      <c r="D96" s="120" t="s">
        <v>565</v>
      </c>
      <c r="E96" s="120" t="s">
        <v>566</v>
      </c>
      <c r="F96" s="121" t="s">
        <v>12</v>
      </c>
      <c r="G96" s="121"/>
      <c r="H96" s="121"/>
      <c r="I96" s="121" t="s">
        <v>585</v>
      </c>
      <c r="J96" s="121" t="s">
        <v>282</v>
      </c>
      <c r="K96" s="122">
        <f>K97</f>
        <v>0</v>
      </c>
    </row>
    <row r="97" spans="2:11" s="82" customFormat="1" ht="17.25" hidden="1" customHeight="1" x14ac:dyDescent="0.25">
      <c r="B97" s="85" t="s">
        <v>283</v>
      </c>
      <c r="C97" s="120" t="s">
        <v>290</v>
      </c>
      <c r="D97" s="120" t="s">
        <v>565</v>
      </c>
      <c r="E97" s="120" t="s">
        <v>566</v>
      </c>
      <c r="F97" s="121" t="s">
        <v>12</v>
      </c>
      <c r="G97" s="121"/>
      <c r="H97" s="121"/>
      <c r="I97" s="121" t="s">
        <v>585</v>
      </c>
      <c r="J97" s="121" t="s">
        <v>284</v>
      </c>
      <c r="K97" s="122"/>
    </row>
    <row r="98" spans="2:11" s="82" customFormat="1" ht="60.75" hidden="1" customHeight="1" x14ac:dyDescent="0.25">
      <c r="B98" s="96" t="s">
        <v>805</v>
      </c>
      <c r="C98" s="117" t="s">
        <v>290</v>
      </c>
      <c r="D98" s="117" t="s">
        <v>565</v>
      </c>
      <c r="E98" s="117" t="s">
        <v>566</v>
      </c>
      <c r="F98" s="118" t="s">
        <v>12</v>
      </c>
      <c r="G98" s="121"/>
      <c r="H98" s="121"/>
      <c r="I98" s="118" t="s">
        <v>807</v>
      </c>
      <c r="J98" s="118"/>
      <c r="K98" s="119">
        <f>K99</f>
        <v>0</v>
      </c>
    </row>
    <row r="99" spans="2:11" s="82" customFormat="1" ht="36" hidden="1" customHeight="1" x14ac:dyDescent="0.25">
      <c r="B99" s="85" t="s">
        <v>281</v>
      </c>
      <c r="C99" s="120" t="s">
        <v>290</v>
      </c>
      <c r="D99" s="120" t="s">
        <v>565</v>
      </c>
      <c r="E99" s="120" t="s">
        <v>566</v>
      </c>
      <c r="F99" s="121" t="s">
        <v>12</v>
      </c>
      <c r="G99" s="121"/>
      <c r="H99" s="121"/>
      <c r="I99" s="121" t="s">
        <v>807</v>
      </c>
      <c r="J99" s="121" t="s">
        <v>282</v>
      </c>
      <c r="K99" s="122">
        <f>K100</f>
        <v>0</v>
      </c>
    </row>
    <row r="100" spans="2:11" s="82" customFormat="1" ht="17.25" hidden="1" customHeight="1" x14ac:dyDescent="0.25">
      <c r="B100" s="95" t="s">
        <v>283</v>
      </c>
      <c r="C100" s="120" t="s">
        <v>290</v>
      </c>
      <c r="D100" s="120" t="s">
        <v>565</v>
      </c>
      <c r="E100" s="120" t="s">
        <v>566</v>
      </c>
      <c r="F100" s="121" t="s">
        <v>12</v>
      </c>
      <c r="G100" s="121"/>
      <c r="H100" s="121"/>
      <c r="I100" s="121" t="s">
        <v>807</v>
      </c>
      <c r="J100" s="121" t="s">
        <v>284</v>
      </c>
      <c r="K100" s="122"/>
    </row>
    <row r="101" spans="2:11" s="82" customFormat="1" ht="35.25" hidden="1" customHeight="1" x14ac:dyDescent="0.25">
      <c r="B101" s="97" t="s">
        <v>524</v>
      </c>
      <c r="C101" s="117" t="s">
        <v>290</v>
      </c>
      <c r="D101" s="117" t="s">
        <v>565</v>
      </c>
      <c r="E101" s="117" t="s">
        <v>566</v>
      </c>
      <c r="F101" s="118" t="s">
        <v>12</v>
      </c>
      <c r="G101" s="118"/>
      <c r="H101" s="118"/>
      <c r="I101" s="118" t="s">
        <v>586</v>
      </c>
      <c r="J101" s="118"/>
      <c r="K101" s="119">
        <f>K102</f>
        <v>0</v>
      </c>
    </row>
    <row r="102" spans="2:11" s="82" customFormat="1" ht="17.25" hidden="1" customHeight="1" x14ac:dyDescent="0.25">
      <c r="B102" s="85" t="s">
        <v>520</v>
      </c>
      <c r="C102" s="120" t="s">
        <v>290</v>
      </c>
      <c r="D102" s="120" t="s">
        <v>565</v>
      </c>
      <c r="E102" s="120" t="s">
        <v>566</v>
      </c>
      <c r="F102" s="121" t="s">
        <v>12</v>
      </c>
      <c r="G102" s="121"/>
      <c r="H102" s="121"/>
      <c r="I102" s="121" t="s">
        <v>586</v>
      </c>
      <c r="J102" s="121" t="s">
        <v>343</v>
      </c>
      <c r="K102" s="122">
        <f>K103</f>
        <v>0</v>
      </c>
    </row>
    <row r="103" spans="2:11" s="82" customFormat="1" ht="30.75" hidden="1" customHeight="1" x14ac:dyDescent="0.25">
      <c r="B103" s="133" t="s">
        <v>344</v>
      </c>
      <c r="C103" s="120" t="s">
        <v>290</v>
      </c>
      <c r="D103" s="120" t="s">
        <v>565</v>
      </c>
      <c r="E103" s="120" t="s">
        <v>566</v>
      </c>
      <c r="F103" s="121" t="s">
        <v>12</v>
      </c>
      <c r="G103" s="121"/>
      <c r="H103" s="121"/>
      <c r="I103" s="121" t="s">
        <v>586</v>
      </c>
      <c r="J103" s="121" t="s">
        <v>345</v>
      </c>
      <c r="K103" s="122"/>
    </row>
    <row r="104" spans="2:11" s="82" customFormat="1" ht="30.75" hidden="1" customHeight="1" x14ac:dyDescent="0.25">
      <c r="B104" s="191" t="s">
        <v>736</v>
      </c>
      <c r="C104" s="117" t="s">
        <v>290</v>
      </c>
      <c r="D104" s="117" t="s">
        <v>565</v>
      </c>
      <c r="E104" s="117" t="s">
        <v>566</v>
      </c>
      <c r="F104" s="118" t="s">
        <v>12</v>
      </c>
      <c r="G104" s="121"/>
      <c r="H104" s="121"/>
      <c r="I104" s="118" t="s">
        <v>738</v>
      </c>
      <c r="J104" s="118"/>
      <c r="K104" s="119">
        <f>K105</f>
        <v>0</v>
      </c>
    </row>
    <row r="105" spans="2:11" s="82" customFormat="1" ht="30.75" hidden="1" customHeight="1" x14ac:dyDescent="0.25">
      <c r="B105" s="89" t="s">
        <v>265</v>
      </c>
      <c r="C105" s="120" t="s">
        <v>290</v>
      </c>
      <c r="D105" s="120" t="s">
        <v>565</v>
      </c>
      <c r="E105" s="120" t="s">
        <v>566</v>
      </c>
      <c r="F105" s="121" t="s">
        <v>12</v>
      </c>
      <c r="G105" s="121"/>
      <c r="H105" s="121"/>
      <c r="I105" s="121" t="s">
        <v>738</v>
      </c>
      <c r="J105" s="121" t="s">
        <v>266</v>
      </c>
      <c r="K105" s="122">
        <f>K106</f>
        <v>0</v>
      </c>
    </row>
    <row r="106" spans="2:11" s="82" customFormat="1" ht="30.75" hidden="1" customHeight="1" x14ac:dyDescent="0.25">
      <c r="B106" s="89" t="s">
        <v>267</v>
      </c>
      <c r="C106" s="120" t="s">
        <v>290</v>
      </c>
      <c r="D106" s="120" t="s">
        <v>565</v>
      </c>
      <c r="E106" s="120" t="s">
        <v>566</v>
      </c>
      <c r="F106" s="121" t="s">
        <v>12</v>
      </c>
      <c r="G106" s="121"/>
      <c r="H106" s="121"/>
      <c r="I106" s="121" t="s">
        <v>738</v>
      </c>
      <c r="J106" s="121" t="s">
        <v>268</v>
      </c>
      <c r="K106" s="122"/>
    </row>
    <row r="107" spans="2:11" s="82" customFormat="1" ht="27" customHeight="1" x14ac:dyDescent="0.25">
      <c r="B107" s="79" t="s">
        <v>518</v>
      </c>
      <c r="C107" s="117" t="s">
        <v>290</v>
      </c>
      <c r="D107" s="117" t="s">
        <v>565</v>
      </c>
      <c r="E107" s="117" t="s">
        <v>566</v>
      </c>
      <c r="F107" s="118" t="s">
        <v>12</v>
      </c>
      <c r="G107" s="118" t="s">
        <v>337</v>
      </c>
      <c r="H107" s="118" t="s">
        <v>255</v>
      </c>
      <c r="I107" s="118" t="s">
        <v>587</v>
      </c>
      <c r="J107" s="118"/>
      <c r="K107" s="119">
        <f>K108</f>
        <v>269906</v>
      </c>
    </row>
    <row r="108" spans="2:11" s="82" customFormat="1" ht="18.75" customHeight="1" x14ac:dyDescent="0.25">
      <c r="B108" s="85" t="s">
        <v>520</v>
      </c>
      <c r="C108" s="120" t="s">
        <v>290</v>
      </c>
      <c r="D108" s="120" t="s">
        <v>565</v>
      </c>
      <c r="E108" s="120" t="s">
        <v>566</v>
      </c>
      <c r="F108" s="121" t="s">
        <v>12</v>
      </c>
      <c r="G108" s="121" t="s">
        <v>337</v>
      </c>
      <c r="H108" s="121" t="s">
        <v>255</v>
      </c>
      <c r="I108" s="121" t="s">
        <v>587</v>
      </c>
      <c r="J108" s="121" t="s">
        <v>343</v>
      </c>
      <c r="K108" s="122">
        <f>K109</f>
        <v>269906</v>
      </c>
    </row>
    <row r="109" spans="2:11" s="82" customFormat="1" ht="26.4" customHeight="1" x14ac:dyDescent="0.25">
      <c r="B109" s="105" t="s">
        <v>344</v>
      </c>
      <c r="C109" s="120" t="s">
        <v>290</v>
      </c>
      <c r="D109" s="120" t="s">
        <v>565</v>
      </c>
      <c r="E109" s="120" t="s">
        <v>566</v>
      </c>
      <c r="F109" s="121" t="s">
        <v>12</v>
      </c>
      <c r="G109" s="121" t="s">
        <v>337</v>
      </c>
      <c r="H109" s="121" t="s">
        <v>255</v>
      </c>
      <c r="I109" s="121" t="s">
        <v>587</v>
      </c>
      <c r="J109" s="121" t="s">
        <v>345</v>
      </c>
      <c r="K109" s="122">
        <v>269906</v>
      </c>
    </row>
    <row r="110" spans="2:11" s="82" customFormat="1" ht="46.5" customHeight="1" x14ac:dyDescent="0.25">
      <c r="B110" s="79" t="s">
        <v>526</v>
      </c>
      <c r="C110" s="117" t="s">
        <v>290</v>
      </c>
      <c r="D110" s="117" t="s">
        <v>565</v>
      </c>
      <c r="E110" s="117" t="s">
        <v>566</v>
      </c>
      <c r="F110" s="118" t="s">
        <v>12</v>
      </c>
      <c r="G110" s="118" t="s">
        <v>337</v>
      </c>
      <c r="H110" s="118" t="s">
        <v>257</v>
      </c>
      <c r="I110" s="118" t="s">
        <v>588</v>
      </c>
      <c r="J110" s="118"/>
      <c r="K110" s="119">
        <f>K111</f>
        <v>30000</v>
      </c>
    </row>
    <row r="111" spans="2:11" s="82" customFormat="1" ht="18.75" customHeight="1" x14ac:dyDescent="0.25">
      <c r="B111" s="85" t="s">
        <v>520</v>
      </c>
      <c r="C111" s="120" t="s">
        <v>290</v>
      </c>
      <c r="D111" s="120" t="s">
        <v>565</v>
      </c>
      <c r="E111" s="120" t="s">
        <v>566</v>
      </c>
      <c r="F111" s="121" t="s">
        <v>12</v>
      </c>
      <c r="G111" s="121" t="s">
        <v>337</v>
      </c>
      <c r="H111" s="121" t="s">
        <v>257</v>
      </c>
      <c r="I111" s="121" t="s">
        <v>588</v>
      </c>
      <c r="J111" s="121" t="s">
        <v>343</v>
      </c>
      <c r="K111" s="122">
        <f>K112</f>
        <v>30000</v>
      </c>
    </row>
    <row r="112" spans="2:11" s="82" customFormat="1" ht="28.5" customHeight="1" x14ac:dyDescent="0.25">
      <c r="B112" s="105" t="s">
        <v>344</v>
      </c>
      <c r="C112" s="120" t="s">
        <v>290</v>
      </c>
      <c r="D112" s="120" t="s">
        <v>565</v>
      </c>
      <c r="E112" s="120" t="s">
        <v>566</v>
      </c>
      <c r="F112" s="121" t="s">
        <v>12</v>
      </c>
      <c r="G112" s="121" t="s">
        <v>337</v>
      </c>
      <c r="H112" s="121" t="s">
        <v>257</v>
      </c>
      <c r="I112" s="121" t="s">
        <v>588</v>
      </c>
      <c r="J112" s="121" t="s">
        <v>345</v>
      </c>
      <c r="K112" s="122">
        <v>30000</v>
      </c>
    </row>
    <row r="113" spans="2:11" s="82" customFormat="1" ht="79.5" customHeight="1" x14ac:dyDescent="0.25">
      <c r="B113" s="79" t="s">
        <v>530</v>
      </c>
      <c r="C113" s="117" t="s">
        <v>290</v>
      </c>
      <c r="D113" s="117" t="s">
        <v>565</v>
      </c>
      <c r="E113" s="117" t="s">
        <v>566</v>
      </c>
      <c r="F113" s="118" t="s">
        <v>12</v>
      </c>
      <c r="G113" s="118" t="s">
        <v>337</v>
      </c>
      <c r="H113" s="118" t="s">
        <v>339</v>
      </c>
      <c r="I113" s="118" t="s">
        <v>589</v>
      </c>
      <c r="J113" s="118"/>
      <c r="K113" s="119">
        <f>K114+K116+K118</f>
        <v>-640500</v>
      </c>
    </row>
    <row r="114" spans="2:11" s="82" customFormat="1" ht="69.75" hidden="1" customHeight="1" x14ac:dyDescent="0.25">
      <c r="B114" s="88" t="s">
        <v>262</v>
      </c>
      <c r="C114" s="120" t="s">
        <v>290</v>
      </c>
      <c r="D114" s="120" t="s">
        <v>565</v>
      </c>
      <c r="E114" s="120" t="s">
        <v>566</v>
      </c>
      <c r="F114" s="121" t="s">
        <v>12</v>
      </c>
      <c r="G114" s="121" t="s">
        <v>337</v>
      </c>
      <c r="H114" s="121" t="s">
        <v>361</v>
      </c>
      <c r="I114" s="121" t="s">
        <v>589</v>
      </c>
      <c r="J114" s="121" t="s">
        <v>14</v>
      </c>
      <c r="K114" s="122">
        <f>K115</f>
        <v>0</v>
      </c>
    </row>
    <row r="115" spans="2:11" s="82" customFormat="1" ht="27" hidden="1" customHeight="1" x14ac:dyDescent="0.25">
      <c r="B115" s="89" t="s">
        <v>263</v>
      </c>
      <c r="C115" s="120" t="s">
        <v>290</v>
      </c>
      <c r="D115" s="120" t="s">
        <v>565</v>
      </c>
      <c r="E115" s="120" t="s">
        <v>566</v>
      </c>
      <c r="F115" s="121" t="s">
        <v>12</v>
      </c>
      <c r="G115" s="121" t="s">
        <v>337</v>
      </c>
      <c r="H115" s="121" t="s">
        <v>361</v>
      </c>
      <c r="I115" s="121" t="s">
        <v>589</v>
      </c>
      <c r="J115" s="121" t="s">
        <v>264</v>
      </c>
      <c r="K115" s="122"/>
    </row>
    <row r="116" spans="2:11" s="82" customFormat="1" ht="31.5" hidden="1" customHeight="1" x14ac:dyDescent="0.25">
      <c r="B116" s="89" t="s">
        <v>265</v>
      </c>
      <c r="C116" s="120" t="s">
        <v>290</v>
      </c>
      <c r="D116" s="120" t="s">
        <v>565</v>
      </c>
      <c r="E116" s="120" t="s">
        <v>566</v>
      </c>
      <c r="F116" s="121" t="s">
        <v>12</v>
      </c>
      <c r="G116" s="121" t="s">
        <v>337</v>
      </c>
      <c r="H116" s="121" t="s">
        <v>361</v>
      </c>
      <c r="I116" s="121" t="s">
        <v>589</v>
      </c>
      <c r="J116" s="121" t="s">
        <v>266</v>
      </c>
      <c r="K116" s="122">
        <f>K117</f>
        <v>0</v>
      </c>
    </row>
    <row r="117" spans="2:11" s="82" customFormat="1" ht="29.25" hidden="1" customHeight="1" x14ac:dyDescent="0.25">
      <c r="B117" s="89" t="s">
        <v>267</v>
      </c>
      <c r="C117" s="120" t="s">
        <v>290</v>
      </c>
      <c r="D117" s="120" t="s">
        <v>565</v>
      </c>
      <c r="E117" s="120" t="s">
        <v>566</v>
      </c>
      <c r="F117" s="121" t="s">
        <v>12</v>
      </c>
      <c r="G117" s="121" t="s">
        <v>337</v>
      </c>
      <c r="H117" s="121" t="s">
        <v>361</v>
      </c>
      <c r="I117" s="121" t="s">
        <v>589</v>
      </c>
      <c r="J117" s="121" t="s">
        <v>268</v>
      </c>
      <c r="K117" s="122"/>
    </row>
    <row r="118" spans="2:11" s="82" customFormat="1" ht="19.5" customHeight="1" x14ac:dyDescent="0.25">
      <c r="B118" s="85" t="s">
        <v>342</v>
      </c>
      <c r="C118" s="120" t="s">
        <v>290</v>
      </c>
      <c r="D118" s="120" t="s">
        <v>565</v>
      </c>
      <c r="E118" s="120" t="s">
        <v>566</v>
      </c>
      <c r="F118" s="121" t="s">
        <v>12</v>
      </c>
      <c r="G118" s="121" t="s">
        <v>337</v>
      </c>
      <c r="H118" s="121" t="s">
        <v>339</v>
      </c>
      <c r="I118" s="121" t="s">
        <v>589</v>
      </c>
      <c r="J118" s="121" t="s">
        <v>343</v>
      </c>
      <c r="K118" s="122">
        <f>K119+K120</f>
        <v>-640500</v>
      </c>
    </row>
    <row r="119" spans="2:11" s="82" customFormat="1" ht="25.95" customHeight="1" x14ac:dyDescent="0.25">
      <c r="B119" s="106" t="s">
        <v>532</v>
      </c>
      <c r="C119" s="120" t="s">
        <v>290</v>
      </c>
      <c r="D119" s="120" t="s">
        <v>565</v>
      </c>
      <c r="E119" s="120" t="s">
        <v>566</v>
      </c>
      <c r="F119" s="121" t="s">
        <v>12</v>
      </c>
      <c r="G119" s="121" t="s">
        <v>337</v>
      </c>
      <c r="H119" s="121" t="s">
        <v>339</v>
      </c>
      <c r="I119" s="121" t="s">
        <v>589</v>
      </c>
      <c r="J119" s="121" t="s">
        <v>533</v>
      </c>
      <c r="K119" s="122">
        <v>-400000</v>
      </c>
    </row>
    <row r="120" spans="2:11" s="82" customFormat="1" ht="30.75" customHeight="1" x14ac:dyDescent="0.25">
      <c r="B120" s="105" t="s">
        <v>344</v>
      </c>
      <c r="C120" s="120" t="s">
        <v>290</v>
      </c>
      <c r="D120" s="120" t="s">
        <v>565</v>
      </c>
      <c r="E120" s="120" t="s">
        <v>566</v>
      </c>
      <c r="F120" s="121" t="s">
        <v>12</v>
      </c>
      <c r="G120" s="121" t="s">
        <v>337</v>
      </c>
      <c r="H120" s="121" t="s">
        <v>339</v>
      </c>
      <c r="I120" s="121" t="s">
        <v>589</v>
      </c>
      <c r="J120" s="121" t="s">
        <v>345</v>
      </c>
      <c r="K120" s="122">
        <v>-240500</v>
      </c>
    </row>
    <row r="121" spans="2:11" s="82" customFormat="1" ht="27.6" hidden="1" customHeight="1" x14ac:dyDescent="0.25">
      <c r="B121" s="97" t="s">
        <v>357</v>
      </c>
      <c r="C121" s="117" t="s">
        <v>290</v>
      </c>
      <c r="D121" s="117" t="s">
        <v>565</v>
      </c>
      <c r="E121" s="117" t="s">
        <v>566</v>
      </c>
      <c r="F121" s="118" t="s">
        <v>12</v>
      </c>
      <c r="G121" s="121"/>
      <c r="H121" s="121"/>
      <c r="I121" s="118" t="s">
        <v>693</v>
      </c>
      <c r="J121" s="118"/>
      <c r="K121" s="119">
        <f>K122</f>
        <v>0</v>
      </c>
    </row>
    <row r="122" spans="2:11" s="82" customFormat="1" ht="30.75" hidden="1" customHeight="1" x14ac:dyDescent="0.25">
      <c r="B122" s="89" t="s">
        <v>265</v>
      </c>
      <c r="C122" s="120" t="s">
        <v>290</v>
      </c>
      <c r="D122" s="120" t="s">
        <v>565</v>
      </c>
      <c r="E122" s="120" t="s">
        <v>566</v>
      </c>
      <c r="F122" s="121" t="s">
        <v>12</v>
      </c>
      <c r="G122" s="121"/>
      <c r="H122" s="121"/>
      <c r="I122" s="121" t="s">
        <v>693</v>
      </c>
      <c r="J122" s="121" t="s">
        <v>266</v>
      </c>
      <c r="K122" s="122">
        <f>K123</f>
        <v>0</v>
      </c>
    </row>
    <row r="123" spans="2:11" s="82" customFormat="1" ht="30.75" hidden="1" customHeight="1" x14ac:dyDescent="0.25">
      <c r="B123" s="89" t="s">
        <v>267</v>
      </c>
      <c r="C123" s="120" t="s">
        <v>290</v>
      </c>
      <c r="D123" s="120" t="s">
        <v>565</v>
      </c>
      <c r="E123" s="120" t="s">
        <v>566</v>
      </c>
      <c r="F123" s="121" t="s">
        <v>12</v>
      </c>
      <c r="G123" s="121"/>
      <c r="H123" s="121"/>
      <c r="I123" s="121" t="s">
        <v>693</v>
      </c>
      <c r="J123" s="121" t="s">
        <v>268</v>
      </c>
      <c r="K123" s="122"/>
    </row>
    <row r="124" spans="2:11" s="82" customFormat="1" ht="22.2" hidden="1" customHeight="1" x14ac:dyDescent="0.25">
      <c r="B124" s="79" t="s">
        <v>732</v>
      </c>
      <c r="C124" s="117" t="s">
        <v>290</v>
      </c>
      <c r="D124" s="117" t="s">
        <v>565</v>
      </c>
      <c r="E124" s="117" t="s">
        <v>566</v>
      </c>
      <c r="F124" s="118" t="s">
        <v>12</v>
      </c>
      <c r="G124" s="121"/>
      <c r="H124" s="121"/>
      <c r="I124" s="118" t="s">
        <v>734</v>
      </c>
      <c r="J124" s="118"/>
      <c r="K124" s="119">
        <f>K125</f>
        <v>0</v>
      </c>
    </row>
    <row r="125" spans="2:11" s="82" customFormat="1" ht="30.75" hidden="1" customHeight="1" x14ac:dyDescent="0.25">
      <c r="B125" s="89" t="s">
        <v>265</v>
      </c>
      <c r="C125" s="120" t="s">
        <v>290</v>
      </c>
      <c r="D125" s="120" t="s">
        <v>565</v>
      </c>
      <c r="E125" s="120" t="s">
        <v>566</v>
      </c>
      <c r="F125" s="121" t="s">
        <v>12</v>
      </c>
      <c r="G125" s="121"/>
      <c r="H125" s="121"/>
      <c r="I125" s="121" t="s">
        <v>734</v>
      </c>
      <c r="J125" s="121" t="s">
        <v>266</v>
      </c>
      <c r="K125" s="122">
        <f>K126</f>
        <v>0</v>
      </c>
    </row>
    <row r="126" spans="2:11" s="82" customFormat="1" ht="30.75" hidden="1" customHeight="1" x14ac:dyDescent="0.25">
      <c r="B126" s="89" t="s">
        <v>267</v>
      </c>
      <c r="C126" s="120" t="s">
        <v>290</v>
      </c>
      <c r="D126" s="120" t="s">
        <v>565</v>
      </c>
      <c r="E126" s="120" t="s">
        <v>566</v>
      </c>
      <c r="F126" s="121" t="s">
        <v>12</v>
      </c>
      <c r="G126" s="121"/>
      <c r="H126" s="121"/>
      <c r="I126" s="121" t="s">
        <v>734</v>
      </c>
      <c r="J126" s="121" t="s">
        <v>268</v>
      </c>
      <c r="K126" s="122"/>
    </row>
    <row r="127" spans="2:11" s="82" customFormat="1" ht="21" hidden="1" customHeight="1" x14ac:dyDescent="0.25">
      <c r="B127" s="186" t="s">
        <v>717</v>
      </c>
      <c r="C127" s="117" t="s">
        <v>290</v>
      </c>
      <c r="D127" s="117" t="s">
        <v>565</v>
      </c>
      <c r="E127" s="117" t="s">
        <v>566</v>
      </c>
      <c r="F127" s="118" t="s">
        <v>12</v>
      </c>
      <c r="G127" s="118"/>
      <c r="H127" s="118"/>
      <c r="I127" s="118" t="s">
        <v>790</v>
      </c>
      <c r="J127" s="118"/>
      <c r="K127" s="119">
        <f>K128</f>
        <v>0</v>
      </c>
    </row>
    <row r="128" spans="2:11" s="82" customFormat="1" ht="30.75" hidden="1" customHeight="1" x14ac:dyDescent="0.25">
      <c r="B128" s="89" t="s">
        <v>265</v>
      </c>
      <c r="C128" s="120" t="s">
        <v>290</v>
      </c>
      <c r="D128" s="120" t="s">
        <v>565</v>
      </c>
      <c r="E128" s="120" t="s">
        <v>566</v>
      </c>
      <c r="F128" s="121" t="s">
        <v>12</v>
      </c>
      <c r="G128" s="121"/>
      <c r="H128" s="121"/>
      <c r="I128" s="121" t="s">
        <v>790</v>
      </c>
      <c r="J128" s="121" t="s">
        <v>266</v>
      </c>
      <c r="K128" s="122">
        <f>K129</f>
        <v>0</v>
      </c>
    </row>
    <row r="129" spans="2:11" s="82" customFormat="1" ht="30.75" hidden="1" customHeight="1" x14ac:dyDescent="0.25">
      <c r="B129" s="89" t="s">
        <v>267</v>
      </c>
      <c r="C129" s="120" t="s">
        <v>290</v>
      </c>
      <c r="D129" s="120" t="s">
        <v>565</v>
      </c>
      <c r="E129" s="120" t="s">
        <v>566</v>
      </c>
      <c r="F129" s="121" t="s">
        <v>12</v>
      </c>
      <c r="G129" s="121"/>
      <c r="H129" s="121"/>
      <c r="I129" s="121" t="s">
        <v>790</v>
      </c>
      <c r="J129" s="121" t="s">
        <v>268</v>
      </c>
      <c r="K129" s="122">
        <v>0</v>
      </c>
    </row>
    <row r="130" spans="2:11" s="82" customFormat="1" ht="19.95" hidden="1" customHeight="1" x14ac:dyDescent="0.25">
      <c r="B130" s="187" t="s">
        <v>590</v>
      </c>
      <c r="C130" s="117" t="s">
        <v>290</v>
      </c>
      <c r="D130" s="117" t="s">
        <v>565</v>
      </c>
      <c r="E130" s="117" t="s">
        <v>566</v>
      </c>
      <c r="F130" s="118" t="s">
        <v>12</v>
      </c>
      <c r="G130" s="118"/>
      <c r="H130" s="118"/>
      <c r="I130" s="118" t="s">
        <v>591</v>
      </c>
      <c r="J130" s="118"/>
      <c r="K130" s="119">
        <f>K131</f>
        <v>0</v>
      </c>
    </row>
    <row r="131" spans="2:11" s="82" customFormat="1" ht="30" hidden="1" customHeight="1" x14ac:dyDescent="0.25">
      <c r="B131" s="85" t="s">
        <v>281</v>
      </c>
      <c r="C131" s="120" t="s">
        <v>290</v>
      </c>
      <c r="D131" s="120" t="s">
        <v>565</v>
      </c>
      <c r="E131" s="120" t="s">
        <v>566</v>
      </c>
      <c r="F131" s="121" t="s">
        <v>12</v>
      </c>
      <c r="G131" s="121"/>
      <c r="H131" s="121"/>
      <c r="I131" s="121" t="s">
        <v>591</v>
      </c>
      <c r="J131" s="121" t="s">
        <v>282</v>
      </c>
      <c r="K131" s="122">
        <f>K132</f>
        <v>0</v>
      </c>
    </row>
    <row r="132" spans="2:11" s="82" customFormat="1" ht="19.2" hidden="1" customHeight="1" x14ac:dyDescent="0.25">
      <c r="B132" s="104" t="s">
        <v>547</v>
      </c>
      <c r="C132" s="120" t="s">
        <v>290</v>
      </c>
      <c r="D132" s="120" t="s">
        <v>565</v>
      </c>
      <c r="E132" s="120" t="s">
        <v>566</v>
      </c>
      <c r="F132" s="121" t="s">
        <v>12</v>
      </c>
      <c r="G132" s="121"/>
      <c r="H132" s="121"/>
      <c r="I132" s="121" t="s">
        <v>591</v>
      </c>
      <c r="J132" s="121" t="s">
        <v>548</v>
      </c>
      <c r="K132" s="122"/>
    </row>
    <row r="133" spans="2:11" s="82" customFormat="1" ht="58.5" hidden="1" customHeight="1" x14ac:dyDescent="0.25">
      <c r="B133" s="79" t="s">
        <v>468</v>
      </c>
      <c r="C133" s="117" t="s">
        <v>290</v>
      </c>
      <c r="D133" s="117" t="s">
        <v>565</v>
      </c>
      <c r="E133" s="117" t="s">
        <v>566</v>
      </c>
      <c r="F133" s="118" t="s">
        <v>12</v>
      </c>
      <c r="G133" s="118" t="s">
        <v>339</v>
      </c>
      <c r="H133" s="118" t="s">
        <v>467</v>
      </c>
      <c r="I133" s="118" t="s">
        <v>592</v>
      </c>
      <c r="J133" s="118"/>
      <c r="K133" s="119">
        <f>K134+K136</f>
        <v>0</v>
      </c>
    </row>
    <row r="134" spans="2:11" s="82" customFormat="1" ht="69" hidden="1" customHeight="1" x14ac:dyDescent="0.25">
      <c r="B134" s="88" t="s">
        <v>262</v>
      </c>
      <c r="C134" s="120" t="s">
        <v>290</v>
      </c>
      <c r="D134" s="120" t="s">
        <v>565</v>
      </c>
      <c r="E134" s="120" t="s">
        <v>566</v>
      </c>
      <c r="F134" s="121" t="s">
        <v>470</v>
      </c>
      <c r="G134" s="121" t="s">
        <v>339</v>
      </c>
      <c r="H134" s="121" t="s">
        <v>467</v>
      </c>
      <c r="I134" s="121" t="s">
        <v>592</v>
      </c>
      <c r="J134" s="121" t="s">
        <v>14</v>
      </c>
      <c r="K134" s="122">
        <f>K135</f>
        <v>0</v>
      </c>
    </row>
    <row r="135" spans="2:11" s="82" customFormat="1" ht="30" hidden="1" customHeight="1" x14ac:dyDescent="0.25">
      <c r="B135" s="89" t="s">
        <v>263</v>
      </c>
      <c r="C135" s="120" t="s">
        <v>290</v>
      </c>
      <c r="D135" s="120" t="s">
        <v>565</v>
      </c>
      <c r="E135" s="120" t="s">
        <v>566</v>
      </c>
      <c r="F135" s="121" t="s">
        <v>12</v>
      </c>
      <c r="G135" s="121" t="s">
        <v>339</v>
      </c>
      <c r="H135" s="121" t="s">
        <v>467</v>
      </c>
      <c r="I135" s="121" t="s">
        <v>592</v>
      </c>
      <c r="J135" s="121" t="s">
        <v>264</v>
      </c>
      <c r="K135" s="122"/>
    </row>
    <row r="136" spans="2:11" s="82" customFormat="1" ht="33.75" hidden="1" customHeight="1" x14ac:dyDescent="0.25">
      <c r="B136" s="89" t="s">
        <v>265</v>
      </c>
      <c r="C136" s="120" t="s">
        <v>290</v>
      </c>
      <c r="D136" s="120" t="s">
        <v>565</v>
      </c>
      <c r="E136" s="120" t="s">
        <v>566</v>
      </c>
      <c r="F136" s="121" t="s">
        <v>470</v>
      </c>
      <c r="G136" s="121" t="s">
        <v>339</v>
      </c>
      <c r="H136" s="121" t="s">
        <v>467</v>
      </c>
      <c r="I136" s="121" t="s">
        <v>592</v>
      </c>
      <c r="J136" s="121" t="s">
        <v>266</v>
      </c>
      <c r="K136" s="122">
        <f>K137</f>
        <v>0</v>
      </c>
    </row>
    <row r="137" spans="2:11" s="82" customFormat="1" ht="33" hidden="1" customHeight="1" x14ac:dyDescent="0.25">
      <c r="B137" s="89" t="s">
        <v>267</v>
      </c>
      <c r="C137" s="120" t="s">
        <v>290</v>
      </c>
      <c r="D137" s="120" t="s">
        <v>565</v>
      </c>
      <c r="E137" s="120" t="s">
        <v>566</v>
      </c>
      <c r="F137" s="121" t="s">
        <v>12</v>
      </c>
      <c r="G137" s="121" t="s">
        <v>339</v>
      </c>
      <c r="H137" s="121" t="s">
        <v>467</v>
      </c>
      <c r="I137" s="121" t="s">
        <v>592</v>
      </c>
      <c r="J137" s="121" t="s">
        <v>268</v>
      </c>
      <c r="K137" s="122"/>
    </row>
    <row r="138" spans="2:11" s="82" customFormat="1" ht="67.5" hidden="1" customHeight="1" x14ac:dyDescent="0.25">
      <c r="B138" s="135" t="s">
        <v>593</v>
      </c>
      <c r="C138" s="117" t="s">
        <v>290</v>
      </c>
      <c r="D138" s="117" t="s">
        <v>565</v>
      </c>
      <c r="E138" s="117" t="s">
        <v>566</v>
      </c>
      <c r="F138" s="118" t="s">
        <v>12</v>
      </c>
      <c r="G138" s="118"/>
      <c r="H138" s="118"/>
      <c r="I138" s="118" t="s">
        <v>594</v>
      </c>
      <c r="J138" s="118"/>
      <c r="K138" s="119">
        <f>K139</f>
        <v>0</v>
      </c>
    </row>
    <row r="139" spans="2:11" s="82" customFormat="1" ht="25.2" hidden="1" customHeight="1" x14ac:dyDescent="0.25">
      <c r="B139" s="136" t="s">
        <v>269</v>
      </c>
      <c r="C139" s="120" t="s">
        <v>290</v>
      </c>
      <c r="D139" s="120" t="s">
        <v>565</v>
      </c>
      <c r="E139" s="120" t="s">
        <v>566</v>
      </c>
      <c r="F139" s="121" t="s">
        <v>12</v>
      </c>
      <c r="G139" s="121"/>
      <c r="H139" s="121"/>
      <c r="I139" s="121" t="s">
        <v>594</v>
      </c>
      <c r="J139" s="121" t="s">
        <v>270</v>
      </c>
      <c r="K139" s="122">
        <f>K140</f>
        <v>0</v>
      </c>
    </row>
    <row r="140" spans="2:11" s="82" customFormat="1" ht="57.6" hidden="1" customHeight="1" x14ac:dyDescent="0.25">
      <c r="B140" s="85" t="s">
        <v>451</v>
      </c>
      <c r="C140" s="120" t="s">
        <v>290</v>
      </c>
      <c r="D140" s="120" t="s">
        <v>565</v>
      </c>
      <c r="E140" s="120" t="s">
        <v>566</v>
      </c>
      <c r="F140" s="121" t="s">
        <v>12</v>
      </c>
      <c r="G140" s="121"/>
      <c r="H140" s="121"/>
      <c r="I140" s="121" t="s">
        <v>594</v>
      </c>
      <c r="J140" s="121" t="s">
        <v>20</v>
      </c>
      <c r="K140" s="122"/>
    </row>
    <row r="141" spans="2:11" s="82" customFormat="1" ht="32.25" hidden="1" customHeight="1" x14ac:dyDescent="0.25">
      <c r="B141" s="192" t="s">
        <v>741</v>
      </c>
      <c r="C141" s="117" t="s">
        <v>290</v>
      </c>
      <c r="D141" s="117" t="s">
        <v>565</v>
      </c>
      <c r="E141" s="117" t="s">
        <v>566</v>
      </c>
      <c r="F141" s="118" t="s">
        <v>12</v>
      </c>
      <c r="G141" s="121"/>
      <c r="H141" s="121"/>
      <c r="I141" s="118" t="s">
        <v>743</v>
      </c>
      <c r="J141" s="118"/>
      <c r="K141" s="119">
        <f>K142</f>
        <v>0</v>
      </c>
    </row>
    <row r="142" spans="2:11" s="82" customFormat="1" ht="31.95" hidden="1" customHeight="1" x14ac:dyDescent="0.25">
      <c r="B142" s="85" t="s">
        <v>281</v>
      </c>
      <c r="C142" s="120" t="s">
        <v>290</v>
      </c>
      <c r="D142" s="120" t="s">
        <v>565</v>
      </c>
      <c r="E142" s="120" t="s">
        <v>566</v>
      </c>
      <c r="F142" s="121" t="s">
        <v>12</v>
      </c>
      <c r="G142" s="121"/>
      <c r="H142" s="121"/>
      <c r="I142" s="121" t="s">
        <v>743</v>
      </c>
      <c r="J142" s="121" t="s">
        <v>282</v>
      </c>
      <c r="K142" s="122">
        <f>K143</f>
        <v>0</v>
      </c>
    </row>
    <row r="143" spans="2:11" s="82" customFormat="1" ht="25.2" hidden="1" customHeight="1" x14ac:dyDescent="0.25">
      <c r="B143" s="95" t="s">
        <v>283</v>
      </c>
      <c r="C143" s="120" t="s">
        <v>290</v>
      </c>
      <c r="D143" s="120" t="s">
        <v>565</v>
      </c>
      <c r="E143" s="120" t="s">
        <v>566</v>
      </c>
      <c r="F143" s="121" t="s">
        <v>12</v>
      </c>
      <c r="G143" s="121"/>
      <c r="H143" s="121"/>
      <c r="I143" s="121" t="s">
        <v>743</v>
      </c>
      <c r="J143" s="121" t="s">
        <v>284</v>
      </c>
      <c r="K143" s="122"/>
    </row>
    <row r="144" spans="2:11" s="82" customFormat="1" ht="19.5" hidden="1" customHeight="1" x14ac:dyDescent="0.25">
      <c r="B144" s="134" t="s">
        <v>595</v>
      </c>
      <c r="C144" s="117" t="s">
        <v>290</v>
      </c>
      <c r="D144" s="117" t="s">
        <v>565</v>
      </c>
      <c r="E144" s="117" t="s">
        <v>566</v>
      </c>
      <c r="F144" s="118" t="s">
        <v>12</v>
      </c>
      <c r="G144" s="121"/>
      <c r="H144" s="121"/>
      <c r="I144" s="118" t="s">
        <v>596</v>
      </c>
      <c r="J144" s="118"/>
      <c r="K144" s="81">
        <f>K145</f>
        <v>0</v>
      </c>
    </row>
    <row r="145" spans="2:11" s="82" customFormat="1" ht="30" hidden="1" customHeight="1" x14ac:dyDescent="0.25">
      <c r="B145" s="85" t="s">
        <v>597</v>
      </c>
      <c r="C145" s="120" t="s">
        <v>290</v>
      </c>
      <c r="D145" s="120" t="s">
        <v>565</v>
      </c>
      <c r="E145" s="120" t="s">
        <v>566</v>
      </c>
      <c r="F145" s="121" t="s">
        <v>12</v>
      </c>
      <c r="G145" s="121"/>
      <c r="H145" s="121"/>
      <c r="I145" s="121" t="s">
        <v>596</v>
      </c>
      <c r="J145" s="121" t="s">
        <v>496</v>
      </c>
      <c r="K145" s="87">
        <f>K146</f>
        <v>0</v>
      </c>
    </row>
    <row r="146" spans="2:11" s="82" customFormat="1" ht="24" hidden="1" customHeight="1" x14ac:dyDescent="0.25">
      <c r="B146" s="85" t="s">
        <v>497</v>
      </c>
      <c r="C146" s="120" t="s">
        <v>290</v>
      </c>
      <c r="D146" s="120" t="s">
        <v>565</v>
      </c>
      <c r="E146" s="120" t="s">
        <v>566</v>
      </c>
      <c r="F146" s="121" t="s">
        <v>12</v>
      </c>
      <c r="G146" s="121"/>
      <c r="H146" s="121"/>
      <c r="I146" s="121" t="s">
        <v>596</v>
      </c>
      <c r="J146" s="121" t="s">
        <v>498</v>
      </c>
      <c r="K146" s="87"/>
    </row>
    <row r="147" spans="2:11" s="82" customFormat="1" ht="55.5" hidden="1" customHeight="1" x14ac:dyDescent="0.25">
      <c r="B147" s="79" t="s">
        <v>598</v>
      </c>
      <c r="C147" s="117" t="s">
        <v>290</v>
      </c>
      <c r="D147" s="117" t="s">
        <v>565</v>
      </c>
      <c r="E147" s="117" t="s">
        <v>566</v>
      </c>
      <c r="F147" s="118" t="s">
        <v>12</v>
      </c>
      <c r="G147" s="118" t="s">
        <v>337</v>
      </c>
      <c r="H147" s="118" t="s">
        <v>339</v>
      </c>
      <c r="I147" s="118" t="s">
        <v>599</v>
      </c>
      <c r="J147" s="118"/>
      <c r="K147" s="119">
        <f>K148</f>
        <v>0</v>
      </c>
    </row>
    <row r="148" spans="2:11" s="82" customFormat="1" ht="18.75" hidden="1" customHeight="1" x14ac:dyDescent="0.25">
      <c r="B148" s="85" t="s">
        <v>342</v>
      </c>
      <c r="C148" s="120" t="s">
        <v>290</v>
      </c>
      <c r="D148" s="120" t="s">
        <v>565</v>
      </c>
      <c r="E148" s="120" t="s">
        <v>566</v>
      </c>
      <c r="F148" s="121" t="s">
        <v>12</v>
      </c>
      <c r="G148" s="121" t="s">
        <v>337</v>
      </c>
      <c r="H148" s="121" t="s">
        <v>339</v>
      </c>
      <c r="I148" s="121" t="s">
        <v>599</v>
      </c>
      <c r="J148" s="121" t="s">
        <v>343</v>
      </c>
      <c r="K148" s="122">
        <f>K149</f>
        <v>0</v>
      </c>
    </row>
    <row r="149" spans="2:11" s="82" customFormat="1" ht="30" hidden="1" customHeight="1" x14ac:dyDescent="0.25">
      <c r="B149" s="105" t="s">
        <v>344</v>
      </c>
      <c r="C149" s="120" t="s">
        <v>290</v>
      </c>
      <c r="D149" s="120" t="s">
        <v>565</v>
      </c>
      <c r="E149" s="120" t="s">
        <v>566</v>
      </c>
      <c r="F149" s="121" t="s">
        <v>12</v>
      </c>
      <c r="G149" s="121" t="s">
        <v>337</v>
      </c>
      <c r="H149" s="121" t="s">
        <v>339</v>
      </c>
      <c r="I149" s="121" t="s">
        <v>599</v>
      </c>
      <c r="J149" s="121" t="s">
        <v>345</v>
      </c>
      <c r="K149" s="122"/>
    </row>
    <row r="150" spans="2:11" s="82" customFormat="1" ht="43.5" hidden="1" customHeight="1" x14ac:dyDescent="0.25">
      <c r="B150" s="79" t="s">
        <v>380</v>
      </c>
      <c r="C150" s="117" t="s">
        <v>290</v>
      </c>
      <c r="D150" s="117" t="s">
        <v>565</v>
      </c>
      <c r="E150" s="117" t="s">
        <v>566</v>
      </c>
      <c r="F150" s="118" t="s">
        <v>12</v>
      </c>
      <c r="G150" s="118" t="s">
        <v>290</v>
      </c>
      <c r="H150" s="118" t="s">
        <v>257</v>
      </c>
      <c r="I150" s="118" t="s">
        <v>686</v>
      </c>
      <c r="J150" s="118"/>
      <c r="K150" s="119">
        <f>K151</f>
        <v>0</v>
      </c>
    </row>
    <row r="151" spans="2:11" s="82" customFormat="1" ht="30" hidden="1" customHeight="1" x14ac:dyDescent="0.25">
      <c r="B151" s="85" t="s">
        <v>382</v>
      </c>
      <c r="C151" s="120" t="s">
        <v>290</v>
      </c>
      <c r="D151" s="120" t="s">
        <v>565</v>
      </c>
      <c r="E151" s="120" t="s">
        <v>566</v>
      </c>
      <c r="F151" s="121" t="s">
        <v>12</v>
      </c>
      <c r="G151" s="121" t="s">
        <v>290</v>
      </c>
      <c r="H151" s="121" t="s">
        <v>257</v>
      </c>
      <c r="I151" s="121" t="s">
        <v>686</v>
      </c>
      <c r="J151" s="121" t="s">
        <v>374</v>
      </c>
      <c r="K151" s="122">
        <f>K152</f>
        <v>0</v>
      </c>
    </row>
    <row r="152" spans="2:11" s="82" customFormat="1" ht="22.5" hidden="1" customHeight="1" x14ac:dyDescent="0.25">
      <c r="B152" s="85" t="s">
        <v>375</v>
      </c>
      <c r="C152" s="120" t="s">
        <v>290</v>
      </c>
      <c r="D152" s="120" t="s">
        <v>565</v>
      </c>
      <c r="E152" s="120" t="s">
        <v>566</v>
      </c>
      <c r="F152" s="121" t="s">
        <v>12</v>
      </c>
      <c r="G152" s="121" t="s">
        <v>290</v>
      </c>
      <c r="H152" s="121" t="s">
        <v>257</v>
      </c>
      <c r="I152" s="121" t="s">
        <v>686</v>
      </c>
      <c r="J152" s="121" t="s">
        <v>376</v>
      </c>
      <c r="K152" s="122"/>
    </row>
    <row r="153" spans="2:11" s="82" customFormat="1" ht="48" hidden="1" customHeight="1" x14ac:dyDescent="0.25">
      <c r="B153" s="135" t="s">
        <v>424</v>
      </c>
      <c r="C153" s="117" t="s">
        <v>290</v>
      </c>
      <c r="D153" s="117" t="s">
        <v>565</v>
      </c>
      <c r="E153" s="120" t="s">
        <v>566</v>
      </c>
      <c r="F153" s="118" t="s">
        <v>12</v>
      </c>
      <c r="G153" s="118"/>
      <c r="H153" s="118"/>
      <c r="I153" s="118" t="s">
        <v>600</v>
      </c>
      <c r="J153" s="118"/>
      <c r="K153" s="119">
        <f>K154</f>
        <v>0</v>
      </c>
    </row>
    <row r="154" spans="2:11" s="82" customFormat="1" ht="30" hidden="1" customHeight="1" x14ac:dyDescent="0.25">
      <c r="B154" s="89" t="s">
        <v>265</v>
      </c>
      <c r="C154" s="120" t="s">
        <v>290</v>
      </c>
      <c r="D154" s="120" t="s">
        <v>565</v>
      </c>
      <c r="E154" s="120" t="s">
        <v>566</v>
      </c>
      <c r="F154" s="121" t="s">
        <v>12</v>
      </c>
      <c r="G154" s="121"/>
      <c r="H154" s="121"/>
      <c r="I154" s="121" t="s">
        <v>600</v>
      </c>
      <c r="J154" s="121" t="s">
        <v>266</v>
      </c>
      <c r="K154" s="122">
        <f>K155</f>
        <v>0</v>
      </c>
    </row>
    <row r="155" spans="2:11" s="82" customFormat="1" ht="30" hidden="1" customHeight="1" x14ac:dyDescent="0.25">
      <c r="B155" s="89" t="s">
        <v>267</v>
      </c>
      <c r="C155" s="120" t="s">
        <v>290</v>
      </c>
      <c r="D155" s="120" t="s">
        <v>565</v>
      </c>
      <c r="E155" s="120" t="s">
        <v>566</v>
      </c>
      <c r="F155" s="121" t="s">
        <v>12</v>
      </c>
      <c r="G155" s="121"/>
      <c r="H155" s="121"/>
      <c r="I155" s="121" t="s">
        <v>600</v>
      </c>
      <c r="J155" s="121" t="s">
        <v>268</v>
      </c>
      <c r="K155" s="122"/>
    </row>
    <row r="156" spans="2:11" s="82" customFormat="1" ht="45.6" hidden="1" customHeight="1" x14ac:dyDescent="0.25">
      <c r="B156" s="135" t="s">
        <v>536</v>
      </c>
      <c r="C156" s="117" t="s">
        <v>290</v>
      </c>
      <c r="D156" s="117" t="s">
        <v>565</v>
      </c>
      <c r="E156" s="117" t="s">
        <v>566</v>
      </c>
      <c r="F156" s="118" t="s">
        <v>12</v>
      </c>
      <c r="G156" s="118" t="s">
        <v>337</v>
      </c>
      <c r="H156" s="118" t="s">
        <v>339</v>
      </c>
      <c r="I156" s="118" t="s">
        <v>601</v>
      </c>
      <c r="J156" s="118"/>
      <c r="K156" s="119">
        <f>K158</f>
        <v>0</v>
      </c>
    </row>
    <row r="157" spans="2:11" s="82" customFormat="1" ht="18.600000000000001" hidden="1" customHeight="1" x14ac:dyDescent="0.25">
      <c r="B157" s="136" t="s">
        <v>342</v>
      </c>
      <c r="C157" s="120" t="s">
        <v>290</v>
      </c>
      <c r="D157" s="120" t="s">
        <v>565</v>
      </c>
      <c r="E157" s="120" t="s">
        <v>566</v>
      </c>
      <c r="F157" s="121" t="s">
        <v>12</v>
      </c>
      <c r="G157" s="121" t="s">
        <v>337</v>
      </c>
      <c r="H157" s="121" t="s">
        <v>339</v>
      </c>
      <c r="I157" s="121" t="s">
        <v>601</v>
      </c>
      <c r="J157" s="121" t="s">
        <v>343</v>
      </c>
      <c r="K157" s="122">
        <f>K158</f>
        <v>0</v>
      </c>
    </row>
    <row r="158" spans="2:11" s="82" customFormat="1" ht="30" hidden="1" customHeight="1" x14ac:dyDescent="0.25">
      <c r="B158" s="106" t="s">
        <v>532</v>
      </c>
      <c r="C158" s="120" t="s">
        <v>290</v>
      </c>
      <c r="D158" s="120" t="s">
        <v>565</v>
      </c>
      <c r="E158" s="120" t="s">
        <v>566</v>
      </c>
      <c r="F158" s="121" t="s">
        <v>12</v>
      </c>
      <c r="G158" s="121" t="s">
        <v>337</v>
      </c>
      <c r="H158" s="121" t="s">
        <v>339</v>
      </c>
      <c r="I158" s="121" t="s">
        <v>601</v>
      </c>
      <c r="J158" s="121" t="s">
        <v>533</v>
      </c>
      <c r="K158" s="122"/>
    </row>
    <row r="159" spans="2:11" s="82" customFormat="1" ht="30" hidden="1" customHeight="1" x14ac:dyDescent="0.25">
      <c r="B159" s="135" t="s">
        <v>447</v>
      </c>
      <c r="C159" s="117" t="s">
        <v>290</v>
      </c>
      <c r="D159" s="117" t="s">
        <v>565</v>
      </c>
      <c r="E159" s="117" t="s">
        <v>566</v>
      </c>
      <c r="F159" s="118" t="s">
        <v>12</v>
      </c>
      <c r="G159" s="118"/>
      <c r="H159" s="118"/>
      <c r="I159" s="118" t="s">
        <v>602</v>
      </c>
      <c r="J159" s="118"/>
      <c r="K159" s="119">
        <f>K160</f>
        <v>0</v>
      </c>
    </row>
    <row r="160" spans="2:11" s="82" customFormat="1" ht="30" hidden="1" customHeight="1" x14ac:dyDescent="0.25">
      <c r="B160" s="89" t="s">
        <v>265</v>
      </c>
      <c r="C160" s="120" t="s">
        <v>290</v>
      </c>
      <c r="D160" s="120" t="s">
        <v>565</v>
      </c>
      <c r="E160" s="120" t="s">
        <v>566</v>
      </c>
      <c r="F160" s="121" t="s">
        <v>12</v>
      </c>
      <c r="G160" s="121"/>
      <c r="H160" s="121"/>
      <c r="I160" s="121" t="s">
        <v>602</v>
      </c>
      <c r="J160" s="121" t="s">
        <v>266</v>
      </c>
      <c r="K160" s="122">
        <f>K161</f>
        <v>0</v>
      </c>
    </row>
    <row r="161" spans="2:11" s="82" customFormat="1" ht="30" hidden="1" customHeight="1" x14ac:dyDescent="0.25">
      <c r="B161" s="89" t="s">
        <v>267</v>
      </c>
      <c r="C161" s="120" t="s">
        <v>290</v>
      </c>
      <c r="D161" s="120" t="s">
        <v>565</v>
      </c>
      <c r="E161" s="120" t="s">
        <v>566</v>
      </c>
      <c r="F161" s="121" t="s">
        <v>12</v>
      </c>
      <c r="G161" s="121"/>
      <c r="H161" s="121"/>
      <c r="I161" s="121" t="s">
        <v>602</v>
      </c>
      <c r="J161" s="121" t="s">
        <v>268</v>
      </c>
      <c r="K161" s="122"/>
    </row>
    <row r="162" spans="2:11" s="82" customFormat="1" ht="40.950000000000003" hidden="1" customHeight="1" x14ac:dyDescent="0.25">
      <c r="B162" s="79" t="s">
        <v>464</v>
      </c>
      <c r="C162" s="117" t="s">
        <v>290</v>
      </c>
      <c r="D162" s="117" t="s">
        <v>565</v>
      </c>
      <c r="E162" s="117" t="s">
        <v>566</v>
      </c>
      <c r="F162" s="118" t="s">
        <v>12</v>
      </c>
      <c r="G162" s="121"/>
      <c r="H162" s="121"/>
      <c r="I162" s="118" t="s">
        <v>603</v>
      </c>
      <c r="J162" s="118"/>
      <c r="K162" s="119">
        <f>K163</f>
        <v>0</v>
      </c>
    </row>
    <row r="163" spans="2:11" s="82" customFormat="1" ht="30" hidden="1" customHeight="1" x14ac:dyDescent="0.25">
      <c r="B163" s="89" t="s">
        <v>265</v>
      </c>
      <c r="C163" s="120" t="s">
        <v>290</v>
      </c>
      <c r="D163" s="120" t="s">
        <v>565</v>
      </c>
      <c r="E163" s="120" t="s">
        <v>566</v>
      </c>
      <c r="F163" s="121" t="s">
        <v>12</v>
      </c>
      <c r="G163" s="121"/>
      <c r="H163" s="121"/>
      <c r="I163" s="121" t="s">
        <v>603</v>
      </c>
      <c r="J163" s="121" t="s">
        <v>266</v>
      </c>
      <c r="K163" s="122">
        <f>K164</f>
        <v>0</v>
      </c>
    </row>
    <row r="164" spans="2:11" s="82" customFormat="1" ht="38.4" hidden="1" customHeight="1" x14ac:dyDescent="0.25">
      <c r="B164" s="89" t="s">
        <v>267</v>
      </c>
      <c r="C164" s="120" t="s">
        <v>290</v>
      </c>
      <c r="D164" s="120" t="s">
        <v>565</v>
      </c>
      <c r="E164" s="120" t="s">
        <v>566</v>
      </c>
      <c r="F164" s="121" t="s">
        <v>12</v>
      </c>
      <c r="G164" s="121"/>
      <c r="H164" s="121"/>
      <c r="I164" s="121" t="s">
        <v>603</v>
      </c>
      <c r="J164" s="121" t="s">
        <v>268</v>
      </c>
      <c r="K164" s="122"/>
    </row>
    <row r="165" spans="2:11" s="82" customFormat="1" ht="210.75" hidden="1" customHeight="1" x14ac:dyDescent="0.25">
      <c r="B165" s="79" t="s">
        <v>391</v>
      </c>
      <c r="C165" s="117" t="s">
        <v>290</v>
      </c>
      <c r="D165" s="117" t="s">
        <v>565</v>
      </c>
      <c r="E165" s="117" t="s">
        <v>566</v>
      </c>
      <c r="F165" s="118" t="s">
        <v>12</v>
      </c>
      <c r="G165" s="118"/>
      <c r="H165" s="118"/>
      <c r="I165" s="118" t="s">
        <v>687</v>
      </c>
      <c r="J165" s="118"/>
      <c r="K165" s="119">
        <f>K166</f>
        <v>0</v>
      </c>
    </row>
    <row r="166" spans="2:11" s="82" customFormat="1" ht="24.75" hidden="1" customHeight="1" x14ac:dyDescent="0.25">
      <c r="B166" s="85" t="s">
        <v>373</v>
      </c>
      <c r="C166" s="120" t="s">
        <v>290</v>
      </c>
      <c r="D166" s="120" t="s">
        <v>565</v>
      </c>
      <c r="E166" s="120" t="s">
        <v>566</v>
      </c>
      <c r="F166" s="121" t="s">
        <v>12</v>
      </c>
      <c r="G166" s="121"/>
      <c r="H166" s="121"/>
      <c r="I166" s="121" t="s">
        <v>687</v>
      </c>
      <c r="J166" s="121" t="s">
        <v>374</v>
      </c>
      <c r="K166" s="122">
        <f>K167</f>
        <v>0</v>
      </c>
    </row>
    <row r="167" spans="2:11" s="82" customFormat="1" ht="19.5" hidden="1" customHeight="1" x14ac:dyDescent="0.25">
      <c r="B167" s="85" t="s">
        <v>241</v>
      </c>
      <c r="C167" s="120" t="s">
        <v>290</v>
      </c>
      <c r="D167" s="120" t="s">
        <v>565</v>
      </c>
      <c r="E167" s="120" t="s">
        <v>566</v>
      </c>
      <c r="F167" s="121" t="s">
        <v>12</v>
      </c>
      <c r="G167" s="121"/>
      <c r="H167" s="121"/>
      <c r="I167" s="121" t="s">
        <v>687</v>
      </c>
      <c r="J167" s="121" t="s">
        <v>386</v>
      </c>
      <c r="K167" s="122"/>
    </row>
    <row r="168" spans="2:11" s="82" customFormat="1" ht="99.6" hidden="1" customHeight="1" x14ac:dyDescent="0.25">
      <c r="B168" s="79" t="s">
        <v>753</v>
      </c>
      <c r="C168" s="117" t="s">
        <v>290</v>
      </c>
      <c r="D168" s="117" t="s">
        <v>565</v>
      </c>
      <c r="E168" s="117" t="s">
        <v>566</v>
      </c>
      <c r="F168" s="118" t="s">
        <v>12</v>
      </c>
      <c r="G168" s="118"/>
      <c r="H168" s="118"/>
      <c r="I168" s="118" t="s">
        <v>604</v>
      </c>
      <c r="J168" s="118"/>
      <c r="K168" s="119">
        <f>K169</f>
        <v>0</v>
      </c>
    </row>
    <row r="169" spans="2:11" s="82" customFormat="1" ht="25.5" hidden="1" customHeight="1" x14ac:dyDescent="0.25">
      <c r="B169" s="89" t="s">
        <v>265</v>
      </c>
      <c r="C169" s="120" t="s">
        <v>290</v>
      </c>
      <c r="D169" s="120" t="s">
        <v>565</v>
      </c>
      <c r="E169" s="120" t="s">
        <v>566</v>
      </c>
      <c r="F169" s="121" t="s">
        <v>12</v>
      </c>
      <c r="G169" s="121"/>
      <c r="H169" s="121"/>
      <c r="I169" s="121" t="s">
        <v>604</v>
      </c>
      <c r="J169" s="121" t="s">
        <v>266</v>
      </c>
      <c r="K169" s="122">
        <f>K170</f>
        <v>0</v>
      </c>
    </row>
    <row r="170" spans="2:11" s="82" customFormat="1" ht="30" hidden="1" customHeight="1" x14ac:dyDescent="0.25">
      <c r="B170" s="89" t="s">
        <v>267</v>
      </c>
      <c r="C170" s="120" t="s">
        <v>290</v>
      </c>
      <c r="D170" s="120" t="s">
        <v>565</v>
      </c>
      <c r="E170" s="120" t="s">
        <v>566</v>
      </c>
      <c r="F170" s="121" t="s">
        <v>12</v>
      </c>
      <c r="G170" s="121"/>
      <c r="H170" s="121"/>
      <c r="I170" s="121" t="s">
        <v>604</v>
      </c>
      <c r="J170" s="121" t="s">
        <v>268</v>
      </c>
      <c r="K170" s="122"/>
    </row>
    <row r="171" spans="2:11" s="82" customFormat="1" ht="101.25" hidden="1" customHeight="1" x14ac:dyDescent="0.25">
      <c r="B171" s="79" t="s">
        <v>396</v>
      </c>
      <c r="C171" s="117" t="s">
        <v>290</v>
      </c>
      <c r="D171" s="117" t="s">
        <v>565</v>
      </c>
      <c r="E171" s="117" t="s">
        <v>566</v>
      </c>
      <c r="F171" s="118" t="s">
        <v>12</v>
      </c>
      <c r="G171" s="118"/>
      <c r="H171" s="118"/>
      <c r="I171" s="118" t="s">
        <v>752</v>
      </c>
      <c r="J171" s="118"/>
      <c r="K171" s="119">
        <f>K172</f>
        <v>0</v>
      </c>
    </row>
    <row r="172" spans="2:11" s="82" customFormat="1" ht="23.25" hidden="1" customHeight="1" x14ac:dyDescent="0.25">
      <c r="B172" s="85" t="s">
        <v>373</v>
      </c>
      <c r="C172" s="120" t="s">
        <v>290</v>
      </c>
      <c r="D172" s="120" t="s">
        <v>565</v>
      </c>
      <c r="E172" s="120" t="s">
        <v>566</v>
      </c>
      <c r="F172" s="121" t="s">
        <v>12</v>
      </c>
      <c r="G172" s="121"/>
      <c r="H172" s="121"/>
      <c r="I172" s="121" t="s">
        <v>752</v>
      </c>
      <c r="J172" s="121" t="s">
        <v>374</v>
      </c>
      <c r="K172" s="122">
        <f>K173</f>
        <v>0</v>
      </c>
    </row>
    <row r="173" spans="2:11" s="82" customFormat="1" ht="21.75" hidden="1" customHeight="1" x14ac:dyDescent="0.25">
      <c r="B173" s="85" t="s">
        <v>241</v>
      </c>
      <c r="C173" s="120" t="s">
        <v>290</v>
      </c>
      <c r="D173" s="120" t="s">
        <v>565</v>
      </c>
      <c r="E173" s="120" t="s">
        <v>566</v>
      </c>
      <c r="F173" s="121" t="s">
        <v>12</v>
      </c>
      <c r="G173" s="121"/>
      <c r="H173" s="121"/>
      <c r="I173" s="121" t="s">
        <v>752</v>
      </c>
      <c r="J173" s="121" t="s">
        <v>386</v>
      </c>
      <c r="K173" s="122"/>
    </row>
    <row r="174" spans="2:11" s="82" customFormat="1" ht="30" hidden="1" customHeight="1" x14ac:dyDescent="0.25">
      <c r="B174" s="79" t="s">
        <v>609</v>
      </c>
      <c r="C174" s="117" t="s">
        <v>290</v>
      </c>
      <c r="D174" s="117" t="s">
        <v>565</v>
      </c>
      <c r="E174" s="117" t="s">
        <v>566</v>
      </c>
      <c r="F174" s="118" t="s">
        <v>12</v>
      </c>
      <c r="G174" s="121"/>
      <c r="H174" s="121"/>
      <c r="I174" s="118" t="s">
        <v>740</v>
      </c>
      <c r="J174" s="118"/>
      <c r="K174" s="119">
        <f>K175+K179+K177</f>
        <v>0</v>
      </c>
    </row>
    <row r="175" spans="2:11" s="82" customFormat="1" ht="30" hidden="1" customHeight="1" x14ac:dyDescent="0.25">
      <c r="B175" s="89" t="s">
        <v>265</v>
      </c>
      <c r="C175" s="120" t="s">
        <v>290</v>
      </c>
      <c r="D175" s="120" t="s">
        <v>565</v>
      </c>
      <c r="E175" s="120" t="s">
        <v>566</v>
      </c>
      <c r="F175" s="121" t="s">
        <v>12</v>
      </c>
      <c r="G175" s="121"/>
      <c r="H175" s="121"/>
      <c r="I175" s="121" t="s">
        <v>740</v>
      </c>
      <c r="J175" s="121" t="s">
        <v>266</v>
      </c>
      <c r="K175" s="122">
        <f>K176</f>
        <v>0</v>
      </c>
    </row>
    <row r="176" spans="2:11" s="82" customFormat="1" ht="30" hidden="1" customHeight="1" x14ac:dyDescent="0.25">
      <c r="B176" s="89" t="s">
        <v>267</v>
      </c>
      <c r="C176" s="120" t="s">
        <v>290</v>
      </c>
      <c r="D176" s="120" t="s">
        <v>565</v>
      </c>
      <c r="E176" s="120" t="s">
        <v>566</v>
      </c>
      <c r="F176" s="121" t="s">
        <v>12</v>
      </c>
      <c r="G176" s="121"/>
      <c r="H176" s="121"/>
      <c r="I176" s="121" t="s">
        <v>740</v>
      </c>
      <c r="J176" s="121" t="s">
        <v>268</v>
      </c>
      <c r="K176" s="122"/>
    </row>
    <row r="177" spans="2:11" s="82" customFormat="1" ht="29.25" hidden="1" customHeight="1" x14ac:dyDescent="0.25">
      <c r="B177" s="85" t="s">
        <v>281</v>
      </c>
      <c r="C177" s="120" t="s">
        <v>290</v>
      </c>
      <c r="D177" s="120" t="s">
        <v>565</v>
      </c>
      <c r="E177" s="120" t="s">
        <v>566</v>
      </c>
      <c r="F177" s="121" t="s">
        <v>12</v>
      </c>
      <c r="G177" s="121"/>
      <c r="H177" s="121"/>
      <c r="I177" s="121" t="s">
        <v>740</v>
      </c>
      <c r="J177" s="121" t="s">
        <v>282</v>
      </c>
      <c r="K177" s="122">
        <f>K178</f>
        <v>0</v>
      </c>
    </row>
    <row r="178" spans="2:11" s="82" customFormat="1" ht="38.25" hidden="1" customHeight="1" x14ac:dyDescent="0.25">
      <c r="B178" s="89" t="s">
        <v>801</v>
      </c>
      <c r="C178" s="120" t="s">
        <v>290</v>
      </c>
      <c r="D178" s="120" t="s">
        <v>565</v>
      </c>
      <c r="E178" s="120" t="s">
        <v>566</v>
      </c>
      <c r="F178" s="121" t="s">
        <v>12</v>
      </c>
      <c r="G178" s="121"/>
      <c r="H178" s="121"/>
      <c r="I178" s="121" t="s">
        <v>740</v>
      </c>
      <c r="J178" s="121" t="s">
        <v>800</v>
      </c>
      <c r="K178" s="122"/>
    </row>
    <row r="179" spans="2:11" s="82" customFormat="1" ht="21" hidden="1" customHeight="1" x14ac:dyDescent="0.25">
      <c r="B179" s="136" t="s">
        <v>269</v>
      </c>
      <c r="C179" s="120" t="s">
        <v>290</v>
      </c>
      <c r="D179" s="120" t="s">
        <v>565</v>
      </c>
      <c r="E179" s="120" t="s">
        <v>566</v>
      </c>
      <c r="F179" s="121" t="s">
        <v>12</v>
      </c>
      <c r="G179" s="121"/>
      <c r="H179" s="121"/>
      <c r="I179" s="121" t="s">
        <v>740</v>
      </c>
      <c r="J179" s="121" t="s">
        <v>270</v>
      </c>
      <c r="K179" s="122">
        <f>K180</f>
        <v>0</v>
      </c>
    </row>
    <row r="180" spans="2:11" s="82" customFormat="1" ht="56.25" hidden="1" customHeight="1" x14ac:dyDescent="0.25">
      <c r="B180" s="85" t="s">
        <v>451</v>
      </c>
      <c r="C180" s="120" t="s">
        <v>290</v>
      </c>
      <c r="D180" s="120" t="s">
        <v>565</v>
      </c>
      <c r="E180" s="120" t="s">
        <v>566</v>
      </c>
      <c r="F180" s="121" t="s">
        <v>12</v>
      </c>
      <c r="G180" s="121"/>
      <c r="H180" s="121"/>
      <c r="I180" s="121" t="s">
        <v>740</v>
      </c>
      <c r="J180" s="121" t="s">
        <v>20</v>
      </c>
      <c r="K180" s="122"/>
    </row>
    <row r="181" spans="2:11" s="82" customFormat="1" ht="56.25" hidden="1" customHeight="1" x14ac:dyDescent="0.25">
      <c r="B181" s="79" t="s">
        <v>770</v>
      </c>
      <c r="C181" s="117" t="s">
        <v>290</v>
      </c>
      <c r="D181" s="117" t="s">
        <v>565</v>
      </c>
      <c r="E181" s="117" t="s">
        <v>566</v>
      </c>
      <c r="F181" s="118" t="s">
        <v>12</v>
      </c>
      <c r="G181" s="121"/>
      <c r="H181" s="121"/>
      <c r="I181" s="118" t="s">
        <v>605</v>
      </c>
      <c r="J181" s="118"/>
      <c r="K181" s="119">
        <f>K182</f>
        <v>0</v>
      </c>
    </row>
    <row r="182" spans="2:11" s="82" customFormat="1" ht="28.5" hidden="1" customHeight="1" x14ac:dyDescent="0.25">
      <c r="B182" s="85" t="s">
        <v>597</v>
      </c>
      <c r="C182" s="120" t="s">
        <v>290</v>
      </c>
      <c r="D182" s="120" t="s">
        <v>565</v>
      </c>
      <c r="E182" s="120" t="s">
        <v>566</v>
      </c>
      <c r="F182" s="121" t="s">
        <v>12</v>
      </c>
      <c r="G182" s="121"/>
      <c r="H182" s="121"/>
      <c r="I182" s="121" t="s">
        <v>605</v>
      </c>
      <c r="J182" s="121" t="s">
        <v>496</v>
      </c>
      <c r="K182" s="122">
        <f>K183</f>
        <v>0</v>
      </c>
    </row>
    <row r="183" spans="2:11" s="82" customFormat="1" ht="18.75" hidden="1" customHeight="1" x14ac:dyDescent="0.25">
      <c r="B183" s="85" t="s">
        <v>497</v>
      </c>
      <c r="C183" s="120" t="s">
        <v>290</v>
      </c>
      <c r="D183" s="120" t="s">
        <v>565</v>
      </c>
      <c r="E183" s="120" t="s">
        <v>566</v>
      </c>
      <c r="F183" s="121" t="s">
        <v>12</v>
      </c>
      <c r="G183" s="121"/>
      <c r="H183" s="121"/>
      <c r="I183" s="121" t="s">
        <v>605</v>
      </c>
      <c r="J183" s="121" t="s">
        <v>498</v>
      </c>
      <c r="K183" s="122"/>
    </row>
    <row r="184" spans="2:11" s="82" customFormat="1" ht="39.75" hidden="1" customHeight="1" x14ac:dyDescent="0.25">
      <c r="B184" s="198" t="s">
        <v>767</v>
      </c>
      <c r="C184" s="117" t="s">
        <v>290</v>
      </c>
      <c r="D184" s="117" t="s">
        <v>565</v>
      </c>
      <c r="E184" s="117" t="s">
        <v>566</v>
      </c>
      <c r="F184" s="118" t="s">
        <v>12</v>
      </c>
      <c r="G184" s="121"/>
      <c r="H184" s="121"/>
      <c r="I184" s="118" t="s">
        <v>769</v>
      </c>
      <c r="J184" s="118"/>
      <c r="K184" s="119">
        <f>K185</f>
        <v>0</v>
      </c>
    </row>
    <row r="185" spans="2:11" s="82" customFormat="1" ht="21" hidden="1" customHeight="1" x14ac:dyDescent="0.25">
      <c r="B185" s="85" t="s">
        <v>520</v>
      </c>
      <c r="C185" s="120" t="s">
        <v>290</v>
      </c>
      <c r="D185" s="120" t="s">
        <v>565</v>
      </c>
      <c r="E185" s="120" t="s">
        <v>566</v>
      </c>
      <c r="F185" s="121" t="s">
        <v>12</v>
      </c>
      <c r="G185" s="121"/>
      <c r="H185" s="121"/>
      <c r="I185" s="121" t="s">
        <v>769</v>
      </c>
      <c r="J185" s="121" t="s">
        <v>343</v>
      </c>
      <c r="K185" s="122">
        <f>K186</f>
        <v>0</v>
      </c>
    </row>
    <row r="186" spans="2:11" s="82" customFormat="1" ht="29.25" hidden="1" customHeight="1" x14ac:dyDescent="0.25">
      <c r="B186" s="105" t="s">
        <v>344</v>
      </c>
      <c r="C186" s="120" t="s">
        <v>290</v>
      </c>
      <c r="D186" s="120" t="s">
        <v>565</v>
      </c>
      <c r="E186" s="120" t="s">
        <v>566</v>
      </c>
      <c r="F186" s="121" t="s">
        <v>12</v>
      </c>
      <c r="G186" s="121"/>
      <c r="H186" s="121"/>
      <c r="I186" s="121" t="s">
        <v>769</v>
      </c>
      <c r="J186" s="121" t="s">
        <v>345</v>
      </c>
      <c r="K186" s="122"/>
    </row>
    <row r="187" spans="2:11" s="82" customFormat="1" ht="75.599999999999994" hidden="1" customHeight="1" x14ac:dyDescent="0.25">
      <c r="B187" s="79" t="s">
        <v>534</v>
      </c>
      <c r="C187" s="117" t="s">
        <v>290</v>
      </c>
      <c r="D187" s="117" t="s">
        <v>565</v>
      </c>
      <c r="E187" s="117" t="s">
        <v>566</v>
      </c>
      <c r="F187" s="118" t="s">
        <v>12</v>
      </c>
      <c r="G187" s="118"/>
      <c r="H187" s="118"/>
      <c r="I187" s="118" t="s">
        <v>606</v>
      </c>
      <c r="J187" s="118"/>
      <c r="K187" s="119">
        <f>K188</f>
        <v>0</v>
      </c>
    </row>
    <row r="188" spans="2:11" s="82" customFormat="1" ht="16.5" hidden="1" customHeight="1" x14ac:dyDescent="0.25">
      <c r="B188" s="85" t="s">
        <v>342</v>
      </c>
      <c r="C188" s="120" t="s">
        <v>290</v>
      </c>
      <c r="D188" s="120" t="s">
        <v>565</v>
      </c>
      <c r="E188" s="120" t="s">
        <v>566</v>
      </c>
      <c r="F188" s="121" t="s">
        <v>12</v>
      </c>
      <c r="G188" s="121"/>
      <c r="H188" s="121"/>
      <c r="I188" s="121" t="s">
        <v>606</v>
      </c>
      <c r="J188" s="121" t="s">
        <v>343</v>
      </c>
      <c r="K188" s="122">
        <f>K189</f>
        <v>0</v>
      </c>
    </row>
    <row r="189" spans="2:11" s="82" customFormat="1" ht="33" hidden="1" customHeight="1" x14ac:dyDescent="0.25">
      <c r="B189" s="105" t="s">
        <v>344</v>
      </c>
      <c r="C189" s="120" t="s">
        <v>290</v>
      </c>
      <c r="D189" s="120" t="s">
        <v>565</v>
      </c>
      <c r="E189" s="120" t="s">
        <v>566</v>
      </c>
      <c r="F189" s="121" t="s">
        <v>12</v>
      </c>
      <c r="G189" s="121"/>
      <c r="H189" s="121"/>
      <c r="I189" s="121" t="s">
        <v>606</v>
      </c>
      <c r="J189" s="121" t="s">
        <v>345</v>
      </c>
      <c r="K189" s="122"/>
    </row>
    <row r="190" spans="2:11" s="82" customFormat="1" ht="26.25" hidden="1" customHeight="1" x14ac:dyDescent="0.25">
      <c r="B190" s="96" t="s">
        <v>802</v>
      </c>
      <c r="C190" s="117" t="s">
        <v>290</v>
      </c>
      <c r="D190" s="117" t="s">
        <v>565</v>
      </c>
      <c r="E190" s="117" t="s">
        <v>566</v>
      </c>
      <c r="F190" s="118" t="s">
        <v>12</v>
      </c>
      <c r="G190" s="118"/>
      <c r="H190" s="118"/>
      <c r="I190" s="118" t="s">
        <v>804</v>
      </c>
      <c r="J190" s="118"/>
      <c r="K190" s="119">
        <f>K191</f>
        <v>0</v>
      </c>
    </row>
    <row r="191" spans="2:11" s="82" customFormat="1" ht="33" hidden="1" customHeight="1" x14ac:dyDescent="0.25">
      <c r="B191" s="85" t="s">
        <v>281</v>
      </c>
      <c r="C191" s="120" t="s">
        <v>290</v>
      </c>
      <c r="D191" s="120" t="s">
        <v>565</v>
      </c>
      <c r="E191" s="120" t="s">
        <v>566</v>
      </c>
      <c r="F191" s="121" t="s">
        <v>12</v>
      </c>
      <c r="G191" s="121"/>
      <c r="H191" s="121"/>
      <c r="I191" s="121" t="s">
        <v>804</v>
      </c>
      <c r="J191" s="121" t="s">
        <v>282</v>
      </c>
      <c r="K191" s="122">
        <f>K192</f>
        <v>0</v>
      </c>
    </row>
    <row r="192" spans="2:11" s="82" customFormat="1" ht="24" hidden="1" customHeight="1" x14ac:dyDescent="0.25">
      <c r="B192" s="95" t="s">
        <v>283</v>
      </c>
      <c r="C192" s="120" t="s">
        <v>290</v>
      </c>
      <c r="D192" s="120" t="s">
        <v>565</v>
      </c>
      <c r="E192" s="120" t="s">
        <v>566</v>
      </c>
      <c r="F192" s="121" t="s">
        <v>12</v>
      </c>
      <c r="G192" s="121"/>
      <c r="H192" s="121"/>
      <c r="I192" s="121" t="s">
        <v>804</v>
      </c>
      <c r="J192" s="121" t="s">
        <v>284</v>
      </c>
      <c r="K192" s="122"/>
    </row>
    <row r="193" spans="2:11" s="82" customFormat="1" ht="70.5" hidden="1" customHeight="1" x14ac:dyDescent="0.25">
      <c r="B193" s="96" t="s">
        <v>772</v>
      </c>
      <c r="C193" s="117" t="s">
        <v>290</v>
      </c>
      <c r="D193" s="117" t="s">
        <v>565</v>
      </c>
      <c r="E193" s="117" t="s">
        <v>566</v>
      </c>
      <c r="F193" s="118" t="s">
        <v>12</v>
      </c>
      <c r="G193" s="121"/>
      <c r="H193" s="121"/>
      <c r="I193" s="118" t="s">
        <v>774</v>
      </c>
      <c r="J193" s="118"/>
      <c r="K193" s="119">
        <f>K194</f>
        <v>0</v>
      </c>
    </row>
    <row r="194" spans="2:11" s="82" customFormat="1" ht="21" hidden="1" customHeight="1" x14ac:dyDescent="0.25">
      <c r="B194" s="102" t="s">
        <v>382</v>
      </c>
      <c r="C194" s="120" t="s">
        <v>290</v>
      </c>
      <c r="D194" s="120" t="s">
        <v>565</v>
      </c>
      <c r="E194" s="120" t="s">
        <v>566</v>
      </c>
      <c r="F194" s="121" t="s">
        <v>12</v>
      </c>
      <c r="G194" s="121"/>
      <c r="H194" s="121"/>
      <c r="I194" s="121" t="s">
        <v>774</v>
      </c>
      <c r="J194" s="121" t="s">
        <v>374</v>
      </c>
      <c r="K194" s="122">
        <f>K195</f>
        <v>0</v>
      </c>
    </row>
    <row r="195" spans="2:11" s="82" customFormat="1" ht="21.75" hidden="1" customHeight="1" x14ac:dyDescent="0.25">
      <c r="B195" s="102" t="s">
        <v>241</v>
      </c>
      <c r="C195" s="120" t="s">
        <v>290</v>
      </c>
      <c r="D195" s="120" t="s">
        <v>565</v>
      </c>
      <c r="E195" s="120" t="s">
        <v>566</v>
      </c>
      <c r="F195" s="121" t="s">
        <v>12</v>
      </c>
      <c r="G195" s="121"/>
      <c r="H195" s="121"/>
      <c r="I195" s="121" t="s">
        <v>774</v>
      </c>
      <c r="J195" s="121" t="s">
        <v>386</v>
      </c>
      <c r="K195" s="122"/>
    </row>
    <row r="196" spans="2:11" s="82" customFormat="1" ht="18.75" customHeight="1" x14ac:dyDescent="0.25">
      <c r="B196" s="187" t="s">
        <v>595</v>
      </c>
      <c r="C196" s="117" t="s">
        <v>290</v>
      </c>
      <c r="D196" s="117" t="s">
        <v>565</v>
      </c>
      <c r="E196" s="117" t="s">
        <v>566</v>
      </c>
      <c r="F196" s="118" t="s">
        <v>12</v>
      </c>
      <c r="G196" s="121"/>
      <c r="H196" s="121"/>
      <c r="I196" s="118" t="s">
        <v>607</v>
      </c>
      <c r="J196" s="118"/>
      <c r="K196" s="119">
        <f>K199+K197</f>
        <v>-213983.5</v>
      </c>
    </row>
    <row r="197" spans="2:11" s="82" customFormat="1" ht="33" customHeight="1" x14ac:dyDescent="0.25">
      <c r="B197" s="89" t="s">
        <v>265</v>
      </c>
      <c r="C197" s="120" t="s">
        <v>290</v>
      </c>
      <c r="D197" s="120" t="s">
        <v>565</v>
      </c>
      <c r="E197" s="120" t="s">
        <v>566</v>
      </c>
      <c r="F197" s="121" t="s">
        <v>12</v>
      </c>
      <c r="G197" s="121"/>
      <c r="H197" s="121"/>
      <c r="I197" s="121" t="s">
        <v>607</v>
      </c>
      <c r="J197" s="121" t="s">
        <v>266</v>
      </c>
      <c r="K197" s="122">
        <f>K198</f>
        <v>-49999.99</v>
      </c>
    </row>
    <row r="198" spans="2:11" s="82" customFormat="1" ht="27.75" customHeight="1" x14ac:dyDescent="0.25">
      <c r="B198" s="89" t="s">
        <v>267</v>
      </c>
      <c r="C198" s="120" t="s">
        <v>290</v>
      </c>
      <c r="D198" s="120" t="s">
        <v>565</v>
      </c>
      <c r="E198" s="120" t="s">
        <v>566</v>
      </c>
      <c r="F198" s="121" t="s">
        <v>12</v>
      </c>
      <c r="G198" s="121"/>
      <c r="H198" s="121"/>
      <c r="I198" s="121" t="s">
        <v>607</v>
      </c>
      <c r="J198" s="121" t="s">
        <v>268</v>
      </c>
      <c r="K198" s="122">
        <v>-49999.99</v>
      </c>
    </row>
    <row r="199" spans="2:11" s="82" customFormat="1" ht="30.75" customHeight="1" x14ac:dyDescent="0.25">
      <c r="B199" s="85" t="s">
        <v>597</v>
      </c>
      <c r="C199" s="120" t="s">
        <v>290</v>
      </c>
      <c r="D199" s="120" t="s">
        <v>565</v>
      </c>
      <c r="E199" s="120" t="s">
        <v>566</v>
      </c>
      <c r="F199" s="121" t="s">
        <v>12</v>
      </c>
      <c r="G199" s="121"/>
      <c r="H199" s="121"/>
      <c r="I199" s="121" t="s">
        <v>607</v>
      </c>
      <c r="J199" s="121" t="s">
        <v>496</v>
      </c>
      <c r="K199" s="122">
        <f>K200</f>
        <v>-163983.51</v>
      </c>
    </row>
    <row r="200" spans="2:11" s="82" customFormat="1" ht="18.75" customHeight="1" x14ac:dyDescent="0.25">
      <c r="B200" s="85" t="s">
        <v>497</v>
      </c>
      <c r="C200" s="120" t="s">
        <v>290</v>
      </c>
      <c r="D200" s="120" t="s">
        <v>565</v>
      </c>
      <c r="E200" s="120" t="s">
        <v>566</v>
      </c>
      <c r="F200" s="121" t="s">
        <v>12</v>
      </c>
      <c r="G200" s="121"/>
      <c r="H200" s="121"/>
      <c r="I200" s="121" t="s">
        <v>607</v>
      </c>
      <c r="J200" s="121" t="s">
        <v>498</v>
      </c>
      <c r="K200" s="122">
        <v>-163983.51</v>
      </c>
    </row>
    <row r="201" spans="2:11" s="82" customFormat="1" ht="18.75" customHeight="1" x14ac:dyDescent="0.25">
      <c r="B201" s="191" t="s">
        <v>487</v>
      </c>
      <c r="C201" s="117" t="s">
        <v>290</v>
      </c>
      <c r="D201" s="117" t="s">
        <v>565</v>
      </c>
      <c r="E201" s="117" t="s">
        <v>566</v>
      </c>
      <c r="F201" s="118" t="s">
        <v>12</v>
      </c>
      <c r="G201" s="121"/>
      <c r="H201" s="121"/>
      <c r="I201" s="118" t="s">
        <v>781</v>
      </c>
      <c r="J201" s="118"/>
      <c r="K201" s="119">
        <f>K202+K204</f>
        <v>225800.5</v>
      </c>
    </row>
    <row r="202" spans="2:11" s="82" customFormat="1" ht="33" customHeight="1" x14ac:dyDescent="0.25">
      <c r="B202" s="89" t="s">
        <v>265</v>
      </c>
      <c r="C202" s="120" t="s">
        <v>290</v>
      </c>
      <c r="D202" s="120" t="s">
        <v>565</v>
      </c>
      <c r="E202" s="120" t="s">
        <v>566</v>
      </c>
      <c r="F202" s="121" t="s">
        <v>12</v>
      </c>
      <c r="G202" s="121"/>
      <c r="H202" s="121"/>
      <c r="I202" s="121" t="s">
        <v>781</v>
      </c>
      <c r="J202" s="121" t="s">
        <v>266</v>
      </c>
      <c r="K202" s="122">
        <f>K203</f>
        <v>225800.5</v>
      </c>
    </row>
    <row r="203" spans="2:11" s="82" customFormat="1" ht="30" customHeight="1" x14ac:dyDescent="0.25">
      <c r="B203" s="89" t="s">
        <v>267</v>
      </c>
      <c r="C203" s="120" t="s">
        <v>290</v>
      </c>
      <c r="D203" s="120" t="s">
        <v>565</v>
      </c>
      <c r="E203" s="120" t="s">
        <v>566</v>
      </c>
      <c r="F203" s="121" t="s">
        <v>12</v>
      </c>
      <c r="G203" s="121"/>
      <c r="H203" s="121"/>
      <c r="I203" s="121" t="s">
        <v>781</v>
      </c>
      <c r="J203" s="121" t="s">
        <v>268</v>
      </c>
      <c r="K203" s="122">
        <f>11817+213983.5</f>
        <v>225800.5</v>
      </c>
    </row>
    <row r="204" spans="2:11" s="82" customFormat="1" ht="30" hidden="1" customHeight="1" x14ac:dyDescent="0.25">
      <c r="B204" s="85" t="s">
        <v>597</v>
      </c>
      <c r="C204" s="120" t="s">
        <v>290</v>
      </c>
      <c r="D204" s="120" t="s">
        <v>565</v>
      </c>
      <c r="E204" s="120" t="s">
        <v>566</v>
      </c>
      <c r="F204" s="121" t="s">
        <v>12</v>
      </c>
      <c r="G204" s="121"/>
      <c r="H204" s="121"/>
      <c r="I204" s="121" t="s">
        <v>781</v>
      </c>
      <c r="J204" s="121" t="s">
        <v>496</v>
      </c>
      <c r="K204" s="122">
        <f>K205</f>
        <v>0</v>
      </c>
    </row>
    <row r="205" spans="2:11" s="82" customFormat="1" ht="15" hidden="1" customHeight="1" x14ac:dyDescent="0.25">
      <c r="B205" s="85" t="s">
        <v>497</v>
      </c>
      <c r="C205" s="120" t="s">
        <v>290</v>
      </c>
      <c r="D205" s="120" t="s">
        <v>565</v>
      </c>
      <c r="E205" s="120" t="s">
        <v>566</v>
      </c>
      <c r="F205" s="121" t="s">
        <v>12</v>
      </c>
      <c r="G205" s="121"/>
      <c r="H205" s="121"/>
      <c r="I205" s="121" t="s">
        <v>781</v>
      </c>
      <c r="J205" s="121" t="s">
        <v>498</v>
      </c>
      <c r="K205" s="122"/>
    </row>
    <row r="206" spans="2:11" s="82" customFormat="1" ht="24" hidden="1" customHeight="1" x14ac:dyDescent="0.25">
      <c r="B206" s="79" t="s">
        <v>583</v>
      </c>
      <c r="C206" s="117" t="s">
        <v>290</v>
      </c>
      <c r="D206" s="117" t="s">
        <v>565</v>
      </c>
      <c r="E206" s="117" t="s">
        <v>566</v>
      </c>
      <c r="F206" s="118" t="s">
        <v>12</v>
      </c>
      <c r="G206" s="121"/>
      <c r="H206" s="121"/>
      <c r="I206" s="118" t="s">
        <v>789</v>
      </c>
      <c r="J206" s="118"/>
      <c r="K206" s="119">
        <f>K207+K209</f>
        <v>0</v>
      </c>
    </row>
    <row r="207" spans="2:11" s="82" customFormat="1" ht="30" hidden="1" customHeight="1" x14ac:dyDescent="0.25">
      <c r="B207" s="89" t="s">
        <v>265</v>
      </c>
      <c r="C207" s="120" t="s">
        <v>290</v>
      </c>
      <c r="D207" s="120" t="s">
        <v>565</v>
      </c>
      <c r="E207" s="120" t="s">
        <v>566</v>
      </c>
      <c r="F207" s="121" t="s">
        <v>12</v>
      </c>
      <c r="G207" s="121"/>
      <c r="H207" s="121"/>
      <c r="I207" s="121" t="s">
        <v>789</v>
      </c>
      <c r="J207" s="132">
        <v>200</v>
      </c>
      <c r="K207" s="122">
        <f>K208</f>
        <v>0</v>
      </c>
    </row>
    <row r="208" spans="2:11" s="82" customFormat="1" ht="30" hidden="1" customHeight="1" x14ac:dyDescent="0.25">
      <c r="B208" s="89" t="s">
        <v>267</v>
      </c>
      <c r="C208" s="120" t="s">
        <v>290</v>
      </c>
      <c r="D208" s="120" t="s">
        <v>565</v>
      </c>
      <c r="E208" s="120" t="s">
        <v>566</v>
      </c>
      <c r="F208" s="121" t="s">
        <v>12</v>
      </c>
      <c r="G208" s="121"/>
      <c r="H208" s="121"/>
      <c r="I208" s="121" t="s">
        <v>789</v>
      </c>
      <c r="J208" s="132">
        <v>240</v>
      </c>
      <c r="K208" s="122"/>
    </row>
    <row r="209" spans="2:11" s="82" customFormat="1" ht="23.25" hidden="1" customHeight="1" x14ac:dyDescent="0.25">
      <c r="B209" s="85" t="s">
        <v>382</v>
      </c>
      <c r="C209" s="120" t="s">
        <v>290</v>
      </c>
      <c r="D209" s="120" t="s">
        <v>565</v>
      </c>
      <c r="E209" s="120" t="s">
        <v>566</v>
      </c>
      <c r="F209" s="121" t="s">
        <v>12</v>
      </c>
      <c r="G209" s="121"/>
      <c r="H209" s="121"/>
      <c r="I209" s="121" t="s">
        <v>789</v>
      </c>
      <c r="J209" s="132">
        <v>500</v>
      </c>
      <c r="K209" s="122">
        <f>K210</f>
        <v>0</v>
      </c>
    </row>
    <row r="210" spans="2:11" s="82" customFormat="1" ht="20.25" hidden="1" customHeight="1" x14ac:dyDescent="0.25">
      <c r="B210" s="85" t="s">
        <v>241</v>
      </c>
      <c r="C210" s="120" t="s">
        <v>290</v>
      </c>
      <c r="D210" s="120" t="s">
        <v>565</v>
      </c>
      <c r="E210" s="120" t="s">
        <v>566</v>
      </c>
      <c r="F210" s="121" t="s">
        <v>12</v>
      </c>
      <c r="G210" s="121"/>
      <c r="H210" s="121"/>
      <c r="I210" s="121" t="s">
        <v>789</v>
      </c>
      <c r="J210" s="132">
        <v>540</v>
      </c>
      <c r="K210" s="122"/>
    </row>
    <row r="211" spans="2:11" s="82" customFormat="1" ht="69" hidden="1" customHeight="1" x14ac:dyDescent="0.25">
      <c r="B211" s="198" t="s">
        <v>839</v>
      </c>
      <c r="C211" s="117" t="s">
        <v>290</v>
      </c>
      <c r="D211" s="117" t="s">
        <v>565</v>
      </c>
      <c r="E211" s="117" t="s">
        <v>566</v>
      </c>
      <c r="F211" s="118" t="s">
        <v>12</v>
      </c>
      <c r="G211" s="121"/>
      <c r="H211" s="121"/>
      <c r="I211" s="118" t="s">
        <v>841</v>
      </c>
      <c r="J211" s="201"/>
      <c r="K211" s="119">
        <f>K212</f>
        <v>0</v>
      </c>
    </row>
    <row r="212" spans="2:11" s="82" customFormat="1" ht="31.5" hidden="1" customHeight="1" x14ac:dyDescent="0.25">
      <c r="B212" s="85" t="s">
        <v>281</v>
      </c>
      <c r="C212" s="120" t="s">
        <v>290</v>
      </c>
      <c r="D212" s="120" t="s">
        <v>565</v>
      </c>
      <c r="E212" s="120" t="s">
        <v>566</v>
      </c>
      <c r="F212" s="121" t="s">
        <v>12</v>
      </c>
      <c r="G212" s="121"/>
      <c r="H212" s="121"/>
      <c r="I212" s="121" t="s">
        <v>841</v>
      </c>
      <c r="J212" s="132">
        <v>600</v>
      </c>
      <c r="K212" s="122">
        <f>K213</f>
        <v>0</v>
      </c>
    </row>
    <row r="213" spans="2:11" s="82" customFormat="1" ht="20.25" hidden="1" customHeight="1" x14ac:dyDescent="0.25">
      <c r="B213" s="95" t="s">
        <v>283</v>
      </c>
      <c r="C213" s="120" t="s">
        <v>290</v>
      </c>
      <c r="D213" s="120" t="s">
        <v>565</v>
      </c>
      <c r="E213" s="120" t="s">
        <v>566</v>
      </c>
      <c r="F213" s="121" t="s">
        <v>12</v>
      </c>
      <c r="G213" s="121"/>
      <c r="H213" s="121"/>
      <c r="I213" s="121" t="s">
        <v>841</v>
      </c>
      <c r="J213" s="132">
        <v>610</v>
      </c>
      <c r="K213" s="122"/>
    </row>
    <row r="214" spans="2:11" s="82" customFormat="1" ht="21.75" hidden="1" customHeight="1" x14ac:dyDescent="0.25">
      <c r="B214" s="96" t="s">
        <v>802</v>
      </c>
      <c r="C214" s="117" t="s">
        <v>290</v>
      </c>
      <c r="D214" s="117" t="s">
        <v>565</v>
      </c>
      <c r="E214" s="117" t="s">
        <v>566</v>
      </c>
      <c r="F214" s="118" t="s">
        <v>12</v>
      </c>
      <c r="G214" s="118"/>
      <c r="H214" s="118"/>
      <c r="I214" s="118" t="s">
        <v>809</v>
      </c>
      <c r="J214" s="201"/>
      <c r="K214" s="119">
        <f>K215</f>
        <v>0</v>
      </c>
    </row>
    <row r="215" spans="2:11" s="82" customFormat="1" ht="29.25" hidden="1" customHeight="1" x14ac:dyDescent="0.25">
      <c r="B215" s="85" t="s">
        <v>281</v>
      </c>
      <c r="C215" s="120" t="s">
        <v>290</v>
      </c>
      <c r="D215" s="120" t="s">
        <v>565</v>
      </c>
      <c r="E215" s="120" t="s">
        <v>566</v>
      </c>
      <c r="F215" s="121" t="s">
        <v>12</v>
      </c>
      <c r="G215" s="121"/>
      <c r="H215" s="121"/>
      <c r="I215" s="121" t="s">
        <v>809</v>
      </c>
      <c r="J215" s="121" t="s">
        <v>282</v>
      </c>
      <c r="K215" s="122">
        <f>K216</f>
        <v>0</v>
      </c>
    </row>
    <row r="216" spans="2:11" s="82" customFormat="1" ht="20.25" hidden="1" customHeight="1" x14ac:dyDescent="0.25">
      <c r="B216" s="95" t="s">
        <v>283</v>
      </c>
      <c r="C216" s="120" t="s">
        <v>290</v>
      </c>
      <c r="D216" s="120" t="s">
        <v>565</v>
      </c>
      <c r="E216" s="120" t="s">
        <v>566</v>
      </c>
      <c r="F216" s="121" t="s">
        <v>12</v>
      </c>
      <c r="G216" s="121"/>
      <c r="H216" s="121"/>
      <c r="I216" s="121" t="s">
        <v>809</v>
      </c>
      <c r="J216" s="144" t="s">
        <v>284</v>
      </c>
      <c r="K216" s="122"/>
    </row>
    <row r="217" spans="2:11" s="82" customFormat="1" ht="78.599999999999994" hidden="1" customHeight="1" x14ac:dyDescent="0.25">
      <c r="B217" s="135" t="s">
        <v>593</v>
      </c>
      <c r="C217" s="117" t="s">
        <v>290</v>
      </c>
      <c r="D217" s="117" t="s">
        <v>565</v>
      </c>
      <c r="E217" s="117" t="s">
        <v>566</v>
      </c>
      <c r="F217" s="118" t="s">
        <v>12</v>
      </c>
      <c r="G217" s="118"/>
      <c r="H217" s="118"/>
      <c r="I217" s="118" t="s">
        <v>608</v>
      </c>
      <c r="J217" s="118"/>
      <c r="K217" s="119">
        <f>K220+K218</f>
        <v>0</v>
      </c>
    </row>
    <row r="218" spans="2:11" s="82" customFormat="1" ht="27" hidden="1" customHeight="1" x14ac:dyDescent="0.25">
      <c r="B218" s="89" t="s">
        <v>265</v>
      </c>
      <c r="C218" s="120" t="s">
        <v>290</v>
      </c>
      <c r="D218" s="120" t="s">
        <v>565</v>
      </c>
      <c r="E218" s="120" t="s">
        <v>566</v>
      </c>
      <c r="F218" s="121" t="s">
        <v>12</v>
      </c>
      <c r="G218" s="121"/>
      <c r="H218" s="121"/>
      <c r="I218" s="121" t="s">
        <v>608</v>
      </c>
      <c r="J218" s="121" t="s">
        <v>266</v>
      </c>
      <c r="K218" s="122">
        <f>K219</f>
        <v>0</v>
      </c>
    </row>
    <row r="219" spans="2:11" s="82" customFormat="1" ht="27.75" hidden="1" customHeight="1" x14ac:dyDescent="0.25">
      <c r="B219" s="89" t="s">
        <v>267</v>
      </c>
      <c r="C219" s="120" t="s">
        <v>290</v>
      </c>
      <c r="D219" s="120" t="s">
        <v>565</v>
      </c>
      <c r="E219" s="120" t="s">
        <v>566</v>
      </c>
      <c r="F219" s="121" t="s">
        <v>12</v>
      </c>
      <c r="G219" s="121"/>
      <c r="H219" s="121"/>
      <c r="I219" s="121" t="s">
        <v>608</v>
      </c>
      <c r="J219" s="121" t="s">
        <v>268</v>
      </c>
      <c r="K219" s="122"/>
    </row>
    <row r="220" spans="2:11" s="82" customFormat="1" ht="18" hidden="1" customHeight="1" x14ac:dyDescent="0.25">
      <c r="B220" s="136" t="s">
        <v>269</v>
      </c>
      <c r="C220" s="120" t="s">
        <v>290</v>
      </c>
      <c r="D220" s="120" t="s">
        <v>565</v>
      </c>
      <c r="E220" s="120" t="s">
        <v>566</v>
      </c>
      <c r="F220" s="121" t="s">
        <v>12</v>
      </c>
      <c r="G220" s="121"/>
      <c r="H220" s="121"/>
      <c r="I220" s="121" t="s">
        <v>608</v>
      </c>
      <c r="J220" s="121" t="s">
        <v>270</v>
      </c>
      <c r="K220" s="122">
        <f>K221</f>
        <v>0</v>
      </c>
    </row>
    <row r="221" spans="2:11" s="82" customFormat="1" ht="56.25" hidden="1" customHeight="1" x14ac:dyDescent="0.25">
      <c r="B221" s="85" t="s">
        <v>451</v>
      </c>
      <c r="C221" s="120" t="s">
        <v>290</v>
      </c>
      <c r="D221" s="120" t="s">
        <v>565</v>
      </c>
      <c r="E221" s="120" t="s">
        <v>566</v>
      </c>
      <c r="F221" s="121" t="s">
        <v>12</v>
      </c>
      <c r="G221" s="121"/>
      <c r="H221" s="121"/>
      <c r="I221" s="121" t="s">
        <v>608</v>
      </c>
      <c r="J221" s="121" t="s">
        <v>20</v>
      </c>
      <c r="K221" s="122">
        <v>0</v>
      </c>
    </row>
    <row r="222" spans="2:11" s="82" customFormat="1" ht="26.25" hidden="1" customHeight="1" x14ac:dyDescent="0.25">
      <c r="B222" s="79" t="s">
        <v>609</v>
      </c>
      <c r="C222" s="117" t="s">
        <v>290</v>
      </c>
      <c r="D222" s="117" t="s">
        <v>565</v>
      </c>
      <c r="E222" s="117" t="s">
        <v>566</v>
      </c>
      <c r="F222" s="118" t="s">
        <v>12</v>
      </c>
      <c r="G222" s="118"/>
      <c r="H222" s="118"/>
      <c r="I222" s="118" t="s">
        <v>610</v>
      </c>
      <c r="J222" s="118"/>
      <c r="K222" s="119">
        <f>K223</f>
        <v>0</v>
      </c>
    </row>
    <row r="223" spans="2:11" s="82" customFormat="1" ht="17.25" hidden="1" customHeight="1" x14ac:dyDescent="0.25">
      <c r="B223" s="85" t="s">
        <v>269</v>
      </c>
      <c r="C223" s="120" t="s">
        <v>290</v>
      </c>
      <c r="D223" s="120" t="s">
        <v>565</v>
      </c>
      <c r="E223" s="120" t="s">
        <v>566</v>
      </c>
      <c r="F223" s="121" t="s">
        <v>12</v>
      </c>
      <c r="G223" s="121"/>
      <c r="H223" s="121"/>
      <c r="I223" s="121" t="s">
        <v>610</v>
      </c>
      <c r="J223" s="121" t="s">
        <v>270</v>
      </c>
      <c r="K223" s="122">
        <f>K224</f>
        <v>0</v>
      </c>
    </row>
    <row r="224" spans="2:11" s="82" customFormat="1" ht="56.25" hidden="1" customHeight="1" x14ac:dyDescent="0.25">
      <c r="B224" s="85" t="s">
        <v>451</v>
      </c>
      <c r="C224" s="120" t="s">
        <v>290</v>
      </c>
      <c r="D224" s="120" t="s">
        <v>565</v>
      </c>
      <c r="E224" s="120" t="s">
        <v>566</v>
      </c>
      <c r="F224" s="121" t="s">
        <v>12</v>
      </c>
      <c r="G224" s="121"/>
      <c r="H224" s="121"/>
      <c r="I224" s="121" t="s">
        <v>610</v>
      </c>
      <c r="J224" s="121" t="s">
        <v>20</v>
      </c>
      <c r="K224" s="122"/>
    </row>
    <row r="225" spans="2:11" s="82" customFormat="1" ht="30.6" hidden="1" customHeight="1" x14ac:dyDescent="0.25">
      <c r="B225" s="99" t="s">
        <v>493</v>
      </c>
      <c r="C225" s="117" t="s">
        <v>290</v>
      </c>
      <c r="D225" s="117" t="s">
        <v>565</v>
      </c>
      <c r="E225" s="117" t="s">
        <v>566</v>
      </c>
      <c r="F225" s="118" t="s">
        <v>12</v>
      </c>
      <c r="G225" s="121"/>
      <c r="H225" s="121"/>
      <c r="I225" s="118" t="s">
        <v>611</v>
      </c>
      <c r="J225" s="118"/>
      <c r="K225" s="119">
        <f>K226</f>
        <v>0</v>
      </c>
    </row>
    <row r="226" spans="2:11" s="82" customFormat="1" ht="25.2" hidden="1" customHeight="1" x14ac:dyDescent="0.25">
      <c r="B226" s="89" t="s">
        <v>495</v>
      </c>
      <c r="C226" s="120" t="s">
        <v>290</v>
      </c>
      <c r="D226" s="120" t="s">
        <v>565</v>
      </c>
      <c r="E226" s="120" t="s">
        <v>566</v>
      </c>
      <c r="F226" s="121" t="s">
        <v>12</v>
      </c>
      <c r="G226" s="121"/>
      <c r="H226" s="121"/>
      <c r="I226" s="121" t="s">
        <v>611</v>
      </c>
      <c r="J226" s="121" t="s">
        <v>496</v>
      </c>
      <c r="K226" s="122">
        <f>K227</f>
        <v>0</v>
      </c>
    </row>
    <row r="227" spans="2:11" s="82" customFormat="1" ht="18" hidden="1" customHeight="1" x14ac:dyDescent="0.25">
      <c r="B227" s="89" t="s">
        <v>497</v>
      </c>
      <c r="C227" s="120" t="s">
        <v>290</v>
      </c>
      <c r="D227" s="120" t="s">
        <v>565</v>
      </c>
      <c r="E227" s="120" t="s">
        <v>566</v>
      </c>
      <c r="F227" s="121" t="s">
        <v>12</v>
      </c>
      <c r="G227" s="121"/>
      <c r="H227" s="121"/>
      <c r="I227" s="121" t="s">
        <v>611</v>
      </c>
      <c r="J227" s="121" t="s">
        <v>498</v>
      </c>
      <c r="K227" s="122"/>
    </row>
    <row r="228" spans="2:11" s="82" customFormat="1" ht="28.5" hidden="1" customHeight="1" x14ac:dyDescent="0.25">
      <c r="B228" s="192" t="s">
        <v>741</v>
      </c>
      <c r="C228" s="117" t="s">
        <v>290</v>
      </c>
      <c r="D228" s="117" t="s">
        <v>565</v>
      </c>
      <c r="E228" s="117" t="s">
        <v>566</v>
      </c>
      <c r="F228" s="118" t="s">
        <v>12</v>
      </c>
      <c r="G228" s="121"/>
      <c r="H228" s="121"/>
      <c r="I228" s="118" t="s">
        <v>746</v>
      </c>
      <c r="J228" s="118"/>
      <c r="K228" s="119">
        <f>K229</f>
        <v>0</v>
      </c>
    </row>
    <row r="229" spans="2:11" s="82" customFormat="1" ht="36.75" hidden="1" customHeight="1" x14ac:dyDescent="0.25">
      <c r="B229" s="85" t="s">
        <v>281</v>
      </c>
      <c r="C229" s="120" t="s">
        <v>290</v>
      </c>
      <c r="D229" s="120" t="s">
        <v>565</v>
      </c>
      <c r="E229" s="120" t="s">
        <v>566</v>
      </c>
      <c r="F229" s="121" t="s">
        <v>12</v>
      </c>
      <c r="G229" s="121"/>
      <c r="H229" s="121"/>
      <c r="I229" s="121" t="s">
        <v>746</v>
      </c>
      <c r="J229" s="121" t="s">
        <v>282</v>
      </c>
      <c r="K229" s="122">
        <f>K230</f>
        <v>0</v>
      </c>
    </row>
    <row r="230" spans="2:11" s="82" customFormat="1" ht="18" hidden="1" customHeight="1" x14ac:dyDescent="0.25">
      <c r="B230" s="95" t="s">
        <v>283</v>
      </c>
      <c r="C230" s="120" t="s">
        <v>290</v>
      </c>
      <c r="D230" s="120" t="s">
        <v>565</v>
      </c>
      <c r="E230" s="120" t="s">
        <v>566</v>
      </c>
      <c r="F230" s="121" t="s">
        <v>12</v>
      </c>
      <c r="G230" s="121"/>
      <c r="H230" s="121"/>
      <c r="I230" s="121" t="s">
        <v>746</v>
      </c>
      <c r="J230" s="121" t="s">
        <v>284</v>
      </c>
      <c r="K230" s="122"/>
    </row>
    <row r="231" spans="2:11" s="82" customFormat="1" ht="30" customHeight="1" x14ac:dyDescent="0.25">
      <c r="B231" s="97" t="s">
        <v>612</v>
      </c>
      <c r="C231" s="117" t="s">
        <v>290</v>
      </c>
      <c r="D231" s="117" t="s">
        <v>565</v>
      </c>
      <c r="E231" s="117" t="s">
        <v>364</v>
      </c>
      <c r="F231" s="118"/>
      <c r="G231" s="118"/>
      <c r="H231" s="118"/>
      <c r="I231" s="118"/>
      <c r="J231" s="118"/>
      <c r="K231" s="119">
        <f>K232+K235+K238+K241+K244+K247+K250+K253+K256+K259+K262+K265+K270+K296+K273+K276+K279+K284+K287</f>
        <v>-47000</v>
      </c>
    </row>
    <row r="232" spans="2:11" s="82" customFormat="1" ht="57" hidden="1" customHeight="1" x14ac:dyDescent="0.25">
      <c r="B232" s="79" t="s">
        <v>449</v>
      </c>
      <c r="C232" s="117" t="s">
        <v>290</v>
      </c>
      <c r="D232" s="117" t="s">
        <v>565</v>
      </c>
      <c r="E232" s="117" t="s">
        <v>364</v>
      </c>
      <c r="F232" s="118" t="s">
        <v>12</v>
      </c>
      <c r="G232" s="118"/>
      <c r="H232" s="118"/>
      <c r="I232" s="118" t="s">
        <v>613</v>
      </c>
      <c r="J232" s="118"/>
      <c r="K232" s="119">
        <f>K233</f>
        <v>0</v>
      </c>
    </row>
    <row r="233" spans="2:11" s="82" customFormat="1" hidden="1" x14ac:dyDescent="0.25">
      <c r="B233" s="85" t="s">
        <v>269</v>
      </c>
      <c r="C233" s="120" t="s">
        <v>290</v>
      </c>
      <c r="D233" s="120" t="s">
        <v>565</v>
      </c>
      <c r="E233" s="120" t="s">
        <v>364</v>
      </c>
      <c r="F233" s="121" t="s">
        <v>12</v>
      </c>
      <c r="G233" s="121"/>
      <c r="H233" s="121"/>
      <c r="I233" s="121" t="s">
        <v>613</v>
      </c>
      <c r="J233" s="121" t="s">
        <v>270</v>
      </c>
      <c r="K233" s="122">
        <f>K234</f>
        <v>0</v>
      </c>
    </row>
    <row r="234" spans="2:11" s="82" customFormat="1" ht="52.8" hidden="1" x14ac:dyDescent="0.25">
      <c r="B234" s="85" t="s">
        <v>451</v>
      </c>
      <c r="C234" s="120" t="s">
        <v>290</v>
      </c>
      <c r="D234" s="120" t="s">
        <v>565</v>
      </c>
      <c r="E234" s="120" t="s">
        <v>364</v>
      </c>
      <c r="F234" s="121" t="s">
        <v>12</v>
      </c>
      <c r="G234" s="121"/>
      <c r="H234" s="121"/>
      <c r="I234" s="121" t="s">
        <v>613</v>
      </c>
      <c r="J234" s="121" t="s">
        <v>20</v>
      </c>
      <c r="K234" s="122"/>
    </row>
    <row r="235" spans="2:11" s="82" customFormat="1" hidden="1" x14ac:dyDescent="0.25">
      <c r="B235" s="79" t="s">
        <v>452</v>
      </c>
      <c r="C235" s="117" t="s">
        <v>290</v>
      </c>
      <c r="D235" s="117" t="s">
        <v>565</v>
      </c>
      <c r="E235" s="117" t="s">
        <v>364</v>
      </c>
      <c r="F235" s="118" t="s">
        <v>12</v>
      </c>
      <c r="G235" s="121"/>
      <c r="H235" s="121"/>
      <c r="I235" s="118" t="s">
        <v>614</v>
      </c>
      <c r="J235" s="118"/>
      <c r="K235" s="119">
        <f>K236</f>
        <v>0</v>
      </c>
    </row>
    <row r="236" spans="2:11" s="82" customFormat="1" hidden="1" x14ac:dyDescent="0.25">
      <c r="B236" s="85" t="s">
        <v>269</v>
      </c>
      <c r="C236" s="120" t="s">
        <v>290</v>
      </c>
      <c r="D236" s="120" t="s">
        <v>565</v>
      </c>
      <c r="E236" s="120" t="s">
        <v>364</v>
      </c>
      <c r="F236" s="121" t="s">
        <v>12</v>
      </c>
      <c r="G236" s="121"/>
      <c r="H236" s="121"/>
      <c r="I236" s="121" t="s">
        <v>614</v>
      </c>
      <c r="J236" s="121" t="s">
        <v>270</v>
      </c>
      <c r="K236" s="122">
        <f>K237</f>
        <v>0</v>
      </c>
    </row>
    <row r="237" spans="2:11" s="82" customFormat="1" ht="52.8" hidden="1" x14ac:dyDescent="0.25">
      <c r="B237" s="85" t="s">
        <v>451</v>
      </c>
      <c r="C237" s="120" t="s">
        <v>290</v>
      </c>
      <c r="D237" s="120" t="s">
        <v>565</v>
      </c>
      <c r="E237" s="120" t="s">
        <v>364</v>
      </c>
      <c r="F237" s="121" t="s">
        <v>12</v>
      </c>
      <c r="G237" s="121"/>
      <c r="H237" s="121"/>
      <c r="I237" s="121" t="s">
        <v>614</v>
      </c>
      <c r="J237" s="121" t="s">
        <v>20</v>
      </c>
      <c r="K237" s="122"/>
    </row>
    <row r="238" spans="2:11" s="82" customFormat="1" hidden="1" x14ac:dyDescent="0.25">
      <c r="B238" s="79" t="s">
        <v>454</v>
      </c>
      <c r="C238" s="117" t="s">
        <v>290</v>
      </c>
      <c r="D238" s="117" t="s">
        <v>565</v>
      </c>
      <c r="E238" s="117" t="s">
        <v>364</v>
      </c>
      <c r="F238" s="118" t="s">
        <v>12</v>
      </c>
      <c r="G238" s="118"/>
      <c r="H238" s="118"/>
      <c r="I238" s="118" t="s">
        <v>615</v>
      </c>
      <c r="J238" s="118"/>
      <c r="K238" s="119">
        <f>K239</f>
        <v>0</v>
      </c>
    </row>
    <row r="239" spans="2:11" s="82" customFormat="1" hidden="1" x14ac:dyDescent="0.25">
      <c r="B239" s="85" t="s">
        <v>269</v>
      </c>
      <c r="C239" s="120" t="s">
        <v>290</v>
      </c>
      <c r="D239" s="120" t="s">
        <v>565</v>
      </c>
      <c r="E239" s="120" t="s">
        <v>364</v>
      </c>
      <c r="F239" s="121" t="s">
        <v>12</v>
      </c>
      <c r="G239" s="121"/>
      <c r="H239" s="121"/>
      <c r="I239" s="121" t="s">
        <v>615</v>
      </c>
      <c r="J239" s="121" t="s">
        <v>270</v>
      </c>
      <c r="K239" s="122">
        <f>K240</f>
        <v>0</v>
      </c>
    </row>
    <row r="240" spans="2:11" s="82" customFormat="1" ht="43.95" hidden="1" customHeight="1" x14ac:dyDescent="0.25">
      <c r="B240" s="85" t="s">
        <v>451</v>
      </c>
      <c r="C240" s="120" t="s">
        <v>290</v>
      </c>
      <c r="D240" s="120" t="s">
        <v>565</v>
      </c>
      <c r="E240" s="120" t="s">
        <v>364</v>
      </c>
      <c r="F240" s="121" t="s">
        <v>12</v>
      </c>
      <c r="G240" s="121"/>
      <c r="H240" s="121"/>
      <c r="I240" s="121" t="s">
        <v>615</v>
      </c>
      <c r="J240" s="121" t="s">
        <v>20</v>
      </c>
      <c r="K240" s="122"/>
    </row>
    <row r="241" spans="2:11" s="82" customFormat="1" ht="29.4" hidden="1" customHeight="1" x14ac:dyDescent="0.25">
      <c r="B241" s="79" t="s">
        <v>456</v>
      </c>
      <c r="C241" s="117" t="s">
        <v>290</v>
      </c>
      <c r="D241" s="117" t="s">
        <v>565</v>
      </c>
      <c r="E241" s="117" t="s">
        <v>364</v>
      </c>
      <c r="F241" s="118" t="s">
        <v>12</v>
      </c>
      <c r="G241" s="118"/>
      <c r="H241" s="118"/>
      <c r="I241" s="118" t="s">
        <v>616</v>
      </c>
      <c r="J241" s="118"/>
      <c r="K241" s="119">
        <f>K242</f>
        <v>0</v>
      </c>
    </row>
    <row r="242" spans="2:11" s="82" customFormat="1" ht="16.95" hidden="1" customHeight="1" x14ac:dyDescent="0.25">
      <c r="B242" s="85" t="s">
        <v>269</v>
      </c>
      <c r="C242" s="120" t="s">
        <v>290</v>
      </c>
      <c r="D242" s="120" t="s">
        <v>565</v>
      </c>
      <c r="E242" s="120" t="s">
        <v>364</v>
      </c>
      <c r="F242" s="121" t="s">
        <v>12</v>
      </c>
      <c r="G242" s="121"/>
      <c r="H242" s="121"/>
      <c r="I242" s="121" t="s">
        <v>616</v>
      </c>
      <c r="J242" s="121" t="s">
        <v>270</v>
      </c>
      <c r="K242" s="122">
        <f>K243</f>
        <v>0</v>
      </c>
    </row>
    <row r="243" spans="2:11" s="82" customFormat="1" ht="56.4" hidden="1" customHeight="1" x14ac:dyDescent="0.25">
      <c r="B243" s="85" t="s">
        <v>451</v>
      </c>
      <c r="C243" s="120" t="s">
        <v>290</v>
      </c>
      <c r="D243" s="120" t="s">
        <v>565</v>
      </c>
      <c r="E243" s="120" t="s">
        <v>364</v>
      </c>
      <c r="F243" s="121" t="s">
        <v>12</v>
      </c>
      <c r="G243" s="121"/>
      <c r="H243" s="121"/>
      <c r="I243" s="121" t="s">
        <v>616</v>
      </c>
      <c r="J243" s="121" t="s">
        <v>20</v>
      </c>
      <c r="K243" s="122">
        <v>0</v>
      </c>
    </row>
    <row r="244" spans="2:11" s="82" customFormat="1" ht="52.8" hidden="1" x14ac:dyDescent="0.25">
      <c r="B244" s="97" t="s">
        <v>471</v>
      </c>
      <c r="C244" s="117" t="s">
        <v>290</v>
      </c>
      <c r="D244" s="117" t="s">
        <v>565</v>
      </c>
      <c r="E244" s="117" t="s">
        <v>364</v>
      </c>
      <c r="F244" s="118" t="s">
        <v>12</v>
      </c>
      <c r="G244" s="118"/>
      <c r="H244" s="118"/>
      <c r="I244" s="118" t="s">
        <v>617</v>
      </c>
      <c r="J244" s="118"/>
      <c r="K244" s="119">
        <f>K245</f>
        <v>0</v>
      </c>
    </row>
    <row r="245" spans="2:11" s="82" customFormat="1" hidden="1" x14ac:dyDescent="0.25">
      <c r="B245" s="85" t="s">
        <v>269</v>
      </c>
      <c r="C245" s="120" t="s">
        <v>290</v>
      </c>
      <c r="D245" s="120" t="s">
        <v>565</v>
      </c>
      <c r="E245" s="120" t="s">
        <v>364</v>
      </c>
      <c r="F245" s="121" t="s">
        <v>12</v>
      </c>
      <c r="G245" s="121"/>
      <c r="H245" s="121"/>
      <c r="I245" s="121" t="s">
        <v>617</v>
      </c>
      <c r="J245" s="121" t="s">
        <v>270</v>
      </c>
      <c r="K245" s="122">
        <f>K246</f>
        <v>0</v>
      </c>
    </row>
    <row r="246" spans="2:11" s="82" customFormat="1" ht="52.8" hidden="1" x14ac:dyDescent="0.25">
      <c r="B246" s="85" t="s">
        <v>451</v>
      </c>
      <c r="C246" s="120" t="s">
        <v>290</v>
      </c>
      <c r="D246" s="120" t="s">
        <v>565</v>
      </c>
      <c r="E246" s="120" t="s">
        <v>364</v>
      </c>
      <c r="F246" s="121" t="s">
        <v>12</v>
      </c>
      <c r="G246" s="121"/>
      <c r="H246" s="121"/>
      <c r="I246" s="121" t="s">
        <v>617</v>
      </c>
      <c r="J246" s="121" t="s">
        <v>20</v>
      </c>
      <c r="K246" s="122"/>
    </row>
    <row r="247" spans="2:11" s="82" customFormat="1" ht="27.75" hidden="1" customHeight="1" x14ac:dyDescent="0.25">
      <c r="B247" s="97" t="s">
        <v>473</v>
      </c>
      <c r="C247" s="117" t="s">
        <v>290</v>
      </c>
      <c r="D247" s="117" t="s">
        <v>565</v>
      </c>
      <c r="E247" s="117" t="s">
        <v>364</v>
      </c>
      <c r="F247" s="118" t="s">
        <v>12</v>
      </c>
      <c r="G247" s="118"/>
      <c r="H247" s="118"/>
      <c r="I247" s="118" t="s">
        <v>618</v>
      </c>
      <c r="J247" s="118"/>
      <c r="K247" s="119">
        <f>K248</f>
        <v>0</v>
      </c>
    </row>
    <row r="248" spans="2:11" s="82" customFormat="1" ht="26.4" hidden="1" x14ac:dyDescent="0.25">
      <c r="B248" s="89" t="s">
        <v>265</v>
      </c>
      <c r="C248" s="120" t="s">
        <v>290</v>
      </c>
      <c r="D248" s="120" t="s">
        <v>565</v>
      </c>
      <c r="E248" s="120" t="s">
        <v>364</v>
      </c>
      <c r="F248" s="121" t="s">
        <v>12</v>
      </c>
      <c r="G248" s="121"/>
      <c r="H248" s="121"/>
      <c r="I248" s="121" t="s">
        <v>618</v>
      </c>
      <c r="J248" s="121" t="s">
        <v>266</v>
      </c>
      <c r="K248" s="122">
        <f>K249</f>
        <v>0</v>
      </c>
    </row>
    <row r="249" spans="2:11" s="82" customFormat="1" ht="30.75" hidden="1" customHeight="1" x14ac:dyDescent="0.25">
      <c r="B249" s="89" t="s">
        <v>267</v>
      </c>
      <c r="C249" s="120" t="s">
        <v>290</v>
      </c>
      <c r="D249" s="120" t="s">
        <v>565</v>
      </c>
      <c r="E249" s="120" t="s">
        <v>364</v>
      </c>
      <c r="F249" s="121" t="s">
        <v>12</v>
      </c>
      <c r="G249" s="121"/>
      <c r="H249" s="121"/>
      <c r="I249" s="121" t="s">
        <v>618</v>
      </c>
      <c r="J249" s="121" t="s">
        <v>268</v>
      </c>
      <c r="K249" s="122"/>
    </row>
    <row r="250" spans="2:11" s="82" customFormat="1" ht="40.5" customHeight="1" x14ac:dyDescent="0.25">
      <c r="B250" s="79" t="s">
        <v>619</v>
      </c>
      <c r="C250" s="117" t="s">
        <v>290</v>
      </c>
      <c r="D250" s="117" t="s">
        <v>565</v>
      </c>
      <c r="E250" s="117" t="s">
        <v>364</v>
      </c>
      <c r="F250" s="118" t="s">
        <v>12</v>
      </c>
      <c r="G250" s="118"/>
      <c r="H250" s="118"/>
      <c r="I250" s="118" t="s">
        <v>620</v>
      </c>
      <c r="J250" s="118"/>
      <c r="K250" s="119">
        <f>K251</f>
        <v>-27000</v>
      </c>
    </row>
    <row r="251" spans="2:11" s="82" customFormat="1" ht="26.4" x14ac:dyDescent="0.25">
      <c r="B251" s="89" t="s">
        <v>265</v>
      </c>
      <c r="C251" s="120" t="s">
        <v>290</v>
      </c>
      <c r="D251" s="120" t="s">
        <v>565</v>
      </c>
      <c r="E251" s="117" t="s">
        <v>364</v>
      </c>
      <c r="F251" s="121" t="s">
        <v>12</v>
      </c>
      <c r="G251" s="121"/>
      <c r="H251" s="121"/>
      <c r="I251" s="121" t="s">
        <v>620</v>
      </c>
      <c r="J251" s="121" t="s">
        <v>266</v>
      </c>
      <c r="K251" s="122">
        <f>K252</f>
        <v>-27000</v>
      </c>
    </row>
    <row r="252" spans="2:11" s="82" customFormat="1" ht="26.4" x14ac:dyDescent="0.25">
      <c r="B252" s="89" t="s">
        <v>267</v>
      </c>
      <c r="C252" s="120" t="s">
        <v>290</v>
      </c>
      <c r="D252" s="120" t="s">
        <v>565</v>
      </c>
      <c r="E252" s="117" t="s">
        <v>364</v>
      </c>
      <c r="F252" s="121" t="s">
        <v>12</v>
      </c>
      <c r="G252" s="121"/>
      <c r="H252" s="121"/>
      <c r="I252" s="121" t="s">
        <v>620</v>
      </c>
      <c r="J252" s="121" t="s">
        <v>268</v>
      </c>
      <c r="K252" s="122">
        <v>-27000</v>
      </c>
    </row>
    <row r="253" spans="2:11" s="82" customFormat="1" hidden="1" x14ac:dyDescent="0.25">
      <c r="B253" s="79" t="s">
        <v>621</v>
      </c>
      <c r="C253" s="117" t="s">
        <v>290</v>
      </c>
      <c r="D253" s="117" t="s">
        <v>565</v>
      </c>
      <c r="E253" s="117" t="s">
        <v>364</v>
      </c>
      <c r="F253" s="118" t="s">
        <v>12</v>
      </c>
      <c r="G253" s="118"/>
      <c r="H253" s="118"/>
      <c r="I253" s="118" t="s">
        <v>622</v>
      </c>
      <c r="J253" s="118"/>
      <c r="K253" s="119">
        <f>K254</f>
        <v>0</v>
      </c>
    </row>
    <row r="254" spans="2:11" s="82" customFormat="1" ht="39.6" hidden="1" x14ac:dyDescent="0.25">
      <c r="B254" s="137" t="s">
        <v>623</v>
      </c>
      <c r="C254" s="120" t="s">
        <v>290</v>
      </c>
      <c r="D254" s="120" t="s">
        <v>565</v>
      </c>
      <c r="E254" s="120" t="s">
        <v>364</v>
      </c>
      <c r="F254" s="121" t="s">
        <v>12</v>
      </c>
      <c r="G254" s="121"/>
      <c r="H254" s="121"/>
      <c r="I254" s="121" t="s">
        <v>622</v>
      </c>
      <c r="J254" s="121" t="s">
        <v>496</v>
      </c>
      <c r="K254" s="122">
        <f>K255</f>
        <v>0</v>
      </c>
    </row>
    <row r="255" spans="2:11" s="82" customFormat="1" hidden="1" x14ac:dyDescent="0.25">
      <c r="B255" s="85" t="s">
        <v>624</v>
      </c>
      <c r="C255" s="120" t="s">
        <v>290</v>
      </c>
      <c r="D255" s="120" t="s">
        <v>565</v>
      </c>
      <c r="E255" s="120" t="s">
        <v>364</v>
      </c>
      <c r="F255" s="121" t="s">
        <v>12</v>
      </c>
      <c r="G255" s="121"/>
      <c r="H255" s="121"/>
      <c r="I255" s="121" t="s">
        <v>622</v>
      </c>
      <c r="J255" s="121" t="s">
        <v>625</v>
      </c>
      <c r="K255" s="138"/>
    </row>
    <row r="256" spans="2:11" s="82" customFormat="1" ht="29.25" hidden="1" customHeight="1" x14ac:dyDescent="0.25">
      <c r="B256" s="79" t="s">
        <v>477</v>
      </c>
      <c r="C256" s="117" t="s">
        <v>290</v>
      </c>
      <c r="D256" s="117" t="s">
        <v>565</v>
      </c>
      <c r="E256" s="117" t="s">
        <v>364</v>
      </c>
      <c r="F256" s="118" t="s">
        <v>12</v>
      </c>
      <c r="G256" s="118"/>
      <c r="H256" s="118"/>
      <c r="I256" s="118" t="s">
        <v>626</v>
      </c>
      <c r="J256" s="118"/>
      <c r="K256" s="139">
        <f>K257</f>
        <v>0</v>
      </c>
    </row>
    <row r="257" spans="2:11" s="82" customFormat="1" ht="24.75" hidden="1" customHeight="1" x14ac:dyDescent="0.25">
      <c r="B257" s="85" t="s">
        <v>269</v>
      </c>
      <c r="C257" s="120" t="s">
        <v>290</v>
      </c>
      <c r="D257" s="120" t="s">
        <v>565</v>
      </c>
      <c r="E257" s="120" t="s">
        <v>364</v>
      </c>
      <c r="F257" s="121" t="s">
        <v>12</v>
      </c>
      <c r="G257" s="121"/>
      <c r="H257" s="121"/>
      <c r="I257" s="121" t="s">
        <v>626</v>
      </c>
      <c r="J257" s="121" t="s">
        <v>270</v>
      </c>
      <c r="K257" s="138">
        <f>K258</f>
        <v>0</v>
      </c>
    </row>
    <row r="258" spans="2:11" s="82" customFormat="1" ht="52.8" hidden="1" x14ac:dyDescent="0.25">
      <c r="B258" s="85" t="s">
        <v>451</v>
      </c>
      <c r="C258" s="120" t="s">
        <v>290</v>
      </c>
      <c r="D258" s="120" t="s">
        <v>565</v>
      </c>
      <c r="E258" s="120" t="s">
        <v>364</v>
      </c>
      <c r="F258" s="121" t="s">
        <v>12</v>
      </c>
      <c r="G258" s="121"/>
      <c r="H258" s="121"/>
      <c r="I258" s="121" t="s">
        <v>626</v>
      </c>
      <c r="J258" s="121" t="s">
        <v>20</v>
      </c>
      <c r="K258" s="122"/>
    </row>
    <row r="259" spans="2:11" s="82" customFormat="1" ht="30.75" hidden="1" customHeight="1" x14ac:dyDescent="0.25">
      <c r="B259" s="79" t="s">
        <v>627</v>
      </c>
      <c r="C259" s="117" t="s">
        <v>290</v>
      </c>
      <c r="D259" s="117" t="s">
        <v>565</v>
      </c>
      <c r="E259" s="117" t="s">
        <v>364</v>
      </c>
      <c r="F259" s="118" t="s">
        <v>12</v>
      </c>
      <c r="G259" s="118"/>
      <c r="H259" s="118"/>
      <c r="I259" s="118" t="s">
        <v>628</v>
      </c>
      <c r="J259" s="118"/>
      <c r="K259" s="119">
        <f>K260</f>
        <v>0</v>
      </c>
    </row>
    <row r="260" spans="2:11" s="82" customFormat="1" ht="26.4" hidden="1" x14ac:dyDescent="0.25">
      <c r="B260" s="89" t="s">
        <v>265</v>
      </c>
      <c r="C260" s="120" t="s">
        <v>290</v>
      </c>
      <c r="D260" s="120" t="s">
        <v>565</v>
      </c>
      <c r="E260" s="120" t="s">
        <v>364</v>
      </c>
      <c r="F260" s="121" t="s">
        <v>12</v>
      </c>
      <c r="G260" s="118"/>
      <c r="H260" s="118"/>
      <c r="I260" s="121" t="s">
        <v>628</v>
      </c>
      <c r="J260" s="121" t="s">
        <v>266</v>
      </c>
      <c r="K260" s="119">
        <f>K261</f>
        <v>0</v>
      </c>
    </row>
    <row r="261" spans="2:11" s="82" customFormat="1" ht="30" hidden="1" customHeight="1" x14ac:dyDescent="0.25">
      <c r="B261" s="89" t="s">
        <v>267</v>
      </c>
      <c r="C261" s="120" t="s">
        <v>290</v>
      </c>
      <c r="D261" s="120" t="s">
        <v>565</v>
      </c>
      <c r="E261" s="120" t="s">
        <v>364</v>
      </c>
      <c r="F261" s="121" t="s">
        <v>12</v>
      </c>
      <c r="G261" s="121"/>
      <c r="H261" s="121"/>
      <c r="I261" s="121" t="s">
        <v>628</v>
      </c>
      <c r="J261" s="121" t="s">
        <v>268</v>
      </c>
      <c r="K261" s="122"/>
    </row>
    <row r="262" spans="2:11" s="82" customFormat="1" ht="17.25" hidden="1" customHeight="1" x14ac:dyDescent="0.25">
      <c r="B262" s="97" t="s">
        <v>489</v>
      </c>
      <c r="C262" s="117" t="s">
        <v>290</v>
      </c>
      <c r="D262" s="117" t="s">
        <v>565</v>
      </c>
      <c r="E262" s="117" t="s">
        <v>364</v>
      </c>
      <c r="F262" s="118" t="s">
        <v>12</v>
      </c>
      <c r="G262" s="118"/>
      <c r="H262" s="118"/>
      <c r="I262" s="118" t="s">
        <v>629</v>
      </c>
      <c r="J262" s="118"/>
      <c r="K262" s="119">
        <f>K263</f>
        <v>0</v>
      </c>
    </row>
    <row r="263" spans="2:11" s="82" customFormat="1" ht="29.25" hidden="1" customHeight="1" x14ac:dyDescent="0.25">
      <c r="B263" s="89" t="s">
        <v>265</v>
      </c>
      <c r="C263" s="120" t="s">
        <v>290</v>
      </c>
      <c r="D263" s="120" t="s">
        <v>565</v>
      </c>
      <c r="E263" s="120" t="s">
        <v>364</v>
      </c>
      <c r="F263" s="121" t="s">
        <v>12</v>
      </c>
      <c r="G263" s="121"/>
      <c r="H263" s="121"/>
      <c r="I263" s="121" t="s">
        <v>629</v>
      </c>
      <c r="J263" s="121" t="s">
        <v>266</v>
      </c>
      <c r="K263" s="122">
        <f>K264</f>
        <v>0</v>
      </c>
    </row>
    <row r="264" spans="2:11" s="82" customFormat="1" ht="30" hidden="1" customHeight="1" x14ac:dyDescent="0.25">
      <c r="B264" s="89" t="s">
        <v>267</v>
      </c>
      <c r="C264" s="120" t="s">
        <v>290</v>
      </c>
      <c r="D264" s="120" t="s">
        <v>565</v>
      </c>
      <c r="E264" s="120" t="s">
        <v>364</v>
      </c>
      <c r="F264" s="121" t="s">
        <v>12</v>
      </c>
      <c r="G264" s="121"/>
      <c r="H264" s="121"/>
      <c r="I264" s="121" t="s">
        <v>629</v>
      </c>
      <c r="J264" s="121" t="s">
        <v>268</v>
      </c>
      <c r="K264" s="122"/>
    </row>
    <row r="265" spans="2:11" s="82" customFormat="1" ht="31.5" hidden="1" customHeight="1" x14ac:dyDescent="0.25">
      <c r="B265" s="79" t="s">
        <v>491</v>
      </c>
      <c r="C265" s="117" t="s">
        <v>290</v>
      </c>
      <c r="D265" s="117" t="s">
        <v>565</v>
      </c>
      <c r="E265" s="117" t="s">
        <v>364</v>
      </c>
      <c r="F265" s="118" t="s">
        <v>12</v>
      </c>
      <c r="G265" s="118"/>
      <c r="H265" s="118"/>
      <c r="I265" s="118" t="s">
        <v>630</v>
      </c>
      <c r="J265" s="118"/>
      <c r="K265" s="119">
        <f>K266+K268</f>
        <v>0</v>
      </c>
    </row>
    <row r="266" spans="2:11" s="82" customFormat="1" ht="28.5" hidden="1" customHeight="1" x14ac:dyDescent="0.25">
      <c r="B266" s="89" t="s">
        <v>265</v>
      </c>
      <c r="C266" s="120" t="s">
        <v>290</v>
      </c>
      <c r="D266" s="120" t="s">
        <v>565</v>
      </c>
      <c r="E266" s="120" t="s">
        <v>364</v>
      </c>
      <c r="F266" s="121" t="s">
        <v>12</v>
      </c>
      <c r="G266" s="121"/>
      <c r="H266" s="121"/>
      <c r="I266" s="121" t="s">
        <v>630</v>
      </c>
      <c r="J266" s="121" t="s">
        <v>266</v>
      </c>
      <c r="K266" s="122">
        <f>K267</f>
        <v>0</v>
      </c>
    </row>
    <row r="267" spans="2:11" s="82" customFormat="1" ht="31.5" hidden="1" customHeight="1" x14ac:dyDescent="0.25">
      <c r="B267" s="89" t="s">
        <v>267</v>
      </c>
      <c r="C267" s="120" t="s">
        <v>290</v>
      </c>
      <c r="D267" s="120" t="s">
        <v>565</v>
      </c>
      <c r="E267" s="120" t="s">
        <v>364</v>
      </c>
      <c r="F267" s="121" t="s">
        <v>12</v>
      </c>
      <c r="G267" s="121"/>
      <c r="H267" s="121"/>
      <c r="I267" s="121" t="s">
        <v>630</v>
      </c>
      <c r="J267" s="121" t="s">
        <v>268</v>
      </c>
      <c r="K267" s="122"/>
    </row>
    <row r="268" spans="2:11" s="82" customFormat="1" ht="16.5" hidden="1" customHeight="1" x14ac:dyDescent="0.25">
      <c r="B268" s="85" t="s">
        <v>342</v>
      </c>
      <c r="C268" s="120" t="s">
        <v>290</v>
      </c>
      <c r="D268" s="120" t="s">
        <v>565</v>
      </c>
      <c r="E268" s="120" t="s">
        <v>364</v>
      </c>
      <c r="F268" s="121" t="s">
        <v>12</v>
      </c>
      <c r="G268" s="121"/>
      <c r="H268" s="121"/>
      <c r="I268" s="121" t="s">
        <v>630</v>
      </c>
      <c r="J268" s="121" t="s">
        <v>343</v>
      </c>
      <c r="K268" s="122">
        <f>K269</f>
        <v>0</v>
      </c>
    </row>
    <row r="269" spans="2:11" s="82" customFormat="1" ht="31.5" hidden="1" customHeight="1" x14ac:dyDescent="0.25">
      <c r="B269" s="85" t="s">
        <v>344</v>
      </c>
      <c r="C269" s="120" t="s">
        <v>290</v>
      </c>
      <c r="D269" s="120" t="s">
        <v>565</v>
      </c>
      <c r="E269" s="120" t="s">
        <v>364</v>
      </c>
      <c r="F269" s="121" t="s">
        <v>12</v>
      </c>
      <c r="G269" s="121"/>
      <c r="H269" s="121"/>
      <c r="I269" s="121" t="s">
        <v>630</v>
      </c>
      <c r="J269" s="121" t="s">
        <v>345</v>
      </c>
      <c r="K269" s="122"/>
    </row>
    <row r="270" spans="2:11" s="82" customFormat="1" ht="18" hidden="1" customHeight="1" x14ac:dyDescent="0.25">
      <c r="B270" s="79" t="s">
        <v>512</v>
      </c>
      <c r="C270" s="117" t="s">
        <v>290</v>
      </c>
      <c r="D270" s="117" t="s">
        <v>565</v>
      </c>
      <c r="E270" s="117" t="s">
        <v>364</v>
      </c>
      <c r="F270" s="118" t="s">
        <v>12</v>
      </c>
      <c r="G270" s="118"/>
      <c r="H270" s="118"/>
      <c r="I270" s="118" t="s">
        <v>631</v>
      </c>
      <c r="J270" s="118"/>
      <c r="K270" s="119">
        <f>K271</f>
        <v>0</v>
      </c>
    </row>
    <row r="271" spans="2:11" s="82" customFormat="1" ht="30.75" hidden="1" customHeight="1" x14ac:dyDescent="0.25">
      <c r="B271" s="89" t="s">
        <v>265</v>
      </c>
      <c r="C271" s="120" t="s">
        <v>290</v>
      </c>
      <c r="D271" s="120" t="s">
        <v>565</v>
      </c>
      <c r="E271" s="120" t="s">
        <v>364</v>
      </c>
      <c r="F271" s="121" t="s">
        <v>12</v>
      </c>
      <c r="G271" s="121"/>
      <c r="H271" s="121"/>
      <c r="I271" s="121" t="s">
        <v>631</v>
      </c>
      <c r="J271" s="121" t="s">
        <v>266</v>
      </c>
      <c r="K271" s="122">
        <f>K272</f>
        <v>0</v>
      </c>
    </row>
    <row r="272" spans="2:11" s="82" customFormat="1" ht="30" hidden="1" customHeight="1" x14ac:dyDescent="0.25">
      <c r="B272" s="89" t="s">
        <v>267</v>
      </c>
      <c r="C272" s="120" t="s">
        <v>290</v>
      </c>
      <c r="D272" s="120" t="s">
        <v>565</v>
      </c>
      <c r="E272" s="120" t="s">
        <v>364</v>
      </c>
      <c r="F272" s="121" t="s">
        <v>12</v>
      </c>
      <c r="G272" s="121"/>
      <c r="H272" s="121"/>
      <c r="I272" s="121" t="s">
        <v>631</v>
      </c>
      <c r="J272" s="121" t="s">
        <v>268</v>
      </c>
      <c r="K272" s="122"/>
    </row>
    <row r="273" spans="2:11" s="82" customFormat="1" ht="15" customHeight="1" x14ac:dyDescent="0.25">
      <c r="B273" s="79" t="s">
        <v>539</v>
      </c>
      <c r="C273" s="117" t="s">
        <v>290</v>
      </c>
      <c r="D273" s="117" t="s">
        <v>565</v>
      </c>
      <c r="E273" s="117" t="s">
        <v>364</v>
      </c>
      <c r="F273" s="118" t="s">
        <v>12</v>
      </c>
      <c r="G273" s="118"/>
      <c r="H273" s="118"/>
      <c r="I273" s="118" t="s">
        <v>632</v>
      </c>
      <c r="J273" s="118"/>
      <c r="K273" s="119">
        <f>K274</f>
        <v>-20000</v>
      </c>
    </row>
    <row r="274" spans="2:11" s="82" customFormat="1" ht="30.75" customHeight="1" x14ac:dyDescent="0.25">
      <c r="B274" s="89" t="s">
        <v>265</v>
      </c>
      <c r="C274" s="120" t="s">
        <v>290</v>
      </c>
      <c r="D274" s="120" t="s">
        <v>565</v>
      </c>
      <c r="E274" s="120" t="s">
        <v>364</v>
      </c>
      <c r="F274" s="121" t="s">
        <v>12</v>
      </c>
      <c r="G274" s="118"/>
      <c r="H274" s="118"/>
      <c r="I274" s="121" t="s">
        <v>632</v>
      </c>
      <c r="J274" s="121" t="s">
        <v>266</v>
      </c>
      <c r="K274" s="122">
        <f>K275</f>
        <v>-20000</v>
      </c>
    </row>
    <row r="275" spans="2:11" s="82" customFormat="1" ht="34.5" customHeight="1" x14ac:dyDescent="0.25">
      <c r="B275" s="89" t="s">
        <v>267</v>
      </c>
      <c r="C275" s="120" t="s">
        <v>290</v>
      </c>
      <c r="D275" s="120" t="s">
        <v>565</v>
      </c>
      <c r="E275" s="120" t="s">
        <v>364</v>
      </c>
      <c r="F275" s="121" t="s">
        <v>12</v>
      </c>
      <c r="G275" s="121"/>
      <c r="H275" s="121"/>
      <c r="I275" s="121" t="s">
        <v>632</v>
      </c>
      <c r="J275" s="121" t="s">
        <v>268</v>
      </c>
      <c r="K275" s="122">
        <v>-20000</v>
      </c>
    </row>
    <row r="276" spans="2:11" s="82" customFormat="1" ht="31.95" hidden="1" customHeight="1" x14ac:dyDescent="0.25">
      <c r="B276" s="79" t="s">
        <v>541</v>
      </c>
      <c r="C276" s="117" t="s">
        <v>290</v>
      </c>
      <c r="D276" s="117" t="s">
        <v>565</v>
      </c>
      <c r="E276" s="117" t="s">
        <v>364</v>
      </c>
      <c r="F276" s="118" t="s">
        <v>12</v>
      </c>
      <c r="G276" s="118"/>
      <c r="H276" s="118"/>
      <c r="I276" s="118" t="s">
        <v>633</v>
      </c>
      <c r="J276" s="118"/>
      <c r="K276" s="119">
        <f>K277</f>
        <v>0</v>
      </c>
    </row>
    <row r="277" spans="2:11" s="82" customFormat="1" ht="26.4" hidden="1" x14ac:dyDescent="0.25">
      <c r="B277" s="89" t="s">
        <v>265</v>
      </c>
      <c r="C277" s="120" t="s">
        <v>290</v>
      </c>
      <c r="D277" s="120" t="s">
        <v>565</v>
      </c>
      <c r="E277" s="120" t="s">
        <v>364</v>
      </c>
      <c r="F277" s="121" t="s">
        <v>12</v>
      </c>
      <c r="G277" s="121"/>
      <c r="H277" s="121"/>
      <c r="I277" s="121" t="s">
        <v>633</v>
      </c>
      <c r="J277" s="121" t="s">
        <v>266</v>
      </c>
      <c r="K277" s="122">
        <f>K278</f>
        <v>0</v>
      </c>
    </row>
    <row r="278" spans="2:11" s="82" customFormat="1" ht="27.75" hidden="1" customHeight="1" x14ac:dyDescent="0.25">
      <c r="B278" s="89" t="s">
        <v>267</v>
      </c>
      <c r="C278" s="120" t="s">
        <v>290</v>
      </c>
      <c r="D278" s="120" t="s">
        <v>565</v>
      </c>
      <c r="E278" s="120" t="s">
        <v>364</v>
      </c>
      <c r="F278" s="121" t="s">
        <v>12</v>
      </c>
      <c r="G278" s="121"/>
      <c r="H278" s="121"/>
      <c r="I278" s="121" t="s">
        <v>633</v>
      </c>
      <c r="J278" s="121" t="s">
        <v>268</v>
      </c>
      <c r="K278" s="122"/>
    </row>
    <row r="279" spans="2:11" s="82" customFormat="1" ht="31.2" hidden="1" customHeight="1" x14ac:dyDescent="0.25">
      <c r="B279" s="79" t="s">
        <v>485</v>
      </c>
      <c r="C279" s="117" t="s">
        <v>290</v>
      </c>
      <c r="D279" s="117" t="s">
        <v>565</v>
      </c>
      <c r="E279" s="117" t="s">
        <v>364</v>
      </c>
      <c r="F279" s="118" t="s">
        <v>12</v>
      </c>
      <c r="G279" s="118"/>
      <c r="H279" s="118"/>
      <c r="I279" s="118" t="s">
        <v>634</v>
      </c>
      <c r="J279" s="118"/>
      <c r="K279" s="119">
        <f>K282+K280</f>
        <v>0</v>
      </c>
    </row>
    <row r="280" spans="2:11" s="82" customFormat="1" ht="28.5" hidden="1" customHeight="1" x14ac:dyDescent="0.25">
      <c r="B280" s="89" t="s">
        <v>265</v>
      </c>
      <c r="C280" s="120" t="s">
        <v>290</v>
      </c>
      <c r="D280" s="120" t="s">
        <v>565</v>
      </c>
      <c r="E280" s="120" t="s">
        <v>364</v>
      </c>
      <c r="F280" s="121" t="s">
        <v>12</v>
      </c>
      <c r="G280" s="121"/>
      <c r="H280" s="121"/>
      <c r="I280" s="121" t="s">
        <v>634</v>
      </c>
      <c r="J280" s="121" t="s">
        <v>266</v>
      </c>
      <c r="K280" s="122">
        <f>K281</f>
        <v>0</v>
      </c>
    </row>
    <row r="281" spans="2:11" s="82" customFormat="1" ht="34.200000000000003" hidden="1" customHeight="1" x14ac:dyDescent="0.25">
      <c r="B281" s="89" t="s">
        <v>267</v>
      </c>
      <c r="C281" s="120" t="s">
        <v>290</v>
      </c>
      <c r="D281" s="120" t="s">
        <v>565</v>
      </c>
      <c r="E281" s="120" t="s">
        <v>364</v>
      </c>
      <c r="F281" s="121" t="s">
        <v>12</v>
      </c>
      <c r="G281" s="121"/>
      <c r="H281" s="121"/>
      <c r="I281" s="121" t="s">
        <v>634</v>
      </c>
      <c r="J281" s="121" t="s">
        <v>268</v>
      </c>
      <c r="K281" s="122"/>
    </row>
    <row r="282" spans="2:11" s="82" customFormat="1" ht="17.399999999999999" hidden="1" customHeight="1" x14ac:dyDescent="0.25">
      <c r="B282" s="85" t="s">
        <v>285</v>
      </c>
      <c r="C282" s="120" t="s">
        <v>290</v>
      </c>
      <c r="D282" s="120" t="s">
        <v>565</v>
      </c>
      <c r="E282" s="120" t="s">
        <v>364</v>
      </c>
      <c r="F282" s="121" t="s">
        <v>12</v>
      </c>
      <c r="G282" s="118"/>
      <c r="H282" s="118"/>
      <c r="I282" s="121" t="s">
        <v>634</v>
      </c>
      <c r="J282" s="121" t="s">
        <v>270</v>
      </c>
      <c r="K282" s="122">
        <f>K283</f>
        <v>0</v>
      </c>
    </row>
    <row r="283" spans="2:11" s="82" customFormat="1" ht="58.2" hidden="1" customHeight="1" x14ac:dyDescent="0.25">
      <c r="B283" s="85" t="s">
        <v>451</v>
      </c>
      <c r="C283" s="120" t="s">
        <v>290</v>
      </c>
      <c r="D283" s="120" t="s">
        <v>565</v>
      </c>
      <c r="E283" s="120" t="s">
        <v>364</v>
      </c>
      <c r="F283" s="121" t="s">
        <v>12</v>
      </c>
      <c r="G283" s="121"/>
      <c r="H283" s="121"/>
      <c r="I283" s="121" t="s">
        <v>634</v>
      </c>
      <c r="J283" s="121" t="s">
        <v>20</v>
      </c>
      <c r="K283" s="122"/>
    </row>
    <row r="284" spans="2:11" s="82" customFormat="1" ht="28.5" hidden="1" customHeight="1" x14ac:dyDescent="0.25">
      <c r="B284" s="97" t="s">
        <v>481</v>
      </c>
      <c r="C284" s="117" t="s">
        <v>290</v>
      </c>
      <c r="D284" s="117" t="s">
        <v>565</v>
      </c>
      <c r="E284" s="117" t="s">
        <v>364</v>
      </c>
      <c r="F284" s="118" t="s">
        <v>12</v>
      </c>
      <c r="G284" s="118"/>
      <c r="H284" s="118"/>
      <c r="I284" s="118" t="s">
        <v>635</v>
      </c>
      <c r="J284" s="118"/>
      <c r="K284" s="119">
        <f>K285</f>
        <v>0</v>
      </c>
    </row>
    <row r="285" spans="2:11" s="82" customFormat="1" ht="32.25" hidden="1" customHeight="1" x14ac:dyDescent="0.25">
      <c r="B285" s="89" t="s">
        <v>265</v>
      </c>
      <c r="C285" s="120" t="s">
        <v>290</v>
      </c>
      <c r="D285" s="120" t="s">
        <v>565</v>
      </c>
      <c r="E285" s="120" t="s">
        <v>364</v>
      </c>
      <c r="F285" s="121" t="s">
        <v>12</v>
      </c>
      <c r="G285" s="121"/>
      <c r="H285" s="121"/>
      <c r="I285" s="121" t="s">
        <v>635</v>
      </c>
      <c r="J285" s="121" t="s">
        <v>266</v>
      </c>
      <c r="K285" s="122">
        <f>K286</f>
        <v>0</v>
      </c>
    </row>
    <row r="286" spans="2:11" s="82" customFormat="1" ht="27.75" hidden="1" customHeight="1" x14ac:dyDescent="0.25">
      <c r="B286" s="89" t="s">
        <v>267</v>
      </c>
      <c r="C286" s="120" t="s">
        <v>290</v>
      </c>
      <c r="D286" s="120" t="s">
        <v>565</v>
      </c>
      <c r="E286" s="120" t="s">
        <v>364</v>
      </c>
      <c r="F286" s="121" t="s">
        <v>12</v>
      </c>
      <c r="G286" s="121"/>
      <c r="H286" s="121"/>
      <c r="I286" s="121" t="s">
        <v>635</v>
      </c>
      <c r="J286" s="121" t="s">
        <v>268</v>
      </c>
      <c r="K286" s="122"/>
    </row>
    <row r="287" spans="2:11" s="82" customFormat="1" ht="32.25" hidden="1" customHeight="1" x14ac:dyDescent="0.25">
      <c r="B287" s="79" t="s">
        <v>442</v>
      </c>
      <c r="C287" s="117" t="s">
        <v>290</v>
      </c>
      <c r="D287" s="117" t="s">
        <v>565</v>
      </c>
      <c r="E287" s="117" t="s">
        <v>364</v>
      </c>
      <c r="F287" s="118" t="s">
        <v>12</v>
      </c>
      <c r="G287" s="118"/>
      <c r="H287" s="118"/>
      <c r="I287" s="118" t="s">
        <v>636</v>
      </c>
      <c r="J287" s="118"/>
      <c r="K287" s="119">
        <f>K288</f>
        <v>0</v>
      </c>
    </row>
    <row r="288" spans="2:11" s="82" customFormat="1" ht="28.5" hidden="1" customHeight="1" x14ac:dyDescent="0.25">
      <c r="B288" s="89" t="s">
        <v>265</v>
      </c>
      <c r="C288" s="120" t="s">
        <v>290</v>
      </c>
      <c r="D288" s="120" t="s">
        <v>565</v>
      </c>
      <c r="E288" s="120" t="s">
        <v>364</v>
      </c>
      <c r="F288" s="121" t="s">
        <v>12</v>
      </c>
      <c r="G288" s="121"/>
      <c r="H288" s="121"/>
      <c r="I288" s="121" t="s">
        <v>636</v>
      </c>
      <c r="J288" s="121" t="s">
        <v>266</v>
      </c>
      <c r="K288" s="122">
        <f>K289</f>
        <v>0</v>
      </c>
    </row>
    <row r="289" spans="2:11" s="82" customFormat="1" ht="30.75" hidden="1" customHeight="1" x14ac:dyDescent="0.25">
      <c r="B289" s="89" t="s">
        <v>267</v>
      </c>
      <c r="C289" s="120" t="s">
        <v>290</v>
      </c>
      <c r="D289" s="120" t="s">
        <v>565</v>
      </c>
      <c r="E289" s="120" t="s">
        <v>364</v>
      </c>
      <c r="F289" s="121" t="s">
        <v>12</v>
      </c>
      <c r="G289" s="121"/>
      <c r="H289" s="121"/>
      <c r="I289" s="121" t="s">
        <v>636</v>
      </c>
      <c r="J289" s="121" t="s">
        <v>268</v>
      </c>
      <c r="K289" s="122"/>
    </row>
    <row r="290" spans="2:11" s="82" customFormat="1" ht="58.5" hidden="1" customHeight="1" x14ac:dyDescent="0.25">
      <c r="B290" s="79" t="s">
        <v>637</v>
      </c>
      <c r="C290" s="117" t="s">
        <v>290</v>
      </c>
      <c r="D290" s="117" t="s">
        <v>565</v>
      </c>
      <c r="E290" s="117" t="s">
        <v>364</v>
      </c>
      <c r="F290" s="118" t="s">
        <v>12</v>
      </c>
      <c r="G290" s="121"/>
      <c r="H290" s="121"/>
      <c r="I290" s="118" t="s">
        <v>638</v>
      </c>
      <c r="J290" s="118"/>
      <c r="K290" s="119">
        <f>K291</f>
        <v>0</v>
      </c>
    </row>
    <row r="291" spans="2:11" s="82" customFormat="1" ht="30.75" hidden="1" customHeight="1" x14ac:dyDescent="0.25">
      <c r="B291" s="89" t="s">
        <v>265</v>
      </c>
      <c r="C291" s="120" t="s">
        <v>290</v>
      </c>
      <c r="D291" s="120" t="s">
        <v>565</v>
      </c>
      <c r="E291" s="120" t="s">
        <v>364</v>
      </c>
      <c r="F291" s="121" t="s">
        <v>12</v>
      </c>
      <c r="G291" s="121"/>
      <c r="H291" s="121"/>
      <c r="I291" s="121" t="s">
        <v>638</v>
      </c>
      <c r="J291" s="121" t="s">
        <v>266</v>
      </c>
      <c r="K291" s="122">
        <f>K292</f>
        <v>0</v>
      </c>
    </row>
    <row r="292" spans="2:11" s="82" customFormat="1" ht="30.75" hidden="1" customHeight="1" x14ac:dyDescent="0.25">
      <c r="B292" s="89" t="s">
        <v>267</v>
      </c>
      <c r="C292" s="120" t="s">
        <v>290</v>
      </c>
      <c r="D292" s="120" t="s">
        <v>565</v>
      </c>
      <c r="E292" s="120" t="s">
        <v>364</v>
      </c>
      <c r="F292" s="121" t="s">
        <v>12</v>
      </c>
      <c r="G292" s="121"/>
      <c r="H292" s="121"/>
      <c r="I292" s="121" t="s">
        <v>638</v>
      </c>
      <c r="J292" s="121" t="s">
        <v>268</v>
      </c>
      <c r="K292" s="122"/>
    </row>
    <row r="293" spans="2:11" s="82" customFormat="1" ht="24.75" hidden="1" customHeight="1" x14ac:dyDescent="0.25">
      <c r="B293" s="79" t="s">
        <v>528</v>
      </c>
      <c r="C293" s="117" t="s">
        <v>290</v>
      </c>
      <c r="D293" s="117" t="s">
        <v>565</v>
      </c>
      <c r="E293" s="117" t="s">
        <v>364</v>
      </c>
      <c r="F293" s="118" t="s">
        <v>12</v>
      </c>
      <c r="G293" s="118"/>
      <c r="H293" s="118"/>
      <c r="I293" s="118" t="s">
        <v>792</v>
      </c>
      <c r="J293" s="118"/>
      <c r="K293" s="119">
        <f>K294</f>
        <v>0</v>
      </c>
    </row>
    <row r="294" spans="2:11" s="82" customFormat="1" ht="21.75" hidden="1" customHeight="1" x14ac:dyDescent="0.25">
      <c r="B294" s="85" t="s">
        <v>342</v>
      </c>
      <c r="C294" s="120" t="s">
        <v>290</v>
      </c>
      <c r="D294" s="120" t="s">
        <v>565</v>
      </c>
      <c r="E294" s="120" t="s">
        <v>364</v>
      </c>
      <c r="F294" s="121" t="s">
        <v>12</v>
      </c>
      <c r="G294" s="121"/>
      <c r="H294" s="121"/>
      <c r="I294" s="121" t="s">
        <v>792</v>
      </c>
      <c r="J294" s="121" t="s">
        <v>343</v>
      </c>
      <c r="K294" s="122">
        <f>K295</f>
        <v>0</v>
      </c>
    </row>
    <row r="295" spans="2:11" s="82" customFormat="1" ht="30.75" hidden="1" customHeight="1" x14ac:dyDescent="0.25">
      <c r="B295" s="105" t="s">
        <v>344</v>
      </c>
      <c r="C295" s="120" t="s">
        <v>290</v>
      </c>
      <c r="D295" s="120" t="s">
        <v>565</v>
      </c>
      <c r="E295" s="120" t="s">
        <v>364</v>
      </c>
      <c r="F295" s="121" t="s">
        <v>12</v>
      </c>
      <c r="G295" s="121"/>
      <c r="H295" s="121"/>
      <c r="I295" s="121" t="s">
        <v>792</v>
      </c>
      <c r="J295" s="121" t="s">
        <v>345</v>
      </c>
      <c r="K295" s="122"/>
    </row>
    <row r="296" spans="2:11" s="82" customFormat="1" ht="21.75" hidden="1" customHeight="1" x14ac:dyDescent="0.25">
      <c r="B296" s="79" t="s">
        <v>528</v>
      </c>
      <c r="C296" s="117" t="s">
        <v>290</v>
      </c>
      <c r="D296" s="117" t="s">
        <v>565</v>
      </c>
      <c r="E296" s="117" t="s">
        <v>364</v>
      </c>
      <c r="F296" s="118" t="s">
        <v>12</v>
      </c>
      <c r="G296" s="118"/>
      <c r="H296" s="118"/>
      <c r="I296" s="118" t="s">
        <v>639</v>
      </c>
      <c r="J296" s="118"/>
      <c r="K296" s="119">
        <f>K297</f>
        <v>0</v>
      </c>
    </row>
    <row r="297" spans="2:11" s="82" customFormat="1" ht="19.5" hidden="1" customHeight="1" x14ac:dyDescent="0.25">
      <c r="B297" s="85" t="s">
        <v>342</v>
      </c>
      <c r="C297" s="120" t="s">
        <v>290</v>
      </c>
      <c r="D297" s="120" t="s">
        <v>565</v>
      </c>
      <c r="E297" s="120" t="s">
        <v>364</v>
      </c>
      <c r="F297" s="121" t="s">
        <v>12</v>
      </c>
      <c r="G297" s="121"/>
      <c r="H297" s="121"/>
      <c r="I297" s="121" t="s">
        <v>639</v>
      </c>
      <c r="J297" s="121" t="s">
        <v>343</v>
      </c>
      <c r="K297" s="122">
        <f>K298</f>
        <v>0</v>
      </c>
    </row>
    <row r="298" spans="2:11" s="82" customFormat="1" ht="30.75" hidden="1" customHeight="1" x14ac:dyDescent="0.25">
      <c r="B298" s="105" t="s">
        <v>344</v>
      </c>
      <c r="C298" s="120" t="s">
        <v>290</v>
      </c>
      <c r="D298" s="120" t="s">
        <v>565</v>
      </c>
      <c r="E298" s="120" t="s">
        <v>364</v>
      </c>
      <c r="F298" s="121" t="s">
        <v>12</v>
      </c>
      <c r="G298" s="121"/>
      <c r="H298" s="121"/>
      <c r="I298" s="121" t="s">
        <v>639</v>
      </c>
      <c r="J298" s="121" t="s">
        <v>345</v>
      </c>
      <c r="K298" s="122"/>
    </row>
    <row r="299" spans="2:11" s="82" customFormat="1" ht="32.25" customHeight="1" x14ac:dyDescent="0.3">
      <c r="B299" s="140" t="s">
        <v>640</v>
      </c>
      <c r="C299" s="114" t="s">
        <v>257</v>
      </c>
      <c r="D299" s="117" t="s">
        <v>565</v>
      </c>
      <c r="E299" s="120"/>
      <c r="F299" s="141"/>
      <c r="G299" s="141"/>
      <c r="H299" s="141"/>
      <c r="I299" s="141"/>
      <c r="J299" s="141"/>
      <c r="K299" s="142">
        <f>K300+K307+K315+K322+K327+K330+K336+K342+K349+K356+K363+K366+K372+K375+K397+K400+K403+K406+K409+K412+K415+K369+K378+K381+K384+K387+K390+K393</f>
        <v>13995983.390000001</v>
      </c>
    </row>
    <row r="300" spans="2:11" s="82" customFormat="1" ht="32.25" customHeight="1" x14ac:dyDescent="0.25">
      <c r="B300" s="79" t="s">
        <v>310</v>
      </c>
      <c r="C300" s="143" t="s">
        <v>257</v>
      </c>
      <c r="D300" s="117" t="s">
        <v>565</v>
      </c>
      <c r="E300" s="120" t="s">
        <v>566</v>
      </c>
      <c r="F300" s="118" t="s">
        <v>274</v>
      </c>
      <c r="G300" s="118" t="s">
        <v>276</v>
      </c>
      <c r="H300" s="118" t="s">
        <v>309</v>
      </c>
      <c r="I300" s="118" t="s">
        <v>568</v>
      </c>
      <c r="J300" s="118"/>
      <c r="K300" s="119">
        <f>K301+K303+K305</f>
        <v>-14089.61</v>
      </c>
    </row>
    <row r="301" spans="2:11" s="82" customFormat="1" ht="72" customHeight="1" x14ac:dyDescent="0.25">
      <c r="B301" s="88" t="s">
        <v>262</v>
      </c>
      <c r="C301" s="144" t="s">
        <v>257</v>
      </c>
      <c r="D301" s="120" t="s">
        <v>565</v>
      </c>
      <c r="E301" s="120" t="s">
        <v>566</v>
      </c>
      <c r="F301" s="121" t="s">
        <v>274</v>
      </c>
      <c r="G301" s="121" t="s">
        <v>276</v>
      </c>
      <c r="H301" s="121" t="s">
        <v>309</v>
      </c>
      <c r="I301" s="121" t="s">
        <v>568</v>
      </c>
      <c r="J301" s="121" t="s">
        <v>14</v>
      </c>
      <c r="K301" s="122">
        <f>K302</f>
        <v>-14089.61</v>
      </c>
    </row>
    <row r="302" spans="2:11" s="82" customFormat="1" ht="31.95" customHeight="1" x14ac:dyDescent="0.25">
      <c r="B302" s="89" t="s">
        <v>263</v>
      </c>
      <c r="C302" s="144" t="s">
        <v>257</v>
      </c>
      <c r="D302" s="120" t="s">
        <v>565</v>
      </c>
      <c r="E302" s="120" t="s">
        <v>566</v>
      </c>
      <c r="F302" s="121" t="s">
        <v>274</v>
      </c>
      <c r="G302" s="121" t="s">
        <v>276</v>
      </c>
      <c r="H302" s="121" t="s">
        <v>309</v>
      </c>
      <c r="I302" s="121" t="s">
        <v>568</v>
      </c>
      <c r="J302" s="121" t="s">
        <v>264</v>
      </c>
      <c r="K302" s="122">
        <v>-14089.61</v>
      </c>
    </row>
    <row r="303" spans="2:11" s="82" customFormat="1" ht="32.25" hidden="1" customHeight="1" x14ac:dyDescent="0.25">
      <c r="B303" s="89" t="s">
        <v>265</v>
      </c>
      <c r="C303" s="144" t="s">
        <v>257</v>
      </c>
      <c r="D303" s="120" t="s">
        <v>565</v>
      </c>
      <c r="E303" s="120" t="s">
        <v>566</v>
      </c>
      <c r="F303" s="121" t="s">
        <v>274</v>
      </c>
      <c r="G303" s="121" t="s">
        <v>276</v>
      </c>
      <c r="H303" s="121" t="s">
        <v>309</v>
      </c>
      <c r="I303" s="121" t="s">
        <v>568</v>
      </c>
      <c r="J303" s="121" t="s">
        <v>266</v>
      </c>
      <c r="K303" s="122">
        <f>K304</f>
        <v>0</v>
      </c>
    </row>
    <row r="304" spans="2:11" s="82" customFormat="1" ht="32.25" hidden="1" customHeight="1" x14ac:dyDescent="0.25">
      <c r="B304" s="89" t="s">
        <v>267</v>
      </c>
      <c r="C304" s="144" t="s">
        <v>257</v>
      </c>
      <c r="D304" s="120" t="s">
        <v>565</v>
      </c>
      <c r="E304" s="120" t="s">
        <v>566</v>
      </c>
      <c r="F304" s="121" t="s">
        <v>274</v>
      </c>
      <c r="G304" s="121" t="s">
        <v>276</v>
      </c>
      <c r="H304" s="121" t="s">
        <v>309</v>
      </c>
      <c r="I304" s="121" t="s">
        <v>568</v>
      </c>
      <c r="J304" s="121" t="s">
        <v>268</v>
      </c>
      <c r="K304" s="122"/>
    </row>
    <row r="305" spans="2:11" s="82" customFormat="1" ht="20.25" hidden="1" customHeight="1" x14ac:dyDescent="0.25">
      <c r="B305" s="85" t="s">
        <v>285</v>
      </c>
      <c r="C305" s="144" t="s">
        <v>257</v>
      </c>
      <c r="D305" s="120" t="s">
        <v>565</v>
      </c>
      <c r="E305" s="120" t="s">
        <v>566</v>
      </c>
      <c r="F305" s="121" t="s">
        <v>274</v>
      </c>
      <c r="G305" s="121" t="s">
        <v>276</v>
      </c>
      <c r="H305" s="121" t="s">
        <v>309</v>
      </c>
      <c r="I305" s="121" t="s">
        <v>568</v>
      </c>
      <c r="J305" s="121" t="s">
        <v>270</v>
      </c>
      <c r="K305" s="122">
        <f>K306</f>
        <v>0</v>
      </c>
    </row>
    <row r="306" spans="2:11" s="82" customFormat="1" ht="18" hidden="1" customHeight="1" x14ac:dyDescent="0.25">
      <c r="B306" s="85" t="s">
        <v>271</v>
      </c>
      <c r="C306" s="144" t="s">
        <v>257</v>
      </c>
      <c r="D306" s="120" t="s">
        <v>565</v>
      </c>
      <c r="E306" s="120" t="s">
        <v>566</v>
      </c>
      <c r="F306" s="121" t="s">
        <v>274</v>
      </c>
      <c r="G306" s="121" t="s">
        <v>276</v>
      </c>
      <c r="H306" s="121" t="s">
        <v>309</v>
      </c>
      <c r="I306" s="121" t="s">
        <v>568</v>
      </c>
      <c r="J306" s="121" t="s">
        <v>272</v>
      </c>
      <c r="K306" s="122"/>
    </row>
    <row r="307" spans="2:11" s="82" customFormat="1" ht="18" customHeight="1" x14ac:dyDescent="0.25">
      <c r="B307" s="79" t="s">
        <v>278</v>
      </c>
      <c r="C307" s="143" t="s">
        <v>257</v>
      </c>
      <c r="D307" s="117" t="s">
        <v>565</v>
      </c>
      <c r="E307" s="120" t="s">
        <v>566</v>
      </c>
      <c r="F307" s="118" t="s">
        <v>274</v>
      </c>
      <c r="G307" s="118" t="s">
        <v>276</v>
      </c>
      <c r="H307" s="118" t="s">
        <v>255</v>
      </c>
      <c r="I307" s="118" t="s">
        <v>641</v>
      </c>
      <c r="J307" s="118"/>
      <c r="K307" s="119">
        <f>K310+K312+K309</f>
        <v>1186410.96</v>
      </c>
    </row>
    <row r="308" spans="2:11" s="82" customFormat="1" ht="76.5" hidden="1" customHeight="1" x14ac:dyDescent="0.25">
      <c r="B308" s="88" t="s">
        <v>262</v>
      </c>
      <c r="C308" s="144" t="s">
        <v>257</v>
      </c>
      <c r="D308" s="120" t="s">
        <v>565</v>
      </c>
      <c r="E308" s="120" t="s">
        <v>566</v>
      </c>
      <c r="F308" s="144" t="s">
        <v>274</v>
      </c>
      <c r="G308" s="144" t="s">
        <v>276</v>
      </c>
      <c r="H308" s="144" t="s">
        <v>255</v>
      </c>
      <c r="I308" s="144" t="s">
        <v>641</v>
      </c>
      <c r="J308" s="121" t="s">
        <v>14</v>
      </c>
      <c r="K308" s="122">
        <f>K309</f>
        <v>0</v>
      </c>
    </row>
    <row r="309" spans="2:11" s="82" customFormat="1" ht="25.5" hidden="1" customHeight="1" x14ac:dyDescent="0.25">
      <c r="B309" s="89" t="s">
        <v>263</v>
      </c>
      <c r="C309" s="144" t="s">
        <v>257</v>
      </c>
      <c r="D309" s="120" t="s">
        <v>565</v>
      </c>
      <c r="E309" s="120" t="s">
        <v>566</v>
      </c>
      <c r="F309" s="144" t="s">
        <v>274</v>
      </c>
      <c r="G309" s="144" t="s">
        <v>276</v>
      </c>
      <c r="H309" s="144" t="s">
        <v>255</v>
      </c>
      <c r="I309" s="144" t="s">
        <v>641</v>
      </c>
      <c r="J309" s="121" t="s">
        <v>264</v>
      </c>
      <c r="K309" s="122"/>
    </row>
    <row r="310" spans="2:11" s="82" customFormat="1" ht="32.25" customHeight="1" x14ac:dyDescent="0.25">
      <c r="B310" s="85" t="s">
        <v>281</v>
      </c>
      <c r="C310" s="144" t="s">
        <v>257</v>
      </c>
      <c r="D310" s="120" t="s">
        <v>565</v>
      </c>
      <c r="E310" s="120" t="s">
        <v>566</v>
      </c>
      <c r="F310" s="144" t="s">
        <v>274</v>
      </c>
      <c r="G310" s="144" t="s">
        <v>276</v>
      </c>
      <c r="H310" s="144" t="s">
        <v>255</v>
      </c>
      <c r="I310" s="144" t="s">
        <v>641</v>
      </c>
      <c r="J310" s="144" t="s">
        <v>282</v>
      </c>
      <c r="K310" s="122">
        <f>K311</f>
        <v>1186410.96</v>
      </c>
    </row>
    <row r="311" spans="2:11" s="82" customFormat="1" ht="21" customHeight="1" x14ac:dyDescent="0.25">
      <c r="B311" s="85" t="s">
        <v>283</v>
      </c>
      <c r="C311" s="144" t="s">
        <v>257</v>
      </c>
      <c r="D311" s="120" t="s">
        <v>565</v>
      </c>
      <c r="E311" s="120" t="s">
        <v>566</v>
      </c>
      <c r="F311" s="144" t="s">
        <v>274</v>
      </c>
      <c r="G311" s="144" t="s">
        <v>276</v>
      </c>
      <c r="H311" s="144" t="s">
        <v>255</v>
      </c>
      <c r="I311" s="144" t="s">
        <v>641</v>
      </c>
      <c r="J311" s="144" t="s">
        <v>284</v>
      </c>
      <c r="K311" s="122">
        <f>1010160+176250.96</f>
        <v>1186410.96</v>
      </c>
    </row>
    <row r="312" spans="2:11" s="82" customFormat="1" ht="17.399999999999999" hidden="1" customHeight="1" x14ac:dyDescent="0.25">
      <c r="B312" s="85" t="s">
        <v>285</v>
      </c>
      <c r="C312" s="144" t="s">
        <v>257</v>
      </c>
      <c r="D312" s="120" t="s">
        <v>565</v>
      </c>
      <c r="E312" s="120" t="s">
        <v>566</v>
      </c>
      <c r="F312" s="144" t="s">
        <v>274</v>
      </c>
      <c r="G312" s="144" t="s">
        <v>276</v>
      </c>
      <c r="H312" s="144" t="s">
        <v>255</v>
      </c>
      <c r="I312" s="144" t="s">
        <v>641</v>
      </c>
      <c r="J312" s="144" t="s">
        <v>270</v>
      </c>
      <c r="K312" s="122">
        <f>K314+K313</f>
        <v>0</v>
      </c>
    </row>
    <row r="313" spans="2:11" s="82" customFormat="1" ht="17.399999999999999" hidden="1" customHeight="1" x14ac:dyDescent="0.25">
      <c r="B313" s="85" t="s">
        <v>811</v>
      </c>
      <c r="C313" s="144" t="s">
        <v>257</v>
      </c>
      <c r="D313" s="120" t="s">
        <v>565</v>
      </c>
      <c r="E313" s="120" t="s">
        <v>566</v>
      </c>
      <c r="F313" s="144" t="s">
        <v>274</v>
      </c>
      <c r="G313" s="144" t="s">
        <v>276</v>
      </c>
      <c r="H313" s="144" t="s">
        <v>255</v>
      </c>
      <c r="I313" s="144" t="s">
        <v>641</v>
      </c>
      <c r="J313" s="144" t="s">
        <v>810</v>
      </c>
      <c r="K313" s="122"/>
    </row>
    <row r="314" spans="2:11" s="82" customFormat="1" ht="20.25" hidden="1" customHeight="1" x14ac:dyDescent="0.25">
      <c r="B314" s="85" t="s">
        <v>271</v>
      </c>
      <c r="C314" s="144" t="s">
        <v>257</v>
      </c>
      <c r="D314" s="120" t="s">
        <v>565</v>
      </c>
      <c r="E314" s="120" t="s">
        <v>566</v>
      </c>
      <c r="F314" s="144" t="s">
        <v>274</v>
      </c>
      <c r="G314" s="144" t="s">
        <v>276</v>
      </c>
      <c r="H314" s="144" t="s">
        <v>255</v>
      </c>
      <c r="I314" s="144" t="s">
        <v>641</v>
      </c>
      <c r="J314" s="144" t="s">
        <v>272</v>
      </c>
      <c r="K314" s="122"/>
    </row>
    <row r="315" spans="2:11" s="82" customFormat="1" ht="15" customHeight="1" x14ac:dyDescent="0.25">
      <c r="B315" s="79" t="s">
        <v>291</v>
      </c>
      <c r="C315" s="143" t="s">
        <v>257</v>
      </c>
      <c r="D315" s="117" t="s">
        <v>565</v>
      </c>
      <c r="E315" s="117" t="s">
        <v>566</v>
      </c>
      <c r="F315" s="118" t="s">
        <v>274</v>
      </c>
      <c r="G315" s="118" t="s">
        <v>276</v>
      </c>
      <c r="H315" s="118" t="s">
        <v>290</v>
      </c>
      <c r="I315" s="118" t="s">
        <v>642</v>
      </c>
      <c r="J315" s="118"/>
      <c r="K315" s="119">
        <f>K318+K320+K316</f>
        <v>10052211.01</v>
      </c>
    </row>
    <row r="316" spans="2:11" s="82" customFormat="1" ht="71.25" customHeight="1" x14ac:dyDescent="0.25">
      <c r="B316" s="88" t="s">
        <v>262</v>
      </c>
      <c r="C316" s="144" t="s">
        <v>257</v>
      </c>
      <c r="D316" s="120" t="s">
        <v>565</v>
      </c>
      <c r="E316" s="120" t="s">
        <v>566</v>
      </c>
      <c r="F316" s="121" t="s">
        <v>274</v>
      </c>
      <c r="G316" s="121" t="s">
        <v>276</v>
      </c>
      <c r="H316" s="121" t="s">
        <v>290</v>
      </c>
      <c r="I316" s="121" t="s">
        <v>642</v>
      </c>
      <c r="J316" s="121" t="s">
        <v>14</v>
      </c>
      <c r="K316" s="122">
        <f>K317</f>
        <v>-26277.26</v>
      </c>
    </row>
    <row r="317" spans="2:11" s="82" customFormat="1" ht="27.75" customHeight="1" x14ac:dyDescent="0.25">
      <c r="B317" s="89" t="s">
        <v>263</v>
      </c>
      <c r="C317" s="144" t="s">
        <v>257</v>
      </c>
      <c r="D317" s="120" t="s">
        <v>565</v>
      </c>
      <c r="E317" s="120" t="s">
        <v>566</v>
      </c>
      <c r="F317" s="121" t="s">
        <v>274</v>
      </c>
      <c r="G317" s="121" t="s">
        <v>276</v>
      </c>
      <c r="H317" s="121" t="s">
        <v>290</v>
      </c>
      <c r="I317" s="121" t="s">
        <v>642</v>
      </c>
      <c r="J317" s="121" t="s">
        <v>264</v>
      </c>
      <c r="K317" s="122">
        <v>-26277.26</v>
      </c>
    </row>
    <row r="318" spans="2:11" s="82" customFormat="1" ht="32.25" customHeight="1" x14ac:dyDescent="0.25">
      <c r="B318" s="85" t="s">
        <v>281</v>
      </c>
      <c r="C318" s="144" t="s">
        <v>257</v>
      </c>
      <c r="D318" s="120" t="s">
        <v>565</v>
      </c>
      <c r="E318" s="120" t="s">
        <v>566</v>
      </c>
      <c r="F318" s="121" t="s">
        <v>274</v>
      </c>
      <c r="G318" s="121" t="s">
        <v>276</v>
      </c>
      <c r="H318" s="121" t="s">
        <v>290</v>
      </c>
      <c r="I318" s="121" t="s">
        <v>642</v>
      </c>
      <c r="J318" s="121" t="s">
        <v>282</v>
      </c>
      <c r="K318" s="122">
        <f>K319</f>
        <v>9573412.2699999996</v>
      </c>
    </row>
    <row r="319" spans="2:11" s="82" customFormat="1" ht="23.25" customHeight="1" x14ac:dyDescent="0.25">
      <c r="B319" s="85" t="s">
        <v>283</v>
      </c>
      <c r="C319" s="144" t="s">
        <v>257</v>
      </c>
      <c r="D319" s="120" t="s">
        <v>565</v>
      </c>
      <c r="E319" s="120" t="s">
        <v>566</v>
      </c>
      <c r="F319" s="121" t="s">
        <v>274</v>
      </c>
      <c r="G319" s="144" t="s">
        <v>276</v>
      </c>
      <c r="H319" s="120" t="s">
        <v>290</v>
      </c>
      <c r="I319" s="120" t="s">
        <v>642</v>
      </c>
      <c r="J319" s="144" t="s">
        <v>284</v>
      </c>
      <c r="K319" s="122">
        <f>9547135.01+26277.26</f>
        <v>9573412.2699999996</v>
      </c>
    </row>
    <row r="320" spans="2:11" s="82" customFormat="1" ht="19.5" customHeight="1" x14ac:dyDescent="0.25">
      <c r="B320" s="85" t="s">
        <v>285</v>
      </c>
      <c r="C320" s="144" t="s">
        <v>257</v>
      </c>
      <c r="D320" s="120" t="s">
        <v>565</v>
      </c>
      <c r="E320" s="120" t="s">
        <v>566</v>
      </c>
      <c r="F320" s="121" t="s">
        <v>274</v>
      </c>
      <c r="G320" s="144"/>
      <c r="H320" s="120"/>
      <c r="I320" s="121" t="s">
        <v>642</v>
      </c>
      <c r="J320" s="144" t="s">
        <v>270</v>
      </c>
      <c r="K320" s="122">
        <f>K321</f>
        <v>505076</v>
      </c>
    </row>
    <row r="321" spans="2:11" s="82" customFormat="1" ht="21" customHeight="1" x14ac:dyDescent="0.25">
      <c r="B321" s="85" t="s">
        <v>271</v>
      </c>
      <c r="C321" s="144" t="s">
        <v>257</v>
      </c>
      <c r="D321" s="120" t="s">
        <v>565</v>
      </c>
      <c r="E321" s="120" t="s">
        <v>566</v>
      </c>
      <c r="F321" s="121" t="s">
        <v>274</v>
      </c>
      <c r="G321" s="144"/>
      <c r="H321" s="120"/>
      <c r="I321" s="121" t="s">
        <v>642</v>
      </c>
      <c r="J321" s="144" t="s">
        <v>272</v>
      </c>
      <c r="K321" s="122">
        <v>505076</v>
      </c>
    </row>
    <row r="322" spans="2:11" s="82" customFormat="1" ht="30.6" customHeight="1" x14ac:dyDescent="0.25">
      <c r="B322" s="135" t="s">
        <v>298</v>
      </c>
      <c r="C322" s="143" t="s">
        <v>257</v>
      </c>
      <c r="D322" s="117" t="s">
        <v>565</v>
      </c>
      <c r="E322" s="117" t="s">
        <v>566</v>
      </c>
      <c r="F322" s="118" t="s">
        <v>274</v>
      </c>
      <c r="G322" s="118"/>
      <c r="H322" s="118"/>
      <c r="I322" s="118" t="s">
        <v>643</v>
      </c>
      <c r="J322" s="118"/>
      <c r="K322" s="119">
        <f>K323+K325</f>
        <v>-194677.59</v>
      </c>
    </row>
    <row r="323" spans="2:11" s="82" customFormat="1" ht="32.25" customHeight="1" x14ac:dyDescent="0.25">
      <c r="B323" s="85" t="s">
        <v>281</v>
      </c>
      <c r="C323" s="144" t="s">
        <v>257</v>
      </c>
      <c r="D323" s="120" t="s">
        <v>565</v>
      </c>
      <c r="E323" s="120" t="s">
        <v>566</v>
      </c>
      <c r="F323" s="121" t="s">
        <v>274</v>
      </c>
      <c r="G323" s="121"/>
      <c r="H323" s="121"/>
      <c r="I323" s="121" t="s">
        <v>643</v>
      </c>
      <c r="J323" s="121" t="s">
        <v>282</v>
      </c>
      <c r="K323" s="122">
        <f>K324</f>
        <v>-194677.59</v>
      </c>
    </row>
    <row r="324" spans="2:11" s="82" customFormat="1" ht="21" customHeight="1" x14ac:dyDescent="0.25">
      <c r="B324" s="85" t="s">
        <v>283</v>
      </c>
      <c r="C324" s="144" t="s">
        <v>257</v>
      </c>
      <c r="D324" s="120" t="s">
        <v>565</v>
      </c>
      <c r="E324" s="120" t="s">
        <v>566</v>
      </c>
      <c r="F324" s="121" t="s">
        <v>274</v>
      </c>
      <c r="G324" s="121"/>
      <c r="H324" s="121"/>
      <c r="I324" s="121" t="s">
        <v>643</v>
      </c>
      <c r="J324" s="144" t="s">
        <v>284</v>
      </c>
      <c r="K324" s="122">
        <v>-194677.59</v>
      </c>
    </row>
    <row r="325" spans="2:11" s="82" customFormat="1" ht="22.5" hidden="1" customHeight="1" x14ac:dyDescent="0.25">
      <c r="B325" s="85" t="s">
        <v>285</v>
      </c>
      <c r="C325" s="144" t="s">
        <v>257</v>
      </c>
      <c r="D325" s="120" t="s">
        <v>565</v>
      </c>
      <c r="E325" s="120" t="s">
        <v>566</v>
      </c>
      <c r="F325" s="121" t="s">
        <v>274</v>
      </c>
      <c r="G325" s="121"/>
      <c r="H325" s="121"/>
      <c r="I325" s="121" t="s">
        <v>644</v>
      </c>
      <c r="J325" s="144" t="s">
        <v>270</v>
      </c>
      <c r="K325" s="122">
        <f>K326</f>
        <v>0</v>
      </c>
    </row>
    <row r="326" spans="2:11" s="82" customFormat="1" ht="19.95" hidden="1" customHeight="1" x14ac:dyDescent="0.25">
      <c r="B326" s="85" t="s">
        <v>271</v>
      </c>
      <c r="C326" s="144" t="s">
        <v>257</v>
      </c>
      <c r="D326" s="120" t="s">
        <v>565</v>
      </c>
      <c r="E326" s="120" t="s">
        <v>566</v>
      </c>
      <c r="F326" s="121" t="s">
        <v>274</v>
      </c>
      <c r="G326" s="121"/>
      <c r="H326" s="121"/>
      <c r="I326" s="121" t="s">
        <v>644</v>
      </c>
      <c r="J326" s="144" t="s">
        <v>272</v>
      </c>
      <c r="K326" s="122"/>
    </row>
    <row r="327" spans="2:11" s="82" customFormat="1" ht="32.25" customHeight="1" x14ac:dyDescent="0.25">
      <c r="B327" s="79" t="s">
        <v>312</v>
      </c>
      <c r="C327" s="143" t="s">
        <v>257</v>
      </c>
      <c r="D327" s="117" t="s">
        <v>565</v>
      </c>
      <c r="E327" s="117" t="s">
        <v>566</v>
      </c>
      <c r="F327" s="118" t="s">
        <v>274</v>
      </c>
      <c r="G327" s="118"/>
      <c r="H327" s="118"/>
      <c r="I327" s="118" t="s">
        <v>645</v>
      </c>
      <c r="J327" s="118"/>
      <c r="K327" s="119">
        <f>K328</f>
        <v>46791.38</v>
      </c>
    </row>
    <row r="328" spans="2:11" s="82" customFormat="1" ht="32.25" customHeight="1" x14ac:dyDescent="0.25">
      <c r="B328" s="85" t="s">
        <v>281</v>
      </c>
      <c r="C328" s="144" t="s">
        <v>257</v>
      </c>
      <c r="D328" s="120" t="s">
        <v>565</v>
      </c>
      <c r="E328" s="120" t="s">
        <v>566</v>
      </c>
      <c r="F328" s="121" t="s">
        <v>274</v>
      </c>
      <c r="G328" s="121"/>
      <c r="H328" s="121"/>
      <c r="I328" s="121" t="s">
        <v>645</v>
      </c>
      <c r="J328" s="121" t="s">
        <v>282</v>
      </c>
      <c r="K328" s="122">
        <f>K329</f>
        <v>46791.38</v>
      </c>
    </row>
    <row r="329" spans="2:11" s="82" customFormat="1" ht="18" customHeight="1" x14ac:dyDescent="0.25">
      <c r="B329" s="85" t="s">
        <v>283</v>
      </c>
      <c r="C329" s="144" t="s">
        <v>257</v>
      </c>
      <c r="D329" s="120" t="s">
        <v>565</v>
      </c>
      <c r="E329" s="120" t="s">
        <v>566</v>
      </c>
      <c r="F329" s="121" t="s">
        <v>274</v>
      </c>
      <c r="G329" s="121"/>
      <c r="H329" s="121"/>
      <c r="I329" s="121" t="s">
        <v>645</v>
      </c>
      <c r="J329" s="121" t="s">
        <v>284</v>
      </c>
      <c r="K329" s="122">
        <v>46791.38</v>
      </c>
    </row>
    <row r="330" spans="2:11" s="82" customFormat="1" ht="28.2" customHeight="1" x14ac:dyDescent="0.25">
      <c r="B330" s="135" t="s">
        <v>300</v>
      </c>
      <c r="C330" s="143" t="s">
        <v>257</v>
      </c>
      <c r="D330" s="117" t="s">
        <v>565</v>
      </c>
      <c r="E330" s="120" t="s">
        <v>566</v>
      </c>
      <c r="F330" s="118" t="s">
        <v>274</v>
      </c>
      <c r="G330" s="118"/>
      <c r="H330" s="118"/>
      <c r="I330" s="118" t="s">
        <v>646</v>
      </c>
      <c r="J330" s="118"/>
      <c r="K330" s="119">
        <f>K331+K333</f>
        <v>-60360.75</v>
      </c>
    </row>
    <row r="331" spans="2:11" s="82" customFormat="1" ht="29.25" customHeight="1" x14ac:dyDescent="0.25">
      <c r="B331" s="85" t="s">
        <v>281</v>
      </c>
      <c r="C331" s="144" t="s">
        <v>257</v>
      </c>
      <c r="D331" s="120" t="s">
        <v>565</v>
      </c>
      <c r="E331" s="120" t="s">
        <v>566</v>
      </c>
      <c r="F331" s="121" t="s">
        <v>274</v>
      </c>
      <c r="G331" s="121"/>
      <c r="H331" s="121"/>
      <c r="I331" s="121" t="s">
        <v>646</v>
      </c>
      <c r="J331" s="121" t="s">
        <v>282</v>
      </c>
      <c r="K331" s="122">
        <f>K332</f>
        <v>-60360.75</v>
      </c>
    </row>
    <row r="332" spans="2:11" s="82" customFormat="1" ht="23.25" customHeight="1" x14ac:dyDescent="0.25">
      <c r="B332" s="85" t="s">
        <v>283</v>
      </c>
      <c r="C332" s="144" t="s">
        <v>257</v>
      </c>
      <c r="D332" s="120" t="s">
        <v>565</v>
      </c>
      <c r="E332" s="120" t="s">
        <v>566</v>
      </c>
      <c r="F332" s="121" t="s">
        <v>274</v>
      </c>
      <c r="G332" s="121"/>
      <c r="H332" s="121"/>
      <c r="I332" s="121" t="s">
        <v>646</v>
      </c>
      <c r="J332" s="144" t="s">
        <v>284</v>
      </c>
      <c r="K332" s="122">
        <v>-60360.75</v>
      </c>
    </row>
    <row r="333" spans="2:11" s="82" customFormat="1" ht="18.75" hidden="1" customHeight="1" x14ac:dyDescent="0.25">
      <c r="B333" s="85" t="s">
        <v>285</v>
      </c>
      <c r="C333" s="144" t="s">
        <v>257</v>
      </c>
      <c r="D333" s="120" t="s">
        <v>565</v>
      </c>
      <c r="E333" s="120" t="s">
        <v>566</v>
      </c>
      <c r="F333" s="121" t="s">
        <v>274</v>
      </c>
      <c r="G333" s="121"/>
      <c r="H333" s="121"/>
      <c r="I333" s="121" t="s">
        <v>647</v>
      </c>
      <c r="J333" s="144" t="s">
        <v>270</v>
      </c>
      <c r="K333" s="122">
        <f>K334+K335</f>
        <v>0</v>
      </c>
    </row>
    <row r="334" spans="2:11" s="82" customFormat="1" ht="32.25" hidden="1" customHeight="1" x14ac:dyDescent="0.25">
      <c r="B334" s="85" t="s">
        <v>429</v>
      </c>
      <c r="C334" s="144" t="s">
        <v>257</v>
      </c>
      <c r="D334" s="120" t="s">
        <v>565</v>
      </c>
      <c r="E334" s="120" t="s">
        <v>566</v>
      </c>
      <c r="F334" s="121" t="s">
        <v>274</v>
      </c>
      <c r="G334" s="121"/>
      <c r="H334" s="121"/>
      <c r="I334" s="121" t="s">
        <v>647</v>
      </c>
      <c r="J334" s="144" t="s">
        <v>430</v>
      </c>
      <c r="K334" s="122"/>
    </row>
    <row r="335" spans="2:11" s="82" customFormat="1" ht="18.75" hidden="1" customHeight="1" x14ac:dyDescent="0.25">
      <c r="B335" s="85" t="s">
        <v>648</v>
      </c>
      <c r="C335" s="144" t="s">
        <v>257</v>
      </c>
      <c r="D335" s="120" t="s">
        <v>565</v>
      </c>
      <c r="E335" s="120" t="s">
        <v>566</v>
      </c>
      <c r="F335" s="121" t="s">
        <v>274</v>
      </c>
      <c r="G335" s="121"/>
      <c r="H335" s="121"/>
      <c r="I335" s="121" t="s">
        <v>647</v>
      </c>
      <c r="J335" s="144" t="s">
        <v>432</v>
      </c>
      <c r="K335" s="122"/>
    </row>
    <row r="336" spans="2:11" s="82" customFormat="1" ht="29.4" customHeight="1" x14ac:dyDescent="0.25">
      <c r="B336" s="79" t="s">
        <v>302</v>
      </c>
      <c r="C336" s="143" t="s">
        <v>257</v>
      </c>
      <c r="D336" s="117" t="s">
        <v>565</v>
      </c>
      <c r="E336" s="120" t="s">
        <v>566</v>
      </c>
      <c r="F336" s="118" t="s">
        <v>274</v>
      </c>
      <c r="G336" s="118"/>
      <c r="H336" s="118"/>
      <c r="I336" s="118" t="s">
        <v>649</v>
      </c>
      <c r="J336" s="143"/>
      <c r="K336" s="119">
        <f>K337+K339</f>
        <v>368632.11</v>
      </c>
    </row>
    <row r="337" spans="2:11" s="82" customFormat="1" ht="32.25" customHeight="1" x14ac:dyDescent="0.25">
      <c r="B337" s="85" t="s">
        <v>281</v>
      </c>
      <c r="C337" s="144" t="s">
        <v>257</v>
      </c>
      <c r="D337" s="120" t="s">
        <v>565</v>
      </c>
      <c r="E337" s="120" t="s">
        <v>566</v>
      </c>
      <c r="F337" s="121" t="s">
        <v>274</v>
      </c>
      <c r="G337" s="121"/>
      <c r="H337" s="121"/>
      <c r="I337" s="121" t="s">
        <v>649</v>
      </c>
      <c r="J337" s="121" t="s">
        <v>282</v>
      </c>
      <c r="K337" s="122">
        <f>K338</f>
        <v>368632.11</v>
      </c>
    </row>
    <row r="338" spans="2:11" s="82" customFormat="1" ht="23.25" customHeight="1" x14ac:dyDescent="0.25">
      <c r="B338" s="85" t="s">
        <v>283</v>
      </c>
      <c r="C338" s="144" t="s">
        <v>257</v>
      </c>
      <c r="D338" s="120" t="s">
        <v>565</v>
      </c>
      <c r="E338" s="120" t="s">
        <v>566</v>
      </c>
      <c r="F338" s="121" t="s">
        <v>274</v>
      </c>
      <c r="G338" s="121"/>
      <c r="H338" s="121"/>
      <c r="I338" s="121" t="s">
        <v>649</v>
      </c>
      <c r="J338" s="144" t="s">
        <v>284</v>
      </c>
      <c r="K338" s="122">
        <v>368632.11</v>
      </c>
    </row>
    <row r="339" spans="2:11" s="82" customFormat="1" ht="16.5" hidden="1" customHeight="1" x14ac:dyDescent="0.25">
      <c r="B339" s="85" t="s">
        <v>285</v>
      </c>
      <c r="C339" s="144" t="s">
        <v>257</v>
      </c>
      <c r="D339" s="120" t="s">
        <v>565</v>
      </c>
      <c r="E339" s="120" t="s">
        <v>566</v>
      </c>
      <c r="F339" s="121" t="s">
        <v>274</v>
      </c>
      <c r="G339" s="121"/>
      <c r="H339" s="121"/>
      <c r="I339" s="121" t="s">
        <v>649</v>
      </c>
      <c r="J339" s="144" t="s">
        <v>270</v>
      </c>
      <c r="K339" s="122">
        <f>K340+K341</f>
        <v>0</v>
      </c>
    </row>
    <row r="340" spans="2:11" s="82" customFormat="1" ht="32.25" hidden="1" customHeight="1" x14ac:dyDescent="0.25">
      <c r="B340" s="85" t="s">
        <v>429</v>
      </c>
      <c r="C340" s="144" t="s">
        <v>257</v>
      </c>
      <c r="D340" s="120" t="s">
        <v>565</v>
      </c>
      <c r="E340" s="120" t="s">
        <v>566</v>
      </c>
      <c r="F340" s="121" t="s">
        <v>274</v>
      </c>
      <c r="G340" s="121"/>
      <c r="H340" s="121"/>
      <c r="I340" s="121" t="s">
        <v>649</v>
      </c>
      <c r="J340" s="144" t="s">
        <v>430</v>
      </c>
      <c r="K340" s="122"/>
    </row>
    <row r="341" spans="2:11" s="82" customFormat="1" ht="18.75" hidden="1" customHeight="1" x14ac:dyDescent="0.25">
      <c r="B341" s="85" t="s">
        <v>648</v>
      </c>
      <c r="C341" s="144" t="s">
        <v>257</v>
      </c>
      <c r="D341" s="120" t="s">
        <v>565</v>
      </c>
      <c r="E341" s="120" t="s">
        <v>566</v>
      </c>
      <c r="F341" s="121" t="s">
        <v>274</v>
      </c>
      <c r="G341" s="121"/>
      <c r="H341" s="121"/>
      <c r="I341" s="121" t="s">
        <v>649</v>
      </c>
      <c r="J341" s="144" t="s">
        <v>432</v>
      </c>
      <c r="K341" s="122"/>
    </row>
    <row r="342" spans="2:11" s="82" customFormat="1" ht="32.25" customHeight="1" x14ac:dyDescent="0.25">
      <c r="B342" s="79" t="s">
        <v>314</v>
      </c>
      <c r="C342" s="143" t="s">
        <v>257</v>
      </c>
      <c r="D342" s="117" t="s">
        <v>565</v>
      </c>
      <c r="E342" s="117" t="s">
        <v>566</v>
      </c>
      <c r="F342" s="118" t="s">
        <v>274</v>
      </c>
      <c r="G342" s="118" t="s">
        <v>276</v>
      </c>
      <c r="H342" s="118" t="s">
        <v>309</v>
      </c>
      <c r="I342" s="118" t="s">
        <v>650</v>
      </c>
      <c r="J342" s="118"/>
      <c r="K342" s="119">
        <f>K343+K345+K347</f>
        <v>290699.47000000003</v>
      </c>
    </row>
    <row r="343" spans="2:11" s="82" customFormat="1" ht="69" customHeight="1" x14ac:dyDescent="0.25">
      <c r="B343" s="88" t="s">
        <v>262</v>
      </c>
      <c r="C343" s="144" t="s">
        <v>257</v>
      </c>
      <c r="D343" s="120" t="s">
        <v>565</v>
      </c>
      <c r="E343" s="120" t="s">
        <v>566</v>
      </c>
      <c r="F343" s="121" t="s">
        <v>274</v>
      </c>
      <c r="G343" s="121" t="s">
        <v>276</v>
      </c>
      <c r="H343" s="121" t="s">
        <v>309</v>
      </c>
      <c r="I343" s="121" t="s">
        <v>650</v>
      </c>
      <c r="J343" s="121" t="s">
        <v>14</v>
      </c>
      <c r="K343" s="122">
        <f>K344</f>
        <v>126115.09000000001</v>
      </c>
    </row>
    <row r="344" spans="2:11" s="82" customFormat="1" ht="32.25" customHeight="1" x14ac:dyDescent="0.25">
      <c r="B344" s="89" t="s">
        <v>263</v>
      </c>
      <c r="C344" s="144" t="s">
        <v>257</v>
      </c>
      <c r="D344" s="120" t="s">
        <v>565</v>
      </c>
      <c r="E344" s="120" t="s">
        <v>566</v>
      </c>
      <c r="F344" s="121" t="s">
        <v>274</v>
      </c>
      <c r="G344" s="121" t="s">
        <v>276</v>
      </c>
      <c r="H344" s="121" t="s">
        <v>309</v>
      </c>
      <c r="I344" s="121" t="s">
        <v>650</v>
      </c>
      <c r="J344" s="121" t="s">
        <v>264</v>
      </c>
      <c r="K344" s="122">
        <f>-56382.38+122333.86+60163.61</f>
        <v>126115.09000000001</v>
      </c>
    </row>
    <row r="345" spans="2:11" s="82" customFormat="1" ht="32.25" customHeight="1" x14ac:dyDescent="0.25">
      <c r="B345" s="89" t="s">
        <v>265</v>
      </c>
      <c r="C345" s="144" t="s">
        <v>257</v>
      </c>
      <c r="D345" s="120" t="s">
        <v>565</v>
      </c>
      <c r="E345" s="120" t="s">
        <v>566</v>
      </c>
      <c r="F345" s="121" t="s">
        <v>274</v>
      </c>
      <c r="G345" s="121" t="s">
        <v>276</v>
      </c>
      <c r="H345" s="121" t="s">
        <v>309</v>
      </c>
      <c r="I345" s="121" t="s">
        <v>650</v>
      </c>
      <c r="J345" s="121" t="s">
        <v>266</v>
      </c>
      <c r="K345" s="122">
        <f>K346</f>
        <v>164684.38</v>
      </c>
    </row>
    <row r="346" spans="2:11" s="82" customFormat="1" ht="32.25" customHeight="1" x14ac:dyDescent="0.25">
      <c r="B346" s="89" t="s">
        <v>267</v>
      </c>
      <c r="C346" s="144" t="s">
        <v>257</v>
      </c>
      <c r="D346" s="120" t="s">
        <v>565</v>
      </c>
      <c r="E346" s="120" t="s">
        <v>566</v>
      </c>
      <c r="F346" s="121" t="s">
        <v>274</v>
      </c>
      <c r="G346" s="121" t="s">
        <v>276</v>
      </c>
      <c r="H346" s="121" t="s">
        <v>309</v>
      </c>
      <c r="I346" s="121" t="s">
        <v>650</v>
      </c>
      <c r="J346" s="121" t="s">
        <v>268</v>
      </c>
      <c r="K346" s="122">
        <f>56382.38+58202+50000+100</f>
        <v>164684.38</v>
      </c>
    </row>
    <row r="347" spans="2:11" s="82" customFormat="1" ht="21" customHeight="1" x14ac:dyDescent="0.25">
      <c r="B347" s="85" t="s">
        <v>285</v>
      </c>
      <c r="C347" s="144" t="s">
        <v>257</v>
      </c>
      <c r="D347" s="120" t="s">
        <v>565</v>
      </c>
      <c r="E347" s="120" t="s">
        <v>566</v>
      </c>
      <c r="F347" s="121" t="s">
        <v>274</v>
      </c>
      <c r="G347" s="121" t="s">
        <v>276</v>
      </c>
      <c r="H347" s="121" t="s">
        <v>309</v>
      </c>
      <c r="I347" s="121" t="s">
        <v>650</v>
      </c>
      <c r="J347" s="121" t="s">
        <v>270</v>
      </c>
      <c r="K347" s="122">
        <f>K348</f>
        <v>-100</v>
      </c>
    </row>
    <row r="348" spans="2:11" s="82" customFormat="1" ht="18.75" customHeight="1" x14ac:dyDescent="0.25">
      <c r="B348" s="85" t="s">
        <v>271</v>
      </c>
      <c r="C348" s="144" t="s">
        <v>257</v>
      </c>
      <c r="D348" s="120" t="s">
        <v>565</v>
      </c>
      <c r="E348" s="120" t="s">
        <v>566</v>
      </c>
      <c r="F348" s="121" t="s">
        <v>274</v>
      </c>
      <c r="G348" s="121" t="s">
        <v>276</v>
      </c>
      <c r="H348" s="121" t="s">
        <v>309</v>
      </c>
      <c r="I348" s="121" t="s">
        <v>650</v>
      </c>
      <c r="J348" s="121" t="s">
        <v>272</v>
      </c>
      <c r="K348" s="122">
        <v>-100</v>
      </c>
    </row>
    <row r="349" spans="2:11" s="82" customFormat="1" ht="47.4" customHeight="1" x14ac:dyDescent="0.25">
      <c r="B349" s="79" t="s">
        <v>316</v>
      </c>
      <c r="C349" s="143" t="s">
        <v>257</v>
      </c>
      <c r="D349" s="117" t="s">
        <v>565</v>
      </c>
      <c r="E349" s="117" t="s">
        <v>566</v>
      </c>
      <c r="F349" s="118" t="s">
        <v>274</v>
      </c>
      <c r="G349" s="121"/>
      <c r="H349" s="121"/>
      <c r="I349" s="118" t="s">
        <v>651</v>
      </c>
      <c r="J349" s="118"/>
      <c r="K349" s="119">
        <f>K350+K352+K354</f>
        <v>1361699.5</v>
      </c>
    </row>
    <row r="350" spans="2:11" s="82" customFormat="1" ht="70.5" customHeight="1" x14ac:dyDescent="0.25">
      <c r="B350" s="88" t="s">
        <v>262</v>
      </c>
      <c r="C350" s="144" t="s">
        <v>257</v>
      </c>
      <c r="D350" s="120" t="s">
        <v>565</v>
      </c>
      <c r="E350" s="120" t="s">
        <v>566</v>
      </c>
      <c r="F350" s="121" t="s">
        <v>274</v>
      </c>
      <c r="G350" s="121"/>
      <c r="H350" s="121"/>
      <c r="I350" s="121" t="s">
        <v>651</v>
      </c>
      <c r="J350" s="121" t="s">
        <v>14</v>
      </c>
      <c r="K350" s="122">
        <f>K351</f>
        <v>1361699.5</v>
      </c>
    </row>
    <row r="351" spans="2:11" s="82" customFormat="1" ht="32.25" customHeight="1" x14ac:dyDescent="0.25">
      <c r="B351" s="89" t="s">
        <v>263</v>
      </c>
      <c r="C351" s="144" t="s">
        <v>257</v>
      </c>
      <c r="D351" s="120" t="s">
        <v>565</v>
      </c>
      <c r="E351" s="120" t="s">
        <v>566</v>
      </c>
      <c r="F351" s="121" t="s">
        <v>274</v>
      </c>
      <c r="G351" s="121"/>
      <c r="H351" s="121"/>
      <c r="I351" s="121" t="s">
        <v>651</v>
      </c>
      <c r="J351" s="121" t="s">
        <v>264</v>
      </c>
      <c r="K351" s="122">
        <f>1602761.78-241062.28</f>
        <v>1361699.5</v>
      </c>
    </row>
    <row r="352" spans="2:11" s="82" customFormat="1" ht="32.25" hidden="1" customHeight="1" x14ac:dyDescent="0.25">
      <c r="B352" s="89" t="s">
        <v>265</v>
      </c>
      <c r="C352" s="144" t="s">
        <v>257</v>
      </c>
      <c r="D352" s="120" t="s">
        <v>565</v>
      </c>
      <c r="E352" s="120" t="s">
        <v>566</v>
      </c>
      <c r="F352" s="121" t="s">
        <v>274</v>
      </c>
      <c r="G352" s="121"/>
      <c r="H352" s="121"/>
      <c r="I352" s="121" t="s">
        <v>651</v>
      </c>
      <c r="J352" s="121" t="s">
        <v>266</v>
      </c>
      <c r="K352" s="122">
        <f>K353</f>
        <v>0</v>
      </c>
    </row>
    <row r="353" spans="2:11" s="82" customFormat="1" ht="32.25" hidden="1" customHeight="1" x14ac:dyDescent="0.25">
      <c r="B353" s="89" t="s">
        <v>267</v>
      </c>
      <c r="C353" s="144" t="s">
        <v>257</v>
      </c>
      <c r="D353" s="120" t="s">
        <v>565</v>
      </c>
      <c r="E353" s="120" t="s">
        <v>566</v>
      </c>
      <c r="F353" s="121" t="s">
        <v>274</v>
      </c>
      <c r="G353" s="121"/>
      <c r="H353" s="121"/>
      <c r="I353" s="121" t="s">
        <v>651</v>
      </c>
      <c r="J353" s="121" t="s">
        <v>268</v>
      </c>
      <c r="K353" s="122"/>
    </row>
    <row r="354" spans="2:11" s="82" customFormat="1" ht="21" hidden="1" customHeight="1" x14ac:dyDescent="0.25">
      <c r="B354" s="85" t="s">
        <v>285</v>
      </c>
      <c r="C354" s="144" t="s">
        <v>257</v>
      </c>
      <c r="D354" s="120" t="s">
        <v>565</v>
      </c>
      <c r="E354" s="120" t="s">
        <v>566</v>
      </c>
      <c r="F354" s="121" t="s">
        <v>274</v>
      </c>
      <c r="G354" s="121"/>
      <c r="H354" s="121"/>
      <c r="I354" s="121" t="s">
        <v>652</v>
      </c>
      <c r="J354" s="144" t="s">
        <v>270</v>
      </c>
      <c r="K354" s="122">
        <f>K355</f>
        <v>0</v>
      </c>
    </row>
    <row r="355" spans="2:11" s="82" customFormat="1" ht="18.75" hidden="1" customHeight="1" x14ac:dyDescent="0.25">
      <c r="B355" s="85" t="s">
        <v>271</v>
      </c>
      <c r="C355" s="144" t="s">
        <v>257</v>
      </c>
      <c r="D355" s="120" t="s">
        <v>565</v>
      </c>
      <c r="E355" s="120" t="s">
        <v>566</v>
      </c>
      <c r="F355" s="121" t="s">
        <v>274</v>
      </c>
      <c r="G355" s="121"/>
      <c r="H355" s="121"/>
      <c r="I355" s="121" t="s">
        <v>652</v>
      </c>
      <c r="J355" s="144" t="s">
        <v>272</v>
      </c>
      <c r="K355" s="122"/>
    </row>
    <row r="356" spans="2:11" s="82" customFormat="1" ht="29.25" customHeight="1" x14ac:dyDescent="0.25">
      <c r="B356" s="79" t="s">
        <v>318</v>
      </c>
      <c r="C356" s="143" t="s">
        <v>257</v>
      </c>
      <c r="D356" s="117" t="s">
        <v>565</v>
      </c>
      <c r="E356" s="117" t="s">
        <v>566</v>
      </c>
      <c r="F356" s="118" t="s">
        <v>274</v>
      </c>
      <c r="G356" s="121"/>
      <c r="H356" s="121"/>
      <c r="I356" s="118" t="s">
        <v>653</v>
      </c>
      <c r="J356" s="118"/>
      <c r="K356" s="119">
        <f>K357+K359+K361</f>
        <v>18019.77</v>
      </c>
    </row>
    <row r="357" spans="2:11" s="82" customFormat="1" ht="66" customHeight="1" x14ac:dyDescent="0.25">
      <c r="B357" s="88" t="s">
        <v>262</v>
      </c>
      <c r="C357" s="144" t="s">
        <v>257</v>
      </c>
      <c r="D357" s="120" t="s">
        <v>565</v>
      </c>
      <c r="E357" s="120" t="s">
        <v>566</v>
      </c>
      <c r="F357" s="121" t="s">
        <v>274</v>
      </c>
      <c r="G357" s="121"/>
      <c r="H357" s="121"/>
      <c r="I357" s="121" t="s">
        <v>653</v>
      </c>
      <c r="J357" s="121" t="s">
        <v>14</v>
      </c>
      <c r="K357" s="122">
        <f>K358</f>
        <v>18019.77</v>
      </c>
    </row>
    <row r="358" spans="2:11" s="82" customFormat="1" ht="26.25" customHeight="1" x14ac:dyDescent="0.25">
      <c r="B358" s="89" t="s">
        <v>263</v>
      </c>
      <c r="C358" s="144" t="s">
        <v>257</v>
      </c>
      <c r="D358" s="120" t="s">
        <v>565</v>
      </c>
      <c r="E358" s="120" t="s">
        <v>566</v>
      </c>
      <c r="F358" s="121" t="s">
        <v>274</v>
      </c>
      <c r="G358" s="121"/>
      <c r="H358" s="121"/>
      <c r="I358" s="121" t="s">
        <v>653</v>
      </c>
      <c r="J358" s="121" t="s">
        <v>264</v>
      </c>
      <c r="K358" s="122">
        <f>13372.06+4647.71</f>
        <v>18019.77</v>
      </c>
    </row>
    <row r="359" spans="2:11" s="82" customFormat="1" ht="32.25" hidden="1" customHeight="1" x14ac:dyDescent="0.25">
      <c r="B359" s="89" t="s">
        <v>265</v>
      </c>
      <c r="C359" s="144" t="s">
        <v>257</v>
      </c>
      <c r="D359" s="120" t="s">
        <v>565</v>
      </c>
      <c r="E359" s="120" t="s">
        <v>566</v>
      </c>
      <c r="F359" s="121" t="s">
        <v>274</v>
      </c>
      <c r="G359" s="121"/>
      <c r="H359" s="121"/>
      <c r="I359" s="121" t="s">
        <v>653</v>
      </c>
      <c r="J359" s="121" t="s">
        <v>266</v>
      </c>
      <c r="K359" s="122">
        <f>K360</f>
        <v>0</v>
      </c>
    </row>
    <row r="360" spans="2:11" s="82" customFormat="1" ht="32.25" hidden="1" customHeight="1" x14ac:dyDescent="0.25">
      <c r="B360" s="89" t="s">
        <v>267</v>
      </c>
      <c r="C360" s="144" t="s">
        <v>257</v>
      </c>
      <c r="D360" s="120" t="s">
        <v>565</v>
      </c>
      <c r="E360" s="120" t="s">
        <v>566</v>
      </c>
      <c r="F360" s="121" t="s">
        <v>274</v>
      </c>
      <c r="G360" s="121"/>
      <c r="H360" s="121"/>
      <c r="I360" s="121" t="s">
        <v>653</v>
      </c>
      <c r="J360" s="121" t="s">
        <v>268</v>
      </c>
      <c r="K360" s="122"/>
    </row>
    <row r="361" spans="2:11" s="82" customFormat="1" ht="21" hidden="1" customHeight="1" x14ac:dyDescent="0.25">
      <c r="B361" s="85" t="s">
        <v>285</v>
      </c>
      <c r="C361" s="144" t="s">
        <v>257</v>
      </c>
      <c r="D361" s="120" t="s">
        <v>565</v>
      </c>
      <c r="E361" s="120" t="s">
        <v>566</v>
      </c>
      <c r="F361" s="121" t="s">
        <v>274</v>
      </c>
      <c r="G361" s="121"/>
      <c r="H361" s="121"/>
      <c r="I361" s="121" t="s">
        <v>653</v>
      </c>
      <c r="J361" s="144" t="s">
        <v>270</v>
      </c>
      <c r="K361" s="122">
        <f>K362</f>
        <v>0</v>
      </c>
    </row>
    <row r="362" spans="2:11" s="82" customFormat="1" ht="19.95" hidden="1" customHeight="1" x14ac:dyDescent="0.25">
      <c r="B362" s="85" t="s">
        <v>271</v>
      </c>
      <c r="C362" s="144" t="s">
        <v>257</v>
      </c>
      <c r="D362" s="120" t="s">
        <v>565</v>
      </c>
      <c r="E362" s="120" t="s">
        <v>566</v>
      </c>
      <c r="F362" s="121" t="s">
        <v>274</v>
      </c>
      <c r="G362" s="121"/>
      <c r="H362" s="121"/>
      <c r="I362" s="121" t="s">
        <v>653</v>
      </c>
      <c r="J362" s="144" t="s">
        <v>272</v>
      </c>
      <c r="K362" s="122"/>
    </row>
    <row r="363" spans="2:11" s="183" customFormat="1" ht="77.400000000000006" hidden="1" customHeight="1" x14ac:dyDescent="0.25">
      <c r="B363" s="184" t="s">
        <v>293</v>
      </c>
      <c r="C363" s="143" t="s">
        <v>257</v>
      </c>
      <c r="D363" s="117" t="s">
        <v>565</v>
      </c>
      <c r="E363" s="117" t="s">
        <v>566</v>
      </c>
      <c r="F363" s="118" t="s">
        <v>274</v>
      </c>
      <c r="G363" s="118" t="s">
        <v>276</v>
      </c>
      <c r="H363" s="118" t="s">
        <v>290</v>
      </c>
      <c r="I363" s="118" t="s">
        <v>654</v>
      </c>
      <c r="J363" s="118"/>
      <c r="K363" s="119">
        <f>K364</f>
        <v>0</v>
      </c>
    </row>
    <row r="364" spans="2:11" s="82" customFormat="1" ht="32.25" hidden="1" customHeight="1" x14ac:dyDescent="0.25">
      <c r="B364" s="85" t="s">
        <v>281</v>
      </c>
      <c r="C364" s="144" t="s">
        <v>257</v>
      </c>
      <c r="D364" s="120" t="s">
        <v>565</v>
      </c>
      <c r="E364" s="120" t="s">
        <v>566</v>
      </c>
      <c r="F364" s="121" t="s">
        <v>274</v>
      </c>
      <c r="G364" s="121" t="s">
        <v>276</v>
      </c>
      <c r="H364" s="121" t="s">
        <v>290</v>
      </c>
      <c r="I364" s="121" t="s">
        <v>654</v>
      </c>
      <c r="J364" s="121" t="s">
        <v>282</v>
      </c>
      <c r="K364" s="122">
        <f>K365</f>
        <v>0</v>
      </c>
    </row>
    <row r="365" spans="2:11" s="82" customFormat="1" ht="15" hidden="1" customHeight="1" x14ac:dyDescent="0.25">
      <c r="B365" s="85" t="s">
        <v>283</v>
      </c>
      <c r="C365" s="144" t="s">
        <v>257</v>
      </c>
      <c r="D365" s="120" t="s">
        <v>565</v>
      </c>
      <c r="E365" s="120" t="s">
        <v>566</v>
      </c>
      <c r="F365" s="121" t="s">
        <v>274</v>
      </c>
      <c r="G365" s="121" t="s">
        <v>276</v>
      </c>
      <c r="H365" s="121" t="s">
        <v>290</v>
      </c>
      <c r="I365" s="121" t="s">
        <v>654</v>
      </c>
      <c r="J365" s="121" t="s">
        <v>284</v>
      </c>
      <c r="K365" s="122"/>
    </row>
    <row r="366" spans="2:11" s="82" customFormat="1" ht="51" hidden="1" customHeight="1" x14ac:dyDescent="0.25">
      <c r="B366" s="94" t="s">
        <v>286</v>
      </c>
      <c r="C366" s="143" t="s">
        <v>257</v>
      </c>
      <c r="D366" s="117" t="s">
        <v>565</v>
      </c>
      <c r="E366" s="120" t="s">
        <v>566</v>
      </c>
      <c r="F366" s="118" t="s">
        <v>274</v>
      </c>
      <c r="G366" s="118"/>
      <c r="H366" s="118"/>
      <c r="I366" s="118" t="s">
        <v>655</v>
      </c>
      <c r="J366" s="118"/>
      <c r="K366" s="119">
        <f>K367</f>
        <v>0</v>
      </c>
    </row>
    <row r="367" spans="2:11" s="82" customFormat="1" ht="32.25" hidden="1" customHeight="1" x14ac:dyDescent="0.25">
      <c r="B367" s="85" t="s">
        <v>281</v>
      </c>
      <c r="C367" s="144" t="s">
        <v>257</v>
      </c>
      <c r="D367" s="120" t="s">
        <v>565</v>
      </c>
      <c r="E367" s="120" t="s">
        <v>566</v>
      </c>
      <c r="F367" s="144" t="s">
        <v>274</v>
      </c>
      <c r="G367" s="144" t="s">
        <v>276</v>
      </c>
      <c r="H367" s="144" t="s">
        <v>255</v>
      </c>
      <c r="I367" s="144" t="s">
        <v>655</v>
      </c>
      <c r="J367" s="144" t="s">
        <v>282</v>
      </c>
      <c r="K367" s="122">
        <f>K368</f>
        <v>0</v>
      </c>
    </row>
    <row r="368" spans="2:11" s="82" customFormat="1" ht="18" hidden="1" customHeight="1" x14ac:dyDescent="0.25">
      <c r="B368" s="85" t="s">
        <v>283</v>
      </c>
      <c r="C368" s="144" t="s">
        <v>257</v>
      </c>
      <c r="D368" s="120" t="s">
        <v>565</v>
      </c>
      <c r="E368" s="120" t="s">
        <v>566</v>
      </c>
      <c r="F368" s="144" t="s">
        <v>274</v>
      </c>
      <c r="G368" s="144" t="s">
        <v>276</v>
      </c>
      <c r="H368" s="144" t="s">
        <v>255</v>
      </c>
      <c r="I368" s="144" t="s">
        <v>655</v>
      </c>
      <c r="J368" s="144" t="s">
        <v>284</v>
      </c>
      <c r="K368" s="122"/>
    </row>
    <row r="369" spans="2:11" s="82" customFormat="1" ht="27.75" hidden="1" customHeight="1" x14ac:dyDescent="0.25">
      <c r="B369" s="79" t="s">
        <v>656</v>
      </c>
      <c r="C369" s="143" t="s">
        <v>257</v>
      </c>
      <c r="D369" s="117" t="s">
        <v>565</v>
      </c>
      <c r="E369" s="117" t="s">
        <v>566</v>
      </c>
      <c r="F369" s="143" t="s">
        <v>274</v>
      </c>
      <c r="G369" s="143"/>
      <c r="H369" s="143"/>
      <c r="I369" s="143" t="s">
        <v>657</v>
      </c>
      <c r="J369" s="143"/>
      <c r="K369" s="119">
        <f>K370</f>
        <v>0</v>
      </c>
    </row>
    <row r="370" spans="2:11" s="82" customFormat="1" ht="33.75" hidden="1" customHeight="1" x14ac:dyDescent="0.25">
      <c r="B370" s="85" t="s">
        <v>281</v>
      </c>
      <c r="C370" s="144" t="s">
        <v>257</v>
      </c>
      <c r="D370" s="120" t="s">
        <v>565</v>
      </c>
      <c r="E370" s="120" t="s">
        <v>566</v>
      </c>
      <c r="F370" s="144" t="s">
        <v>274</v>
      </c>
      <c r="G370" s="144"/>
      <c r="H370" s="144"/>
      <c r="I370" s="144" t="s">
        <v>657</v>
      </c>
      <c r="J370" s="144" t="s">
        <v>282</v>
      </c>
      <c r="K370" s="122">
        <f>K371</f>
        <v>0</v>
      </c>
    </row>
    <row r="371" spans="2:11" s="82" customFormat="1" ht="24" hidden="1" customHeight="1" x14ac:dyDescent="0.25">
      <c r="B371" s="145" t="s">
        <v>283</v>
      </c>
      <c r="C371" s="144" t="s">
        <v>257</v>
      </c>
      <c r="D371" s="120" t="s">
        <v>565</v>
      </c>
      <c r="E371" s="120" t="s">
        <v>566</v>
      </c>
      <c r="F371" s="144" t="s">
        <v>274</v>
      </c>
      <c r="G371" s="144"/>
      <c r="H371" s="144"/>
      <c r="I371" s="144" t="s">
        <v>657</v>
      </c>
      <c r="J371" s="144" t="s">
        <v>284</v>
      </c>
      <c r="K371" s="122"/>
    </row>
    <row r="372" spans="2:11" s="82" customFormat="1" ht="70.5" hidden="1" customHeight="1" x14ac:dyDescent="0.25">
      <c r="B372" s="79" t="s">
        <v>320</v>
      </c>
      <c r="C372" s="143" t="s">
        <v>257</v>
      </c>
      <c r="D372" s="117" t="s">
        <v>565</v>
      </c>
      <c r="E372" s="120" t="s">
        <v>566</v>
      </c>
      <c r="F372" s="118" t="s">
        <v>274</v>
      </c>
      <c r="G372" s="118" t="s">
        <v>276</v>
      </c>
      <c r="H372" s="118" t="s">
        <v>309</v>
      </c>
      <c r="I372" s="118" t="s">
        <v>658</v>
      </c>
      <c r="J372" s="118"/>
      <c r="K372" s="119">
        <f>K373</f>
        <v>0</v>
      </c>
    </row>
    <row r="373" spans="2:11" s="82" customFormat="1" ht="32.25" hidden="1" customHeight="1" x14ac:dyDescent="0.25">
      <c r="B373" s="85" t="s">
        <v>281</v>
      </c>
      <c r="C373" s="144" t="s">
        <v>257</v>
      </c>
      <c r="D373" s="120" t="s">
        <v>565</v>
      </c>
      <c r="E373" s="120" t="s">
        <v>566</v>
      </c>
      <c r="F373" s="121" t="s">
        <v>274</v>
      </c>
      <c r="G373" s="144"/>
      <c r="H373" s="144"/>
      <c r="I373" s="144" t="s">
        <v>658</v>
      </c>
      <c r="J373" s="121" t="s">
        <v>282</v>
      </c>
      <c r="K373" s="122">
        <f>K374</f>
        <v>0</v>
      </c>
    </row>
    <row r="374" spans="2:11" s="82" customFormat="1" ht="18.75" hidden="1" customHeight="1" x14ac:dyDescent="0.25">
      <c r="B374" s="85" t="s">
        <v>283</v>
      </c>
      <c r="C374" s="144" t="s">
        <v>257</v>
      </c>
      <c r="D374" s="120" t="s">
        <v>565</v>
      </c>
      <c r="E374" s="120" t="s">
        <v>566</v>
      </c>
      <c r="F374" s="121" t="s">
        <v>274</v>
      </c>
      <c r="G374" s="144"/>
      <c r="H374" s="144"/>
      <c r="I374" s="144" t="s">
        <v>658</v>
      </c>
      <c r="J374" s="121" t="s">
        <v>284</v>
      </c>
      <c r="K374" s="122"/>
    </row>
    <row r="375" spans="2:11" s="82" customFormat="1" ht="55.5" customHeight="1" x14ac:dyDescent="0.25">
      <c r="B375" s="79" t="s">
        <v>340</v>
      </c>
      <c r="C375" s="143" t="s">
        <v>257</v>
      </c>
      <c r="D375" s="117" t="s">
        <v>565</v>
      </c>
      <c r="E375" s="120" t="s">
        <v>566</v>
      </c>
      <c r="F375" s="118" t="s">
        <v>274</v>
      </c>
      <c r="G375" s="118" t="s">
        <v>337</v>
      </c>
      <c r="H375" s="118" t="s">
        <v>339</v>
      </c>
      <c r="I375" s="118" t="s">
        <v>659</v>
      </c>
      <c r="J375" s="118"/>
      <c r="K375" s="119">
        <f>K376</f>
        <v>540000</v>
      </c>
    </row>
    <row r="376" spans="2:11" s="82" customFormat="1" ht="19.2" customHeight="1" x14ac:dyDescent="0.25">
      <c r="B376" s="85" t="s">
        <v>342</v>
      </c>
      <c r="C376" s="144" t="s">
        <v>257</v>
      </c>
      <c r="D376" s="120" t="s">
        <v>565</v>
      </c>
      <c r="E376" s="120" t="s">
        <v>566</v>
      </c>
      <c r="F376" s="121" t="s">
        <v>274</v>
      </c>
      <c r="G376" s="121" t="s">
        <v>337</v>
      </c>
      <c r="H376" s="121" t="s">
        <v>339</v>
      </c>
      <c r="I376" s="121" t="s">
        <v>659</v>
      </c>
      <c r="J376" s="121" t="s">
        <v>343</v>
      </c>
      <c r="K376" s="122">
        <f>K377</f>
        <v>540000</v>
      </c>
    </row>
    <row r="377" spans="2:11" s="82" customFormat="1" ht="30" customHeight="1" x14ac:dyDescent="0.25">
      <c r="B377" s="85" t="s">
        <v>344</v>
      </c>
      <c r="C377" s="144" t="s">
        <v>257</v>
      </c>
      <c r="D377" s="120" t="s">
        <v>565</v>
      </c>
      <c r="E377" s="120" t="s">
        <v>566</v>
      </c>
      <c r="F377" s="121" t="s">
        <v>274</v>
      </c>
      <c r="G377" s="121" t="s">
        <v>337</v>
      </c>
      <c r="H377" s="121" t="s">
        <v>339</v>
      </c>
      <c r="I377" s="121" t="s">
        <v>659</v>
      </c>
      <c r="J377" s="121" t="s">
        <v>345</v>
      </c>
      <c r="K377" s="122">
        <v>540000</v>
      </c>
    </row>
    <row r="378" spans="2:11" s="82" customFormat="1" ht="30" hidden="1" customHeight="1" x14ac:dyDescent="0.25">
      <c r="B378" s="79" t="s">
        <v>305</v>
      </c>
      <c r="C378" s="143" t="s">
        <v>257</v>
      </c>
      <c r="D378" s="117" t="s">
        <v>565</v>
      </c>
      <c r="E378" s="117" t="s">
        <v>566</v>
      </c>
      <c r="F378" s="118" t="s">
        <v>274</v>
      </c>
      <c r="G378" s="118"/>
      <c r="H378" s="118"/>
      <c r="I378" s="118" t="s">
        <v>660</v>
      </c>
      <c r="J378" s="118"/>
      <c r="K378" s="119">
        <f>K379</f>
        <v>0</v>
      </c>
    </row>
    <row r="379" spans="2:11" s="82" customFormat="1" ht="30" hidden="1" customHeight="1" x14ac:dyDescent="0.25">
      <c r="B379" s="85" t="s">
        <v>281</v>
      </c>
      <c r="C379" s="144" t="s">
        <v>257</v>
      </c>
      <c r="D379" s="120" t="s">
        <v>565</v>
      </c>
      <c r="E379" s="120" t="s">
        <v>566</v>
      </c>
      <c r="F379" s="121" t="s">
        <v>274</v>
      </c>
      <c r="G379" s="121"/>
      <c r="H379" s="121"/>
      <c r="I379" s="121" t="s">
        <v>660</v>
      </c>
      <c r="J379" s="121" t="s">
        <v>282</v>
      </c>
      <c r="K379" s="122">
        <f>K380</f>
        <v>0</v>
      </c>
    </row>
    <row r="380" spans="2:11" s="82" customFormat="1" ht="24.6" hidden="1" customHeight="1" x14ac:dyDescent="0.25">
      <c r="B380" s="95" t="s">
        <v>283</v>
      </c>
      <c r="C380" s="144" t="s">
        <v>257</v>
      </c>
      <c r="D380" s="120" t="s">
        <v>565</v>
      </c>
      <c r="E380" s="120" t="s">
        <v>566</v>
      </c>
      <c r="F380" s="121" t="s">
        <v>274</v>
      </c>
      <c r="G380" s="121"/>
      <c r="H380" s="121"/>
      <c r="I380" s="121" t="s">
        <v>660</v>
      </c>
      <c r="J380" s="121" t="s">
        <v>284</v>
      </c>
      <c r="K380" s="122"/>
    </row>
    <row r="381" spans="2:11" s="82" customFormat="1" ht="29.4" customHeight="1" x14ac:dyDescent="0.25">
      <c r="B381" s="79" t="s">
        <v>846</v>
      </c>
      <c r="C381" s="143" t="s">
        <v>257</v>
      </c>
      <c r="D381" s="117" t="s">
        <v>565</v>
      </c>
      <c r="E381" s="117" t="s">
        <v>566</v>
      </c>
      <c r="F381" s="118" t="s">
        <v>274</v>
      </c>
      <c r="G381" s="118"/>
      <c r="H381" s="118"/>
      <c r="I381" s="118" t="s">
        <v>661</v>
      </c>
      <c r="J381" s="118"/>
      <c r="K381" s="119">
        <f>K382</f>
        <v>328665</v>
      </c>
    </row>
    <row r="382" spans="2:11" s="82" customFormat="1" ht="30" customHeight="1" x14ac:dyDescent="0.25">
      <c r="B382" s="85" t="s">
        <v>281</v>
      </c>
      <c r="C382" s="144" t="s">
        <v>257</v>
      </c>
      <c r="D382" s="120" t="s">
        <v>565</v>
      </c>
      <c r="E382" s="120" t="s">
        <v>566</v>
      </c>
      <c r="F382" s="121" t="s">
        <v>274</v>
      </c>
      <c r="G382" s="121"/>
      <c r="H382" s="121"/>
      <c r="I382" s="121" t="s">
        <v>661</v>
      </c>
      <c r="J382" s="121" t="s">
        <v>282</v>
      </c>
      <c r="K382" s="122">
        <f>K383</f>
        <v>328665</v>
      </c>
    </row>
    <row r="383" spans="2:11" s="82" customFormat="1" ht="19.2" customHeight="1" x14ac:dyDescent="0.25">
      <c r="B383" s="136" t="s">
        <v>283</v>
      </c>
      <c r="C383" s="144" t="s">
        <v>257</v>
      </c>
      <c r="D383" s="120" t="s">
        <v>565</v>
      </c>
      <c r="E383" s="120" t="s">
        <v>566</v>
      </c>
      <c r="F383" s="121" t="s">
        <v>274</v>
      </c>
      <c r="G383" s="121"/>
      <c r="H383" s="121"/>
      <c r="I383" s="121" t="s">
        <v>661</v>
      </c>
      <c r="J383" s="121" t="s">
        <v>284</v>
      </c>
      <c r="K383" s="122">
        <f>10925+47500+226730+43510</f>
        <v>328665</v>
      </c>
    </row>
    <row r="384" spans="2:11" s="82" customFormat="1" ht="30.6" hidden="1" customHeight="1" x14ac:dyDescent="0.25">
      <c r="B384" s="96" t="s">
        <v>662</v>
      </c>
      <c r="C384" s="143" t="s">
        <v>257</v>
      </c>
      <c r="D384" s="117" t="s">
        <v>565</v>
      </c>
      <c r="E384" s="117" t="s">
        <v>566</v>
      </c>
      <c r="F384" s="118" t="s">
        <v>274</v>
      </c>
      <c r="G384" s="146"/>
      <c r="H384" s="146"/>
      <c r="I384" s="147" t="s">
        <v>663</v>
      </c>
      <c r="J384" s="146"/>
      <c r="K384" s="81">
        <f>K385</f>
        <v>0</v>
      </c>
    </row>
    <row r="385" spans="2:11" s="82" customFormat="1" ht="31.95" hidden="1" customHeight="1" x14ac:dyDescent="0.25">
      <c r="B385" s="85" t="s">
        <v>281</v>
      </c>
      <c r="C385" s="144" t="s">
        <v>257</v>
      </c>
      <c r="D385" s="120" t="s">
        <v>565</v>
      </c>
      <c r="E385" s="120" t="s">
        <v>566</v>
      </c>
      <c r="F385" s="121" t="s">
        <v>274</v>
      </c>
      <c r="G385" s="146"/>
      <c r="H385" s="146"/>
      <c r="I385" s="146" t="s">
        <v>663</v>
      </c>
      <c r="J385" s="146" t="s">
        <v>282</v>
      </c>
      <c r="K385" s="87">
        <f>K386</f>
        <v>0</v>
      </c>
    </row>
    <row r="386" spans="2:11" s="82" customFormat="1" ht="20.25" hidden="1" customHeight="1" x14ac:dyDescent="0.25">
      <c r="B386" s="95" t="s">
        <v>283</v>
      </c>
      <c r="C386" s="144" t="s">
        <v>257</v>
      </c>
      <c r="D386" s="120" t="s">
        <v>565</v>
      </c>
      <c r="E386" s="120" t="s">
        <v>566</v>
      </c>
      <c r="F386" s="121" t="s">
        <v>274</v>
      </c>
      <c r="G386" s="146"/>
      <c r="H386" s="146"/>
      <c r="I386" s="146" t="s">
        <v>663</v>
      </c>
      <c r="J386" s="146" t="s">
        <v>284</v>
      </c>
      <c r="K386" s="87"/>
    </row>
    <row r="387" spans="2:11" s="82" customFormat="1" ht="29.4" hidden="1" customHeight="1" x14ac:dyDescent="0.25">
      <c r="B387" s="96" t="s">
        <v>662</v>
      </c>
      <c r="C387" s="143" t="s">
        <v>257</v>
      </c>
      <c r="D387" s="117" t="s">
        <v>565</v>
      </c>
      <c r="E387" s="117" t="s">
        <v>566</v>
      </c>
      <c r="F387" s="118" t="s">
        <v>274</v>
      </c>
      <c r="G387" s="146"/>
      <c r="H387" s="146"/>
      <c r="I387" s="147" t="s">
        <v>664</v>
      </c>
      <c r="J387" s="146"/>
      <c r="K387" s="81">
        <f>K388</f>
        <v>0</v>
      </c>
    </row>
    <row r="388" spans="2:11" s="82" customFormat="1" ht="33" hidden="1" customHeight="1" x14ac:dyDescent="0.25">
      <c r="B388" s="85" t="s">
        <v>281</v>
      </c>
      <c r="C388" s="144" t="s">
        <v>257</v>
      </c>
      <c r="D388" s="120" t="s">
        <v>565</v>
      </c>
      <c r="E388" s="120" t="s">
        <v>566</v>
      </c>
      <c r="F388" s="121" t="s">
        <v>274</v>
      </c>
      <c r="G388" s="146"/>
      <c r="H388" s="146"/>
      <c r="I388" s="146" t="s">
        <v>664</v>
      </c>
      <c r="J388" s="146" t="s">
        <v>282</v>
      </c>
      <c r="K388" s="87">
        <f>K389</f>
        <v>0</v>
      </c>
    </row>
    <row r="389" spans="2:11" s="82" customFormat="1" ht="20.25" hidden="1" customHeight="1" x14ac:dyDescent="0.25">
      <c r="B389" s="95" t="s">
        <v>283</v>
      </c>
      <c r="C389" s="144" t="s">
        <v>257</v>
      </c>
      <c r="D389" s="120" t="s">
        <v>565</v>
      </c>
      <c r="E389" s="120" t="s">
        <v>566</v>
      </c>
      <c r="F389" s="121" t="s">
        <v>274</v>
      </c>
      <c r="G389" s="146"/>
      <c r="H389" s="146"/>
      <c r="I389" s="146" t="s">
        <v>664</v>
      </c>
      <c r="J389" s="146" t="s">
        <v>284</v>
      </c>
      <c r="K389" s="87"/>
    </row>
    <row r="390" spans="2:11" s="82" customFormat="1" ht="27.6" customHeight="1" x14ac:dyDescent="0.25">
      <c r="B390" s="79" t="s">
        <v>305</v>
      </c>
      <c r="C390" s="143" t="s">
        <v>257</v>
      </c>
      <c r="D390" s="117" t="s">
        <v>565</v>
      </c>
      <c r="E390" s="120" t="s">
        <v>566</v>
      </c>
      <c r="F390" s="118" t="s">
        <v>274</v>
      </c>
      <c r="G390" s="147"/>
      <c r="H390" s="147"/>
      <c r="I390" s="147" t="s">
        <v>665</v>
      </c>
      <c r="J390" s="147"/>
      <c r="K390" s="139">
        <f>K391</f>
        <v>-38665.01</v>
      </c>
    </row>
    <row r="391" spans="2:11" s="82" customFormat="1" ht="34.950000000000003" customHeight="1" x14ac:dyDescent="0.25">
      <c r="B391" s="85" t="s">
        <v>281</v>
      </c>
      <c r="C391" s="144" t="s">
        <v>257</v>
      </c>
      <c r="D391" s="120" t="s">
        <v>565</v>
      </c>
      <c r="E391" s="120" t="s">
        <v>566</v>
      </c>
      <c r="F391" s="121" t="s">
        <v>274</v>
      </c>
      <c r="G391" s="146"/>
      <c r="H391" s="146"/>
      <c r="I391" s="146" t="s">
        <v>665</v>
      </c>
      <c r="J391" s="146" t="s">
        <v>282</v>
      </c>
      <c r="K391" s="138">
        <f>K392</f>
        <v>-38665.01</v>
      </c>
    </row>
    <row r="392" spans="2:11" s="82" customFormat="1" ht="20.25" customHeight="1" x14ac:dyDescent="0.25">
      <c r="B392" s="136" t="s">
        <v>283</v>
      </c>
      <c r="C392" s="144" t="s">
        <v>257</v>
      </c>
      <c r="D392" s="120" t="s">
        <v>565</v>
      </c>
      <c r="E392" s="120" t="s">
        <v>566</v>
      </c>
      <c r="F392" s="121" t="s">
        <v>274</v>
      </c>
      <c r="G392" s="146"/>
      <c r="H392" s="146"/>
      <c r="I392" s="146" t="s">
        <v>665</v>
      </c>
      <c r="J392" s="146" t="s">
        <v>284</v>
      </c>
      <c r="K392" s="138">
        <v>-38665.01</v>
      </c>
    </row>
    <row r="393" spans="2:11" s="82" customFormat="1" ht="34.200000000000003" customHeight="1" x14ac:dyDescent="0.25">
      <c r="B393" s="79" t="s">
        <v>846</v>
      </c>
      <c r="C393" s="143" t="s">
        <v>257</v>
      </c>
      <c r="D393" s="117" t="s">
        <v>565</v>
      </c>
      <c r="E393" s="117" t="s">
        <v>566</v>
      </c>
      <c r="F393" s="118" t="s">
        <v>274</v>
      </c>
      <c r="G393" s="146"/>
      <c r="H393" s="146"/>
      <c r="I393" s="147" t="s">
        <v>776</v>
      </c>
      <c r="J393" s="147"/>
      <c r="K393" s="139">
        <f>K394</f>
        <v>113214</v>
      </c>
    </row>
    <row r="394" spans="2:11" s="82" customFormat="1" ht="33" customHeight="1" x14ac:dyDescent="0.25">
      <c r="B394" s="85" t="s">
        <v>281</v>
      </c>
      <c r="C394" s="144" t="s">
        <v>257</v>
      </c>
      <c r="D394" s="120" t="s">
        <v>565</v>
      </c>
      <c r="E394" s="120" t="s">
        <v>566</v>
      </c>
      <c r="F394" s="121" t="s">
        <v>274</v>
      </c>
      <c r="G394" s="146"/>
      <c r="H394" s="146"/>
      <c r="I394" s="146" t="s">
        <v>776</v>
      </c>
      <c r="J394" s="146" t="s">
        <v>282</v>
      </c>
      <c r="K394" s="138">
        <f>K395</f>
        <v>113214</v>
      </c>
    </row>
    <row r="395" spans="2:11" s="82" customFormat="1" ht="20.25" customHeight="1" x14ac:dyDescent="0.25">
      <c r="B395" s="85" t="s">
        <v>283</v>
      </c>
      <c r="C395" s="144" t="s">
        <v>257</v>
      </c>
      <c r="D395" s="120" t="s">
        <v>565</v>
      </c>
      <c r="E395" s="120" t="s">
        <v>566</v>
      </c>
      <c r="F395" s="121" t="s">
        <v>274</v>
      </c>
      <c r="G395" s="146"/>
      <c r="H395" s="146"/>
      <c r="I395" s="146" t="s">
        <v>776</v>
      </c>
      <c r="J395" s="146" t="s">
        <v>284</v>
      </c>
      <c r="K395" s="138">
        <f>4632+12667+95915</f>
        <v>113214</v>
      </c>
    </row>
    <row r="396" spans="2:11" s="82" customFormat="1" ht="29.25" customHeight="1" x14ac:dyDescent="0.25">
      <c r="B396" s="79" t="s">
        <v>612</v>
      </c>
      <c r="C396" s="143" t="s">
        <v>257</v>
      </c>
      <c r="D396" s="117" t="s">
        <v>565</v>
      </c>
      <c r="E396" s="117" t="s">
        <v>364</v>
      </c>
      <c r="F396" s="118"/>
      <c r="G396" s="118"/>
      <c r="H396" s="118"/>
      <c r="I396" s="118"/>
      <c r="J396" s="118"/>
      <c r="K396" s="119">
        <f>K397+K400+K403+K406+K409+K412+K415</f>
        <v>-2566.85</v>
      </c>
    </row>
    <row r="397" spans="2:11" s="82" customFormat="1" ht="40.950000000000003" hidden="1" customHeight="1" x14ac:dyDescent="0.25">
      <c r="B397" s="79" t="s">
        <v>322</v>
      </c>
      <c r="C397" s="143" t="s">
        <v>257</v>
      </c>
      <c r="D397" s="117" t="s">
        <v>565</v>
      </c>
      <c r="E397" s="117" t="s">
        <v>364</v>
      </c>
      <c r="F397" s="118" t="s">
        <v>274</v>
      </c>
      <c r="G397" s="118" t="s">
        <v>276</v>
      </c>
      <c r="H397" s="118" t="s">
        <v>309</v>
      </c>
      <c r="I397" s="118" t="s">
        <v>666</v>
      </c>
      <c r="J397" s="118"/>
      <c r="K397" s="119">
        <f>K398</f>
        <v>0</v>
      </c>
    </row>
    <row r="398" spans="2:11" s="82" customFormat="1" ht="32.25" hidden="1" customHeight="1" x14ac:dyDescent="0.25">
      <c r="B398" s="85" t="s">
        <v>281</v>
      </c>
      <c r="C398" s="144" t="s">
        <v>257</v>
      </c>
      <c r="D398" s="120" t="s">
        <v>565</v>
      </c>
      <c r="E398" s="120" t="s">
        <v>364</v>
      </c>
      <c r="F398" s="121" t="s">
        <v>274</v>
      </c>
      <c r="G398" s="121" t="s">
        <v>276</v>
      </c>
      <c r="H398" s="121" t="s">
        <v>309</v>
      </c>
      <c r="I398" s="121" t="s">
        <v>666</v>
      </c>
      <c r="J398" s="121" t="s">
        <v>282</v>
      </c>
      <c r="K398" s="122">
        <f>K399</f>
        <v>0</v>
      </c>
    </row>
    <row r="399" spans="2:11" s="82" customFormat="1" ht="21.75" hidden="1" customHeight="1" x14ac:dyDescent="0.25">
      <c r="B399" s="85" t="s">
        <v>283</v>
      </c>
      <c r="C399" s="144" t="s">
        <v>257</v>
      </c>
      <c r="D399" s="120" t="s">
        <v>565</v>
      </c>
      <c r="E399" s="120" t="s">
        <v>364</v>
      </c>
      <c r="F399" s="121" t="s">
        <v>274</v>
      </c>
      <c r="G399" s="121" t="s">
        <v>276</v>
      </c>
      <c r="H399" s="121" t="s">
        <v>309</v>
      </c>
      <c r="I399" s="121" t="s">
        <v>666</v>
      </c>
      <c r="J399" s="121" t="s">
        <v>284</v>
      </c>
      <c r="K399" s="122"/>
    </row>
    <row r="400" spans="2:11" s="82" customFormat="1" ht="43.2" customHeight="1" x14ac:dyDescent="0.25">
      <c r="B400" s="79" t="s">
        <v>324</v>
      </c>
      <c r="C400" s="143" t="s">
        <v>257</v>
      </c>
      <c r="D400" s="117" t="s">
        <v>565</v>
      </c>
      <c r="E400" s="117" t="s">
        <v>364</v>
      </c>
      <c r="F400" s="118" t="s">
        <v>274</v>
      </c>
      <c r="G400" s="118" t="s">
        <v>276</v>
      </c>
      <c r="H400" s="118" t="s">
        <v>309</v>
      </c>
      <c r="I400" s="118" t="s">
        <v>667</v>
      </c>
      <c r="J400" s="118"/>
      <c r="K400" s="119">
        <f>K401</f>
        <v>-2566.85</v>
      </c>
    </row>
    <row r="401" spans="2:11" s="82" customFormat="1" ht="32.25" customHeight="1" x14ac:dyDescent="0.25">
      <c r="B401" s="85" t="s">
        <v>281</v>
      </c>
      <c r="C401" s="144" t="s">
        <v>257</v>
      </c>
      <c r="D401" s="120" t="s">
        <v>565</v>
      </c>
      <c r="E401" s="120" t="s">
        <v>364</v>
      </c>
      <c r="F401" s="121" t="s">
        <v>274</v>
      </c>
      <c r="G401" s="121" t="s">
        <v>276</v>
      </c>
      <c r="H401" s="121" t="s">
        <v>309</v>
      </c>
      <c r="I401" s="121" t="s">
        <v>667</v>
      </c>
      <c r="J401" s="121" t="s">
        <v>282</v>
      </c>
      <c r="K401" s="122">
        <f>K402</f>
        <v>-2566.85</v>
      </c>
    </row>
    <row r="402" spans="2:11" s="82" customFormat="1" ht="17.25" customHeight="1" x14ac:dyDescent="0.25">
      <c r="B402" s="85" t="s">
        <v>283</v>
      </c>
      <c r="C402" s="144" t="s">
        <v>257</v>
      </c>
      <c r="D402" s="120" t="s">
        <v>565</v>
      </c>
      <c r="E402" s="120" t="s">
        <v>364</v>
      </c>
      <c r="F402" s="121" t="s">
        <v>274</v>
      </c>
      <c r="G402" s="121" t="s">
        <v>276</v>
      </c>
      <c r="H402" s="121" t="s">
        <v>309</v>
      </c>
      <c r="I402" s="121" t="s">
        <v>667</v>
      </c>
      <c r="J402" s="121" t="s">
        <v>284</v>
      </c>
      <c r="K402" s="122">
        <v>-2566.85</v>
      </c>
    </row>
    <row r="403" spans="2:11" s="82" customFormat="1" ht="22.95" hidden="1" customHeight="1" x14ac:dyDescent="0.25">
      <c r="B403" s="97" t="s">
        <v>326</v>
      </c>
      <c r="C403" s="143" t="s">
        <v>257</v>
      </c>
      <c r="D403" s="117" t="s">
        <v>565</v>
      </c>
      <c r="E403" s="117" t="s">
        <v>364</v>
      </c>
      <c r="F403" s="118" t="s">
        <v>274</v>
      </c>
      <c r="G403" s="118" t="s">
        <v>276</v>
      </c>
      <c r="H403" s="118" t="s">
        <v>309</v>
      </c>
      <c r="I403" s="118" t="s">
        <v>668</v>
      </c>
      <c r="J403" s="118"/>
      <c r="K403" s="119">
        <f>K404</f>
        <v>0</v>
      </c>
    </row>
    <row r="404" spans="2:11" s="82" customFormat="1" ht="32.25" hidden="1" customHeight="1" x14ac:dyDescent="0.25">
      <c r="B404" s="85" t="s">
        <v>281</v>
      </c>
      <c r="C404" s="144" t="s">
        <v>257</v>
      </c>
      <c r="D404" s="120" t="s">
        <v>565</v>
      </c>
      <c r="E404" s="120" t="s">
        <v>364</v>
      </c>
      <c r="F404" s="121" t="s">
        <v>274</v>
      </c>
      <c r="G404" s="121" t="s">
        <v>276</v>
      </c>
      <c r="H404" s="121" t="s">
        <v>309</v>
      </c>
      <c r="I404" s="121" t="s">
        <v>668</v>
      </c>
      <c r="J404" s="121" t="s">
        <v>282</v>
      </c>
      <c r="K404" s="122">
        <f>K405</f>
        <v>0</v>
      </c>
    </row>
    <row r="405" spans="2:11" s="82" customFormat="1" ht="17.25" hidden="1" customHeight="1" x14ac:dyDescent="0.25">
      <c r="B405" s="85" t="s">
        <v>283</v>
      </c>
      <c r="C405" s="144" t="s">
        <v>257</v>
      </c>
      <c r="D405" s="120" t="s">
        <v>565</v>
      </c>
      <c r="E405" s="120" t="s">
        <v>364</v>
      </c>
      <c r="F405" s="121" t="s">
        <v>274</v>
      </c>
      <c r="G405" s="121" t="s">
        <v>276</v>
      </c>
      <c r="H405" s="121" t="s">
        <v>309</v>
      </c>
      <c r="I405" s="121" t="s">
        <v>668</v>
      </c>
      <c r="J405" s="121" t="s">
        <v>284</v>
      </c>
      <c r="K405" s="122"/>
    </row>
    <row r="406" spans="2:11" s="82" customFormat="1" ht="45" hidden="1" customHeight="1" x14ac:dyDescent="0.25">
      <c r="B406" s="97" t="s">
        <v>328</v>
      </c>
      <c r="C406" s="143" t="s">
        <v>257</v>
      </c>
      <c r="D406" s="117" t="s">
        <v>565</v>
      </c>
      <c r="E406" s="117" t="s">
        <v>364</v>
      </c>
      <c r="F406" s="118" t="s">
        <v>274</v>
      </c>
      <c r="G406" s="118" t="s">
        <v>276</v>
      </c>
      <c r="H406" s="118" t="s">
        <v>309</v>
      </c>
      <c r="I406" s="118" t="s">
        <v>669</v>
      </c>
      <c r="J406" s="118"/>
      <c r="K406" s="119">
        <f>K407</f>
        <v>0</v>
      </c>
    </row>
    <row r="407" spans="2:11" s="82" customFormat="1" ht="32.25" hidden="1" customHeight="1" x14ac:dyDescent="0.25">
      <c r="B407" s="85" t="s">
        <v>281</v>
      </c>
      <c r="C407" s="144" t="s">
        <v>257</v>
      </c>
      <c r="D407" s="120" t="s">
        <v>565</v>
      </c>
      <c r="E407" s="120" t="s">
        <v>364</v>
      </c>
      <c r="F407" s="121" t="s">
        <v>274</v>
      </c>
      <c r="G407" s="121" t="s">
        <v>276</v>
      </c>
      <c r="H407" s="121" t="s">
        <v>309</v>
      </c>
      <c r="I407" s="121" t="s">
        <v>669</v>
      </c>
      <c r="J407" s="121" t="s">
        <v>282</v>
      </c>
      <c r="K407" s="122">
        <f>K408</f>
        <v>0</v>
      </c>
    </row>
    <row r="408" spans="2:11" s="82" customFormat="1" ht="20.25" hidden="1" customHeight="1" x14ac:dyDescent="0.25">
      <c r="B408" s="85" t="s">
        <v>283</v>
      </c>
      <c r="C408" s="144" t="s">
        <v>257</v>
      </c>
      <c r="D408" s="120" t="s">
        <v>565</v>
      </c>
      <c r="E408" s="120" t="s">
        <v>364</v>
      </c>
      <c r="F408" s="121" t="s">
        <v>274</v>
      </c>
      <c r="G408" s="121" t="s">
        <v>276</v>
      </c>
      <c r="H408" s="121" t="s">
        <v>309</v>
      </c>
      <c r="I408" s="121" t="s">
        <v>669</v>
      </c>
      <c r="J408" s="121" t="s">
        <v>284</v>
      </c>
      <c r="K408" s="122"/>
    </row>
    <row r="409" spans="2:11" s="82" customFormat="1" ht="32.25" hidden="1" customHeight="1" x14ac:dyDescent="0.25">
      <c r="B409" s="79" t="s">
        <v>330</v>
      </c>
      <c r="C409" s="143" t="s">
        <v>257</v>
      </c>
      <c r="D409" s="117" t="s">
        <v>565</v>
      </c>
      <c r="E409" s="117" t="s">
        <v>364</v>
      </c>
      <c r="F409" s="118" t="s">
        <v>274</v>
      </c>
      <c r="G409" s="118" t="s">
        <v>276</v>
      </c>
      <c r="H409" s="118" t="s">
        <v>309</v>
      </c>
      <c r="I409" s="118" t="s">
        <v>670</v>
      </c>
      <c r="J409" s="118"/>
      <c r="K409" s="119">
        <f>K410</f>
        <v>0</v>
      </c>
    </row>
    <row r="410" spans="2:11" s="82" customFormat="1" ht="32.25" hidden="1" customHeight="1" x14ac:dyDescent="0.25">
      <c r="B410" s="85" t="s">
        <v>281</v>
      </c>
      <c r="C410" s="144" t="s">
        <v>257</v>
      </c>
      <c r="D410" s="120" t="s">
        <v>565</v>
      </c>
      <c r="E410" s="120" t="s">
        <v>364</v>
      </c>
      <c r="F410" s="121" t="s">
        <v>274</v>
      </c>
      <c r="G410" s="121" t="s">
        <v>276</v>
      </c>
      <c r="H410" s="121" t="s">
        <v>309</v>
      </c>
      <c r="I410" s="121" t="s">
        <v>670</v>
      </c>
      <c r="J410" s="121" t="s">
        <v>282</v>
      </c>
      <c r="K410" s="122">
        <f>K411</f>
        <v>0</v>
      </c>
    </row>
    <row r="411" spans="2:11" s="82" customFormat="1" ht="19.5" hidden="1" customHeight="1" x14ac:dyDescent="0.25">
      <c r="B411" s="85" t="s">
        <v>283</v>
      </c>
      <c r="C411" s="144" t="s">
        <v>257</v>
      </c>
      <c r="D411" s="120" t="s">
        <v>565</v>
      </c>
      <c r="E411" s="120" t="s">
        <v>364</v>
      </c>
      <c r="F411" s="121" t="s">
        <v>274</v>
      </c>
      <c r="G411" s="121" t="s">
        <v>276</v>
      </c>
      <c r="H411" s="121" t="s">
        <v>309</v>
      </c>
      <c r="I411" s="121" t="s">
        <v>670</v>
      </c>
      <c r="J411" s="121" t="s">
        <v>284</v>
      </c>
      <c r="K411" s="122"/>
    </row>
    <row r="412" spans="2:11" s="82" customFormat="1" ht="32.25" hidden="1" customHeight="1" x14ac:dyDescent="0.25">
      <c r="B412" s="79" t="s">
        <v>332</v>
      </c>
      <c r="C412" s="143" t="s">
        <v>257</v>
      </c>
      <c r="D412" s="117" t="s">
        <v>565</v>
      </c>
      <c r="E412" s="117" t="s">
        <v>364</v>
      </c>
      <c r="F412" s="118" t="s">
        <v>274</v>
      </c>
      <c r="G412" s="118" t="s">
        <v>276</v>
      </c>
      <c r="H412" s="118" t="s">
        <v>309</v>
      </c>
      <c r="I412" s="118" t="s">
        <v>671</v>
      </c>
      <c r="J412" s="118"/>
      <c r="K412" s="119">
        <f>K413</f>
        <v>0</v>
      </c>
    </row>
    <row r="413" spans="2:11" s="82" customFormat="1" ht="32.25" hidden="1" customHeight="1" x14ac:dyDescent="0.25">
      <c r="B413" s="85" t="s">
        <v>281</v>
      </c>
      <c r="C413" s="144" t="s">
        <v>257</v>
      </c>
      <c r="D413" s="120" t="s">
        <v>565</v>
      </c>
      <c r="E413" s="120" t="s">
        <v>364</v>
      </c>
      <c r="F413" s="121" t="s">
        <v>274</v>
      </c>
      <c r="G413" s="121" t="s">
        <v>276</v>
      </c>
      <c r="H413" s="121" t="s">
        <v>309</v>
      </c>
      <c r="I413" s="121" t="s">
        <v>671</v>
      </c>
      <c r="J413" s="121" t="s">
        <v>282</v>
      </c>
      <c r="K413" s="122">
        <f>K414</f>
        <v>0</v>
      </c>
    </row>
    <row r="414" spans="2:11" s="82" customFormat="1" ht="18" hidden="1" customHeight="1" x14ac:dyDescent="0.25">
      <c r="B414" s="85" t="s">
        <v>283</v>
      </c>
      <c r="C414" s="144" t="s">
        <v>257</v>
      </c>
      <c r="D414" s="120" t="s">
        <v>565</v>
      </c>
      <c r="E414" s="120" t="s">
        <v>364</v>
      </c>
      <c r="F414" s="121" t="s">
        <v>274</v>
      </c>
      <c r="G414" s="121" t="s">
        <v>276</v>
      </c>
      <c r="H414" s="121" t="s">
        <v>309</v>
      </c>
      <c r="I414" s="121" t="s">
        <v>671</v>
      </c>
      <c r="J414" s="121" t="s">
        <v>284</v>
      </c>
      <c r="K414" s="122"/>
    </row>
    <row r="415" spans="2:11" s="82" customFormat="1" ht="45" hidden="1" customHeight="1" x14ac:dyDescent="0.25">
      <c r="B415" s="98" t="s">
        <v>334</v>
      </c>
      <c r="C415" s="143" t="s">
        <v>257</v>
      </c>
      <c r="D415" s="117" t="s">
        <v>565</v>
      </c>
      <c r="E415" s="117" t="s">
        <v>364</v>
      </c>
      <c r="F415" s="147" t="s">
        <v>274</v>
      </c>
      <c r="G415" s="147" t="s">
        <v>276</v>
      </c>
      <c r="H415" s="147" t="s">
        <v>309</v>
      </c>
      <c r="I415" s="147" t="s">
        <v>672</v>
      </c>
      <c r="J415" s="147"/>
      <c r="K415" s="139">
        <f>K416</f>
        <v>0</v>
      </c>
    </row>
    <row r="416" spans="2:11" s="82" customFormat="1" ht="32.25" hidden="1" customHeight="1" x14ac:dyDescent="0.25">
      <c r="B416" s="85" t="s">
        <v>281</v>
      </c>
      <c r="C416" s="144" t="s">
        <v>257</v>
      </c>
      <c r="D416" s="120" t="s">
        <v>565</v>
      </c>
      <c r="E416" s="120" t="s">
        <v>364</v>
      </c>
      <c r="F416" s="146" t="s">
        <v>274</v>
      </c>
      <c r="G416" s="146" t="s">
        <v>276</v>
      </c>
      <c r="H416" s="146" t="s">
        <v>309</v>
      </c>
      <c r="I416" s="146" t="s">
        <v>672</v>
      </c>
      <c r="J416" s="146" t="s">
        <v>282</v>
      </c>
      <c r="K416" s="138">
        <f>K417</f>
        <v>0</v>
      </c>
    </row>
    <row r="417" spans="2:11" s="82" customFormat="1" ht="21.75" hidden="1" customHeight="1" x14ac:dyDescent="0.25">
      <c r="B417" s="85" t="s">
        <v>283</v>
      </c>
      <c r="C417" s="144" t="s">
        <v>257</v>
      </c>
      <c r="D417" s="120" t="s">
        <v>565</v>
      </c>
      <c r="E417" s="120" t="s">
        <v>364</v>
      </c>
      <c r="F417" s="146" t="s">
        <v>274</v>
      </c>
      <c r="G417" s="146" t="s">
        <v>276</v>
      </c>
      <c r="H417" s="146" t="s">
        <v>309</v>
      </c>
      <c r="I417" s="146" t="s">
        <v>672</v>
      </c>
      <c r="J417" s="146" t="s">
        <v>284</v>
      </c>
      <c r="K417" s="138"/>
    </row>
    <row r="418" spans="2:11" s="82" customFormat="1" ht="35.25" hidden="1" customHeight="1" x14ac:dyDescent="0.25">
      <c r="B418" s="148" t="s">
        <v>673</v>
      </c>
      <c r="C418" s="149" t="s">
        <v>339</v>
      </c>
      <c r="D418" s="114" t="s">
        <v>565</v>
      </c>
      <c r="E418" s="117"/>
      <c r="F418" s="150"/>
      <c r="G418" s="150"/>
      <c r="H418" s="150"/>
      <c r="I418" s="150"/>
      <c r="J418" s="150"/>
      <c r="K418" s="151">
        <f>K420</f>
        <v>0</v>
      </c>
    </row>
    <row r="419" spans="2:11" s="82" customFormat="1" ht="26.4" hidden="1" x14ac:dyDescent="0.25">
      <c r="B419" s="79" t="s">
        <v>612</v>
      </c>
      <c r="C419" s="149" t="s">
        <v>339</v>
      </c>
      <c r="D419" s="114" t="s">
        <v>565</v>
      </c>
      <c r="E419" s="117" t="s">
        <v>364</v>
      </c>
      <c r="F419" s="150"/>
      <c r="G419" s="150"/>
      <c r="H419" s="150"/>
      <c r="I419" s="150"/>
      <c r="J419" s="150"/>
      <c r="K419" s="151">
        <f>K421</f>
        <v>0</v>
      </c>
    </row>
    <row r="420" spans="2:11" s="82" customFormat="1" ht="26.4" hidden="1" x14ac:dyDescent="0.25">
      <c r="B420" s="79" t="s">
        <v>418</v>
      </c>
      <c r="C420" s="143" t="s">
        <v>339</v>
      </c>
      <c r="D420" s="117" t="s">
        <v>565</v>
      </c>
      <c r="E420" s="117" t="s">
        <v>364</v>
      </c>
      <c r="F420" s="118" t="s">
        <v>12</v>
      </c>
      <c r="G420" s="118"/>
      <c r="H420" s="118"/>
      <c r="I420" s="118"/>
      <c r="J420" s="118"/>
      <c r="K420" s="152">
        <f>K421</f>
        <v>0</v>
      </c>
    </row>
    <row r="421" spans="2:11" s="82" customFormat="1" ht="25.5" hidden="1" customHeight="1" x14ac:dyDescent="0.25">
      <c r="B421" s="97" t="s">
        <v>515</v>
      </c>
      <c r="C421" s="118" t="s">
        <v>339</v>
      </c>
      <c r="D421" s="117" t="s">
        <v>565</v>
      </c>
      <c r="E421" s="117" t="s">
        <v>364</v>
      </c>
      <c r="F421" s="118" t="s">
        <v>12</v>
      </c>
      <c r="G421" s="118" t="s">
        <v>399</v>
      </c>
      <c r="H421" s="118" t="s">
        <v>255</v>
      </c>
      <c r="I421" s="118" t="s">
        <v>674</v>
      </c>
      <c r="J421" s="118"/>
      <c r="K421" s="152">
        <f>K422</f>
        <v>0</v>
      </c>
    </row>
    <row r="422" spans="2:11" s="82" customFormat="1" ht="26.4" hidden="1" x14ac:dyDescent="0.25">
      <c r="B422" s="89" t="s">
        <v>265</v>
      </c>
      <c r="C422" s="121" t="s">
        <v>339</v>
      </c>
      <c r="D422" s="120" t="s">
        <v>565</v>
      </c>
      <c r="E422" s="120" t="s">
        <v>364</v>
      </c>
      <c r="F422" s="121" t="s">
        <v>12</v>
      </c>
      <c r="G422" s="121" t="s">
        <v>399</v>
      </c>
      <c r="H422" s="121" t="s">
        <v>255</v>
      </c>
      <c r="I422" s="121" t="s">
        <v>674</v>
      </c>
      <c r="J422" s="121" t="s">
        <v>266</v>
      </c>
      <c r="K422" s="153">
        <f>K423</f>
        <v>0</v>
      </c>
    </row>
    <row r="423" spans="2:11" s="82" customFormat="1" ht="26.4" hidden="1" x14ac:dyDescent="0.25">
      <c r="B423" s="89" t="s">
        <v>267</v>
      </c>
      <c r="C423" s="121" t="s">
        <v>339</v>
      </c>
      <c r="D423" s="120" t="s">
        <v>565</v>
      </c>
      <c r="E423" s="120" t="s">
        <v>364</v>
      </c>
      <c r="F423" s="121" t="s">
        <v>12</v>
      </c>
      <c r="G423" s="121" t="s">
        <v>399</v>
      </c>
      <c r="H423" s="121" t="s">
        <v>255</v>
      </c>
      <c r="I423" s="121" t="s">
        <v>674</v>
      </c>
      <c r="J423" s="121" t="s">
        <v>268</v>
      </c>
      <c r="K423" s="153"/>
    </row>
    <row r="424" spans="2:11" s="82" customFormat="1" ht="28.8" x14ac:dyDescent="0.3">
      <c r="B424" s="140" t="s">
        <v>675</v>
      </c>
      <c r="C424" s="143" t="s">
        <v>394</v>
      </c>
      <c r="D424" s="117" t="s">
        <v>565</v>
      </c>
      <c r="E424" s="117"/>
      <c r="F424" s="154"/>
      <c r="G424" s="154"/>
      <c r="H424" s="154"/>
      <c r="I424" s="154"/>
      <c r="J424" s="154"/>
      <c r="K424" s="155">
        <f>K432+K425+K428</f>
        <v>-222906</v>
      </c>
    </row>
    <row r="425" spans="2:11" s="82" customFormat="1" ht="52.8" hidden="1" x14ac:dyDescent="0.25">
      <c r="B425" s="97" t="s">
        <v>676</v>
      </c>
      <c r="C425" s="143" t="s">
        <v>394</v>
      </c>
      <c r="D425" s="117" t="s">
        <v>565</v>
      </c>
      <c r="E425" s="117" t="s">
        <v>566</v>
      </c>
      <c r="F425" s="118" t="s">
        <v>12</v>
      </c>
      <c r="G425" s="154"/>
      <c r="H425" s="154"/>
      <c r="I425" s="160">
        <v>51270</v>
      </c>
      <c r="J425" s="154"/>
      <c r="K425" s="155">
        <f>K426</f>
        <v>0</v>
      </c>
    </row>
    <row r="426" spans="2:11" s="82" customFormat="1" ht="26.4" hidden="1" x14ac:dyDescent="0.25">
      <c r="B426" s="89" t="s">
        <v>265</v>
      </c>
      <c r="C426" s="144" t="s">
        <v>394</v>
      </c>
      <c r="D426" s="120" t="s">
        <v>565</v>
      </c>
      <c r="E426" s="120" t="s">
        <v>566</v>
      </c>
      <c r="F426" s="121" t="s">
        <v>12</v>
      </c>
      <c r="G426" s="156"/>
      <c r="H426" s="156"/>
      <c r="I426" s="162">
        <v>51270</v>
      </c>
      <c r="J426" s="162">
        <v>200</v>
      </c>
      <c r="K426" s="157">
        <f>K427</f>
        <v>0</v>
      </c>
    </row>
    <row r="427" spans="2:11" s="82" customFormat="1" ht="26.4" hidden="1" x14ac:dyDescent="0.25">
      <c r="B427" s="89" t="s">
        <v>267</v>
      </c>
      <c r="C427" s="144" t="s">
        <v>394</v>
      </c>
      <c r="D427" s="120" t="s">
        <v>565</v>
      </c>
      <c r="E427" s="120" t="s">
        <v>566</v>
      </c>
      <c r="F427" s="121" t="s">
        <v>12</v>
      </c>
      <c r="G427" s="156"/>
      <c r="H427" s="156"/>
      <c r="I427" s="162">
        <v>51270</v>
      </c>
      <c r="J427" s="162">
        <v>240</v>
      </c>
      <c r="K427" s="157"/>
    </row>
    <row r="428" spans="2:11" s="82" customFormat="1" ht="38.4" hidden="1" customHeight="1" x14ac:dyDescent="0.25">
      <c r="B428" s="99" t="s">
        <v>676</v>
      </c>
      <c r="C428" s="143" t="s">
        <v>394</v>
      </c>
      <c r="D428" s="117" t="s">
        <v>565</v>
      </c>
      <c r="E428" s="117" t="s">
        <v>566</v>
      </c>
      <c r="F428" s="118" t="s">
        <v>12</v>
      </c>
      <c r="G428" s="154"/>
      <c r="H428" s="154"/>
      <c r="I428" s="154" t="s">
        <v>677</v>
      </c>
      <c r="J428" s="154"/>
      <c r="K428" s="155">
        <f>K429</f>
        <v>0</v>
      </c>
    </row>
    <row r="429" spans="2:11" s="82" customFormat="1" ht="26.4" hidden="1" x14ac:dyDescent="0.25">
      <c r="B429" s="89" t="s">
        <v>265</v>
      </c>
      <c r="C429" s="144" t="s">
        <v>394</v>
      </c>
      <c r="D429" s="120" t="s">
        <v>565</v>
      </c>
      <c r="E429" s="120" t="s">
        <v>566</v>
      </c>
      <c r="F429" s="121" t="s">
        <v>12</v>
      </c>
      <c r="G429" s="156"/>
      <c r="H429" s="156"/>
      <c r="I429" s="156" t="s">
        <v>677</v>
      </c>
      <c r="J429" s="156">
        <v>200</v>
      </c>
      <c r="K429" s="157">
        <f>K430</f>
        <v>0</v>
      </c>
    </row>
    <row r="430" spans="2:11" s="82" customFormat="1" ht="26.4" hidden="1" x14ac:dyDescent="0.25">
      <c r="B430" s="89" t="s">
        <v>267</v>
      </c>
      <c r="C430" s="144" t="s">
        <v>394</v>
      </c>
      <c r="D430" s="120" t="s">
        <v>565</v>
      </c>
      <c r="E430" s="120" t="s">
        <v>566</v>
      </c>
      <c r="F430" s="121" t="s">
        <v>12</v>
      </c>
      <c r="G430" s="156"/>
      <c r="H430" s="156"/>
      <c r="I430" s="156" t="s">
        <v>677</v>
      </c>
      <c r="J430" s="156">
        <v>240</v>
      </c>
      <c r="K430" s="157"/>
    </row>
    <row r="431" spans="2:11" s="82" customFormat="1" ht="26.4" x14ac:dyDescent="0.25">
      <c r="B431" s="79" t="s">
        <v>612</v>
      </c>
      <c r="C431" s="189" t="s">
        <v>394</v>
      </c>
      <c r="D431" s="117" t="s">
        <v>565</v>
      </c>
      <c r="E431" s="117" t="s">
        <v>364</v>
      </c>
      <c r="F431" s="158"/>
      <c r="G431" s="158"/>
      <c r="H431" s="158"/>
      <c r="I431" s="158"/>
      <c r="J431" s="158"/>
      <c r="K431" s="159">
        <f>K433+K436</f>
        <v>-222906</v>
      </c>
    </row>
    <row r="432" spans="2:11" s="82" customFormat="1" ht="26.4" x14ac:dyDescent="0.25">
      <c r="B432" s="79" t="s">
        <v>418</v>
      </c>
      <c r="C432" s="143" t="s">
        <v>394</v>
      </c>
      <c r="D432" s="117" t="s">
        <v>565</v>
      </c>
      <c r="E432" s="117" t="s">
        <v>364</v>
      </c>
      <c r="F432" s="160">
        <v>916</v>
      </c>
      <c r="G432" s="160"/>
      <c r="H432" s="160"/>
      <c r="I432" s="160"/>
      <c r="J432" s="160"/>
      <c r="K432" s="161">
        <f>K433+K436</f>
        <v>-222906</v>
      </c>
    </row>
    <row r="433" spans="2:11" s="82" customFormat="1" ht="27.75" customHeight="1" x14ac:dyDescent="0.25">
      <c r="B433" s="97" t="s">
        <v>550</v>
      </c>
      <c r="C433" s="143" t="s">
        <v>394</v>
      </c>
      <c r="D433" s="117" t="s">
        <v>565</v>
      </c>
      <c r="E433" s="117" t="s">
        <v>364</v>
      </c>
      <c r="F433" s="160">
        <v>916</v>
      </c>
      <c r="G433" s="143" t="s">
        <v>364</v>
      </c>
      <c r="H433" s="143" t="s">
        <v>290</v>
      </c>
      <c r="I433" s="160">
        <v>75250</v>
      </c>
      <c r="J433" s="160"/>
      <c r="K433" s="161">
        <f>K434</f>
        <v>-222906</v>
      </c>
    </row>
    <row r="434" spans="2:11" s="82" customFormat="1" ht="26.4" x14ac:dyDescent="0.25">
      <c r="B434" s="89" t="s">
        <v>265</v>
      </c>
      <c r="C434" s="144" t="s">
        <v>394</v>
      </c>
      <c r="D434" s="120" t="s">
        <v>565</v>
      </c>
      <c r="E434" s="120" t="s">
        <v>364</v>
      </c>
      <c r="F434" s="162">
        <v>916</v>
      </c>
      <c r="G434" s="144" t="s">
        <v>364</v>
      </c>
      <c r="H434" s="144" t="s">
        <v>290</v>
      </c>
      <c r="I434" s="162">
        <v>75250</v>
      </c>
      <c r="J434" s="162">
        <v>200</v>
      </c>
      <c r="K434" s="163">
        <f>K435</f>
        <v>-222906</v>
      </c>
    </row>
    <row r="435" spans="2:11" s="82" customFormat="1" ht="29.4" customHeight="1" x14ac:dyDescent="0.25">
      <c r="B435" s="89" t="s">
        <v>267</v>
      </c>
      <c r="C435" s="144" t="s">
        <v>394</v>
      </c>
      <c r="D435" s="120" t="s">
        <v>565</v>
      </c>
      <c r="E435" s="120" t="s">
        <v>364</v>
      </c>
      <c r="F435" s="162">
        <v>916</v>
      </c>
      <c r="G435" s="144" t="s">
        <v>364</v>
      </c>
      <c r="H435" s="144" t="s">
        <v>290</v>
      </c>
      <c r="I435" s="162">
        <v>75250</v>
      </c>
      <c r="J435" s="162">
        <v>240</v>
      </c>
      <c r="K435" s="163">
        <v>-222906</v>
      </c>
    </row>
    <row r="436" spans="2:11" s="82" customFormat="1" ht="40.5" hidden="1" customHeight="1" x14ac:dyDescent="0.25">
      <c r="B436" s="99" t="s">
        <v>676</v>
      </c>
      <c r="C436" s="143" t="s">
        <v>394</v>
      </c>
      <c r="D436" s="117" t="s">
        <v>565</v>
      </c>
      <c r="E436" s="117" t="s">
        <v>364</v>
      </c>
      <c r="F436" s="160">
        <v>916</v>
      </c>
      <c r="G436" s="143"/>
      <c r="H436" s="143"/>
      <c r="I436" s="160" t="s">
        <v>611</v>
      </c>
      <c r="J436" s="160"/>
      <c r="K436" s="161">
        <f>K437</f>
        <v>0</v>
      </c>
    </row>
    <row r="437" spans="2:11" s="82" customFormat="1" ht="28.5" hidden="1" customHeight="1" x14ac:dyDescent="0.25">
      <c r="B437" s="89" t="s">
        <v>265</v>
      </c>
      <c r="C437" s="144" t="s">
        <v>394</v>
      </c>
      <c r="D437" s="120" t="s">
        <v>565</v>
      </c>
      <c r="E437" s="120" t="s">
        <v>364</v>
      </c>
      <c r="F437" s="162">
        <v>916</v>
      </c>
      <c r="G437" s="144"/>
      <c r="H437" s="144"/>
      <c r="I437" s="162" t="s">
        <v>611</v>
      </c>
      <c r="J437" s="162">
        <v>200</v>
      </c>
      <c r="K437" s="163">
        <f>K438</f>
        <v>0</v>
      </c>
    </row>
    <row r="438" spans="2:11" s="82" customFormat="1" ht="33" hidden="1" customHeight="1" x14ac:dyDescent="0.25">
      <c r="B438" s="89" t="s">
        <v>267</v>
      </c>
      <c r="C438" s="144" t="s">
        <v>394</v>
      </c>
      <c r="D438" s="120" t="s">
        <v>565</v>
      </c>
      <c r="E438" s="120" t="s">
        <v>364</v>
      </c>
      <c r="F438" s="162">
        <v>916</v>
      </c>
      <c r="G438" s="144"/>
      <c r="H438" s="144"/>
      <c r="I438" s="162" t="s">
        <v>611</v>
      </c>
      <c r="J438" s="162">
        <v>240</v>
      </c>
      <c r="K438" s="163"/>
    </row>
    <row r="439" spans="2:11" s="82" customFormat="1" ht="28.8" x14ac:dyDescent="0.3">
      <c r="B439" s="164" t="s">
        <v>678</v>
      </c>
      <c r="C439" s="114" t="s">
        <v>361</v>
      </c>
      <c r="D439" s="117" t="s">
        <v>565</v>
      </c>
      <c r="E439" s="120"/>
      <c r="F439" s="141"/>
      <c r="G439" s="141"/>
      <c r="H439" s="141"/>
      <c r="I439" s="141"/>
      <c r="J439" s="141"/>
      <c r="K439" s="142">
        <f>K440</f>
        <v>185000</v>
      </c>
    </row>
    <row r="440" spans="2:11" s="82" customFormat="1" ht="26.4" x14ac:dyDescent="0.25">
      <c r="B440" s="97" t="s">
        <v>359</v>
      </c>
      <c r="C440" s="165" t="s">
        <v>361</v>
      </c>
      <c r="D440" s="117" t="s">
        <v>565</v>
      </c>
      <c r="E440" s="117" t="s">
        <v>566</v>
      </c>
      <c r="F440" s="165" t="s">
        <v>6</v>
      </c>
      <c r="G440" s="165"/>
      <c r="H440" s="165"/>
      <c r="I440" s="165"/>
      <c r="J440" s="166"/>
      <c r="K440" s="167">
        <f>K441+K448+K451+K454+K472+K475+K478+K460+K463+K481+K469+K466+K457</f>
        <v>185000</v>
      </c>
    </row>
    <row r="441" spans="2:11" s="82" customFormat="1" ht="30.75" hidden="1" customHeight="1" x14ac:dyDescent="0.25">
      <c r="B441" s="79" t="s">
        <v>310</v>
      </c>
      <c r="C441" s="143" t="s">
        <v>361</v>
      </c>
      <c r="D441" s="117" t="s">
        <v>565</v>
      </c>
      <c r="E441" s="117" t="s">
        <v>566</v>
      </c>
      <c r="F441" s="118" t="s">
        <v>6</v>
      </c>
      <c r="G441" s="118" t="s">
        <v>276</v>
      </c>
      <c r="H441" s="118" t="s">
        <v>309</v>
      </c>
      <c r="I441" s="118" t="s">
        <v>568</v>
      </c>
      <c r="J441" s="118"/>
      <c r="K441" s="119">
        <f>K442+K444+K446</f>
        <v>0</v>
      </c>
    </row>
    <row r="442" spans="2:11" s="82" customFormat="1" ht="68.25" hidden="1" customHeight="1" x14ac:dyDescent="0.25">
      <c r="B442" s="88" t="s">
        <v>262</v>
      </c>
      <c r="C442" s="120" t="s">
        <v>361</v>
      </c>
      <c r="D442" s="120" t="s">
        <v>565</v>
      </c>
      <c r="E442" s="120" t="s">
        <v>566</v>
      </c>
      <c r="F442" s="121" t="s">
        <v>6</v>
      </c>
      <c r="G442" s="121" t="s">
        <v>255</v>
      </c>
      <c r="H442" s="121" t="s">
        <v>361</v>
      </c>
      <c r="I442" s="121" t="s">
        <v>568</v>
      </c>
      <c r="J442" s="121" t="s">
        <v>14</v>
      </c>
      <c r="K442" s="122">
        <f>K443</f>
        <v>0</v>
      </c>
    </row>
    <row r="443" spans="2:11" s="82" customFormat="1" ht="26.4" hidden="1" x14ac:dyDescent="0.25">
      <c r="B443" s="89" t="s">
        <v>263</v>
      </c>
      <c r="C443" s="120" t="s">
        <v>361</v>
      </c>
      <c r="D443" s="120" t="s">
        <v>565</v>
      </c>
      <c r="E443" s="120" t="s">
        <v>566</v>
      </c>
      <c r="F443" s="121" t="s">
        <v>6</v>
      </c>
      <c r="G443" s="121" t="s">
        <v>255</v>
      </c>
      <c r="H443" s="121" t="s">
        <v>361</v>
      </c>
      <c r="I443" s="121" t="s">
        <v>568</v>
      </c>
      <c r="J443" s="121" t="s">
        <v>264</v>
      </c>
      <c r="K443" s="122"/>
    </row>
    <row r="444" spans="2:11" s="82" customFormat="1" ht="29.25" hidden="1" customHeight="1" x14ac:dyDescent="0.25">
      <c r="B444" s="89" t="s">
        <v>265</v>
      </c>
      <c r="C444" s="120" t="s">
        <v>361</v>
      </c>
      <c r="D444" s="120" t="s">
        <v>565</v>
      </c>
      <c r="E444" s="120" t="s">
        <v>566</v>
      </c>
      <c r="F444" s="121" t="s">
        <v>6</v>
      </c>
      <c r="G444" s="121" t="s">
        <v>255</v>
      </c>
      <c r="H444" s="121" t="s">
        <v>361</v>
      </c>
      <c r="I444" s="121" t="s">
        <v>568</v>
      </c>
      <c r="J444" s="121" t="s">
        <v>266</v>
      </c>
      <c r="K444" s="122">
        <f>K445</f>
        <v>0</v>
      </c>
    </row>
    <row r="445" spans="2:11" s="82" customFormat="1" ht="27.75" hidden="1" customHeight="1" x14ac:dyDescent="0.25">
      <c r="B445" s="89" t="s">
        <v>267</v>
      </c>
      <c r="C445" s="120" t="s">
        <v>361</v>
      </c>
      <c r="D445" s="120" t="s">
        <v>565</v>
      </c>
      <c r="E445" s="120" t="s">
        <v>566</v>
      </c>
      <c r="F445" s="121" t="s">
        <v>6</v>
      </c>
      <c r="G445" s="121" t="s">
        <v>255</v>
      </c>
      <c r="H445" s="121" t="s">
        <v>361</v>
      </c>
      <c r="I445" s="121" t="s">
        <v>568</v>
      </c>
      <c r="J445" s="121" t="s">
        <v>268</v>
      </c>
      <c r="K445" s="122"/>
    </row>
    <row r="446" spans="2:11" s="82" customFormat="1" ht="17.25" hidden="1" customHeight="1" x14ac:dyDescent="0.25">
      <c r="B446" s="85" t="s">
        <v>285</v>
      </c>
      <c r="C446" s="120" t="s">
        <v>361</v>
      </c>
      <c r="D446" s="120" t="s">
        <v>565</v>
      </c>
      <c r="E446" s="120" t="s">
        <v>566</v>
      </c>
      <c r="F446" s="121" t="s">
        <v>6</v>
      </c>
      <c r="G446" s="121" t="s">
        <v>255</v>
      </c>
      <c r="H446" s="121" t="s">
        <v>361</v>
      </c>
      <c r="I446" s="121" t="s">
        <v>568</v>
      </c>
      <c r="J446" s="121" t="s">
        <v>270</v>
      </c>
      <c r="K446" s="122">
        <f>K447</f>
        <v>0</v>
      </c>
    </row>
    <row r="447" spans="2:11" s="82" customFormat="1" ht="17.25" hidden="1" customHeight="1" x14ac:dyDescent="0.25">
      <c r="B447" s="85" t="s">
        <v>271</v>
      </c>
      <c r="C447" s="120" t="s">
        <v>361</v>
      </c>
      <c r="D447" s="120" t="s">
        <v>565</v>
      </c>
      <c r="E447" s="120" t="s">
        <v>566</v>
      </c>
      <c r="F447" s="121" t="s">
        <v>6</v>
      </c>
      <c r="G447" s="121" t="s">
        <v>255</v>
      </c>
      <c r="H447" s="121" t="s">
        <v>361</v>
      </c>
      <c r="I447" s="121" t="s">
        <v>568</v>
      </c>
      <c r="J447" s="121" t="s">
        <v>272</v>
      </c>
      <c r="K447" s="122"/>
    </row>
    <row r="448" spans="2:11" s="82" customFormat="1" ht="123.6" hidden="1" customHeight="1" x14ac:dyDescent="0.25">
      <c r="B448" s="97" t="s">
        <v>371</v>
      </c>
      <c r="C448" s="129" t="s">
        <v>361</v>
      </c>
      <c r="D448" s="129" t="s">
        <v>565</v>
      </c>
      <c r="E448" s="117" t="s">
        <v>566</v>
      </c>
      <c r="F448" s="125" t="s">
        <v>6</v>
      </c>
      <c r="G448" s="125" t="s">
        <v>255</v>
      </c>
      <c r="H448" s="125" t="s">
        <v>347</v>
      </c>
      <c r="I448" s="125" t="s">
        <v>578</v>
      </c>
      <c r="J448" s="125"/>
      <c r="K448" s="119">
        <f>K449</f>
        <v>0</v>
      </c>
    </row>
    <row r="449" spans="2:11" s="82" customFormat="1" ht="18" hidden="1" customHeight="1" x14ac:dyDescent="0.25">
      <c r="B449" s="90" t="s">
        <v>373</v>
      </c>
      <c r="C449" s="120" t="s">
        <v>361</v>
      </c>
      <c r="D449" s="120" t="s">
        <v>565</v>
      </c>
      <c r="E449" s="120" t="s">
        <v>566</v>
      </c>
      <c r="F449" s="121" t="s">
        <v>6</v>
      </c>
      <c r="G449" s="121" t="s">
        <v>255</v>
      </c>
      <c r="H449" s="121" t="s">
        <v>347</v>
      </c>
      <c r="I449" s="121" t="s">
        <v>578</v>
      </c>
      <c r="J449" s="121" t="s">
        <v>374</v>
      </c>
      <c r="K449" s="122">
        <f>K450</f>
        <v>0</v>
      </c>
    </row>
    <row r="450" spans="2:11" s="82" customFormat="1" ht="12" hidden="1" customHeight="1" x14ac:dyDescent="0.25">
      <c r="B450" s="90" t="s">
        <v>375</v>
      </c>
      <c r="C450" s="120" t="s">
        <v>361</v>
      </c>
      <c r="D450" s="120" t="s">
        <v>565</v>
      </c>
      <c r="E450" s="120" t="s">
        <v>566</v>
      </c>
      <c r="F450" s="121" t="s">
        <v>6</v>
      </c>
      <c r="G450" s="121" t="s">
        <v>255</v>
      </c>
      <c r="H450" s="121" t="s">
        <v>347</v>
      </c>
      <c r="I450" s="121" t="s">
        <v>578</v>
      </c>
      <c r="J450" s="121" t="s">
        <v>376</v>
      </c>
      <c r="K450" s="122"/>
    </row>
    <row r="451" spans="2:11" s="82" customFormat="1" ht="90" hidden="1" customHeight="1" x14ac:dyDescent="0.25">
      <c r="B451" s="79" t="s">
        <v>401</v>
      </c>
      <c r="C451" s="117" t="s">
        <v>361</v>
      </c>
      <c r="D451" s="117" t="s">
        <v>565</v>
      </c>
      <c r="E451" s="120" t="s">
        <v>566</v>
      </c>
      <c r="F451" s="118" t="s">
        <v>6</v>
      </c>
      <c r="G451" s="118" t="s">
        <v>399</v>
      </c>
      <c r="H451" s="118" t="s">
        <v>339</v>
      </c>
      <c r="I451" s="118" t="s">
        <v>585</v>
      </c>
      <c r="J451" s="118"/>
      <c r="K451" s="119">
        <f>K452</f>
        <v>0</v>
      </c>
    </row>
    <row r="452" spans="2:11" s="82" customFormat="1" ht="18.75" hidden="1" customHeight="1" x14ac:dyDescent="0.25">
      <c r="B452" s="85" t="s">
        <v>373</v>
      </c>
      <c r="C452" s="120" t="s">
        <v>361</v>
      </c>
      <c r="D452" s="120" t="s">
        <v>565</v>
      </c>
      <c r="E452" s="120" t="s">
        <v>566</v>
      </c>
      <c r="F452" s="121" t="s">
        <v>6</v>
      </c>
      <c r="G452" s="121" t="s">
        <v>399</v>
      </c>
      <c r="H452" s="121" t="s">
        <v>339</v>
      </c>
      <c r="I452" s="121" t="s">
        <v>585</v>
      </c>
      <c r="J452" s="121" t="s">
        <v>374</v>
      </c>
      <c r="K452" s="122">
        <f>K453</f>
        <v>0</v>
      </c>
    </row>
    <row r="453" spans="2:11" s="82" customFormat="1" ht="15.75" hidden="1" customHeight="1" x14ac:dyDescent="0.25">
      <c r="B453" s="85" t="s">
        <v>375</v>
      </c>
      <c r="C453" s="120" t="s">
        <v>361</v>
      </c>
      <c r="D453" s="120" t="s">
        <v>565</v>
      </c>
      <c r="E453" s="120" t="s">
        <v>566</v>
      </c>
      <c r="F453" s="121" t="s">
        <v>6</v>
      </c>
      <c r="G453" s="121" t="s">
        <v>399</v>
      </c>
      <c r="H453" s="121" t="s">
        <v>339</v>
      </c>
      <c r="I453" s="121" t="s">
        <v>585</v>
      </c>
      <c r="J453" s="121" t="s">
        <v>376</v>
      </c>
      <c r="K453" s="122"/>
    </row>
    <row r="454" spans="2:11" s="82" customFormat="1" ht="70.95" hidden="1" customHeight="1" x14ac:dyDescent="0.25">
      <c r="B454" s="79" t="s">
        <v>406</v>
      </c>
      <c r="C454" s="117" t="s">
        <v>361</v>
      </c>
      <c r="D454" s="117" t="s">
        <v>565</v>
      </c>
      <c r="E454" s="117" t="s">
        <v>566</v>
      </c>
      <c r="F454" s="118" t="s">
        <v>6</v>
      </c>
      <c r="G454" s="118" t="s">
        <v>404</v>
      </c>
      <c r="H454" s="118" t="s">
        <v>255</v>
      </c>
      <c r="I454" s="118" t="s">
        <v>679</v>
      </c>
      <c r="J454" s="118"/>
      <c r="K454" s="119">
        <f>K455</f>
        <v>0</v>
      </c>
    </row>
    <row r="455" spans="2:11" s="82" customFormat="1" ht="18" hidden="1" customHeight="1" x14ac:dyDescent="0.25">
      <c r="B455" s="85" t="s">
        <v>408</v>
      </c>
      <c r="C455" s="120" t="s">
        <v>361</v>
      </c>
      <c r="D455" s="120" t="s">
        <v>565</v>
      </c>
      <c r="E455" s="120" t="s">
        <v>566</v>
      </c>
      <c r="F455" s="121" t="s">
        <v>6</v>
      </c>
      <c r="G455" s="121" t="s">
        <v>404</v>
      </c>
      <c r="H455" s="121" t="s">
        <v>255</v>
      </c>
      <c r="I455" s="121" t="s">
        <v>679</v>
      </c>
      <c r="J455" s="121" t="s">
        <v>374</v>
      </c>
      <c r="K455" s="122">
        <f>K456</f>
        <v>0</v>
      </c>
    </row>
    <row r="456" spans="2:11" s="82" customFormat="1" ht="17.25" hidden="1" customHeight="1" x14ac:dyDescent="0.25">
      <c r="B456" s="85" t="s">
        <v>414</v>
      </c>
      <c r="C456" s="120" t="s">
        <v>361</v>
      </c>
      <c r="D456" s="120" t="s">
        <v>565</v>
      </c>
      <c r="E456" s="120" t="s">
        <v>566</v>
      </c>
      <c r="F456" s="121" t="s">
        <v>6</v>
      </c>
      <c r="G456" s="121" t="s">
        <v>404</v>
      </c>
      <c r="H456" s="121" t="s">
        <v>255</v>
      </c>
      <c r="I456" s="121" t="s">
        <v>679</v>
      </c>
      <c r="J456" s="121" t="s">
        <v>410</v>
      </c>
      <c r="K456" s="122"/>
    </row>
    <row r="457" spans="2:11" s="82" customFormat="1" ht="28.95" customHeight="1" x14ac:dyDescent="0.25">
      <c r="B457" s="79" t="s">
        <v>412</v>
      </c>
      <c r="C457" s="117" t="s">
        <v>361</v>
      </c>
      <c r="D457" s="117" t="s">
        <v>565</v>
      </c>
      <c r="E457" s="117" t="s">
        <v>566</v>
      </c>
      <c r="F457" s="118" t="s">
        <v>6</v>
      </c>
      <c r="G457" s="118" t="s">
        <v>404</v>
      </c>
      <c r="H457" s="118" t="s">
        <v>290</v>
      </c>
      <c r="I457" s="118" t="s">
        <v>680</v>
      </c>
      <c r="J457" s="118"/>
      <c r="K457" s="119">
        <f>K458</f>
        <v>185000</v>
      </c>
    </row>
    <row r="458" spans="2:11" s="82" customFormat="1" ht="18" customHeight="1" x14ac:dyDescent="0.25">
      <c r="B458" s="85" t="s">
        <v>382</v>
      </c>
      <c r="C458" s="120" t="s">
        <v>361</v>
      </c>
      <c r="D458" s="120" t="s">
        <v>565</v>
      </c>
      <c r="E458" s="120" t="s">
        <v>566</v>
      </c>
      <c r="F458" s="121" t="s">
        <v>6</v>
      </c>
      <c r="G458" s="121" t="s">
        <v>404</v>
      </c>
      <c r="H458" s="121" t="s">
        <v>290</v>
      </c>
      <c r="I458" s="121" t="s">
        <v>680</v>
      </c>
      <c r="J458" s="121" t="s">
        <v>374</v>
      </c>
      <c r="K458" s="122">
        <f>K459</f>
        <v>185000</v>
      </c>
    </row>
    <row r="459" spans="2:11" s="82" customFormat="1" ht="18.600000000000001" customHeight="1" x14ac:dyDescent="0.25">
      <c r="B459" s="85" t="s">
        <v>414</v>
      </c>
      <c r="C459" s="120" t="s">
        <v>361</v>
      </c>
      <c r="D459" s="120" t="s">
        <v>565</v>
      </c>
      <c r="E459" s="120" t="s">
        <v>566</v>
      </c>
      <c r="F459" s="121" t="s">
        <v>6</v>
      </c>
      <c r="G459" s="121" t="s">
        <v>404</v>
      </c>
      <c r="H459" s="121" t="s">
        <v>290</v>
      </c>
      <c r="I459" s="121" t="s">
        <v>680</v>
      </c>
      <c r="J459" s="121" t="s">
        <v>410</v>
      </c>
      <c r="K459" s="122">
        <v>185000</v>
      </c>
    </row>
    <row r="460" spans="2:11" s="82" customFormat="1" ht="29.25" hidden="1" customHeight="1" x14ac:dyDescent="0.25">
      <c r="B460" s="101" t="s">
        <v>416</v>
      </c>
      <c r="C460" s="117" t="s">
        <v>361</v>
      </c>
      <c r="D460" s="117" t="s">
        <v>565</v>
      </c>
      <c r="E460" s="117" t="s">
        <v>566</v>
      </c>
      <c r="F460" s="118" t="s">
        <v>6</v>
      </c>
      <c r="G460" s="118"/>
      <c r="H460" s="118"/>
      <c r="I460" s="118" t="s">
        <v>681</v>
      </c>
      <c r="J460" s="118"/>
      <c r="K460" s="119">
        <f>K461</f>
        <v>0</v>
      </c>
    </row>
    <row r="461" spans="2:11" s="82" customFormat="1" ht="19.2" hidden="1" customHeight="1" x14ac:dyDescent="0.25">
      <c r="B461" s="102" t="s">
        <v>382</v>
      </c>
      <c r="C461" s="120" t="s">
        <v>361</v>
      </c>
      <c r="D461" s="120" t="s">
        <v>565</v>
      </c>
      <c r="E461" s="120" t="s">
        <v>566</v>
      </c>
      <c r="F461" s="121" t="s">
        <v>6</v>
      </c>
      <c r="G461" s="121"/>
      <c r="H461" s="121"/>
      <c r="I461" s="121" t="s">
        <v>681</v>
      </c>
      <c r="J461" s="121" t="s">
        <v>374</v>
      </c>
      <c r="K461" s="122">
        <f>K462</f>
        <v>0</v>
      </c>
    </row>
    <row r="462" spans="2:11" s="82" customFormat="1" ht="15.6" hidden="1" customHeight="1" x14ac:dyDescent="0.25">
      <c r="B462" s="102" t="s">
        <v>241</v>
      </c>
      <c r="C462" s="120" t="s">
        <v>361</v>
      </c>
      <c r="D462" s="120" t="s">
        <v>565</v>
      </c>
      <c r="E462" s="120" t="s">
        <v>566</v>
      </c>
      <c r="F462" s="121" t="s">
        <v>6</v>
      </c>
      <c r="G462" s="121"/>
      <c r="H462" s="121"/>
      <c r="I462" s="121" t="s">
        <v>681</v>
      </c>
      <c r="J462" s="121" t="s">
        <v>386</v>
      </c>
      <c r="K462" s="122"/>
    </row>
    <row r="463" spans="2:11" s="82" customFormat="1" ht="52.8" hidden="1" x14ac:dyDescent="0.25">
      <c r="B463" s="79" t="s">
        <v>682</v>
      </c>
      <c r="C463" s="117" t="s">
        <v>361</v>
      </c>
      <c r="D463" s="117" t="s">
        <v>565</v>
      </c>
      <c r="E463" s="117" t="s">
        <v>566</v>
      </c>
      <c r="F463" s="118" t="s">
        <v>6</v>
      </c>
      <c r="G463" s="118"/>
      <c r="H463" s="118"/>
      <c r="I463" s="118" t="s">
        <v>683</v>
      </c>
      <c r="J463" s="118"/>
      <c r="K463" s="119">
        <f>K464</f>
        <v>0</v>
      </c>
    </row>
    <row r="464" spans="2:11" s="82" customFormat="1" hidden="1" x14ac:dyDescent="0.25">
      <c r="B464" s="85" t="s">
        <v>385</v>
      </c>
      <c r="C464" s="120" t="s">
        <v>361</v>
      </c>
      <c r="D464" s="120" t="s">
        <v>565</v>
      </c>
      <c r="E464" s="120" t="s">
        <v>566</v>
      </c>
      <c r="F464" s="121" t="s">
        <v>6</v>
      </c>
      <c r="G464" s="121"/>
      <c r="H464" s="121"/>
      <c r="I464" s="121" t="s">
        <v>683</v>
      </c>
      <c r="J464" s="121" t="s">
        <v>374</v>
      </c>
      <c r="K464" s="122">
        <f>K465</f>
        <v>0</v>
      </c>
    </row>
    <row r="465" spans="2:11" s="82" customFormat="1" hidden="1" x14ac:dyDescent="0.25">
      <c r="B465" s="85" t="s">
        <v>241</v>
      </c>
      <c r="C465" s="120" t="s">
        <v>361</v>
      </c>
      <c r="D465" s="120" t="s">
        <v>565</v>
      </c>
      <c r="E465" s="120" t="s">
        <v>566</v>
      </c>
      <c r="F465" s="121" t="s">
        <v>6</v>
      </c>
      <c r="G465" s="121"/>
      <c r="H465" s="121"/>
      <c r="I465" s="121" t="s">
        <v>683</v>
      </c>
      <c r="J465" s="121" t="s">
        <v>386</v>
      </c>
      <c r="K465" s="122"/>
    </row>
    <row r="466" spans="2:11" s="82" customFormat="1" ht="39.6" hidden="1" x14ac:dyDescent="0.25">
      <c r="B466" s="79" t="s">
        <v>684</v>
      </c>
      <c r="C466" s="117" t="s">
        <v>361</v>
      </c>
      <c r="D466" s="117" t="s">
        <v>565</v>
      </c>
      <c r="E466" s="117" t="s">
        <v>566</v>
      </c>
      <c r="F466" s="118" t="s">
        <v>6</v>
      </c>
      <c r="G466" s="121"/>
      <c r="H466" s="121"/>
      <c r="I466" s="118" t="s">
        <v>685</v>
      </c>
      <c r="J466" s="118"/>
      <c r="K466" s="119">
        <f>K467</f>
        <v>0</v>
      </c>
    </row>
    <row r="467" spans="2:11" s="82" customFormat="1" hidden="1" x14ac:dyDescent="0.25">
      <c r="B467" s="85" t="s">
        <v>385</v>
      </c>
      <c r="C467" s="120" t="s">
        <v>361</v>
      </c>
      <c r="D467" s="120" t="s">
        <v>565</v>
      </c>
      <c r="E467" s="120" t="s">
        <v>566</v>
      </c>
      <c r="F467" s="121" t="s">
        <v>6</v>
      </c>
      <c r="G467" s="121"/>
      <c r="H467" s="121"/>
      <c r="I467" s="121" t="s">
        <v>685</v>
      </c>
      <c r="J467" s="121" t="s">
        <v>374</v>
      </c>
      <c r="K467" s="122">
        <f>K468</f>
        <v>0</v>
      </c>
    </row>
    <row r="468" spans="2:11" s="82" customFormat="1" hidden="1" x14ac:dyDescent="0.25">
      <c r="B468" s="85" t="s">
        <v>241</v>
      </c>
      <c r="C468" s="120" t="s">
        <v>361</v>
      </c>
      <c r="D468" s="120" t="s">
        <v>565</v>
      </c>
      <c r="E468" s="120" t="s">
        <v>566</v>
      </c>
      <c r="F468" s="121" t="s">
        <v>6</v>
      </c>
      <c r="G468" s="121"/>
      <c r="H468" s="121"/>
      <c r="I468" s="121" t="s">
        <v>685</v>
      </c>
      <c r="J468" s="121" t="s">
        <v>386</v>
      </c>
      <c r="K468" s="122"/>
    </row>
    <row r="469" spans="2:11" s="82" customFormat="1" hidden="1" x14ac:dyDescent="0.25">
      <c r="B469" s="168" t="s">
        <v>595</v>
      </c>
      <c r="C469" s="117" t="s">
        <v>361</v>
      </c>
      <c r="D469" s="117" t="s">
        <v>565</v>
      </c>
      <c r="E469" s="117" t="s">
        <v>566</v>
      </c>
      <c r="F469" s="118" t="s">
        <v>6</v>
      </c>
      <c r="G469" s="121"/>
      <c r="H469" s="121"/>
      <c r="I469" s="118" t="s">
        <v>596</v>
      </c>
      <c r="J469" s="118"/>
      <c r="K469" s="119">
        <f>K470</f>
        <v>0</v>
      </c>
    </row>
    <row r="470" spans="2:11" s="82" customFormat="1" hidden="1" x14ac:dyDescent="0.25">
      <c r="B470" s="85" t="s">
        <v>385</v>
      </c>
      <c r="C470" s="120" t="s">
        <v>361</v>
      </c>
      <c r="D470" s="120" t="s">
        <v>565</v>
      </c>
      <c r="E470" s="120" t="s">
        <v>566</v>
      </c>
      <c r="F470" s="121" t="s">
        <v>6</v>
      </c>
      <c r="G470" s="121"/>
      <c r="H470" s="121"/>
      <c r="I470" s="121" t="s">
        <v>596</v>
      </c>
      <c r="J470" s="121" t="s">
        <v>374</v>
      </c>
      <c r="K470" s="122">
        <f>K471</f>
        <v>0</v>
      </c>
    </row>
    <row r="471" spans="2:11" s="82" customFormat="1" hidden="1" x14ac:dyDescent="0.25">
      <c r="B471" s="85" t="s">
        <v>241</v>
      </c>
      <c r="C471" s="120" t="s">
        <v>361</v>
      </c>
      <c r="D471" s="120" t="s">
        <v>565</v>
      </c>
      <c r="E471" s="120" t="s">
        <v>566</v>
      </c>
      <c r="F471" s="121" t="s">
        <v>6</v>
      </c>
      <c r="G471" s="121"/>
      <c r="H471" s="121"/>
      <c r="I471" s="121" t="s">
        <v>596</v>
      </c>
      <c r="J471" s="121" t="s">
        <v>386</v>
      </c>
      <c r="K471" s="122">
        <v>0</v>
      </c>
    </row>
    <row r="472" spans="2:11" s="82" customFormat="1" ht="45.75" hidden="1" customHeight="1" x14ac:dyDescent="0.25">
      <c r="B472" s="79" t="s">
        <v>380</v>
      </c>
      <c r="C472" s="117" t="s">
        <v>361</v>
      </c>
      <c r="D472" s="117" t="s">
        <v>565</v>
      </c>
      <c r="E472" s="117" t="s">
        <v>566</v>
      </c>
      <c r="F472" s="118" t="s">
        <v>6</v>
      </c>
      <c r="G472" s="118" t="s">
        <v>290</v>
      </c>
      <c r="H472" s="118" t="s">
        <v>257</v>
      </c>
      <c r="I472" s="118" t="s">
        <v>686</v>
      </c>
      <c r="J472" s="118"/>
      <c r="K472" s="119">
        <f>K473</f>
        <v>0</v>
      </c>
    </row>
    <row r="473" spans="2:11" s="82" customFormat="1" ht="16.2" hidden="1" customHeight="1" x14ac:dyDescent="0.25">
      <c r="B473" s="85" t="s">
        <v>382</v>
      </c>
      <c r="C473" s="120" t="s">
        <v>361</v>
      </c>
      <c r="D473" s="120" t="s">
        <v>565</v>
      </c>
      <c r="E473" s="120" t="s">
        <v>566</v>
      </c>
      <c r="F473" s="121" t="s">
        <v>6</v>
      </c>
      <c r="G473" s="121" t="s">
        <v>290</v>
      </c>
      <c r="H473" s="121" t="s">
        <v>257</v>
      </c>
      <c r="I473" s="121" t="s">
        <v>686</v>
      </c>
      <c r="J473" s="121" t="s">
        <v>374</v>
      </c>
      <c r="K473" s="122">
        <f>K474</f>
        <v>0</v>
      </c>
    </row>
    <row r="474" spans="2:11" s="82" customFormat="1" ht="18.600000000000001" hidden="1" customHeight="1" x14ac:dyDescent="0.25">
      <c r="B474" s="85" t="s">
        <v>375</v>
      </c>
      <c r="C474" s="120" t="s">
        <v>361</v>
      </c>
      <c r="D474" s="120" t="s">
        <v>565</v>
      </c>
      <c r="E474" s="120" t="s">
        <v>566</v>
      </c>
      <c r="F474" s="121" t="s">
        <v>6</v>
      </c>
      <c r="G474" s="121" t="s">
        <v>290</v>
      </c>
      <c r="H474" s="121" t="s">
        <v>257</v>
      </c>
      <c r="I474" s="121" t="s">
        <v>686</v>
      </c>
      <c r="J474" s="121" t="s">
        <v>376</v>
      </c>
      <c r="K474" s="122"/>
    </row>
    <row r="475" spans="2:11" s="82" customFormat="1" ht="221.4" hidden="1" customHeight="1" x14ac:dyDescent="0.25">
      <c r="B475" s="79" t="s">
        <v>391</v>
      </c>
      <c r="C475" s="117" t="s">
        <v>361</v>
      </c>
      <c r="D475" s="117" t="s">
        <v>565</v>
      </c>
      <c r="E475" s="117" t="s">
        <v>566</v>
      </c>
      <c r="F475" s="118" t="s">
        <v>6</v>
      </c>
      <c r="G475" s="118"/>
      <c r="H475" s="118"/>
      <c r="I475" s="118" t="s">
        <v>687</v>
      </c>
      <c r="J475" s="118"/>
      <c r="K475" s="119">
        <f>K476</f>
        <v>0</v>
      </c>
    </row>
    <row r="476" spans="2:11" s="82" customFormat="1" ht="18" hidden="1" customHeight="1" x14ac:dyDescent="0.25">
      <c r="B476" s="85" t="s">
        <v>373</v>
      </c>
      <c r="C476" s="120" t="s">
        <v>361</v>
      </c>
      <c r="D476" s="120" t="s">
        <v>565</v>
      </c>
      <c r="E476" s="120" t="s">
        <v>566</v>
      </c>
      <c r="F476" s="121" t="s">
        <v>6</v>
      </c>
      <c r="G476" s="121"/>
      <c r="H476" s="121"/>
      <c r="I476" s="121" t="s">
        <v>687</v>
      </c>
      <c r="J476" s="121" t="s">
        <v>374</v>
      </c>
      <c r="K476" s="122">
        <f>K477</f>
        <v>0</v>
      </c>
    </row>
    <row r="477" spans="2:11" s="82" customFormat="1" ht="16.5" hidden="1" customHeight="1" x14ac:dyDescent="0.25">
      <c r="B477" s="85" t="s">
        <v>241</v>
      </c>
      <c r="C477" s="120" t="s">
        <v>361</v>
      </c>
      <c r="D477" s="120" t="s">
        <v>565</v>
      </c>
      <c r="E477" s="120" t="s">
        <v>566</v>
      </c>
      <c r="F477" s="121" t="s">
        <v>6</v>
      </c>
      <c r="G477" s="121"/>
      <c r="H477" s="121"/>
      <c r="I477" s="121" t="s">
        <v>687</v>
      </c>
      <c r="J477" s="121" t="s">
        <v>386</v>
      </c>
      <c r="K477" s="122"/>
    </row>
    <row r="478" spans="2:11" s="82" customFormat="1" ht="94.5" hidden="1" customHeight="1" x14ac:dyDescent="0.25">
      <c r="B478" s="79" t="s">
        <v>688</v>
      </c>
      <c r="C478" s="117" t="s">
        <v>361</v>
      </c>
      <c r="D478" s="117" t="s">
        <v>565</v>
      </c>
      <c r="E478" s="117" t="s">
        <v>566</v>
      </c>
      <c r="F478" s="118" t="s">
        <v>6</v>
      </c>
      <c r="G478" s="118"/>
      <c r="H478" s="118"/>
      <c r="I478" s="118" t="s">
        <v>604</v>
      </c>
      <c r="J478" s="118"/>
      <c r="K478" s="119">
        <f>K479</f>
        <v>0</v>
      </c>
    </row>
    <row r="479" spans="2:11" s="82" customFormat="1" ht="15.6" hidden="1" customHeight="1" x14ac:dyDescent="0.25">
      <c r="B479" s="85" t="s">
        <v>373</v>
      </c>
      <c r="C479" s="120" t="s">
        <v>361</v>
      </c>
      <c r="D479" s="120" t="s">
        <v>565</v>
      </c>
      <c r="E479" s="120" t="s">
        <v>566</v>
      </c>
      <c r="F479" s="121" t="s">
        <v>6</v>
      </c>
      <c r="G479" s="121"/>
      <c r="H479" s="121"/>
      <c r="I479" s="121" t="s">
        <v>604</v>
      </c>
      <c r="J479" s="121" t="s">
        <v>374</v>
      </c>
      <c r="K479" s="122">
        <f>K480</f>
        <v>0</v>
      </c>
    </row>
    <row r="480" spans="2:11" s="82" customFormat="1" ht="15.6" hidden="1" customHeight="1" x14ac:dyDescent="0.25">
      <c r="B480" s="85" t="s">
        <v>241</v>
      </c>
      <c r="C480" s="120" t="s">
        <v>361</v>
      </c>
      <c r="D480" s="120" t="s">
        <v>565</v>
      </c>
      <c r="E480" s="120" t="s">
        <v>566</v>
      </c>
      <c r="F480" s="121" t="s">
        <v>6</v>
      </c>
      <c r="G480" s="121"/>
      <c r="H480" s="121"/>
      <c r="I480" s="121" t="s">
        <v>604</v>
      </c>
      <c r="J480" s="121" t="s">
        <v>386</v>
      </c>
      <c r="K480" s="122"/>
    </row>
    <row r="481" spans="2:11" s="82" customFormat="1" ht="18.600000000000001" hidden="1" customHeight="1" x14ac:dyDescent="0.25">
      <c r="B481" s="134" t="s">
        <v>595</v>
      </c>
      <c r="C481" s="117" t="s">
        <v>361</v>
      </c>
      <c r="D481" s="117" t="s">
        <v>565</v>
      </c>
      <c r="E481" s="117" t="s">
        <v>566</v>
      </c>
      <c r="F481" s="118" t="s">
        <v>6</v>
      </c>
      <c r="G481" s="118"/>
      <c r="H481" s="118"/>
      <c r="I481" s="118" t="s">
        <v>605</v>
      </c>
      <c r="J481" s="118"/>
      <c r="K481" s="119">
        <f>K482</f>
        <v>0</v>
      </c>
    </row>
    <row r="482" spans="2:11" s="82" customFormat="1" ht="17.399999999999999" hidden="1" customHeight="1" x14ac:dyDescent="0.25">
      <c r="B482" s="85" t="s">
        <v>385</v>
      </c>
      <c r="C482" s="120" t="s">
        <v>361</v>
      </c>
      <c r="D482" s="120" t="s">
        <v>565</v>
      </c>
      <c r="E482" s="120" t="s">
        <v>566</v>
      </c>
      <c r="F482" s="121" t="s">
        <v>6</v>
      </c>
      <c r="G482" s="121"/>
      <c r="H482" s="121"/>
      <c r="I482" s="121" t="s">
        <v>605</v>
      </c>
      <c r="J482" s="121" t="s">
        <v>374</v>
      </c>
      <c r="K482" s="122">
        <f>K483</f>
        <v>0</v>
      </c>
    </row>
    <row r="483" spans="2:11" s="82" customFormat="1" ht="18.600000000000001" hidden="1" customHeight="1" x14ac:dyDescent="0.25">
      <c r="B483" s="85" t="s">
        <v>241</v>
      </c>
      <c r="C483" s="120" t="s">
        <v>361</v>
      </c>
      <c r="D483" s="120" t="s">
        <v>565</v>
      </c>
      <c r="E483" s="120" t="s">
        <v>566</v>
      </c>
      <c r="F483" s="121" t="s">
        <v>6</v>
      </c>
      <c r="G483" s="121"/>
      <c r="H483" s="121"/>
      <c r="I483" s="121" t="s">
        <v>605</v>
      </c>
      <c r="J483" s="121" t="s">
        <v>386</v>
      </c>
      <c r="K483" s="122">
        <v>0</v>
      </c>
    </row>
    <row r="484" spans="2:11" s="82" customFormat="1" ht="60.75" customHeight="1" x14ac:dyDescent="0.25">
      <c r="B484" s="113" t="s">
        <v>689</v>
      </c>
      <c r="C484" s="117" t="s">
        <v>276</v>
      </c>
      <c r="D484" s="117" t="s">
        <v>565</v>
      </c>
      <c r="E484" s="117" t="s">
        <v>566</v>
      </c>
      <c r="F484" s="118"/>
      <c r="G484" s="118"/>
      <c r="H484" s="118"/>
      <c r="I484" s="118"/>
      <c r="J484" s="118"/>
      <c r="K484" s="119">
        <f>K485</f>
        <v>22205.93</v>
      </c>
    </row>
    <row r="485" spans="2:11" s="82" customFormat="1" ht="46.5" customHeight="1" x14ac:dyDescent="0.25">
      <c r="B485" s="79" t="s">
        <v>747</v>
      </c>
      <c r="C485" s="117" t="s">
        <v>276</v>
      </c>
      <c r="D485" s="117" t="s">
        <v>565</v>
      </c>
      <c r="E485" s="117" t="s">
        <v>566</v>
      </c>
      <c r="F485" s="118" t="s">
        <v>2</v>
      </c>
      <c r="G485" s="118"/>
      <c r="H485" s="118"/>
      <c r="I485" s="118"/>
      <c r="J485" s="118"/>
      <c r="K485" s="119">
        <f>K499+K504+K486+K507+K493+K496</f>
        <v>22205.93</v>
      </c>
    </row>
    <row r="486" spans="2:11" s="82" customFormat="1" ht="33.75" customHeight="1" x14ac:dyDescent="0.25">
      <c r="B486" s="79" t="s">
        <v>310</v>
      </c>
      <c r="C486" s="117" t="s">
        <v>276</v>
      </c>
      <c r="D486" s="117" t="s">
        <v>565</v>
      </c>
      <c r="E486" s="117" t="s">
        <v>566</v>
      </c>
      <c r="F486" s="118" t="s">
        <v>2</v>
      </c>
      <c r="G486" s="118" t="s">
        <v>255</v>
      </c>
      <c r="H486" s="118" t="s">
        <v>347</v>
      </c>
      <c r="I486" s="118" t="s">
        <v>568</v>
      </c>
      <c r="J486" s="118"/>
      <c r="K486" s="119">
        <f>K487+K489+K491</f>
        <v>22205.93</v>
      </c>
    </row>
    <row r="487" spans="2:11" s="82" customFormat="1" ht="71.25" customHeight="1" x14ac:dyDescent="0.25">
      <c r="B487" s="190" t="s">
        <v>262</v>
      </c>
      <c r="C487" s="120" t="s">
        <v>276</v>
      </c>
      <c r="D487" s="120" t="s">
        <v>565</v>
      </c>
      <c r="E487" s="120" t="s">
        <v>566</v>
      </c>
      <c r="F487" s="121" t="s">
        <v>2</v>
      </c>
      <c r="G487" s="121" t="s">
        <v>255</v>
      </c>
      <c r="H487" s="121" t="s">
        <v>347</v>
      </c>
      <c r="I487" s="121" t="s">
        <v>568</v>
      </c>
      <c r="J487" s="121" t="s">
        <v>14</v>
      </c>
      <c r="K487" s="122">
        <f>K488</f>
        <v>22205.93</v>
      </c>
    </row>
    <row r="488" spans="2:11" s="82" customFormat="1" ht="30.75" customHeight="1" x14ac:dyDescent="0.25">
      <c r="B488" s="100" t="s">
        <v>263</v>
      </c>
      <c r="C488" s="120" t="s">
        <v>276</v>
      </c>
      <c r="D488" s="120" t="s">
        <v>565</v>
      </c>
      <c r="E488" s="120" t="s">
        <v>566</v>
      </c>
      <c r="F488" s="121" t="s">
        <v>2</v>
      </c>
      <c r="G488" s="121" t="s">
        <v>255</v>
      </c>
      <c r="H488" s="121" t="s">
        <v>347</v>
      </c>
      <c r="I488" s="121" t="s">
        <v>568</v>
      </c>
      <c r="J488" s="121" t="s">
        <v>264</v>
      </c>
      <c r="K488" s="122">
        <v>22205.93</v>
      </c>
    </row>
    <row r="489" spans="2:11" s="82" customFormat="1" ht="32.4" customHeight="1" x14ac:dyDescent="0.25">
      <c r="B489" s="100" t="s">
        <v>265</v>
      </c>
      <c r="C489" s="120" t="s">
        <v>276</v>
      </c>
      <c r="D489" s="120" t="s">
        <v>565</v>
      </c>
      <c r="E489" s="120" t="s">
        <v>566</v>
      </c>
      <c r="F489" s="121" t="s">
        <v>2</v>
      </c>
      <c r="G489" s="121" t="s">
        <v>255</v>
      </c>
      <c r="H489" s="121" t="s">
        <v>347</v>
      </c>
      <c r="I489" s="121" t="s">
        <v>568</v>
      </c>
      <c r="J489" s="121" t="s">
        <v>266</v>
      </c>
      <c r="K489" s="122">
        <f>K490</f>
        <v>-100</v>
      </c>
    </row>
    <row r="490" spans="2:11" s="82" customFormat="1" ht="30.75" customHeight="1" x14ac:dyDescent="0.25">
      <c r="B490" s="100" t="s">
        <v>267</v>
      </c>
      <c r="C490" s="120" t="s">
        <v>276</v>
      </c>
      <c r="D490" s="120" t="s">
        <v>565</v>
      </c>
      <c r="E490" s="120" t="s">
        <v>566</v>
      </c>
      <c r="F490" s="121" t="s">
        <v>2</v>
      </c>
      <c r="G490" s="121" t="s">
        <v>255</v>
      </c>
      <c r="H490" s="121" t="s">
        <v>347</v>
      </c>
      <c r="I490" s="121" t="s">
        <v>568</v>
      </c>
      <c r="J490" s="121" t="s">
        <v>268</v>
      </c>
      <c r="K490" s="122">
        <v>-100</v>
      </c>
    </row>
    <row r="491" spans="2:11" s="82" customFormat="1" ht="18.600000000000001" customHeight="1" x14ac:dyDescent="0.25">
      <c r="B491" s="85" t="s">
        <v>285</v>
      </c>
      <c r="C491" s="120" t="s">
        <v>276</v>
      </c>
      <c r="D491" s="120" t="s">
        <v>565</v>
      </c>
      <c r="E491" s="120" t="s">
        <v>566</v>
      </c>
      <c r="F491" s="121" t="s">
        <v>2</v>
      </c>
      <c r="G491" s="121" t="s">
        <v>255</v>
      </c>
      <c r="H491" s="121" t="s">
        <v>347</v>
      </c>
      <c r="I491" s="121" t="s">
        <v>568</v>
      </c>
      <c r="J491" s="121" t="s">
        <v>270</v>
      </c>
      <c r="K491" s="122">
        <f>K492</f>
        <v>100</v>
      </c>
    </row>
    <row r="492" spans="2:11" s="82" customFormat="1" ht="18" customHeight="1" x14ac:dyDescent="0.25">
      <c r="B492" s="85" t="s">
        <v>271</v>
      </c>
      <c r="C492" s="120" t="s">
        <v>276</v>
      </c>
      <c r="D492" s="120" t="s">
        <v>565</v>
      </c>
      <c r="E492" s="120" t="s">
        <v>566</v>
      </c>
      <c r="F492" s="121" t="s">
        <v>2</v>
      </c>
      <c r="G492" s="121" t="s">
        <v>255</v>
      </c>
      <c r="H492" s="121" t="s">
        <v>347</v>
      </c>
      <c r="I492" s="121" t="s">
        <v>568</v>
      </c>
      <c r="J492" s="121" t="s">
        <v>272</v>
      </c>
      <c r="K492" s="122">
        <v>100</v>
      </c>
    </row>
    <row r="493" spans="2:11" s="82" customFormat="1" ht="30" hidden="1" customHeight="1" x14ac:dyDescent="0.25">
      <c r="B493" s="79" t="s">
        <v>349</v>
      </c>
      <c r="C493" s="117" t="s">
        <v>276</v>
      </c>
      <c r="D493" s="117" t="s">
        <v>565</v>
      </c>
      <c r="E493" s="117" t="s">
        <v>566</v>
      </c>
      <c r="F493" s="118" t="s">
        <v>2</v>
      </c>
      <c r="G493" s="121"/>
      <c r="H493" s="121"/>
      <c r="I493" s="118" t="s">
        <v>582</v>
      </c>
      <c r="J493" s="118"/>
      <c r="K493" s="119">
        <f>K494</f>
        <v>0</v>
      </c>
    </row>
    <row r="494" spans="2:11" s="82" customFormat="1" ht="28.95" hidden="1" customHeight="1" x14ac:dyDescent="0.25">
      <c r="B494" s="100" t="s">
        <v>265</v>
      </c>
      <c r="C494" s="120" t="s">
        <v>276</v>
      </c>
      <c r="D494" s="120" t="s">
        <v>565</v>
      </c>
      <c r="E494" s="120" t="s">
        <v>566</v>
      </c>
      <c r="F494" s="121" t="s">
        <v>2</v>
      </c>
      <c r="G494" s="121"/>
      <c r="H494" s="121"/>
      <c r="I494" s="121" t="s">
        <v>582</v>
      </c>
      <c r="J494" s="121" t="s">
        <v>266</v>
      </c>
      <c r="K494" s="122">
        <f>K495</f>
        <v>0</v>
      </c>
    </row>
    <row r="495" spans="2:11" s="82" customFormat="1" ht="28.2" hidden="1" customHeight="1" x14ac:dyDescent="0.25">
      <c r="B495" s="100" t="s">
        <v>267</v>
      </c>
      <c r="C495" s="120" t="s">
        <v>276</v>
      </c>
      <c r="D495" s="120" t="s">
        <v>565</v>
      </c>
      <c r="E495" s="120" t="s">
        <v>566</v>
      </c>
      <c r="F495" s="121" t="s">
        <v>2</v>
      </c>
      <c r="G495" s="121"/>
      <c r="H495" s="121"/>
      <c r="I495" s="121" t="s">
        <v>582</v>
      </c>
      <c r="J495" s="121" t="s">
        <v>268</v>
      </c>
      <c r="K495" s="122"/>
    </row>
    <row r="496" spans="2:11" s="82" customFormat="1" ht="35.4" hidden="1" customHeight="1" x14ac:dyDescent="0.25">
      <c r="B496" s="99" t="s">
        <v>351</v>
      </c>
      <c r="C496" s="117" t="s">
        <v>276</v>
      </c>
      <c r="D496" s="117" t="s">
        <v>565</v>
      </c>
      <c r="E496" s="117" t="s">
        <v>566</v>
      </c>
      <c r="F496" s="118" t="s">
        <v>2</v>
      </c>
      <c r="G496" s="118"/>
      <c r="H496" s="118"/>
      <c r="I496" s="118" t="s">
        <v>690</v>
      </c>
      <c r="J496" s="118"/>
      <c r="K496" s="119">
        <f>K497</f>
        <v>0</v>
      </c>
    </row>
    <row r="497" spans="2:11" s="82" customFormat="1" ht="28.2" hidden="1" customHeight="1" x14ac:dyDescent="0.25">
      <c r="B497" s="100" t="s">
        <v>265</v>
      </c>
      <c r="C497" s="120" t="s">
        <v>276</v>
      </c>
      <c r="D497" s="120" t="s">
        <v>565</v>
      </c>
      <c r="E497" s="120" t="s">
        <v>566</v>
      </c>
      <c r="F497" s="121" t="s">
        <v>2</v>
      </c>
      <c r="G497" s="121"/>
      <c r="H497" s="121"/>
      <c r="I497" s="121" t="s">
        <v>690</v>
      </c>
      <c r="J497" s="121" t="s">
        <v>266</v>
      </c>
      <c r="K497" s="122">
        <f>K498</f>
        <v>0</v>
      </c>
    </row>
    <row r="498" spans="2:11" s="82" customFormat="1" ht="36.75" hidden="1" customHeight="1" x14ac:dyDescent="0.25">
      <c r="B498" s="100" t="s">
        <v>267</v>
      </c>
      <c r="C498" s="120" t="s">
        <v>276</v>
      </c>
      <c r="D498" s="120" t="s">
        <v>565</v>
      </c>
      <c r="E498" s="120" t="s">
        <v>566</v>
      </c>
      <c r="F498" s="121" t="s">
        <v>2</v>
      </c>
      <c r="G498" s="121"/>
      <c r="H498" s="121"/>
      <c r="I498" s="121" t="s">
        <v>690</v>
      </c>
      <c r="J498" s="121" t="s">
        <v>268</v>
      </c>
      <c r="K498" s="122"/>
    </row>
    <row r="499" spans="2:11" s="82" customFormat="1" ht="39" hidden="1" customHeight="1" x14ac:dyDescent="0.25">
      <c r="B499" s="97" t="s">
        <v>353</v>
      </c>
      <c r="C499" s="117" t="s">
        <v>276</v>
      </c>
      <c r="D499" s="117" t="s">
        <v>565</v>
      </c>
      <c r="E499" s="117" t="s">
        <v>566</v>
      </c>
      <c r="F499" s="118" t="s">
        <v>2</v>
      </c>
      <c r="G499" s="118"/>
      <c r="H499" s="118"/>
      <c r="I499" s="118" t="s">
        <v>691</v>
      </c>
      <c r="J499" s="118"/>
      <c r="K499" s="119">
        <f>K500+K502</f>
        <v>0</v>
      </c>
    </row>
    <row r="500" spans="2:11" s="82" customFormat="1" ht="26.25" hidden="1" customHeight="1" x14ac:dyDescent="0.25">
      <c r="B500" s="100" t="s">
        <v>265</v>
      </c>
      <c r="C500" s="120" t="s">
        <v>276</v>
      </c>
      <c r="D500" s="120" t="s">
        <v>565</v>
      </c>
      <c r="E500" s="120" t="s">
        <v>566</v>
      </c>
      <c r="F500" s="121" t="s">
        <v>2</v>
      </c>
      <c r="G500" s="121"/>
      <c r="H500" s="121"/>
      <c r="I500" s="121" t="s">
        <v>691</v>
      </c>
      <c r="J500" s="121" t="s">
        <v>266</v>
      </c>
      <c r="K500" s="122">
        <f>K501</f>
        <v>0</v>
      </c>
    </row>
    <row r="501" spans="2:11" s="82" customFormat="1" ht="28.2" hidden="1" customHeight="1" x14ac:dyDescent="0.25">
      <c r="B501" s="100" t="s">
        <v>267</v>
      </c>
      <c r="C501" s="120" t="s">
        <v>276</v>
      </c>
      <c r="D501" s="120" t="s">
        <v>565</v>
      </c>
      <c r="E501" s="120" t="s">
        <v>566</v>
      </c>
      <c r="F501" s="121" t="s">
        <v>2</v>
      </c>
      <c r="G501" s="121"/>
      <c r="H501" s="121"/>
      <c r="I501" s="121" t="s">
        <v>691</v>
      </c>
      <c r="J501" s="121" t="s">
        <v>268</v>
      </c>
      <c r="K501" s="122"/>
    </row>
    <row r="502" spans="2:11" s="82" customFormat="1" ht="21.75" hidden="1" customHeight="1" x14ac:dyDescent="0.25">
      <c r="B502" s="136" t="s">
        <v>285</v>
      </c>
      <c r="C502" s="120" t="s">
        <v>276</v>
      </c>
      <c r="D502" s="120" t="s">
        <v>565</v>
      </c>
      <c r="E502" s="120" t="s">
        <v>566</v>
      </c>
      <c r="F502" s="121" t="s">
        <v>2</v>
      </c>
      <c r="G502" s="121"/>
      <c r="H502" s="121"/>
      <c r="I502" s="121" t="s">
        <v>691</v>
      </c>
      <c r="J502" s="121" t="s">
        <v>270</v>
      </c>
      <c r="K502" s="122">
        <f>K503</f>
        <v>0</v>
      </c>
    </row>
    <row r="503" spans="2:11" s="82" customFormat="1" ht="21" hidden="1" customHeight="1" x14ac:dyDescent="0.25">
      <c r="B503" s="136" t="s">
        <v>271</v>
      </c>
      <c r="C503" s="120" t="s">
        <v>276</v>
      </c>
      <c r="D503" s="120" t="s">
        <v>565</v>
      </c>
      <c r="E503" s="120" t="s">
        <v>566</v>
      </c>
      <c r="F503" s="121" t="s">
        <v>2</v>
      </c>
      <c r="G503" s="121"/>
      <c r="H503" s="121"/>
      <c r="I503" s="121" t="s">
        <v>691</v>
      </c>
      <c r="J503" s="121" t="s">
        <v>272</v>
      </c>
      <c r="K503" s="122"/>
    </row>
    <row r="504" spans="2:11" s="82" customFormat="1" ht="42.75" hidden="1" customHeight="1" x14ac:dyDescent="0.25">
      <c r="B504" s="97" t="s">
        <v>355</v>
      </c>
      <c r="C504" s="117" t="s">
        <v>276</v>
      </c>
      <c r="D504" s="117" t="s">
        <v>565</v>
      </c>
      <c r="E504" s="117" t="s">
        <v>566</v>
      </c>
      <c r="F504" s="118" t="s">
        <v>2</v>
      </c>
      <c r="G504" s="118"/>
      <c r="H504" s="118"/>
      <c r="I504" s="118" t="s">
        <v>692</v>
      </c>
      <c r="J504" s="118"/>
      <c r="K504" s="119">
        <f>K505</f>
        <v>0</v>
      </c>
    </row>
    <row r="505" spans="2:11" s="82" customFormat="1" ht="30" hidden="1" customHeight="1" x14ac:dyDescent="0.25">
      <c r="B505" s="89" t="s">
        <v>265</v>
      </c>
      <c r="C505" s="120" t="s">
        <v>276</v>
      </c>
      <c r="D505" s="120" t="s">
        <v>565</v>
      </c>
      <c r="E505" s="120" t="s">
        <v>566</v>
      </c>
      <c r="F505" s="121" t="s">
        <v>2</v>
      </c>
      <c r="G505" s="121"/>
      <c r="H505" s="121"/>
      <c r="I505" s="121" t="s">
        <v>692</v>
      </c>
      <c r="J505" s="121" t="s">
        <v>266</v>
      </c>
      <c r="K505" s="122">
        <f>K506</f>
        <v>0</v>
      </c>
    </row>
    <row r="506" spans="2:11" s="82" customFormat="1" ht="28.95" hidden="1" customHeight="1" x14ac:dyDescent="0.25">
      <c r="B506" s="89" t="s">
        <v>267</v>
      </c>
      <c r="C506" s="120" t="s">
        <v>276</v>
      </c>
      <c r="D506" s="120" t="s">
        <v>565</v>
      </c>
      <c r="E506" s="120" t="s">
        <v>566</v>
      </c>
      <c r="F506" s="121" t="s">
        <v>2</v>
      </c>
      <c r="G506" s="121"/>
      <c r="H506" s="121"/>
      <c r="I506" s="121" t="s">
        <v>692</v>
      </c>
      <c r="J506" s="121" t="s">
        <v>268</v>
      </c>
      <c r="K506" s="122">
        <v>0</v>
      </c>
    </row>
    <row r="507" spans="2:11" s="82" customFormat="1" ht="30" hidden="1" customHeight="1" x14ac:dyDescent="0.25">
      <c r="B507" s="97" t="s">
        <v>357</v>
      </c>
      <c r="C507" s="117" t="s">
        <v>276</v>
      </c>
      <c r="D507" s="117" t="s">
        <v>565</v>
      </c>
      <c r="E507" s="117" t="s">
        <v>566</v>
      </c>
      <c r="F507" s="118" t="s">
        <v>2</v>
      </c>
      <c r="G507" s="118"/>
      <c r="H507" s="118"/>
      <c r="I507" s="118" t="s">
        <v>693</v>
      </c>
      <c r="J507" s="118"/>
      <c r="K507" s="119">
        <f>K508</f>
        <v>0</v>
      </c>
    </row>
    <row r="508" spans="2:11" s="82" customFormat="1" ht="33" hidden="1" customHeight="1" x14ac:dyDescent="0.25">
      <c r="B508" s="89" t="s">
        <v>265</v>
      </c>
      <c r="C508" s="120" t="s">
        <v>276</v>
      </c>
      <c r="D508" s="120" t="s">
        <v>565</v>
      </c>
      <c r="E508" s="120" t="s">
        <v>566</v>
      </c>
      <c r="F508" s="121" t="s">
        <v>2</v>
      </c>
      <c r="G508" s="121"/>
      <c r="H508" s="121"/>
      <c r="I508" s="121" t="s">
        <v>693</v>
      </c>
      <c r="J508" s="121" t="s">
        <v>266</v>
      </c>
      <c r="K508" s="122">
        <f>K509</f>
        <v>0</v>
      </c>
    </row>
    <row r="509" spans="2:11" s="82" customFormat="1" ht="33" hidden="1" customHeight="1" x14ac:dyDescent="0.25">
      <c r="B509" s="89" t="s">
        <v>267</v>
      </c>
      <c r="C509" s="120" t="s">
        <v>276</v>
      </c>
      <c r="D509" s="120" t="s">
        <v>565</v>
      </c>
      <c r="E509" s="120" t="s">
        <v>566</v>
      </c>
      <c r="F509" s="121" t="s">
        <v>2</v>
      </c>
      <c r="G509" s="121"/>
      <c r="H509" s="121"/>
      <c r="I509" s="121" t="s">
        <v>693</v>
      </c>
      <c r="J509" s="121" t="s">
        <v>268</v>
      </c>
      <c r="K509" s="122"/>
    </row>
    <row r="510" spans="2:11" s="82" customFormat="1" ht="20.399999999999999" customHeight="1" x14ac:dyDescent="0.3">
      <c r="B510" s="169" t="s">
        <v>258</v>
      </c>
      <c r="C510" s="149" t="s">
        <v>694</v>
      </c>
      <c r="D510" s="120" t="s">
        <v>565</v>
      </c>
      <c r="E510" s="120" t="s">
        <v>566</v>
      </c>
      <c r="F510" s="158"/>
      <c r="G510" s="158"/>
      <c r="H510" s="158"/>
      <c r="I510" s="158"/>
      <c r="J510" s="158"/>
      <c r="K510" s="159">
        <f>K511+K519+K525+K536</f>
        <v>-24116.32</v>
      </c>
    </row>
    <row r="511" spans="2:11" s="82" customFormat="1" ht="26.4" x14ac:dyDescent="0.25">
      <c r="B511" s="79" t="s">
        <v>252</v>
      </c>
      <c r="C511" s="143" t="s">
        <v>694</v>
      </c>
      <c r="D511" s="117" t="s">
        <v>565</v>
      </c>
      <c r="E511" s="120" t="s">
        <v>566</v>
      </c>
      <c r="F511" s="118" t="s">
        <v>253</v>
      </c>
      <c r="G511" s="118"/>
      <c r="H511" s="118"/>
      <c r="I511" s="118"/>
      <c r="J511" s="118"/>
      <c r="K511" s="119">
        <f>K512</f>
        <v>39923.46</v>
      </c>
    </row>
    <row r="512" spans="2:11" s="82" customFormat="1" ht="42.75" customHeight="1" x14ac:dyDescent="0.25">
      <c r="B512" s="135" t="s">
        <v>260</v>
      </c>
      <c r="C512" s="143" t="s">
        <v>694</v>
      </c>
      <c r="D512" s="117" t="s">
        <v>565</v>
      </c>
      <c r="E512" s="120" t="s">
        <v>566</v>
      </c>
      <c r="F512" s="118" t="s">
        <v>253</v>
      </c>
      <c r="G512" s="118"/>
      <c r="H512" s="118"/>
      <c r="I512" s="118" t="s">
        <v>695</v>
      </c>
      <c r="J512" s="118"/>
      <c r="K512" s="119">
        <f>K513+K515+K517</f>
        <v>39923.46</v>
      </c>
    </row>
    <row r="513" spans="2:11" s="82" customFormat="1" ht="75.75" customHeight="1" x14ac:dyDescent="0.25">
      <c r="B513" s="88" t="s">
        <v>262</v>
      </c>
      <c r="C513" s="144" t="s">
        <v>694</v>
      </c>
      <c r="D513" s="120" t="s">
        <v>565</v>
      </c>
      <c r="E513" s="120" t="s">
        <v>566</v>
      </c>
      <c r="F513" s="121" t="s">
        <v>253</v>
      </c>
      <c r="G513" s="121"/>
      <c r="H513" s="121"/>
      <c r="I513" s="121" t="s">
        <v>695</v>
      </c>
      <c r="J513" s="121" t="s">
        <v>14</v>
      </c>
      <c r="K513" s="122">
        <f>K514</f>
        <v>9252.5400000000009</v>
      </c>
    </row>
    <row r="514" spans="2:11" s="82" customFormat="1" ht="26.4" x14ac:dyDescent="0.25">
      <c r="B514" s="89" t="s">
        <v>263</v>
      </c>
      <c r="C514" s="144" t="s">
        <v>694</v>
      </c>
      <c r="D514" s="120" t="s">
        <v>565</v>
      </c>
      <c r="E514" s="120" t="s">
        <v>566</v>
      </c>
      <c r="F514" s="121" t="s">
        <v>253</v>
      </c>
      <c r="G514" s="121"/>
      <c r="H514" s="121"/>
      <c r="I514" s="121" t="s">
        <v>695</v>
      </c>
      <c r="J514" s="121" t="s">
        <v>264</v>
      </c>
      <c r="K514" s="122">
        <v>9252.5400000000009</v>
      </c>
    </row>
    <row r="515" spans="2:11" s="82" customFormat="1" ht="27.75" customHeight="1" x14ac:dyDescent="0.25">
      <c r="B515" s="89" t="s">
        <v>265</v>
      </c>
      <c r="C515" s="144" t="s">
        <v>694</v>
      </c>
      <c r="D515" s="120" t="s">
        <v>565</v>
      </c>
      <c r="E515" s="120" t="s">
        <v>566</v>
      </c>
      <c r="F515" s="121" t="s">
        <v>253</v>
      </c>
      <c r="G515" s="121"/>
      <c r="H515" s="121"/>
      <c r="I515" s="121" t="s">
        <v>695</v>
      </c>
      <c r="J515" s="121" t="s">
        <v>266</v>
      </c>
      <c r="K515" s="122">
        <f>K516</f>
        <v>30670.92</v>
      </c>
    </row>
    <row r="516" spans="2:11" s="82" customFormat="1" ht="30" customHeight="1" x14ac:dyDescent="0.25">
      <c r="B516" s="89" t="s">
        <v>267</v>
      </c>
      <c r="C516" s="144" t="s">
        <v>694</v>
      </c>
      <c r="D516" s="120" t="s">
        <v>565</v>
      </c>
      <c r="E516" s="120" t="s">
        <v>566</v>
      </c>
      <c r="F516" s="121" t="s">
        <v>253</v>
      </c>
      <c r="G516" s="121"/>
      <c r="H516" s="121"/>
      <c r="I516" s="121" t="s">
        <v>695</v>
      </c>
      <c r="J516" s="121" t="s">
        <v>268</v>
      </c>
      <c r="K516" s="122">
        <v>30670.92</v>
      </c>
    </row>
    <row r="517" spans="2:11" s="82" customFormat="1" ht="17.25" hidden="1" customHeight="1" x14ac:dyDescent="0.25">
      <c r="B517" s="90" t="s">
        <v>269</v>
      </c>
      <c r="C517" s="144" t="s">
        <v>694</v>
      </c>
      <c r="D517" s="120" t="s">
        <v>565</v>
      </c>
      <c r="E517" s="120" t="s">
        <v>566</v>
      </c>
      <c r="F517" s="121" t="s">
        <v>253</v>
      </c>
      <c r="G517" s="121"/>
      <c r="H517" s="121"/>
      <c r="I517" s="121" t="s">
        <v>695</v>
      </c>
      <c r="J517" s="121" t="s">
        <v>270</v>
      </c>
      <c r="K517" s="122">
        <f>K518</f>
        <v>0</v>
      </c>
    </row>
    <row r="518" spans="2:11" s="82" customFormat="1" ht="25.5" hidden="1" customHeight="1" x14ac:dyDescent="0.25">
      <c r="B518" s="90" t="s">
        <v>271</v>
      </c>
      <c r="C518" s="144" t="s">
        <v>694</v>
      </c>
      <c r="D518" s="120" t="s">
        <v>565</v>
      </c>
      <c r="E518" s="120" t="s">
        <v>566</v>
      </c>
      <c r="F518" s="121" t="s">
        <v>253</v>
      </c>
      <c r="G518" s="118"/>
      <c r="H518" s="118"/>
      <c r="I518" s="121" t="s">
        <v>695</v>
      </c>
      <c r="J518" s="121" t="s">
        <v>272</v>
      </c>
      <c r="K518" s="122"/>
    </row>
    <row r="519" spans="2:11" s="82" customFormat="1" ht="30" customHeight="1" x14ac:dyDescent="0.25">
      <c r="B519" s="97" t="s">
        <v>359</v>
      </c>
      <c r="C519" s="143" t="s">
        <v>694</v>
      </c>
      <c r="D519" s="117" t="s">
        <v>565</v>
      </c>
      <c r="E519" s="117" t="s">
        <v>566</v>
      </c>
      <c r="F519" s="118" t="s">
        <v>6</v>
      </c>
      <c r="G519" s="121"/>
      <c r="H519" s="121"/>
      <c r="I519" s="121"/>
      <c r="J519" s="121"/>
      <c r="K519" s="161">
        <f>K520</f>
        <v>-71500</v>
      </c>
    </row>
    <row r="520" spans="2:11" s="82" customFormat="1" ht="16.2" customHeight="1" x14ac:dyDescent="0.25">
      <c r="B520" s="79" t="s">
        <v>365</v>
      </c>
      <c r="C520" s="143" t="s">
        <v>694</v>
      </c>
      <c r="D520" s="117" t="s">
        <v>565</v>
      </c>
      <c r="E520" s="117" t="s">
        <v>566</v>
      </c>
      <c r="F520" s="118" t="s">
        <v>6</v>
      </c>
      <c r="G520" s="118" t="s">
        <v>255</v>
      </c>
      <c r="H520" s="118" t="s">
        <v>364</v>
      </c>
      <c r="I520" s="118" t="s">
        <v>696</v>
      </c>
      <c r="J520" s="118"/>
      <c r="K520" s="119">
        <f>K523+K521</f>
        <v>-71500</v>
      </c>
    </row>
    <row r="521" spans="2:11" s="82" customFormat="1" ht="19.5" hidden="1" customHeight="1" x14ac:dyDescent="0.25">
      <c r="B521" s="85" t="s">
        <v>385</v>
      </c>
      <c r="C521" s="144" t="s">
        <v>694</v>
      </c>
      <c r="D521" s="120" t="s">
        <v>565</v>
      </c>
      <c r="E521" s="120" t="s">
        <v>566</v>
      </c>
      <c r="F521" s="121" t="s">
        <v>6</v>
      </c>
      <c r="G521" s="121" t="s">
        <v>255</v>
      </c>
      <c r="H521" s="121" t="s">
        <v>364</v>
      </c>
      <c r="I521" s="121" t="s">
        <v>696</v>
      </c>
      <c r="J521" s="121" t="s">
        <v>374</v>
      </c>
      <c r="K521" s="122">
        <f>K522</f>
        <v>0</v>
      </c>
    </row>
    <row r="522" spans="2:11" s="82" customFormat="1" ht="21" hidden="1" customHeight="1" x14ac:dyDescent="0.25">
      <c r="B522" s="85" t="s">
        <v>241</v>
      </c>
      <c r="C522" s="144" t="s">
        <v>694</v>
      </c>
      <c r="D522" s="120" t="s">
        <v>565</v>
      </c>
      <c r="E522" s="120" t="s">
        <v>566</v>
      </c>
      <c r="F522" s="121" t="s">
        <v>6</v>
      </c>
      <c r="G522" s="121" t="s">
        <v>255</v>
      </c>
      <c r="H522" s="121" t="s">
        <v>364</v>
      </c>
      <c r="I522" s="121" t="s">
        <v>696</v>
      </c>
      <c r="J522" s="121" t="s">
        <v>386</v>
      </c>
      <c r="K522" s="122"/>
    </row>
    <row r="523" spans="2:11" s="82" customFormat="1" ht="18" customHeight="1" x14ac:dyDescent="0.25">
      <c r="B523" s="85" t="s">
        <v>367</v>
      </c>
      <c r="C523" s="144" t="s">
        <v>694</v>
      </c>
      <c r="D523" s="120" t="s">
        <v>565</v>
      </c>
      <c r="E523" s="120" t="s">
        <v>566</v>
      </c>
      <c r="F523" s="121" t="s">
        <v>6</v>
      </c>
      <c r="G523" s="121" t="s">
        <v>255</v>
      </c>
      <c r="H523" s="121" t="s">
        <v>364</v>
      </c>
      <c r="I523" s="121" t="s">
        <v>696</v>
      </c>
      <c r="J523" s="121" t="s">
        <v>270</v>
      </c>
      <c r="K523" s="122">
        <f>K524</f>
        <v>-71500</v>
      </c>
    </row>
    <row r="524" spans="2:11" s="82" customFormat="1" ht="18" customHeight="1" x14ac:dyDescent="0.25">
      <c r="B524" s="85" t="s">
        <v>368</v>
      </c>
      <c r="C524" s="144" t="s">
        <v>694</v>
      </c>
      <c r="D524" s="120" t="s">
        <v>565</v>
      </c>
      <c r="E524" s="120" t="s">
        <v>566</v>
      </c>
      <c r="F524" s="121" t="s">
        <v>6</v>
      </c>
      <c r="G524" s="121" t="s">
        <v>255</v>
      </c>
      <c r="H524" s="121" t="s">
        <v>364</v>
      </c>
      <c r="I524" s="121" t="s">
        <v>696</v>
      </c>
      <c r="J524" s="121" t="s">
        <v>369</v>
      </c>
      <c r="K524" s="122">
        <f>-60500-11000</f>
        <v>-71500</v>
      </c>
    </row>
    <row r="525" spans="2:11" s="82" customFormat="1" ht="26.4" x14ac:dyDescent="0.25">
      <c r="B525" s="170" t="s">
        <v>418</v>
      </c>
      <c r="C525" s="147" t="s">
        <v>694</v>
      </c>
      <c r="D525" s="117" t="s">
        <v>565</v>
      </c>
      <c r="E525" s="117" t="s">
        <v>566</v>
      </c>
      <c r="F525" s="147" t="s">
        <v>12</v>
      </c>
      <c r="G525" s="147"/>
      <c r="H525" s="147"/>
      <c r="I525" s="147"/>
      <c r="J525" s="147"/>
      <c r="K525" s="139">
        <f>K529+K526</f>
        <v>55500</v>
      </c>
    </row>
    <row r="526" spans="2:11" s="82" customFormat="1" ht="32.4" customHeight="1" x14ac:dyDescent="0.25">
      <c r="B526" s="79" t="s">
        <v>783</v>
      </c>
      <c r="C526" s="147" t="s">
        <v>694</v>
      </c>
      <c r="D526" s="117" t="s">
        <v>565</v>
      </c>
      <c r="E526" s="117" t="s">
        <v>566</v>
      </c>
      <c r="F526" s="147" t="s">
        <v>12</v>
      </c>
      <c r="G526" s="147"/>
      <c r="H526" s="147"/>
      <c r="I526" s="147" t="s">
        <v>787</v>
      </c>
      <c r="J526" s="147"/>
      <c r="K526" s="139">
        <f>K527</f>
        <v>-16000</v>
      </c>
    </row>
    <row r="527" spans="2:11" s="82" customFormat="1" ht="14.25" customHeight="1" x14ac:dyDescent="0.25">
      <c r="B527" s="89" t="s">
        <v>285</v>
      </c>
      <c r="C527" s="146" t="s">
        <v>694</v>
      </c>
      <c r="D527" s="120" t="s">
        <v>565</v>
      </c>
      <c r="E527" s="120" t="s">
        <v>566</v>
      </c>
      <c r="F527" s="146" t="s">
        <v>12</v>
      </c>
      <c r="G527" s="147"/>
      <c r="H527" s="147"/>
      <c r="I527" s="146" t="s">
        <v>787</v>
      </c>
      <c r="J527" s="146" t="s">
        <v>270</v>
      </c>
      <c r="K527" s="138">
        <f>K528</f>
        <v>-16000</v>
      </c>
    </row>
    <row r="528" spans="2:11" s="82" customFormat="1" ht="17.25" customHeight="1" x14ac:dyDescent="0.25">
      <c r="B528" s="89" t="s">
        <v>784</v>
      </c>
      <c r="C528" s="146" t="s">
        <v>694</v>
      </c>
      <c r="D528" s="120" t="s">
        <v>565</v>
      </c>
      <c r="E528" s="120" t="s">
        <v>566</v>
      </c>
      <c r="F528" s="146" t="s">
        <v>12</v>
      </c>
      <c r="G528" s="147"/>
      <c r="H528" s="147"/>
      <c r="I528" s="146" t="s">
        <v>787</v>
      </c>
      <c r="J528" s="146" t="s">
        <v>786</v>
      </c>
      <c r="K528" s="138">
        <v>-16000</v>
      </c>
    </row>
    <row r="529" spans="2:11" s="82" customFormat="1" ht="15.75" customHeight="1" x14ac:dyDescent="0.25">
      <c r="B529" s="79" t="s">
        <v>365</v>
      </c>
      <c r="C529" s="147" t="s">
        <v>694</v>
      </c>
      <c r="D529" s="117" t="s">
        <v>565</v>
      </c>
      <c r="E529" s="117" t="s">
        <v>566</v>
      </c>
      <c r="F529" s="147" t="s">
        <v>12</v>
      </c>
      <c r="G529" s="147" t="s">
        <v>255</v>
      </c>
      <c r="H529" s="147" t="s">
        <v>347</v>
      </c>
      <c r="I529" s="118" t="s">
        <v>696</v>
      </c>
      <c r="J529" s="147"/>
      <c r="K529" s="139">
        <f>K530+K532+K534</f>
        <v>71500</v>
      </c>
    </row>
    <row r="530" spans="2:11" s="82" customFormat="1" ht="26.4" hidden="1" x14ac:dyDescent="0.25">
      <c r="B530" s="89" t="s">
        <v>265</v>
      </c>
      <c r="C530" s="146" t="s">
        <v>694</v>
      </c>
      <c r="D530" s="120" t="s">
        <v>565</v>
      </c>
      <c r="E530" s="120" t="s">
        <v>566</v>
      </c>
      <c r="F530" s="146" t="s">
        <v>12</v>
      </c>
      <c r="G530" s="146" t="s">
        <v>255</v>
      </c>
      <c r="H530" s="146" t="s">
        <v>347</v>
      </c>
      <c r="I530" s="121" t="s">
        <v>696</v>
      </c>
      <c r="J530" s="121" t="s">
        <v>266</v>
      </c>
      <c r="K530" s="138">
        <f>K531</f>
        <v>0</v>
      </c>
    </row>
    <row r="531" spans="2:11" s="82" customFormat="1" ht="30" hidden="1" customHeight="1" x14ac:dyDescent="0.25">
      <c r="B531" s="89" t="s">
        <v>267</v>
      </c>
      <c r="C531" s="146" t="s">
        <v>694</v>
      </c>
      <c r="D531" s="120" t="s">
        <v>565</v>
      </c>
      <c r="E531" s="120" t="s">
        <v>566</v>
      </c>
      <c r="F531" s="146" t="s">
        <v>12</v>
      </c>
      <c r="G531" s="146" t="s">
        <v>255</v>
      </c>
      <c r="H531" s="146" t="s">
        <v>347</v>
      </c>
      <c r="I531" s="121" t="s">
        <v>696</v>
      </c>
      <c r="J531" s="121" t="s">
        <v>268</v>
      </c>
      <c r="K531" s="138"/>
    </row>
    <row r="532" spans="2:11" s="82" customFormat="1" ht="17.25" customHeight="1" x14ac:dyDescent="0.25">
      <c r="B532" s="85" t="s">
        <v>342</v>
      </c>
      <c r="C532" s="146" t="s">
        <v>694</v>
      </c>
      <c r="D532" s="120" t="s">
        <v>565</v>
      </c>
      <c r="E532" s="120" t="s">
        <v>566</v>
      </c>
      <c r="F532" s="146" t="s">
        <v>12</v>
      </c>
      <c r="G532" s="146" t="s">
        <v>255</v>
      </c>
      <c r="H532" s="146" t="s">
        <v>347</v>
      </c>
      <c r="I532" s="121" t="s">
        <v>696</v>
      </c>
      <c r="J532" s="121" t="s">
        <v>343</v>
      </c>
      <c r="K532" s="138">
        <f>K533</f>
        <v>71500</v>
      </c>
    </row>
    <row r="533" spans="2:11" s="82" customFormat="1" ht="28.95" customHeight="1" x14ac:dyDescent="0.25">
      <c r="B533" s="105" t="s">
        <v>344</v>
      </c>
      <c r="C533" s="146" t="s">
        <v>694</v>
      </c>
      <c r="D533" s="120" t="s">
        <v>565</v>
      </c>
      <c r="E533" s="120" t="s">
        <v>566</v>
      </c>
      <c r="F533" s="146" t="s">
        <v>12</v>
      </c>
      <c r="G533" s="146" t="s">
        <v>255</v>
      </c>
      <c r="H533" s="146" t="s">
        <v>347</v>
      </c>
      <c r="I533" s="121" t="s">
        <v>696</v>
      </c>
      <c r="J533" s="121" t="s">
        <v>345</v>
      </c>
      <c r="K533" s="138">
        <f>60500+11000</f>
        <v>71500</v>
      </c>
    </row>
    <row r="534" spans="2:11" s="82" customFormat="1" ht="20.399999999999999" hidden="1" customHeight="1" x14ac:dyDescent="0.25">
      <c r="B534" s="85" t="s">
        <v>367</v>
      </c>
      <c r="C534" s="146" t="s">
        <v>694</v>
      </c>
      <c r="D534" s="120" t="s">
        <v>565</v>
      </c>
      <c r="E534" s="120" t="s">
        <v>566</v>
      </c>
      <c r="F534" s="146" t="s">
        <v>12</v>
      </c>
      <c r="G534" s="146" t="s">
        <v>255</v>
      </c>
      <c r="H534" s="146" t="s">
        <v>347</v>
      </c>
      <c r="I534" s="121" t="s">
        <v>696</v>
      </c>
      <c r="J534" s="121" t="s">
        <v>270</v>
      </c>
      <c r="K534" s="138">
        <f>K535</f>
        <v>0</v>
      </c>
    </row>
    <row r="535" spans="2:11" s="82" customFormat="1" ht="52.8" hidden="1" x14ac:dyDescent="0.25">
      <c r="B535" s="85" t="s">
        <v>451</v>
      </c>
      <c r="C535" s="146" t="s">
        <v>694</v>
      </c>
      <c r="D535" s="120" t="s">
        <v>565</v>
      </c>
      <c r="E535" s="120" t="s">
        <v>566</v>
      </c>
      <c r="F535" s="146" t="s">
        <v>12</v>
      </c>
      <c r="G535" s="146" t="s">
        <v>255</v>
      </c>
      <c r="H535" s="146" t="s">
        <v>347</v>
      </c>
      <c r="I535" s="121" t="s">
        <v>696</v>
      </c>
      <c r="J535" s="121" t="s">
        <v>20</v>
      </c>
      <c r="K535" s="138"/>
    </row>
    <row r="536" spans="2:11" s="82" customFormat="1" ht="27" customHeight="1" x14ac:dyDescent="0.25">
      <c r="B536" s="97" t="s">
        <v>697</v>
      </c>
      <c r="C536" s="143" t="s">
        <v>694</v>
      </c>
      <c r="D536" s="117" t="s">
        <v>565</v>
      </c>
      <c r="E536" s="117" t="s">
        <v>566</v>
      </c>
      <c r="F536" s="118" t="s">
        <v>553</v>
      </c>
      <c r="G536" s="118"/>
      <c r="H536" s="118"/>
      <c r="I536" s="118"/>
      <c r="J536" s="118"/>
      <c r="K536" s="119">
        <f>K537+K540</f>
        <v>-48039.78</v>
      </c>
    </row>
    <row r="537" spans="2:11" s="82" customFormat="1" ht="26.4" hidden="1" x14ac:dyDescent="0.25">
      <c r="B537" s="135" t="s">
        <v>554</v>
      </c>
      <c r="C537" s="143" t="s">
        <v>694</v>
      </c>
      <c r="D537" s="117" t="s">
        <v>565</v>
      </c>
      <c r="E537" s="117" t="s">
        <v>566</v>
      </c>
      <c r="F537" s="118" t="s">
        <v>553</v>
      </c>
      <c r="G537" s="118"/>
      <c r="H537" s="118"/>
      <c r="I537" s="118" t="s">
        <v>698</v>
      </c>
      <c r="J537" s="118"/>
      <c r="K537" s="119">
        <f>K538</f>
        <v>0</v>
      </c>
    </row>
    <row r="538" spans="2:11" s="82" customFormat="1" ht="71.25" hidden="1" customHeight="1" x14ac:dyDescent="0.25">
      <c r="B538" s="88" t="s">
        <v>262</v>
      </c>
      <c r="C538" s="144" t="s">
        <v>694</v>
      </c>
      <c r="D538" s="120" t="s">
        <v>565</v>
      </c>
      <c r="E538" s="120" t="s">
        <v>566</v>
      </c>
      <c r="F538" s="121" t="s">
        <v>553</v>
      </c>
      <c r="G538" s="121"/>
      <c r="H538" s="121"/>
      <c r="I538" s="121" t="s">
        <v>698</v>
      </c>
      <c r="J538" s="121" t="s">
        <v>14</v>
      </c>
      <c r="K538" s="122">
        <f>K539</f>
        <v>0</v>
      </c>
    </row>
    <row r="539" spans="2:11" s="82" customFormat="1" ht="31.5" hidden="1" customHeight="1" x14ac:dyDescent="0.25">
      <c r="B539" s="89" t="s">
        <v>263</v>
      </c>
      <c r="C539" s="144" t="s">
        <v>694</v>
      </c>
      <c r="D539" s="120" t="s">
        <v>565</v>
      </c>
      <c r="E539" s="120" t="s">
        <v>566</v>
      </c>
      <c r="F539" s="121" t="s">
        <v>553</v>
      </c>
      <c r="G539" s="118"/>
      <c r="H539" s="118"/>
      <c r="I539" s="121" t="s">
        <v>698</v>
      </c>
      <c r="J539" s="121" t="s">
        <v>264</v>
      </c>
      <c r="K539" s="122"/>
    </row>
    <row r="540" spans="2:11" s="82" customFormat="1" ht="27.75" customHeight="1" x14ac:dyDescent="0.25">
      <c r="B540" s="135" t="s">
        <v>556</v>
      </c>
      <c r="C540" s="143" t="s">
        <v>694</v>
      </c>
      <c r="D540" s="117" t="s">
        <v>565</v>
      </c>
      <c r="E540" s="117" t="s">
        <v>566</v>
      </c>
      <c r="F540" s="118" t="s">
        <v>553</v>
      </c>
      <c r="G540" s="118"/>
      <c r="H540" s="118"/>
      <c r="I540" s="118" t="s">
        <v>699</v>
      </c>
      <c r="J540" s="118"/>
      <c r="K540" s="119">
        <f>K541+K543+K545</f>
        <v>-48039.78</v>
      </c>
    </row>
    <row r="541" spans="2:11" s="82" customFormat="1" ht="69.599999999999994" customHeight="1" x14ac:dyDescent="0.25">
      <c r="B541" s="88" t="s">
        <v>262</v>
      </c>
      <c r="C541" s="144" t="s">
        <v>694</v>
      </c>
      <c r="D541" s="120" t="s">
        <v>565</v>
      </c>
      <c r="E541" s="120" t="s">
        <v>566</v>
      </c>
      <c r="F541" s="121" t="s">
        <v>553</v>
      </c>
      <c r="G541" s="121"/>
      <c r="H541" s="121"/>
      <c r="I541" s="121" t="s">
        <v>699</v>
      </c>
      <c r="J541" s="121" t="s">
        <v>14</v>
      </c>
      <c r="K541" s="122">
        <f>K542</f>
        <v>-48039.78</v>
      </c>
    </row>
    <row r="542" spans="2:11" s="82" customFormat="1" ht="29.25" customHeight="1" x14ac:dyDescent="0.25">
      <c r="B542" s="89" t="s">
        <v>263</v>
      </c>
      <c r="C542" s="144" t="s">
        <v>694</v>
      </c>
      <c r="D542" s="120" t="s">
        <v>565</v>
      </c>
      <c r="E542" s="120" t="s">
        <v>566</v>
      </c>
      <c r="F542" s="121" t="s">
        <v>553</v>
      </c>
      <c r="G542" s="121"/>
      <c r="H542" s="121"/>
      <c r="I542" s="121" t="s">
        <v>699</v>
      </c>
      <c r="J542" s="121" t="s">
        <v>264</v>
      </c>
      <c r="K542" s="122">
        <v>-48039.78</v>
      </c>
    </row>
    <row r="543" spans="2:11" s="82" customFormat="1" ht="30.75" hidden="1" customHeight="1" x14ac:dyDescent="0.25">
      <c r="B543" s="89" t="s">
        <v>265</v>
      </c>
      <c r="C543" s="144" t="s">
        <v>694</v>
      </c>
      <c r="D543" s="120" t="s">
        <v>565</v>
      </c>
      <c r="E543" s="120" t="s">
        <v>566</v>
      </c>
      <c r="F543" s="121" t="s">
        <v>553</v>
      </c>
      <c r="G543" s="121"/>
      <c r="H543" s="121"/>
      <c r="I543" s="121" t="s">
        <v>699</v>
      </c>
      <c r="J543" s="121" t="s">
        <v>266</v>
      </c>
      <c r="K543" s="122">
        <f>K544</f>
        <v>0</v>
      </c>
    </row>
    <row r="544" spans="2:11" s="82" customFormat="1" ht="37.5" hidden="1" customHeight="1" x14ac:dyDescent="0.25">
      <c r="B544" s="89" t="s">
        <v>267</v>
      </c>
      <c r="C544" s="144" t="s">
        <v>694</v>
      </c>
      <c r="D544" s="120" t="s">
        <v>565</v>
      </c>
      <c r="E544" s="120" t="s">
        <v>566</v>
      </c>
      <c r="F544" s="121" t="s">
        <v>553</v>
      </c>
      <c r="G544" s="121"/>
      <c r="H544" s="121"/>
      <c r="I544" s="121" t="s">
        <v>699</v>
      </c>
      <c r="J544" s="121" t="s">
        <v>268</v>
      </c>
      <c r="K544" s="122"/>
    </row>
    <row r="545" spans="2:11" s="82" customFormat="1" ht="21" hidden="1" customHeight="1" x14ac:dyDescent="0.25">
      <c r="B545" s="85" t="s">
        <v>269</v>
      </c>
      <c r="C545" s="144" t="s">
        <v>694</v>
      </c>
      <c r="D545" s="120" t="s">
        <v>565</v>
      </c>
      <c r="E545" s="120" t="s">
        <v>566</v>
      </c>
      <c r="F545" s="121" t="s">
        <v>553</v>
      </c>
      <c r="G545" s="121"/>
      <c r="H545" s="121"/>
      <c r="I545" s="121" t="s">
        <v>699</v>
      </c>
      <c r="J545" s="121" t="s">
        <v>270</v>
      </c>
      <c r="K545" s="122">
        <f>K546</f>
        <v>0</v>
      </c>
    </row>
    <row r="546" spans="2:11" s="82" customFormat="1" ht="20.25" hidden="1" customHeight="1" x14ac:dyDescent="0.25">
      <c r="B546" s="133" t="s">
        <v>271</v>
      </c>
      <c r="C546" s="144" t="s">
        <v>694</v>
      </c>
      <c r="D546" s="120" t="s">
        <v>565</v>
      </c>
      <c r="E546" s="120" t="s">
        <v>566</v>
      </c>
      <c r="F546" s="121" t="s">
        <v>553</v>
      </c>
      <c r="G546" s="121"/>
      <c r="H546" s="121"/>
      <c r="I546" s="121" t="s">
        <v>699</v>
      </c>
      <c r="J546" s="121" t="s">
        <v>272</v>
      </c>
      <c r="K546" s="122"/>
    </row>
    <row r="547" spans="2:11" s="82" customFormat="1" x14ac:dyDescent="0.25">
      <c r="B547" s="171" t="s">
        <v>558</v>
      </c>
      <c r="C547" s="162"/>
      <c r="D547" s="162"/>
      <c r="E547" s="162"/>
      <c r="F547" s="162"/>
      <c r="G547" s="162"/>
      <c r="H547" s="162"/>
      <c r="I547" s="162"/>
      <c r="J547" s="162"/>
      <c r="K547" s="161">
        <f>K24+K299+K418+K424+K439+K484+K510</f>
        <v>13726072.59</v>
      </c>
    </row>
    <row r="548" spans="2:11" s="82" customFormat="1" x14ac:dyDescent="0.25"/>
    <row r="549" spans="2:11" s="82" customFormat="1" x14ac:dyDescent="0.25"/>
    <row r="550" spans="2:11" s="82" customFormat="1" x14ac:dyDescent="0.25">
      <c r="K550" s="84"/>
    </row>
    <row r="551" spans="2:11" s="82" customFormat="1" x14ac:dyDescent="0.25"/>
    <row r="552" spans="2:11" s="82" customFormat="1" x14ac:dyDescent="0.25"/>
    <row r="553" spans="2:11" s="82" customFormat="1" x14ac:dyDescent="0.25"/>
    <row r="554" spans="2:11" s="82" customFormat="1" x14ac:dyDescent="0.25"/>
    <row r="555" spans="2:11" s="82" customFormat="1" x14ac:dyDescent="0.25"/>
    <row r="556" spans="2:11" s="82" customFormat="1" x14ac:dyDescent="0.25"/>
    <row r="557" spans="2:11" s="82" customFormat="1" x14ac:dyDescent="0.25"/>
    <row r="558" spans="2:11" s="82" customFormat="1" x14ac:dyDescent="0.25"/>
    <row r="559" spans="2:11" s="82" customFormat="1" x14ac:dyDescent="0.25"/>
    <row r="560" spans="2:11" s="82" customFormat="1" x14ac:dyDescent="0.25"/>
    <row r="561" s="82" customFormat="1" x14ac:dyDescent="0.25"/>
    <row r="562" s="82" customFormat="1" x14ac:dyDescent="0.25"/>
    <row r="563" s="82" customFormat="1" x14ac:dyDescent="0.25"/>
    <row r="564" s="82" customFormat="1" x14ac:dyDescent="0.25"/>
    <row r="565" s="82" customFormat="1" x14ac:dyDescent="0.25"/>
  </sheetData>
  <autoFilter ref="B23:K486"/>
  <mergeCells count="17">
    <mergeCell ref="K22:K23"/>
    <mergeCell ref="B20:K20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E18:K18"/>
    <mergeCell ref="B1:H1"/>
    <mergeCell ref="B4:H4"/>
    <mergeCell ref="F11:H11"/>
    <mergeCell ref="F12:H12"/>
    <mergeCell ref="F15:H15"/>
  </mergeCells>
  <pageMargins left="0.59055118110236227" right="0.35433070866141736" top="0.19685039370078741" bottom="0.23622047244094491" header="0.15748031496062992" footer="0.23622047244094491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A5" sqref="A5:B5"/>
    </sheetView>
  </sheetViews>
  <sheetFormatPr defaultRowHeight="13.2" x14ac:dyDescent="0.25"/>
  <cols>
    <col min="1" max="1" width="42.5546875" customWidth="1"/>
    <col min="2" max="2" width="41.33203125" customWidth="1"/>
    <col min="250" max="250" width="44.109375" customWidth="1"/>
    <col min="251" max="251" width="35.109375" customWidth="1"/>
    <col min="506" max="506" width="44.109375" customWidth="1"/>
    <col min="507" max="507" width="35.109375" customWidth="1"/>
    <col min="762" max="762" width="44.109375" customWidth="1"/>
    <col min="763" max="763" width="35.109375" customWidth="1"/>
    <col min="1018" max="1018" width="44.109375" customWidth="1"/>
    <col min="1019" max="1019" width="35.109375" customWidth="1"/>
    <col min="1274" max="1274" width="44.109375" customWidth="1"/>
    <col min="1275" max="1275" width="35.109375" customWidth="1"/>
    <col min="1530" max="1530" width="44.109375" customWidth="1"/>
    <col min="1531" max="1531" width="35.109375" customWidth="1"/>
    <col min="1786" max="1786" width="44.109375" customWidth="1"/>
    <col min="1787" max="1787" width="35.109375" customWidth="1"/>
    <col min="2042" max="2042" width="44.109375" customWidth="1"/>
    <col min="2043" max="2043" width="35.109375" customWidth="1"/>
    <col min="2298" max="2298" width="44.109375" customWidth="1"/>
    <col min="2299" max="2299" width="35.109375" customWidth="1"/>
    <col min="2554" max="2554" width="44.109375" customWidth="1"/>
    <col min="2555" max="2555" width="35.109375" customWidth="1"/>
    <col min="2810" max="2810" width="44.109375" customWidth="1"/>
    <col min="2811" max="2811" width="35.109375" customWidth="1"/>
    <col min="3066" max="3066" width="44.109375" customWidth="1"/>
    <col min="3067" max="3067" width="35.109375" customWidth="1"/>
    <col min="3322" max="3322" width="44.109375" customWidth="1"/>
    <col min="3323" max="3323" width="35.109375" customWidth="1"/>
    <col min="3578" max="3578" width="44.109375" customWidth="1"/>
    <col min="3579" max="3579" width="35.109375" customWidth="1"/>
    <col min="3834" max="3834" width="44.109375" customWidth="1"/>
    <col min="3835" max="3835" width="35.109375" customWidth="1"/>
    <col min="4090" max="4090" width="44.109375" customWidth="1"/>
    <col min="4091" max="4091" width="35.109375" customWidth="1"/>
    <col min="4346" max="4346" width="44.109375" customWidth="1"/>
    <col min="4347" max="4347" width="35.109375" customWidth="1"/>
    <col min="4602" max="4602" width="44.109375" customWidth="1"/>
    <col min="4603" max="4603" width="35.109375" customWidth="1"/>
    <col min="4858" max="4858" width="44.109375" customWidth="1"/>
    <col min="4859" max="4859" width="35.109375" customWidth="1"/>
    <col min="5114" max="5114" width="44.109375" customWidth="1"/>
    <col min="5115" max="5115" width="35.109375" customWidth="1"/>
    <col min="5370" max="5370" width="44.109375" customWidth="1"/>
    <col min="5371" max="5371" width="35.109375" customWidth="1"/>
    <col min="5626" max="5626" width="44.109375" customWidth="1"/>
    <col min="5627" max="5627" width="35.109375" customWidth="1"/>
    <col min="5882" max="5882" width="44.109375" customWidth="1"/>
    <col min="5883" max="5883" width="35.109375" customWidth="1"/>
    <col min="6138" max="6138" width="44.109375" customWidth="1"/>
    <col min="6139" max="6139" width="35.109375" customWidth="1"/>
    <col min="6394" max="6394" width="44.109375" customWidth="1"/>
    <col min="6395" max="6395" width="35.109375" customWidth="1"/>
    <col min="6650" max="6650" width="44.109375" customWidth="1"/>
    <col min="6651" max="6651" width="35.109375" customWidth="1"/>
    <col min="6906" max="6906" width="44.109375" customWidth="1"/>
    <col min="6907" max="6907" width="35.109375" customWidth="1"/>
    <col min="7162" max="7162" width="44.109375" customWidth="1"/>
    <col min="7163" max="7163" width="35.109375" customWidth="1"/>
    <col min="7418" max="7418" width="44.109375" customWidth="1"/>
    <col min="7419" max="7419" width="35.109375" customWidth="1"/>
    <col min="7674" max="7674" width="44.109375" customWidth="1"/>
    <col min="7675" max="7675" width="35.109375" customWidth="1"/>
    <col min="7930" max="7930" width="44.109375" customWidth="1"/>
    <col min="7931" max="7931" width="35.109375" customWidth="1"/>
    <col min="8186" max="8186" width="44.109375" customWidth="1"/>
    <col min="8187" max="8187" width="35.109375" customWidth="1"/>
    <col min="8442" max="8442" width="44.109375" customWidth="1"/>
    <col min="8443" max="8443" width="35.109375" customWidth="1"/>
    <col min="8698" max="8698" width="44.109375" customWidth="1"/>
    <col min="8699" max="8699" width="35.109375" customWidth="1"/>
    <col min="8954" max="8954" width="44.109375" customWidth="1"/>
    <col min="8955" max="8955" width="35.109375" customWidth="1"/>
    <col min="9210" max="9210" width="44.109375" customWidth="1"/>
    <col min="9211" max="9211" width="35.109375" customWidth="1"/>
    <col min="9466" max="9466" width="44.109375" customWidth="1"/>
    <col min="9467" max="9467" width="35.109375" customWidth="1"/>
    <col min="9722" max="9722" width="44.109375" customWidth="1"/>
    <col min="9723" max="9723" width="35.109375" customWidth="1"/>
    <col min="9978" max="9978" width="44.109375" customWidth="1"/>
    <col min="9979" max="9979" width="35.109375" customWidth="1"/>
    <col min="10234" max="10234" width="44.109375" customWidth="1"/>
    <col min="10235" max="10235" width="35.109375" customWidth="1"/>
    <col min="10490" max="10490" width="44.109375" customWidth="1"/>
    <col min="10491" max="10491" width="35.109375" customWidth="1"/>
    <col min="10746" max="10746" width="44.109375" customWidth="1"/>
    <col min="10747" max="10747" width="35.109375" customWidth="1"/>
    <col min="11002" max="11002" width="44.109375" customWidth="1"/>
    <col min="11003" max="11003" width="35.109375" customWidth="1"/>
    <col min="11258" max="11258" width="44.109375" customWidth="1"/>
    <col min="11259" max="11259" width="35.109375" customWidth="1"/>
    <col min="11514" max="11514" width="44.109375" customWidth="1"/>
    <col min="11515" max="11515" width="35.109375" customWidth="1"/>
    <col min="11770" max="11770" width="44.109375" customWidth="1"/>
    <col min="11771" max="11771" width="35.109375" customWidth="1"/>
    <col min="12026" max="12026" width="44.109375" customWidth="1"/>
    <col min="12027" max="12027" width="35.109375" customWidth="1"/>
    <col min="12282" max="12282" width="44.109375" customWidth="1"/>
    <col min="12283" max="12283" width="35.109375" customWidth="1"/>
    <col min="12538" max="12538" width="44.109375" customWidth="1"/>
    <col min="12539" max="12539" width="35.109375" customWidth="1"/>
    <col min="12794" max="12794" width="44.109375" customWidth="1"/>
    <col min="12795" max="12795" width="35.109375" customWidth="1"/>
    <col min="13050" max="13050" width="44.109375" customWidth="1"/>
    <col min="13051" max="13051" width="35.109375" customWidth="1"/>
    <col min="13306" max="13306" width="44.109375" customWidth="1"/>
    <col min="13307" max="13307" width="35.109375" customWidth="1"/>
    <col min="13562" max="13562" width="44.109375" customWidth="1"/>
    <col min="13563" max="13563" width="35.109375" customWidth="1"/>
    <col min="13818" max="13818" width="44.109375" customWidth="1"/>
    <col min="13819" max="13819" width="35.109375" customWidth="1"/>
    <col min="14074" max="14074" width="44.109375" customWidth="1"/>
    <col min="14075" max="14075" width="35.109375" customWidth="1"/>
    <col min="14330" max="14330" width="44.109375" customWidth="1"/>
    <col min="14331" max="14331" width="35.109375" customWidth="1"/>
    <col min="14586" max="14586" width="44.109375" customWidth="1"/>
    <col min="14587" max="14587" width="35.109375" customWidth="1"/>
    <col min="14842" max="14842" width="44.109375" customWidth="1"/>
    <col min="14843" max="14843" width="35.109375" customWidth="1"/>
    <col min="15098" max="15098" width="44.109375" customWidth="1"/>
    <col min="15099" max="15099" width="35.109375" customWidth="1"/>
    <col min="15354" max="15354" width="44.109375" customWidth="1"/>
    <col min="15355" max="15355" width="35.109375" customWidth="1"/>
    <col min="15610" max="15610" width="44.109375" customWidth="1"/>
    <col min="15611" max="15611" width="35.109375" customWidth="1"/>
    <col min="15866" max="15866" width="44.109375" customWidth="1"/>
    <col min="15867" max="15867" width="35.109375" customWidth="1"/>
    <col min="16122" max="16122" width="44.109375" customWidth="1"/>
    <col min="16123" max="16123" width="35.109375" customWidth="1"/>
  </cols>
  <sheetData>
    <row r="1" spans="1:2" ht="20.25" customHeight="1" x14ac:dyDescent="0.35">
      <c r="A1" s="217" t="s">
        <v>868</v>
      </c>
      <c r="B1" s="217"/>
    </row>
    <row r="2" spans="1:2" ht="20.25" customHeight="1" x14ac:dyDescent="0.35">
      <c r="A2" s="217" t="s">
        <v>700</v>
      </c>
      <c r="B2" s="217"/>
    </row>
    <row r="3" spans="1:2" ht="20.25" customHeight="1" x14ac:dyDescent="0.35">
      <c r="A3" s="217" t="s">
        <v>701</v>
      </c>
      <c r="B3" s="217"/>
    </row>
    <row r="4" spans="1:2" ht="20.25" customHeight="1" x14ac:dyDescent="0.35">
      <c r="A4" s="217" t="s">
        <v>882</v>
      </c>
      <c r="B4" s="217"/>
    </row>
    <row r="5" spans="1:2" ht="20.25" customHeight="1" x14ac:dyDescent="0.35">
      <c r="A5" s="217" t="s">
        <v>702</v>
      </c>
      <c r="B5" s="217"/>
    </row>
    <row r="6" spans="1:2" ht="20.25" customHeight="1" x14ac:dyDescent="0.35">
      <c r="A6" s="217" t="s">
        <v>703</v>
      </c>
      <c r="B6" s="217"/>
    </row>
    <row r="7" spans="1:2" ht="20.25" customHeight="1" x14ac:dyDescent="0.35">
      <c r="A7" s="217" t="s">
        <v>701</v>
      </c>
      <c r="B7" s="217"/>
    </row>
    <row r="8" spans="1:2" ht="20.25" customHeight="1" x14ac:dyDescent="0.35">
      <c r="A8" s="217" t="s">
        <v>705</v>
      </c>
      <c r="B8" s="217"/>
    </row>
    <row r="9" spans="1:2" ht="20.25" customHeight="1" x14ac:dyDescent="0.35">
      <c r="A9" s="176" t="s">
        <v>706</v>
      </c>
      <c r="B9" s="176"/>
    </row>
    <row r="10" spans="1:2" ht="20.25" customHeight="1" x14ac:dyDescent="0.35">
      <c r="A10" s="217" t="s">
        <v>869</v>
      </c>
      <c r="B10" s="217"/>
    </row>
    <row r="11" spans="1:2" ht="9" customHeight="1" x14ac:dyDescent="0.35">
      <c r="A11" s="210"/>
      <c r="B11" s="210"/>
    </row>
    <row r="12" spans="1:2" ht="20.25" customHeight="1" x14ac:dyDescent="0.35">
      <c r="A12" s="176" t="s">
        <v>870</v>
      </c>
      <c r="B12" s="176"/>
    </row>
    <row r="13" spans="1:2" ht="20.25" customHeight="1" x14ac:dyDescent="0.35">
      <c r="A13" s="176" t="s">
        <v>704</v>
      </c>
      <c r="B13" s="176"/>
    </row>
    <row r="14" spans="1:2" ht="20.25" customHeight="1" x14ac:dyDescent="0.35">
      <c r="A14" s="176" t="s">
        <v>701</v>
      </c>
      <c r="B14" s="176"/>
    </row>
    <row r="15" spans="1:2" ht="20.25" customHeight="1" x14ac:dyDescent="0.35">
      <c r="A15" s="178" t="s">
        <v>705</v>
      </c>
      <c r="B15" s="178"/>
    </row>
    <row r="16" spans="1:2" ht="20.25" customHeight="1" x14ac:dyDescent="0.35">
      <c r="A16" s="178" t="s">
        <v>707</v>
      </c>
      <c r="B16" s="178"/>
    </row>
    <row r="17" spans="1:2" ht="20.25" customHeight="1" x14ac:dyDescent="0.35">
      <c r="A17" s="217" t="s">
        <v>871</v>
      </c>
      <c r="B17" s="217"/>
    </row>
    <row r="18" spans="1:2" ht="17.25" customHeight="1" x14ac:dyDescent="0.25">
      <c r="B18" s="202" t="s">
        <v>847</v>
      </c>
    </row>
    <row r="19" spans="1:2" s="203" customFormat="1" ht="48.75" customHeight="1" x14ac:dyDescent="0.3">
      <c r="A19" s="235" t="s">
        <v>848</v>
      </c>
      <c r="B19" s="235"/>
    </row>
    <row r="20" spans="1:2" s="203" customFormat="1" ht="19.5" customHeight="1" x14ac:dyDescent="0.35">
      <c r="A20" s="204"/>
      <c r="B20" s="205" t="s">
        <v>849</v>
      </c>
    </row>
    <row r="21" spans="1:2" ht="21.75" customHeight="1" x14ac:dyDescent="0.25">
      <c r="A21" s="236" t="s">
        <v>850</v>
      </c>
      <c r="B21" s="237" t="s">
        <v>851</v>
      </c>
    </row>
    <row r="22" spans="1:2" ht="26.25" hidden="1" customHeight="1" x14ac:dyDescent="0.25">
      <c r="A22" s="236"/>
      <c r="B22" s="238"/>
    </row>
    <row r="23" spans="1:2" ht="24" customHeight="1" x14ac:dyDescent="0.35">
      <c r="A23" s="206" t="s">
        <v>852</v>
      </c>
      <c r="B23" s="207">
        <v>1277243</v>
      </c>
    </row>
    <row r="24" spans="1:2" ht="24" customHeight="1" x14ac:dyDescent="0.35">
      <c r="A24" s="206" t="s">
        <v>853</v>
      </c>
      <c r="B24" s="207">
        <v>1371000</v>
      </c>
    </row>
    <row r="25" spans="1:2" ht="24" customHeight="1" x14ac:dyDescent="0.35">
      <c r="A25" s="206" t="s">
        <v>854</v>
      </c>
      <c r="B25" s="207">
        <f>984000+185000</f>
        <v>1169000</v>
      </c>
    </row>
    <row r="26" spans="1:2" ht="24" customHeight="1" x14ac:dyDescent="0.35">
      <c r="A26" s="206" t="s">
        <v>855</v>
      </c>
      <c r="B26" s="207">
        <v>780000</v>
      </c>
    </row>
    <row r="27" spans="1:2" ht="24" customHeight="1" x14ac:dyDescent="0.35">
      <c r="A27" s="206" t="s">
        <v>856</v>
      </c>
      <c r="B27" s="207">
        <v>1436000</v>
      </c>
    </row>
    <row r="28" spans="1:2" ht="24" customHeight="1" x14ac:dyDescent="0.35">
      <c r="A28" s="206" t="s">
        <v>857</v>
      </c>
      <c r="B28" s="207">
        <v>652000</v>
      </c>
    </row>
    <row r="29" spans="1:2" ht="24" customHeight="1" x14ac:dyDescent="0.35">
      <c r="A29" s="206" t="s">
        <v>858</v>
      </c>
      <c r="B29" s="207">
        <v>994000</v>
      </c>
    </row>
    <row r="30" spans="1:2" ht="24" customHeight="1" x14ac:dyDescent="0.35">
      <c r="A30" s="206" t="s">
        <v>859</v>
      </c>
      <c r="B30" s="207">
        <v>885000</v>
      </c>
    </row>
    <row r="31" spans="1:2" ht="24" customHeight="1" x14ac:dyDescent="0.35">
      <c r="A31" s="206" t="s">
        <v>860</v>
      </c>
      <c r="B31" s="207">
        <v>741000</v>
      </c>
    </row>
    <row r="32" spans="1:2" ht="24" customHeight="1" x14ac:dyDescent="0.35">
      <c r="A32" s="206" t="s">
        <v>861</v>
      </c>
      <c r="B32" s="207">
        <v>933000</v>
      </c>
    </row>
    <row r="33" spans="1:2" ht="24" customHeight="1" x14ac:dyDescent="0.35">
      <c r="A33" s="206" t="s">
        <v>862</v>
      </c>
      <c r="B33" s="207">
        <v>826000</v>
      </c>
    </row>
    <row r="34" spans="1:2" ht="24" customHeight="1" x14ac:dyDescent="0.35">
      <c r="A34" s="206" t="s">
        <v>863</v>
      </c>
      <c r="B34" s="207">
        <v>1080000</v>
      </c>
    </row>
    <row r="35" spans="1:2" ht="24" customHeight="1" x14ac:dyDescent="0.35">
      <c r="A35" s="206" t="s">
        <v>864</v>
      </c>
      <c r="B35" s="207">
        <v>147000</v>
      </c>
    </row>
    <row r="36" spans="1:2" ht="24" customHeight="1" x14ac:dyDescent="0.35">
      <c r="A36" s="206" t="s">
        <v>865</v>
      </c>
      <c r="B36" s="207">
        <v>1089000</v>
      </c>
    </row>
    <row r="37" spans="1:2" ht="24" customHeight="1" x14ac:dyDescent="0.35">
      <c r="A37" s="206" t="s">
        <v>866</v>
      </c>
      <c r="B37" s="207">
        <v>1044000</v>
      </c>
    </row>
    <row r="38" spans="1:2" ht="24" customHeight="1" x14ac:dyDescent="0.3">
      <c r="A38" s="208" t="s">
        <v>867</v>
      </c>
      <c r="B38" s="209">
        <f>SUM(B23:B37)</f>
        <v>14424243</v>
      </c>
    </row>
  </sheetData>
  <mergeCells count="13">
    <mergeCell ref="A19:B19"/>
    <mergeCell ref="A21:A22"/>
    <mergeCell ref="B21:B22"/>
    <mergeCell ref="A1:B1"/>
    <mergeCell ref="A2:B2"/>
    <mergeCell ref="A3:B3"/>
    <mergeCell ref="A4:B4"/>
    <mergeCell ref="A5:B5"/>
    <mergeCell ref="A6:B6"/>
    <mergeCell ref="A7:B7"/>
    <mergeCell ref="A8:B8"/>
    <mergeCell ref="A10:B10"/>
    <mergeCell ref="A17:B17"/>
  </mergeCells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2" workbookViewId="0">
      <selection activeCell="B5" sqref="B5:I5"/>
    </sheetView>
  </sheetViews>
  <sheetFormatPr defaultRowHeight="13.2" x14ac:dyDescent="0.25"/>
  <cols>
    <col min="1" max="1" width="1.44140625" customWidth="1"/>
    <col min="2" max="2" width="53.33203125" customWidth="1"/>
    <col min="3" max="3" width="35.88671875" customWidth="1"/>
    <col min="4" max="11" width="0" hidden="1" customWidth="1"/>
    <col min="258" max="258" width="53.33203125" customWidth="1"/>
    <col min="259" max="259" width="35.88671875" customWidth="1"/>
    <col min="514" max="514" width="53.33203125" customWidth="1"/>
    <col min="515" max="515" width="35.88671875" customWidth="1"/>
    <col min="770" max="770" width="53.33203125" customWidth="1"/>
    <col min="771" max="771" width="35.88671875" customWidth="1"/>
    <col min="1026" max="1026" width="53.33203125" customWidth="1"/>
    <col min="1027" max="1027" width="35.88671875" customWidth="1"/>
    <col min="1282" max="1282" width="53.33203125" customWidth="1"/>
    <col min="1283" max="1283" width="35.88671875" customWidth="1"/>
    <col min="1538" max="1538" width="53.33203125" customWidth="1"/>
    <col min="1539" max="1539" width="35.88671875" customWidth="1"/>
    <col min="1794" max="1794" width="53.33203125" customWidth="1"/>
    <col min="1795" max="1795" width="35.88671875" customWidth="1"/>
    <col min="2050" max="2050" width="53.33203125" customWidth="1"/>
    <col min="2051" max="2051" width="35.88671875" customWidth="1"/>
    <col min="2306" max="2306" width="53.33203125" customWidth="1"/>
    <col min="2307" max="2307" width="35.88671875" customWidth="1"/>
    <col min="2562" max="2562" width="53.33203125" customWidth="1"/>
    <col min="2563" max="2563" width="35.88671875" customWidth="1"/>
    <col min="2818" max="2818" width="53.33203125" customWidth="1"/>
    <col min="2819" max="2819" width="35.88671875" customWidth="1"/>
    <col min="3074" max="3074" width="53.33203125" customWidth="1"/>
    <col min="3075" max="3075" width="35.88671875" customWidth="1"/>
    <col min="3330" max="3330" width="53.33203125" customWidth="1"/>
    <col min="3331" max="3331" width="35.88671875" customWidth="1"/>
    <col min="3586" max="3586" width="53.33203125" customWidth="1"/>
    <col min="3587" max="3587" width="35.88671875" customWidth="1"/>
    <col min="3842" max="3842" width="53.33203125" customWidth="1"/>
    <col min="3843" max="3843" width="35.88671875" customWidth="1"/>
    <col min="4098" max="4098" width="53.33203125" customWidth="1"/>
    <col min="4099" max="4099" width="35.88671875" customWidth="1"/>
    <col min="4354" max="4354" width="53.33203125" customWidth="1"/>
    <col min="4355" max="4355" width="35.88671875" customWidth="1"/>
    <col min="4610" max="4610" width="53.33203125" customWidth="1"/>
    <col min="4611" max="4611" width="35.88671875" customWidth="1"/>
    <col min="4866" max="4866" width="53.33203125" customWidth="1"/>
    <col min="4867" max="4867" width="35.88671875" customWidth="1"/>
    <col min="5122" max="5122" width="53.33203125" customWidth="1"/>
    <col min="5123" max="5123" width="35.88671875" customWidth="1"/>
    <col min="5378" max="5378" width="53.33203125" customWidth="1"/>
    <col min="5379" max="5379" width="35.88671875" customWidth="1"/>
    <col min="5634" max="5634" width="53.33203125" customWidth="1"/>
    <col min="5635" max="5635" width="35.88671875" customWidth="1"/>
    <col min="5890" max="5890" width="53.33203125" customWidth="1"/>
    <col min="5891" max="5891" width="35.88671875" customWidth="1"/>
    <col min="6146" max="6146" width="53.33203125" customWidth="1"/>
    <col min="6147" max="6147" width="35.88671875" customWidth="1"/>
    <col min="6402" max="6402" width="53.33203125" customWidth="1"/>
    <col min="6403" max="6403" width="35.88671875" customWidth="1"/>
    <col min="6658" max="6658" width="53.33203125" customWidth="1"/>
    <col min="6659" max="6659" width="35.88671875" customWidth="1"/>
    <col min="6914" max="6914" width="53.33203125" customWidth="1"/>
    <col min="6915" max="6915" width="35.88671875" customWidth="1"/>
    <col min="7170" max="7170" width="53.33203125" customWidth="1"/>
    <col min="7171" max="7171" width="35.88671875" customWidth="1"/>
    <col min="7426" max="7426" width="53.33203125" customWidth="1"/>
    <col min="7427" max="7427" width="35.88671875" customWidth="1"/>
    <col min="7682" max="7682" width="53.33203125" customWidth="1"/>
    <col min="7683" max="7683" width="35.88671875" customWidth="1"/>
    <col min="7938" max="7938" width="53.33203125" customWidth="1"/>
    <col min="7939" max="7939" width="35.88671875" customWidth="1"/>
    <col min="8194" max="8194" width="53.33203125" customWidth="1"/>
    <col min="8195" max="8195" width="35.88671875" customWidth="1"/>
    <col min="8450" max="8450" width="53.33203125" customWidth="1"/>
    <col min="8451" max="8451" width="35.88671875" customWidth="1"/>
    <col min="8706" max="8706" width="53.33203125" customWidth="1"/>
    <col min="8707" max="8707" width="35.88671875" customWidth="1"/>
    <col min="8962" max="8962" width="53.33203125" customWidth="1"/>
    <col min="8963" max="8963" width="35.88671875" customWidth="1"/>
    <col min="9218" max="9218" width="53.33203125" customWidth="1"/>
    <col min="9219" max="9219" width="35.88671875" customWidth="1"/>
    <col min="9474" max="9474" width="53.33203125" customWidth="1"/>
    <col min="9475" max="9475" width="35.88671875" customWidth="1"/>
    <col min="9730" max="9730" width="53.33203125" customWidth="1"/>
    <col min="9731" max="9731" width="35.88671875" customWidth="1"/>
    <col min="9986" max="9986" width="53.33203125" customWidth="1"/>
    <col min="9987" max="9987" width="35.88671875" customWidth="1"/>
    <col min="10242" max="10242" width="53.33203125" customWidth="1"/>
    <col min="10243" max="10243" width="35.88671875" customWidth="1"/>
    <col min="10498" max="10498" width="53.33203125" customWidth="1"/>
    <col min="10499" max="10499" width="35.88671875" customWidth="1"/>
    <col min="10754" max="10754" width="53.33203125" customWidth="1"/>
    <col min="10755" max="10755" width="35.88671875" customWidth="1"/>
    <col min="11010" max="11010" width="53.33203125" customWidth="1"/>
    <col min="11011" max="11011" width="35.88671875" customWidth="1"/>
    <col min="11266" max="11266" width="53.33203125" customWidth="1"/>
    <col min="11267" max="11267" width="35.88671875" customWidth="1"/>
    <col min="11522" max="11522" width="53.33203125" customWidth="1"/>
    <col min="11523" max="11523" width="35.88671875" customWidth="1"/>
    <col min="11778" max="11778" width="53.33203125" customWidth="1"/>
    <col min="11779" max="11779" width="35.88671875" customWidth="1"/>
    <col min="12034" max="12034" width="53.33203125" customWidth="1"/>
    <col min="12035" max="12035" width="35.88671875" customWidth="1"/>
    <col min="12290" max="12290" width="53.33203125" customWidth="1"/>
    <col min="12291" max="12291" width="35.88671875" customWidth="1"/>
    <col min="12546" max="12546" width="53.33203125" customWidth="1"/>
    <col min="12547" max="12547" width="35.88671875" customWidth="1"/>
    <col min="12802" max="12802" width="53.33203125" customWidth="1"/>
    <col min="12803" max="12803" width="35.88671875" customWidth="1"/>
    <col min="13058" max="13058" width="53.33203125" customWidth="1"/>
    <col min="13059" max="13059" width="35.88671875" customWidth="1"/>
    <col min="13314" max="13314" width="53.33203125" customWidth="1"/>
    <col min="13315" max="13315" width="35.88671875" customWidth="1"/>
    <col min="13570" max="13570" width="53.33203125" customWidth="1"/>
    <col min="13571" max="13571" width="35.88671875" customWidth="1"/>
    <col min="13826" max="13826" width="53.33203125" customWidth="1"/>
    <col min="13827" max="13827" width="35.88671875" customWidth="1"/>
    <col min="14082" max="14082" width="53.33203125" customWidth="1"/>
    <col min="14083" max="14083" width="35.88671875" customWidth="1"/>
    <col min="14338" max="14338" width="53.33203125" customWidth="1"/>
    <col min="14339" max="14339" width="35.88671875" customWidth="1"/>
    <col min="14594" max="14594" width="53.33203125" customWidth="1"/>
    <col min="14595" max="14595" width="35.88671875" customWidth="1"/>
    <col min="14850" max="14850" width="53.33203125" customWidth="1"/>
    <col min="14851" max="14851" width="35.88671875" customWidth="1"/>
    <col min="15106" max="15106" width="53.33203125" customWidth="1"/>
    <col min="15107" max="15107" width="35.88671875" customWidth="1"/>
    <col min="15362" max="15362" width="53.33203125" customWidth="1"/>
    <col min="15363" max="15363" width="35.88671875" customWidth="1"/>
    <col min="15618" max="15618" width="53.33203125" customWidth="1"/>
    <col min="15619" max="15619" width="35.88671875" customWidth="1"/>
    <col min="15874" max="15874" width="53.33203125" customWidth="1"/>
    <col min="15875" max="15875" width="35.88671875" customWidth="1"/>
    <col min="16130" max="16130" width="53.33203125" customWidth="1"/>
    <col min="16131" max="16131" width="35.88671875" customWidth="1"/>
  </cols>
  <sheetData>
    <row r="1" spans="2:9" ht="18" x14ac:dyDescent="0.35">
      <c r="B1" s="217" t="s">
        <v>876</v>
      </c>
      <c r="C1" s="217"/>
      <c r="D1" s="217"/>
      <c r="E1" s="217"/>
      <c r="F1" s="217"/>
      <c r="G1" s="217"/>
      <c r="H1" s="212"/>
      <c r="I1" s="212"/>
    </row>
    <row r="2" spans="2:9" ht="18" x14ac:dyDescent="0.35">
      <c r="B2" s="217" t="s">
        <v>700</v>
      </c>
      <c r="C2" s="217"/>
      <c r="D2" s="217"/>
      <c r="E2" s="217"/>
      <c r="F2" s="217"/>
      <c r="G2" s="217"/>
      <c r="H2" s="217"/>
      <c r="I2" s="217"/>
    </row>
    <row r="3" spans="2:9" ht="18" x14ac:dyDescent="0.35">
      <c r="B3" s="217" t="s">
        <v>701</v>
      </c>
      <c r="C3" s="217"/>
      <c r="D3" s="217"/>
      <c r="E3" s="217"/>
      <c r="F3" s="217"/>
      <c r="G3" s="217"/>
      <c r="H3" s="217"/>
      <c r="I3" s="217"/>
    </row>
    <row r="4" spans="2:9" ht="18" x14ac:dyDescent="0.35">
      <c r="B4" s="217" t="s">
        <v>882</v>
      </c>
      <c r="C4" s="217"/>
      <c r="D4" s="217"/>
      <c r="E4" s="217"/>
      <c r="F4" s="217"/>
      <c r="G4" s="217"/>
      <c r="H4" s="217"/>
      <c r="I4" s="217"/>
    </row>
    <row r="5" spans="2:9" ht="18" x14ac:dyDescent="0.35">
      <c r="B5" s="217" t="s">
        <v>702</v>
      </c>
      <c r="C5" s="217"/>
      <c r="D5" s="217"/>
      <c r="E5" s="217"/>
      <c r="F5" s="217"/>
      <c r="G5" s="217"/>
      <c r="H5" s="217"/>
      <c r="I5" s="217"/>
    </row>
    <row r="6" spans="2:9" ht="18" x14ac:dyDescent="0.35">
      <c r="B6" s="217" t="s">
        <v>703</v>
      </c>
      <c r="C6" s="217"/>
      <c r="D6" s="217"/>
      <c r="E6" s="217"/>
      <c r="F6" s="217"/>
      <c r="G6" s="217"/>
      <c r="H6" s="217"/>
      <c r="I6" s="217"/>
    </row>
    <row r="7" spans="2:9" ht="18" x14ac:dyDescent="0.35">
      <c r="B7" s="217" t="s">
        <v>701</v>
      </c>
      <c r="C7" s="217"/>
      <c r="D7" s="217"/>
      <c r="E7" s="217"/>
      <c r="F7" s="217"/>
      <c r="G7" s="217"/>
      <c r="H7" s="217"/>
      <c r="I7" s="217"/>
    </row>
    <row r="8" spans="2:9" ht="18" x14ac:dyDescent="0.35">
      <c r="B8" s="217" t="s">
        <v>705</v>
      </c>
      <c r="C8" s="217"/>
      <c r="D8" s="217"/>
      <c r="E8" s="217"/>
      <c r="F8" s="217"/>
      <c r="G8" s="217"/>
      <c r="H8" s="217"/>
      <c r="I8" s="217"/>
    </row>
    <row r="9" spans="2:9" ht="18" x14ac:dyDescent="0.35">
      <c r="B9" s="176" t="s">
        <v>706</v>
      </c>
      <c r="C9" s="176"/>
      <c r="D9" s="211"/>
      <c r="E9" s="211"/>
      <c r="F9" s="211"/>
      <c r="G9" s="211"/>
      <c r="H9" s="211"/>
      <c r="I9" s="211"/>
    </row>
    <row r="10" spans="2:9" ht="18" x14ac:dyDescent="0.35">
      <c r="B10" s="239" t="s">
        <v>877</v>
      </c>
      <c r="C10" s="239"/>
      <c r="D10" s="239"/>
      <c r="E10" s="239"/>
      <c r="F10" s="239"/>
      <c r="G10" s="239"/>
      <c r="H10" s="239"/>
      <c r="I10" s="239"/>
    </row>
    <row r="11" spans="2:9" ht="18" x14ac:dyDescent="0.35">
      <c r="B11" s="211"/>
      <c r="C11" s="211"/>
      <c r="D11" s="211"/>
      <c r="E11" s="211"/>
      <c r="F11" s="211"/>
      <c r="G11" s="211"/>
      <c r="H11" s="211"/>
      <c r="I11" s="211"/>
    </row>
    <row r="12" spans="2:9" ht="18" x14ac:dyDescent="0.35">
      <c r="B12" s="176" t="s">
        <v>878</v>
      </c>
      <c r="C12" s="176"/>
      <c r="D12" s="176"/>
      <c r="E12" s="176"/>
      <c r="F12" s="176"/>
      <c r="G12" s="176"/>
      <c r="H12" s="176"/>
      <c r="I12" s="176"/>
    </row>
    <row r="13" spans="2:9" ht="18" x14ac:dyDescent="0.35">
      <c r="B13" s="176" t="s">
        <v>704</v>
      </c>
      <c r="C13" s="176"/>
      <c r="D13" s="176"/>
      <c r="E13" s="176"/>
      <c r="F13" s="176"/>
      <c r="G13" s="176"/>
      <c r="H13" s="176"/>
      <c r="I13" s="176"/>
    </row>
    <row r="14" spans="2:9" ht="18" x14ac:dyDescent="0.35">
      <c r="B14" s="176" t="s">
        <v>701</v>
      </c>
      <c r="C14" s="176"/>
      <c r="D14" s="176"/>
      <c r="E14" s="176"/>
      <c r="F14" s="176"/>
      <c r="G14" s="176"/>
      <c r="H14" s="176"/>
      <c r="I14" s="176"/>
    </row>
    <row r="15" spans="2:9" ht="18" x14ac:dyDescent="0.35">
      <c r="B15" s="178" t="s">
        <v>705</v>
      </c>
      <c r="C15" s="178"/>
      <c r="D15" s="178"/>
      <c r="E15" s="178"/>
      <c r="F15" s="178"/>
      <c r="G15" s="178"/>
      <c r="H15" s="178"/>
      <c r="I15" s="178"/>
    </row>
    <row r="16" spans="2:9" ht="18" x14ac:dyDescent="0.35">
      <c r="B16" s="178" t="s">
        <v>707</v>
      </c>
      <c r="C16" s="178"/>
      <c r="D16" s="178"/>
      <c r="E16" s="178"/>
      <c r="F16" s="178"/>
      <c r="G16" s="178"/>
      <c r="H16" s="178"/>
      <c r="I16" s="178"/>
    </row>
    <row r="17" spans="2:9" ht="18" x14ac:dyDescent="0.35">
      <c r="B17" s="239" t="s">
        <v>879</v>
      </c>
      <c r="C17" s="239"/>
      <c r="D17" s="239"/>
      <c r="E17" s="239"/>
      <c r="F17" s="239"/>
      <c r="G17" s="239"/>
      <c r="H17" s="239"/>
      <c r="I17" s="239"/>
    </row>
    <row r="19" spans="2:9" ht="18" customHeight="1" x14ac:dyDescent="0.25">
      <c r="C19" s="213"/>
    </row>
    <row r="20" spans="2:9" ht="56.25" customHeight="1" x14ac:dyDescent="0.3">
      <c r="B20" s="235" t="s">
        <v>880</v>
      </c>
      <c r="C20" s="235"/>
    </row>
    <row r="21" spans="2:9" ht="17.25" customHeight="1" x14ac:dyDescent="0.3">
      <c r="B21" s="214"/>
      <c r="C21" s="205" t="s">
        <v>849</v>
      </c>
    </row>
    <row r="22" spans="2:9" ht="15" customHeight="1" x14ac:dyDescent="0.25">
      <c r="B22" s="236" t="s">
        <v>850</v>
      </c>
      <c r="C22" s="237" t="s">
        <v>881</v>
      </c>
    </row>
    <row r="23" spans="2:9" ht="18" customHeight="1" x14ac:dyDescent="0.25">
      <c r="B23" s="236"/>
      <c r="C23" s="238"/>
    </row>
    <row r="24" spans="2:9" ht="30.75" customHeight="1" x14ac:dyDescent="0.35">
      <c r="B24" s="206" t="s">
        <v>852</v>
      </c>
      <c r="C24" s="215">
        <f>14248900+60000</f>
        <v>14308900</v>
      </c>
    </row>
    <row r="25" spans="2:9" ht="30.75" customHeight="1" x14ac:dyDescent="0.3">
      <c r="B25" s="216" t="s">
        <v>867</v>
      </c>
      <c r="C25" s="209">
        <f>SUM(C24:C24)</f>
        <v>14308900</v>
      </c>
    </row>
  </sheetData>
  <mergeCells count="13">
    <mergeCell ref="B22:B23"/>
    <mergeCell ref="C22:C23"/>
    <mergeCell ref="B1:G1"/>
    <mergeCell ref="B2:I2"/>
    <mergeCell ref="B3:I3"/>
    <mergeCell ref="B4:I4"/>
    <mergeCell ref="B5:I5"/>
    <mergeCell ref="B6:I6"/>
    <mergeCell ref="B7:I7"/>
    <mergeCell ref="B8:I8"/>
    <mergeCell ref="B10:I10"/>
    <mergeCell ref="B17:I17"/>
    <mergeCell ref="B20:C20"/>
  </mergeCells>
  <pageMargins left="0.74803149606299213" right="0.7480314960629921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приложение7</vt:lpstr>
      <vt:lpstr>приложение 9</vt:lpstr>
      <vt:lpstr>приложение 11</vt:lpstr>
      <vt:lpstr>прил13(2)</vt:lpstr>
      <vt:lpstr>приложение 15</vt:lpstr>
      <vt:lpstr>'приложение 11'!Заголовки_для_печати</vt:lpstr>
      <vt:lpstr>'приложение 9'!Заголовки_для_печати</vt:lpstr>
      <vt:lpstr>приложение7!Заголовки_для_печати</vt:lpstr>
      <vt:lpstr>'приложение 9'!Область_печати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Пользоваеть</dc:creator>
  <cp:lastModifiedBy>Пользоваеть</cp:lastModifiedBy>
  <cp:lastPrinted>2017-12-14T08:59:30Z</cp:lastPrinted>
  <dcterms:created xsi:type="dcterms:W3CDTF">2017-01-22T17:36:43Z</dcterms:created>
  <dcterms:modified xsi:type="dcterms:W3CDTF">2018-01-11T19:39:38Z</dcterms:modified>
</cp:coreProperties>
</file>