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04 Апрель\"/>
    </mc:Choice>
  </mc:AlternateContent>
  <bookViews>
    <workbookView xWindow="-120" yWindow="-120" windowWidth="29040" windowHeight="15840" tabRatio="926" activeTab="11"/>
  </bookViews>
  <sheets>
    <sheet name="приложение 7.1." sheetId="24" r:id="rId1"/>
    <sheet name="приложение 8.2" sheetId="20" r:id="rId2"/>
    <sheet name="приложение 9.2." sheetId="21" r:id="rId3"/>
    <sheet name="приложение 10.2" sheetId="22" r:id="rId4"/>
    <sheet name="прил11(1)" sheetId="25" r:id="rId5"/>
    <sheet name="прил11 (2)" sheetId="26" r:id="rId6"/>
    <sheet name="прил11(3)" sheetId="27" r:id="rId7"/>
    <sheet name="прил11(4)" sheetId="15" r:id="rId8"/>
    <sheet name="прил11 (5)" sheetId="29" r:id="rId9"/>
    <sheet name="прил11 (6)" sheetId="30" r:id="rId10"/>
    <sheet name="прил11 (7)" sheetId="31" r:id="rId11"/>
    <sheet name="приложение 13" sheetId="19" r:id="rId12"/>
  </sheets>
  <definedNames>
    <definedName name="Z_1698CF39_7E8C_4BD9_AE2B_E112A7754899_.wvu.PrintArea" localSheetId="1" hidden="1">'приложение 8.2'!$A$1:$I$478</definedName>
    <definedName name="Z_1698CF39_7E8C_4BD9_AE2B_E112A7754899_.wvu.PrintArea" localSheetId="2" hidden="1">'приложение 9.2.'!$A$1:$G$454</definedName>
    <definedName name="Z_1698CF39_7E8C_4BD9_AE2B_E112A7754899_.wvu.Rows" localSheetId="3" hidden="1">'приложение 10.2'!$19:$25,'приложение 10.2'!$55:$57,'приложение 10.2'!$61:$162,'приложение 10.2'!$175:$177,'приложение 10.2'!$181:$211,'приложение 10.2'!$239:$274,'приложение 10.2'!$290:$315,'приложение 10.2'!$318:$320,'приложение 10.2'!$324:$353,'приложение 10.2'!$355:$369,'приложение 10.2'!$382:$389,'приложение 10.2'!$394:$421</definedName>
    <definedName name="Z_1698CF39_7E8C_4BD9_AE2B_E112A7754899_.wvu.Rows" localSheetId="1" hidden="1">'приложение 8.2'!$17:$31,'приложение 8.2'!$42:$47,'приложение 8.2'!$55:$60,'приложение 8.2'!$76:$86,'приложение 8.2'!$95:$97,'приложение 8.2'!$101:$129,'приложение 8.2'!$136:$145,'приложение 8.2'!$149:$160,'приложение 8.2'!$162:$171,'приложение 8.2'!$175:$187,'приложение 8.2'!$193:$200,'приложение 8.2'!$202:$214,'приложение 8.2'!$218:$252,'приложение 8.2'!$258:$278,'приложение 8.2'!$284:$294,'приложение 8.2'!$307:$312,'приложение 8.2'!$314:$332,'приложение 8.2'!$343:$352,'приложение 8.2'!$355:$372,'приложение 8.2'!$385:$396,'приложение 8.2'!$402:$405,'приложение 8.2'!$410:$412,'приложение 8.2'!$427:$430,'приложение 8.2'!$432:$434,'приложение 8.2'!$443:$477</definedName>
    <definedName name="Z_1698CF39_7E8C_4BD9_AE2B_E112A7754899_.wvu.Rows" localSheetId="2" hidden="1">'приложение 9.2.'!$19:$31,'приложение 9.2.'!$33:$43,'приложение 9.2.'!$47:$50,'приложение 9.2.'!$52:$59,'приложение 9.2.'!$63:$81,'приложение 9.2.'!$83:$104,'приложение 9.2.'!$106:$112,'приложение 9.2.'!$119:$124,'приложение 9.2.'!$130:$152,'приложение 9.2.'!$158:$168,'приложение 9.2.'!$181:$195,'приложение 9.2.'!$197:$215,'приложение 9.2.'!$226:$235,'приложение 9.2.'!$241:$244,'приложение 9.2.'!$252:$257,'приложение 9.2.'!$273:$283,'приложение 9.2.'!$292:$294,'приложение 9.2.'!$298:$326,'приложение 9.2.'!$329:$346,'приложение 9.2.'!$359:$370,'приложение 9.2.'!$376:$379,'приложение 9.2.'!$384:$386,'приложение 9.2.'!$404:$407,'приложение 9.2.'!$409:$411,'приложение 9.2.'!$420:$440,'приложение 9.2.'!$446:$453</definedName>
    <definedName name="Z_A33DF3B6_B406_4B86_B5E0_51C466740B1C_.wvu.PrintArea" localSheetId="1" hidden="1">'приложение 8.2'!$A$1:$I$478</definedName>
    <definedName name="Z_A33DF3B6_B406_4B86_B5E0_51C466740B1C_.wvu.PrintArea" localSheetId="2" hidden="1">'приложение 9.2.'!$A$1:$G$454</definedName>
    <definedName name="Z_A33DF3B6_B406_4B86_B5E0_51C466740B1C_.wvu.Rows" localSheetId="3" hidden="1">'приложение 10.2'!$19:$25,'приложение 10.2'!$61:$162,'приложение 10.2'!$175:$177,'приложение 10.2'!$181:$211,'приложение 10.2'!$239:$253,'приложение 10.2'!$257:$274,'приложение 10.2'!$290:$315,'приложение 10.2'!$318:$320,'приложение 10.2'!$324:$353,'приложение 10.2'!$355:$369,'приложение 10.2'!$382:$389,'приложение 10.2'!$394:$421</definedName>
    <definedName name="Z_A33DF3B6_B406_4B86_B5E0_51C466740B1C_.wvu.Rows" localSheetId="1" hidden="1">'приложение 8.2'!$17:$31,'приложение 8.2'!$42:$47,'приложение 8.2'!$55:$60,'приложение 8.2'!$76:$86,'приложение 8.2'!$95:$97,'приложение 8.2'!$101:$103,'приложение 8.2'!$107:$129,'приложение 8.2'!$136:$145,'приложение 8.2'!$149:$160,'приложение 8.2'!$162:$171,'приложение 8.2'!$175:$187,'приложение 8.2'!$193:$200,'приложение 8.2'!$202:$214,'приложение 8.2'!$218:$252,'приложение 8.2'!$258:$278,'приложение 8.2'!$284:$294,'приложение 8.2'!$307:$312,'приложение 8.2'!$314:$332,'приложение 8.2'!$343:$352,'приложение 8.2'!$355:$372,'приложение 8.2'!$385:$396,'приложение 8.2'!$402:$405,'приложение 8.2'!$410:$412,'приложение 8.2'!$427:$430,'приложение 8.2'!$432:$434,'приложение 8.2'!$443:$477</definedName>
    <definedName name="Z_A33DF3B6_B406_4B86_B5E0_51C466740B1C_.wvu.Rows" localSheetId="2" hidden="1">'приложение 9.2.'!$19:$31,'приложение 9.2.'!$33:$43,'приложение 9.2.'!$47:$50,'приложение 9.2.'!$52:$59,'приложение 9.2.'!$63:$81,'приложение 9.2.'!$83:$104,'приложение 9.2.'!$106:$112,'приложение 9.2.'!$119:$124,'приложение 9.2.'!$130:$152,'приложение 9.2.'!$158:$168,'приложение 9.2.'!$181:$195,'приложение 9.2.'!$197:$215,'приложение 9.2.'!$226:$235,'приложение 9.2.'!$241:$244,'приложение 9.2.'!$252:$257,'приложение 9.2.'!$273:$283,'приложение 9.2.'!$292:$294,'приложение 9.2.'!$298:$300,'приложение 9.2.'!$304:$326,'приложение 9.2.'!$329:$346,'приложение 9.2.'!$359:$370,'приложение 9.2.'!$376:$379,'приложение 9.2.'!$384:$386,'приложение 9.2.'!$404:$407,'приложение 9.2.'!$409:$411,'приложение 9.2.'!$420:$440,'приложение 9.2.'!$446:$453</definedName>
    <definedName name="Z_CD9A9F0E_3815_4E48_8015_6FE86ECFB57E_.wvu.PrintArea" localSheetId="1" hidden="1">'приложение 8.2'!$A$1:$I$478</definedName>
    <definedName name="Z_CD9A9F0E_3815_4E48_8015_6FE86ECFB57E_.wvu.PrintArea" localSheetId="2" hidden="1">'приложение 9.2.'!$A$1:$G$454</definedName>
    <definedName name="Z_CD9A9F0E_3815_4E48_8015_6FE86ECFB57E_.wvu.Rows" localSheetId="3" hidden="1">'приложение 10.2'!$19:$28,'приложение 10.2'!$32:$60,'приложение 10.2'!$64:$69,'приложение 10.2'!$73:$77,'приложение 10.2'!$81:$118,'приложение 10.2'!$127:$129,'приложение 10.2'!$136:$215,'приложение 10.2'!$227:$232,'приложение 10.2'!$239:$241,'приложение 10.2'!$246:$246,'приложение 10.2'!$251:$253,'приложение 10.2'!$265:$268,'приложение 10.2'!$272:$277,'приложение 10.2'!$284:$289,'приложение 10.2'!$294:$299,'приложение 10.2'!$303:$315,'приложение 10.2'!$318:$323,'приложение 10.2'!$327:$334,'приложение 10.2'!$355:$369,'приложение 10.2'!$385:$389,'приложение 10.2'!$397:$398,'приложение 10.2'!$404:$421</definedName>
    <definedName name="Z_CD9A9F0E_3815_4E48_8015_6FE86ECFB57E_.wvu.Rows" localSheetId="1" hidden="1">'приложение 8.2'!$17:$31,'приложение 8.2'!$55:$60,'приложение 8.2'!$79:$86,'приложение 8.2'!$96:$97,'приложение 8.2'!$101:$102,'приложение 8.2'!$104:$129,'приложение 8.2'!$136:$145,'приложение 8.2'!$150:$160,'приложение 8.2'!$162:$171,'приложение 8.2'!$193:$200,'приложение 8.2'!$202:$214,'приложение 8.2'!$218:$252,'приложение 8.2'!$258:$332,'приложение 8.2'!$356:$372,'приложение 8.2'!$385:$396,'приложение 8.2'!$432:$434,'приложение 8.2'!$443:$477</definedName>
    <definedName name="_xlnm.Print_Titles" localSheetId="0">'приложение 7.1.'!$19:$22</definedName>
    <definedName name="_xlnm.Print_Titles" localSheetId="2">'приложение 9.2.'!#REF!</definedName>
    <definedName name="_xlnm.Print_Area" localSheetId="11">'приложение 13'!$A$1:$J$28</definedName>
    <definedName name="_xlnm.Print_Area" localSheetId="0">'приложение 7.1.'!$A$9:$K$173</definedName>
    <definedName name="_xlnm.Print_Area" localSheetId="1">'приложение 8.2'!$A$1:$I$478</definedName>
    <definedName name="_xlnm.Print_Area" localSheetId="2">'приложение 9.2.'!$A$1:$G$454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22" l="1"/>
  <c r="H148" i="22"/>
  <c r="H149" i="22"/>
  <c r="H389" i="22"/>
  <c r="E81" i="21"/>
  <c r="G178" i="20"/>
  <c r="B28" i="15" l="1"/>
  <c r="H259" i="22" l="1"/>
  <c r="H74" i="22"/>
  <c r="E306" i="21"/>
  <c r="E40" i="21"/>
  <c r="G211" i="20"/>
  <c r="G109" i="20"/>
  <c r="D19" i="31" l="1"/>
  <c r="C19" i="31"/>
  <c r="B19" i="31"/>
  <c r="H146" i="22" l="1"/>
  <c r="H145" i="22" s="1"/>
  <c r="E351" i="21"/>
  <c r="E350" i="21" s="1"/>
  <c r="E328" i="21" s="1"/>
  <c r="G377" i="20"/>
  <c r="G376" i="20" s="1"/>
  <c r="G353" i="20" s="1"/>
  <c r="H166" i="22" l="1"/>
  <c r="H167" i="22"/>
  <c r="H399" i="22"/>
  <c r="H193" i="22"/>
  <c r="H194" i="22"/>
  <c r="H233" i="22"/>
  <c r="H234" i="22"/>
  <c r="E353" i="21"/>
  <c r="E354" i="21"/>
  <c r="E223" i="21"/>
  <c r="E224" i="21"/>
  <c r="E169" i="21"/>
  <c r="E170" i="21"/>
  <c r="E270" i="21"/>
  <c r="E271" i="21"/>
  <c r="G430" i="20"/>
  <c r="G341" i="20"/>
  <c r="G340" i="20" s="1"/>
  <c r="G342" i="20"/>
  <c r="G295" i="20"/>
  <c r="G296" i="20"/>
  <c r="G297" i="20"/>
  <c r="G379" i="20"/>
  <c r="G380" i="20"/>
  <c r="G381" i="20"/>
  <c r="G332" i="20"/>
  <c r="G82" i="20"/>
  <c r="G79" i="20"/>
  <c r="G75" i="20"/>
  <c r="G74" i="20" s="1"/>
  <c r="G73" i="20" s="1"/>
  <c r="I128" i="24" l="1"/>
  <c r="D19" i="30" l="1"/>
  <c r="C19" i="30"/>
  <c r="B19" i="30"/>
  <c r="E28" i="29"/>
  <c r="C28" i="29"/>
  <c r="B28" i="29"/>
  <c r="D29" i="27"/>
  <c r="C29" i="27"/>
  <c r="B29" i="27"/>
  <c r="D24" i="26"/>
  <c r="C24" i="26"/>
  <c r="B24" i="26"/>
  <c r="D30" i="25"/>
  <c r="C30" i="25"/>
  <c r="B30" i="25"/>
  <c r="B20" i="15" l="1"/>
  <c r="K170" i="24" l="1"/>
  <c r="K169" i="24" s="1"/>
  <c r="J170" i="24"/>
  <c r="J169" i="24" s="1"/>
  <c r="I170" i="24"/>
  <c r="I169" i="24" s="1"/>
  <c r="K167" i="24"/>
  <c r="K164" i="24" s="1"/>
  <c r="K163" i="24" s="1"/>
  <c r="J167" i="24"/>
  <c r="J164" i="24" s="1"/>
  <c r="J163" i="24" s="1"/>
  <c r="I167" i="24"/>
  <c r="K160" i="24"/>
  <c r="K159" i="24" s="1"/>
  <c r="J160" i="24"/>
  <c r="J159" i="24" s="1"/>
  <c r="I160" i="24"/>
  <c r="I159" i="24" s="1"/>
  <c r="I157" i="24"/>
  <c r="K155" i="24"/>
  <c r="J155" i="24"/>
  <c r="I155" i="24"/>
  <c r="K153" i="24"/>
  <c r="J153" i="24"/>
  <c r="I153" i="24"/>
  <c r="J141" i="24"/>
  <c r="I141" i="24"/>
  <c r="K141" i="24"/>
  <c r="K139" i="24"/>
  <c r="J139" i="24"/>
  <c r="I139" i="24"/>
  <c r="K137" i="24"/>
  <c r="J137" i="24"/>
  <c r="I137" i="24"/>
  <c r="K129" i="24"/>
  <c r="K120" i="24" s="1"/>
  <c r="J129" i="24"/>
  <c r="J120" i="24" s="1"/>
  <c r="I129" i="24"/>
  <c r="I120" i="24" s="1"/>
  <c r="K118" i="24"/>
  <c r="J118" i="24"/>
  <c r="I118" i="24"/>
  <c r="K116" i="24"/>
  <c r="J116" i="24"/>
  <c r="I116" i="24"/>
  <c r="K111" i="24"/>
  <c r="J111" i="24"/>
  <c r="I111" i="24"/>
  <c r="J108" i="24"/>
  <c r="J107" i="24" s="1"/>
  <c r="I108" i="24"/>
  <c r="I107" i="24" s="1"/>
  <c r="K105" i="24"/>
  <c r="K104" i="24" s="1"/>
  <c r="J105" i="24"/>
  <c r="J104" i="24" s="1"/>
  <c r="I105" i="24"/>
  <c r="I104" i="24" s="1"/>
  <c r="K102" i="24"/>
  <c r="J102" i="24"/>
  <c r="I102" i="24"/>
  <c r="K100" i="24"/>
  <c r="J100" i="24"/>
  <c r="I100" i="24"/>
  <c r="K98" i="24"/>
  <c r="J98" i="24"/>
  <c r="I98" i="24"/>
  <c r="K96" i="24"/>
  <c r="J96" i="24"/>
  <c r="I96" i="24"/>
  <c r="K94" i="24"/>
  <c r="J94" i="24"/>
  <c r="I94" i="24"/>
  <c r="K92" i="24"/>
  <c r="J92" i="24"/>
  <c r="I92" i="24"/>
  <c r="K90" i="24"/>
  <c r="J90" i="24"/>
  <c r="I90" i="24"/>
  <c r="K88" i="24"/>
  <c r="J88" i="24"/>
  <c r="I88" i="24"/>
  <c r="K86" i="24"/>
  <c r="J86" i="24"/>
  <c r="I86" i="24"/>
  <c r="K84" i="24"/>
  <c r="J84" i="24"/>
  <c r="I84" i="24"/>
  <c r="K79" i="24"/>
  <c r="K78" i="24" s="1"/>
  <c r="K76" i="24" s="1"/>
  <c r="J79" i="24"/>
  <c r="J78" i="24" s="1"/>
  <c r="J76" i="24" s="1"/>
  <c r="I79" i="24"/>
  <c r="I78" i="24" s="1"/>
  <c r="I76" i="24" s="1"/>
  <c r="J74" i="24"/>
  <c r="J72" i="24"/>
  <c r="J71" i="24" s="1"/>
  <c r="I72" i="24"/>
  <c r="I71" i="24" s="1"/>
  <c r="I70" i="24" s="1"/>
  <c r="K67" i="24"/>
  <c r="K64" i="24" s="1"/>
  <c r="K63" i="24" s="1"/>
  <c r="J67" i="24"/>
  <c r="J64" i="24" s="1"/>
  <c r="J63" i="24" s="1"/>
  <c r="I67" i="24"/>
  <c r="I64" i="24" s="1"/>
  <c r="I63" i="24" s="1"/>
  <c r="K61" i="24"/>
  <c r="K60" i="24" s="1"/>
  <c r="J61" i="24"/>
  <c r="J60" i="24" s="1"/>
  <c r="I61" i="24"/>
  <c r="I60" i="24" s="1"/>
  <c r="K58" i="24"/>
  <c r="J58" i="24"/>
  <c r="I58" i="24"/>
  <c r="K55" i="24"/>
  <c r="K54" i="24" s="1"/>
  <c r="J55" i="24"/>
  <c r="J54" i="24" s="1"/>
  <c r="I55" i="24"/>
  <c r="I54" i="24" s="1"/>
  <c r="K51" i="24"/>
  <c r="J51" i="24"/>
  <c r="I51" i="24"/>
  <c r="K49" i="24"/>
  <c r="J49" i="24"/>
  <c r="I49" i="24"/>
  <c r="K46" i="24"/>
  <c r="K40" i="24" s="1"/>
  <c r="J46" i="24"/>
  <c r="I46" i="24"/>
  <c r="K44" i="24"/>
  <c r="J44" i="24"/>
  <c r="I44" i="24"/>
  <c r="I41" i="24"/>
  <c r="K38" i="24"/>
  <c r="J38" i="24"/>
  <c r="I38" i="24"/>
  <c r="K36" i="24"/>
  <c r="J36" i="24"/>
  <c r="I36" i="24"/>
  <c r="K34" i="24"/>
  <c r="J34" i="24"/>
  <c r="I34" i="24"/>
  <c r="K32" i="24"/>
  <c r="J32" i="24"/>
  <c r="I32" i="24"/>
  <c r="K25" i="24"/>
  <c r="K24" i="24" s="1"/>
  <c r="J25" i="24"/>
  <c r="J24" i="24" s="1"/>
  <c r="I25" i="24"/>
  <c r="I24" i="24" s="1"/>
  <c r="J115" i="24" l="1"/>
  <c r="K115" i="24"/>
  <c r="J53" i="24"/>
  <c r="I164" i="24"/>
  <c r="I163" i="24" s="1"/>
  <c r="I136" i="24" s="1"/>
  <c r="K83" i="24"/>
  <c r="I83" i="24"/>
  <c r="I82" i="24" s="1"/>
  <c r="J83" i="24"/>
  <c r="J82" i="24" s="1"/>
  <c r="J40" i="24"/>
  <c r="I48" i="24"/>
  <c r="J48" i="24"/>
  <c r="K31" i="24"/>
  <c r="K30" i="24" s="1"/>
  <c r="I53" i="24"/>
  <c r="J136" i="24"/>
  <c r="J114" i="24" s="1"/>
  <c r="J113" i="24" s="1"/>
  <c r="K48" i="24"/>
  <c r="I115" i="24"/>
  <c r="I40" i="24"/>
  <c r="K53" i="24"/>
  <c r="I31" i="24"/>
  <c r="I30" i="24" s="1"/>
  <c r="J31" i="24"/>
  <c r="J30" i="24" s="1"/>
  <c r="J70" i="24"/>
  <c r="K82" i="24"/>
  <c r="K136" i="24"/>
  <c r="K114" i="24" s="1"/>
  <c r="K113" i="24" s="1"/>
  <c r="I114" i="24" l="1"/>
  <c r="I113" i="24" s="1"/>
  <c r="J23" i="24"/>
  <c r="J173" i="24" s="1"/>
  <c r="I23" i="24"/>
  <c r="K23" i="24"/>
  <c r="K173" i="24" s="1"/>
  <c r="I173" i="24" l="1"/>
  <c r="A49" i="22" l="1"/>
  <c r="G346" i="20" l="1"/>
  <c r="G348" i="20"/>
  <c r="H217" i="22"/>
  <c r="H216" i="22" s="1"/>
  <c r="E221" i="21"/>
  <c r="E220" i="21" s="1"/>
  <c r="G338" i="20"/>
  <c r="G337" i="20" s="1"/>
  <c r="J164" i="22"/>
  <c r="J163" i="22" s="1"/>
  <c r="J176" i="22"/>
  <c r="J175" i="22" s="1"/>
  <c r="G360" i="21"/>
  <c r="G359" i="21" s="1"/>
  <c r="G348" i="21"/>
  <c r="G347" i="21" s="1"/>
  <c r="I374" i="20"/>
  <c r="I373" i="20" s="1"/>
  <c r="I386" i="20"/>
  <c r="I385" i="20" s="1"/>
  <c r="G345" i="20" l="1"/>
  <c r="H102" i="22"/>
  <c r="H101" i="22" s="1"/>
  <c r="E100" i="21"/>
  <c r="E99" i="21" s="1"/>
  <c r="G245" i="20"/>
  <c r="G244" i="20" s="1"/>
  <c r="E179" i="21" l="1"/>
  <c r="E178" i="21" s="1"/>
  <c r="G305" i="20"/>
  <c r="G304" i="20" s="1"/>
  <c r="H120" i="22" l="1"/>
  <c r="H122" i="22"/>
  <c r="E229" i="21"/>
  <c r="E231" i="21"/>
  <c r="H119" i="22" l="1"/>
  <c r="E228" i="21"/>
  <c r="H365" i="22"/>
  <c r="H364" i="22" s="1"/>
  <c r="E117" i="21"/>
  <c r="E116" i="21" s="1"/>
  <c r="G34" i="20"/>
  <c r="G33" i="20" s="1"/>
  <c r="G32" i="20" s="1"/>
  <c r="J420" i="22" l="1"/>
  <c r="J419" i="22" s="1"/>
  <c r="I420" i="22"/>
  <c r="I419" i="22" s="1"/>
  <c r="H420" i="22"/>
  <c r="H419" i="22" s="1"/>
  <c r="J417" i="22"/>
  <c r="J416" i="22" s="1"/>
  <c r="I417" i="22"/>
  <c r="I416" i="22" s="1"/>
  <c r="H417" i="22"/>
  <c r="H416" i="22" s="1"/>
  <c r="J414" i="22"/>
  <c r="I414" i="22"/>
  <c r="H414" i="22"/>
  <c r="J412" i="22"/>
  <c r="I412" i="22"/>
  <c r="H412" i="22"/>
  <c r="H408" i="22"/>
  <c r="H407" i="22" s="1"/>
  <c r="H405" i="22"/>
  <c r="H404" i="22" s="1"/>
  <c r="H401" i="22"/>
  <c r="H394" i="22" s="1"/>
  <c r="H397" i="22"/>
  <c r="H395" i="22"/>
  <c r="H392" i="22"/>
  <c r="H391" i="22" s="1"/>
  <c r="J388" i="22"/>
  <c r="J385" i="22" s="1"/>
  <c r="I388" i="22"/>
  <c r="I385" i="22" s="1"/>
  <c r="H388" i="22"/>
  <c r="H386" i="22"/>
  <c r="J383" i="22"/>
  <c r="J382" i="22" s="1"/>
  <c r="I383" i="22"/>
  <c r="I382" i="22" s="1"/>
  <c r="H383" i="22"/>
  <c r="H382" i="22" s="1"/>
  <c r="H380" i="22"/>
  <c r="H379" i="22" s="1"/>
  <c r="H376" i="22"/>
  <c r="H375" i="22" s="1"/>
  <c r="H374" i="22" s="1"/>
  <c r="H372" i="22"/>
  <c r="H371" i="22" s="1"/>
  <c r="H370" i="22" s="1"/>
  <c r="J368" i="22"/>
  <c r="J367" i="22" s="1"/>
  <c r="I368" i="22"/>
  <c r="I367" i="22" s="1"/>
  <c r="H368" i="22"/>
  <c r="H367" i="22" s="1"/>
  <c r="J362" i="22"/>
  <c r="I362" i="22"/>
  <c r="H362" i="22"/>
  <c r="J360" i="22"/>
  <c r="I360" i="22"/>
  <c r="H360" i="22"/>
  <c r="J357" i="22"/>
  <c r="J356" i="22" s="1"/>
  <c r="I357" i="22"/>
  <c r="I356" i="22" s="1"/>
  <c r="H357" i="22"/>
  <c r="H356" i="22" s="1"/>
  <c r="J352" i="22"/>
  <c r="J351" i="22" s="1"/>
  <c r="I352" i="22"/>
  <c r="I351" i="22" s="1"/>
  <c r="H352" i="22"/>
  <c r="H351" i="22" s="1"/>
  <c r="J349" i="22"/>
  <c r="J348" i="22" s="1"/>
  <c r="I349" i="22"/>
  <c r="I348" i="22" s="1"/>
  <c r="H349" i="22"/>
  <c r="H348" i="22" s="1"/>
  <c r="J346" i="22"/>
  <c r="J345" i="22" s="1"/>
  <c r="I346" i="22"/>
  <c r="I345" i="22" s="1"/>
  <c r="H346" i="22"/>
  <c r="H345" i="22" s="1"/>
  <c r="J343" i="22"/>
  <c r="J342" i="22" s="1"/>
  <c r="I343" i="22"/>
  <c r="I342" i="22" s="1"/>
  <c r="H343" i="22"/>
  <c r="H342" i="22" s="1"/>
  <c r="J340" i="22"/>
  <c r="I340" i="22"/>
  <c r="H340" i="22"/>
  <c r="J338" i="22"/>
  <c r="I338" i="22"/>
  <c r="H338" i="22"/>
  <c r="J333" i="22"/>
  <c r="J332" i="22" s="1"/>
  <c r="I333" i="22"/>
  <c r="I332" i="22" s="1"/>
  <c r="H333" i="22"/>
  <c r="H332" i="22" s="1"/>
  <c r="J330" i="22"/>
  <c r="J329" i="22" s="1"/>
  <c r="I330" i="22"/>
  <c r="I329" i="22" s="1"/>
  <c r="H330" i="22"/>
  <c r="H329" i="22" s="1"/>
  <c r="J327" i="22"/>
  <c r="I327" i="22"/>
  <c r="H327" i="22"/>
  <c r="J325" i="22"/>
  <c r="I325" i="22"/>
  <c r="H325" i="22"/>
  <c r="J322" i="22"/>
  <c r="J321" i="22" s="1"/>
  <c r="I322" i="22"/>
  <c r="I321" i="22" s="1"/>
  <c r="H322" i="22"/>
  <c r="H321" i="22" s="1"/>
  <c r="H319" i="22"/>
  <c r="H318" i="22" s="1"/>
  <c r="J314" i="22"/>
  <c r="J313" i="22" s="1"/>
  <c r="J312" i="22" s="1"/>
  <c r="J311" i="22" s="1"/>
  <c r="I314" i="22"/>
  <c r="I313" i="22" s="1"/>
  <c r="I312" i="22" s="1"/>
  <c r="I311" i="22" s="1"/>
  <c r="H314" i="22"/>
  <c r="H313" i="22" s="1"/>
  <c r="H312" i="22" s="1"/>
  <c r="H311" i="22" s="1"/>
  <c r="J309" i="22"/>
  <c r="J308" i="22" s="1"/>
  <c r="J307" i="22" s="1"/>
  <c r="J306" i="22" s="1"/>
  <c r="I309" i="22"/>
  <c r="I308" i="22" s="1"/>
  <c r="I307" i="22" s="1"/>
  <c r="I306" i="22" s="1"/>
  <c r="H309" i="22"/>
  <c r="H308" i="22" s="1"/>
  <c r="H307" i="22" s="1"/>
  <c r="H306" i="22" s="1"/>
  <c r="J304" i="22"/>
  <c r="J303" i="22" s="1"/>
  <c r="I304" i="22"/>
  <c r="I303" i="22" s="1"/>
  <c r="H304" i="22"/>
  <c r="H303" i="22" s="1"/>
  <c r="J301" i="22"/>
  <c r="J300" i="22" s="1"/>
  <c r="I301" i="22"/>
  <c r="I300" i="22" s="1"/>
  <c r="H301" i="22"/>
  <c r="H300" i="22" s="1"/>
  <c r="J298" i="22"/>
  <c r="J297" i="22" s="1"/>
  <c r="I298" i="22"/>
  <c r="I297" i="22" s="1"/>
  <c r="H298" i="22"/>
  <c r="H297" i="22" s="1"/>
  <c r="J295" i="22"/>
  <c r="J294" i="22" s="1"/>
  <c r="I295" i="22"/>
  <c r="I294" i="22" s="1"/>
  <c r="H295" i="22"/>
  <c r="H294" i="22" s="1"/>
  <c r="J292" i="22"/>
  <c r="J291" i="22" s="1"/>
  <c r="I292" i="22"/>
  <c r="I291" i="22" s="1"/>
  <c r="H292" i="22"/>
  <c r="H291" i="22" s="1"/>
  <c r="J288" i="22"/>
  <c r="J287" i="22" s="1"/>
  <c r="I288" i="22"/>
  <c r="I287" i="22" s="1"/>
  <c r="H288" i="22"/>
  <c r="H287" i="22" s="1"/>
  <c r="J285" i="22"/>
  <c r="J284" i="22" s="1"/>
  <c r="I285" i="22"/>
  <c r="I284" i="22" s="1"/>
  <c r="H285" i="22"/>
  <c r="H284" i="22" s="1"/>
  <c r="J282" i="22"/>
  <c r="J281" i="22" s="1"/>
  <c r="I282" i="22"/>
  <c r="I281" i="22" s="1"/>
  <c r="H282" i="22"/>
  <c r="H281" i="22" s="1"/>
  <c r="J279" i="22"/>
  <c r="J278" i="22" s="1"/>
  <c r="I279" i="22"/>
  <c r="I278" i="22" s="1"/>
  <c r="H279" i="22"/>
  <c r="H278" i="22" s="1"/>
  <c r="I276" i="22"/>
  <c r="I275" i="22" s="1"/>
  <c r="J276" i="22"/>
  <c r="J275" i="22" s="1"/>
  <c r="H276" i="22"/>
  <c r="H275" i="22" s="1"/>
  <c r="H273" i="22"/>
  <c r="H272" i="22" s="1"/>
  <c r="J270" i="22"/>
  <c r="J269" i="22" s="1"/>
  <c r="I270" i="22"/>
  <c r="I269" i="22" s="1"/>
  <c r="H270" i="22"/>
  <c r="H269" i="22" s="1"/>
  <c r="H267" i="22"/>
  <c r="H263" i="22"/>
  <c r="H260" i="22"/>
  <c r="J258" i="22"/>
  <c r="I258" i="22"/>
  <c r="H258" i="22"/>
  <c r="J255" i="22"/>
  <c r="I255" i="22"/>
  <c r="H255" i="22"/>
  <c r="J252" i="22"/>
  <c r="J251" i="22" s="1"/>
  <c r="I252" i="22"/>
  <c r="I251" i="22" s="1"/>
  <c r="H252" i="22"/>
  <c r="H251" i="22" s="1"/>
  <c r="J249" i="22"/>
  <c r="J248" i="22" s="1"/>
  <c r="I249" i="22"/>
  <c r="I248" i="22" s="1"/>
  <c r="H249" i="22"/>
  <c r="H248" i="22" s="1"/>
  <c r="J246" i="22"/>
  <c r="J245" i="22" s="1"/>
  <c r="I246" i="22"/>
  <c r="I245" i="22" s="1"/>
  <c r="H246" i="22"/>
  <c r="H245" i="22" s="1"/>
  <c r="J243" i="22"/>
  <c r="J242" i="22" s="1"/>
  <c r="I243" i="22"/>
  <c r="I242" i="22" s="1"/>
  <c r="H243" i="22"/>
  <c r="H242" i="22" s="1"/>
  <c r="J240" i="22"/>
  <c r="J239" i="22" s="1"/>
  <c r="I240" i="22"/>
  <c r="I239" i="22" s="1"/>
  <c r="H240" i="22"/>
  <c r="H239" i="22" s="1"/>
  <c r="J237" i="22"/>
  <c r="J236" i="22" s="1"/>
  <c r="I237" i="22"/>
  <c r="I236" i="22" s="1"/>
  <c r="H237" i="22"/>
  <c r="H236" i="22" s="1"/>
  <c r="J231" i="22"/>
  <c r="J230" i="22" s="1"/>
  <c r="I231" i="22"/>
  <c r="I230" i="22" s="1"/>
  <c r="H231" i="22"/>
  <c r="H230" i="22" s="1"/>
  <c r="J228" i="22"/>
  <c r="J227" i="22" s="1"/>
  <c r="I228" i="22"/>
  <c r="I227" i="22" s="1"/>
  <c r="H228" i="22"/>
  <c r="H227" i="22" s="1"/>
  <c r="J225" i="22"/>
  <c r="J224" i="22" s="1"/>
  <c r="I225" i="22"/>
  <c r="I224" i="22" s="1"/>
  <c r="H225" i="22"/>
  <c r="H224" i="22" s="1"/>
  <c r="J222" i="22"/>
  <c r="J221" i="22" s="1"/>
  <c r="I222" i="22"/>
  <c r="I221" i="22" s="1"/>
  <c r="H222" i="22"/>
  <c r="H221" i="22" s="1"/>
  <c r="J214" i="22"/>
  <c r="J213" i="22" s="1"/>
  <c r="J212" i="22" s="1"/>
  <c r="I214" i="22"/>
  <c r="I213" i="22" s="1"/>
  <c r="I212" i="22" s="1"/>
  <c r="H214" i="22"/>
  <c r="H213" i="22" s="1"/>
  <c r="H212" i="22" s="1"/>
  <c r="J210" i="22"/>
  <c r="J209" i="22" s="1"/>
  <c r="I210" i="22"/>
  <c r="I209" i="22" s="1"/>
  <c r="H210" i="22"/>
  <c r="H209" i="22" s="1"/>
  <c r="J207" i="22"/>
  <c r="J206" i="22" s="1"/>
  <c r="I207" i="22"/>
  <c r="I206" i="22" s="1"/>
  <c r="H207" i="22"/>
  <c r="H206" i="22" s="1"/>
  <c r="J204" i="22"/>
  <c r="J203" i="22" s="1"/>
  <c r="I204" i="22"/>
  <c r="I203" i="22" s="1"/>
  <c r="H204" i="22"/>
  <c r="H203" i="22" s="1"/>
  <c r="J201" i="22"/>
  <c r="J200" i="22" s="1"/>
  <c r="I201" i="22"/>
  <c r="I200" i="22" s="1"/>
  <c r="H201" i="22"/>
  <c r="H200" i="22" s="1"/>
  <c r="J198" i="22"/>
  <c r="J197" i="22" s="1"/>
  <c r="I198" i="22"/>
  <c r="I197" i="22" s="1"/>
  <c r="H198" i="22"/>
  <c r="H197" i="22" s="1"/>
  <c r="H191" i="22"/>
  <c r="H190" i="22" s="1"/>
  <c r="J188" i="22"/>
  <c r="J187" i="22" s="1"/>
  <c r="I188" i="22"/>
  <c r="I187" i="22" s="1"/>
  <c r="H188" i="22"/>
  <c r="H187" i="22" s="1"/>
  <c r="H185" i="22"/>
  <c r="H184" i="22" s="1"/>
  <c r="J182" i="22"/>
  <c r="J181" i="22" s="1"/>
  <c r="I182" i="22"/>
  <c r="I181" i="22" s="1"/>
  <c r="H182" i="22"/>
  <c r="H181" i="22" s="1"/>
  <c r="J179" i="22"/>
  <c r="J178" i="22" s="1"/>
  <c r="I179" i="22"/>
  <c r="I178" i="22" s="1"/>
  <c r="H179" i="22"/>
  <c r="H178" i="22" s="1"/>
  <c r="H176" i="22"/>
  <c r="H175" i="22" s="1"/>
  <c r="J173" i="22"/>
  <c r="J172" i="22" s="1"/>
  <c r="I173" i="22"/>
  <c r="I172" i="22" s="1"/>
  <c r="H173" i="22"/>
  <c r="H172" i="22" s="1"/>
  <c r="J170" i="22"/>
  <c r="J169" i="22" s="1"/>
  <c r="I170" i="22"/>
  <c r="I169" i="22" s="1"/>
  <c r="H170" i="22"/>
  <c r="H169" i="22" s="1"/>
  <c r="J161" i="22"/>
  <c r="J160" i="22" s="1"/>
  <c r="I161" i="22"/>
  <c r="I160" i="22" s="1"/>
  <c r="H161" i="22"/>
  <c r="H160" i="22" s="1"/>
  <c r="J158" i="22"/>
  <c r="J157" i="22" s="1"/>
  <c r="I158" i="22"/>
  <c r="I157" i="22" s="1"/>
  <c r="H158" i="22"/>
  <c r="H157" i="22" s="1"/>
  <c r="J155" i="22"/>
  <c r="I155" i="22"/>
  <c r="H155" i="22"/>
  <c r="H154" i="22" s="1"/>
  <c r="J152" i="22"/>
  <c r="J151" i="22" s="1"/>
  <c r="I152" i="22"/>
  <c r="I151" i="22" s="1"/>
  <c r="H152" i="22"/>
  <c r="H151" i="22" s="1"/>
  <c r="J143" i="22"/>
  <c r="J142" i="22" s="1"/>
  <c r="I143" i="22"/>
  <c r="I142" i="22" s="1"/>
  <c r="H143" i="22"/>
  <c r="H142" i="22" s="1"/>
  <c r="J140" i="22"/>
  <c r="J139" i="22" s="1"/>
  <c r="I140" i="22"/>
  <c r="I139" i="22" s="1"/>
  <c r="H140" i="22"/>
  <c r="H139" i="22" s="1"/>
  <c r="J137" i="22"/>
  <c r="J136" i="22" s="1"/>
  <c r="I137" i="22"/>
  <c r="I136" i="22" s="1"/>
  <c r="H137" i="22"/>
  <c r="H136" i="22" s="1"/>
  <c r="J134" i="22"/>
  <c r="J133" i="22" s="1"/>
  <c r="I134" i="22"/>
  <c r="I133" i="22" s="1"/>
  <c r="H134" i="22"/>
  <c r="H133" i="22" s="1"/>
  <c r="H131" i="22"/>
  <c r="H130" i="22" s="1"/>
  <c r="H128" i="22"/>
  <c r="H127" i="22" s="1"/>
  <c r="J125" i="22"/>
  <c r="J124" i="22" s="1"/>
  <c r="I125" i="22"/>
  <c r="I124" i="22" s="1"/>
  <c r="H125" i="22"/>
  <c r="H124" i="22" s="1"/>
  <c r="H117" i="22"/>
  <c r="H116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5" i="22"/>
  <c r="J104" i="22" s="1"/>
  <c r="I105" i="22"/>
  <c r="I104" i="22" s="1"/>
  <c r="H105" i="22"/>
  <c r="H104" i="22" s="1"/>
  <c r="J99" i="22"/>
  <c r="I99" i="22"/>
  <c r="H99" i="22"/>
  <c r="H98" i="22" s="1"/>
  <c r="J96" i="22"/>
  <c r="J95" i="22" s="1"/>
  <c r="I96" i="22"/>
  <c r="I95" i="22" s="1"/>
  <c r="H96" i="22"/>
  <c r="H95" i="22" s="1"/>
  <c r="J93" i="22"/>
  <c r="I93" i="22"/>
  <c r="H93" i="22"/>
  <c r="J91" i="22"/>
  <c r="I91" i="22"/>
  <c r="H91" i="22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J79" i="22"/>
  <c r="J78" i="22" s="1"/>
  <c r="I79" i="22"/>
  <c r="I78" i="22" s="1"/>
  <c r="H79" i="22"/>
  <c r="H78" i="22" s="1"/>
  <c r="H76" i="22"/>
  <c r="H75" i="22" s="1"/>
  <c r="J73" i="22"/>
  <c r="I73" i="22"/>
  <c r="H73" i="22"/>
  <c r="J71" i="22"/>
  <c r="I71" i="22"/>
  <c r="H71" i="22"/>
  <c r="J68" i="22"/>
  <c r="J67" i="22" s="1"/>
  <c r="I68" i="22"/>
  <c r="I67" i="22" s="1"/>
  <c r="H68" i="22"/>
  <c r="H67" i="22" s="1"/>
  <c r="H65" i="22"/>
  <c r="H64" i="22" s="1"/>
  <c r="H62" i="22"/>
  <c r="H61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452" i="21"/>
  <c r="E451" i="21" s="1"/>
  <c r="E450" i="21" s="1"/>
  <c r="G448" i="21"/>
  <c r="G447" i="21" s="1"/>
  <c r="G446" i="21" s="1"/>
  <c r="F448" i="21"/>
  <c r="F447" i="21" s="1"/>
  <c r="F446" i="21" s="1"/>
  <c r="E448" i="21"/>
  <c r="E447" i="21" s="1"/>
  <c r="E446" i="21" s="1"/>
  <c r="G444" i="21"/>
  <c r="G443" i="21" s="1"/>
  <c r="F444" i="21"/>
  <c r="F443" i="21" s="1"/>
  <c r="E444" i="21"/>
  <c r="E443" i="21" s="1"/>
  <c r="G439" i="21"/>
  <c r="G438" i="21" s="1"/>
  <c r="G437" i="21" s="1"/>
  <c r="F439" i="21"/>
  <c r="F438" i="21" s="1"/>
  <c r="F437" i="21" s="1"/>
  <c r="E439" i="21"/>
  <c r="E438" i="21" s="1"/>
  <c r="E437" i="21" s="1"/>
  <c r="E435" i="21"/>
  <c r="E434" i="21" s="1"/>
  <c r="G432" i="21"/>
  <c r="G431" i="21" s="1"/>
  <c r="G430" i="21" s="1"/>
  <c r="F432" i="21"/>
  <c r="F431" i="21" s="1"/>
  <c r="F430" i="21" s="1"/>
  <c r="E432" i="21"/>
  <c r="E431" i="21" s="1"/>
  <c r="E427" i="21"/>
  <c r="E426" i="21" s="1"/>
  <c r="G424" i="21"/>
  <c r="G423" i="21" s="1"/>
  <c r="F424" i="21"/>
  <c r="F423" i="21" s="1"/>
  <c r="E424" i="21"/>
  <c r="E423" i="21" s="1"/>
  <c r="G421" i="21"/>
  <c r="G420" i="21" s="1"/>
  <c r="F421" i="21"/>
  <c r="F420" i="21" s="1"/>
  <c r="E421" i="21"/>
  <c r="E420" i="21" s="1"/>
  <c r="G418" i="21"/>
  <c r="G417" i="21" s="1"/>
  <c r="F418" i="21"/>
  <c r="F417" i="21" s="1"/>
  <c r="E418" i="21"/>
  <c r="E417" i="21" s="1"/>
  <c r="G415" i="21"/>
  <c r="F415" i="21"/>
  <c r="E415" i="21"/>
  <c r="G413" i="21"/>
  <c r="F413" i="21"/>
  <c r="E413" i="21"/>
  <c r="G410" i="21"/>
  <c r="G409" i="21" s="1"/>
  <c r="F410" i="21"/>
  <c r="F409" i="21" s="1"/>
  <c r="E410" i="21"/>
  <c r="E409" i="21" s="1"/>
  <c r="E405" i="21"/>
  <c r="E404" i="21" s="1"/>
  <c r="G402" i="21"/>
  <c r="G401" i="21" s="1"/>
  <c r="F402" i="21"/>
  <c r="F401" i="21" s="1"/>
  <c r="E402" i="21"/>
  <c r="E401" i="21" s="1"/>
  <c r="G399" i="21"/>
  <c r="G398" i="21" s="1"/>
  <c r="F399" i="21"/>
  <c r="F398" i="21" s="1"/>
  <c r="E399" i="21"/>
  <c r="E398" i="21" s="1"/>
  <c r="G396" i="21"/>
  <c r="G395" i="21" s="1"/>
  <c r="F396" i="21"/>
  <c r="F395" i="21" s="1"/>
  <c r="E396" i="21"/>
  <c r="E395" i="21" s="1"/>
  <c r="G393" i="21"/>
  <c r="G392" i="21" s="1"/>
  <c r="F393" i="21"/>
  <c r="F392" i="21" s="1"/>
  <c r="E393" i="21"/>
  <c r="E392" i="21" s="1"/>
  <c r="G389" i="21"/>
  <c r="G388" i="21" s="1"/>
  <c r="F389" i="21"/>
  <c r="F388" i="21" s="1"/>
  <c r="E389" i="21"/>
  <c r="E388" i="21" s="1"/>
  <c r="G385" i="21"/>
  <c r="G384" i="21" s="1"/>
  <c r="F385" i="21"/>
  <c r="F384" i="21" s="1"/>
  <c r="E385" i="21"/>
  <c r="E384" i="21" s="1"/>
  <c r="G382" i="21"/>
  <c r="G381" i="21" s="1"/>
  <c r="F382" i="21"/>
  <c r="F381" i="21" s="1"/>
  <c r="E382" i="21"/>
  <c r="E381" i="21" s="1"/>
  <c r="G378" i="21"/>
  <c r="G377" i="21" s="1"/>
  <c r="G376" i="21" s="1"/>
  <c r="F378" i="21"/>
  <c r="F377" i="21" s="1"/>
  <c r="F376" i="21" s="1"/>
  <c r="E378" i="21"/>
  <c r="E377" i="21" s="1"/>
  <c r="E376" i="21" s="1"/>
  <c r="G373" i="21"/>
  <c r="G372" i="21" s="1"/>
  <c r="G371" i="21" s="1"/>
  <c r="F373" i="21"/>
  <c r="F372" i="21" s="1"/>
  <c r="F371" i="21" s="1"/>
  <c r="E373" i="21"/>
  <c r="E372" i="21" s="1"/>
  <c r="E371" i="21" s="1"/>
  <c r="G369" i="21"/>
  <c r="G368" i="21" s="1"/>
  <c r="F369" i="21"/>
  <c r="F368" i="21" s="1"/>
  <c r="E369" i="21"/>
  <c r="E368" i="21" s="1"/>
  <c r="G366" i="21"/>
  <c r="G365" i="21" s="1"/>
  <c r="F366" i="21"/>
  <c r="F365" i="21" s="1"/>
  <c r="E366" i="21"/>
  <c r="E365" i="21" s="1"/>
  <c r="E363" i="21"/>
  <c r="E362" i="21" s="1"/>
  <c r="E360" i="21"/>
  <c r="E359" i="21" s="1"/>
  <c r="G357" i="21"/>
  <c r="G356" i="21" s="1"/>
  <c r="F357" i="21"/>
  <c r="F356" i="21" s="1"/>
  <c r="E357" i="21"/>
  <c r="E356" i="21" s="1"/>
  <c r="G345" i="21"/>
  <c r="G344" i="21" s="1"/>
  <c r="F345" i="21"/>
  <c r="F344" i="21" s="1"/>
  <c r="E345" i="21"/>
  <c r="E344" i="21" s="1"/>
  <c r="G342" i="21"/>
  <c r="G341" i="21" s="1"/>
  <c r="F342" i="21"/>
  <c r="F341" i="21" s="1"/>
  <c r="E342" i="21"/>
  <c r="E341" i="21" s="1"/>
  <c r="E339" i="21"/>
  <c r="E338" i="21" s="1"/>
  <c r="G336" i="21"/>
  <c r="G335" i="21" s="1"/>
  <c r="F336" i="21"/>
  <c r="F335" i="21" s="1"/>
  <c r="E336" i="21"/>
  <c r="E335" i="21" s="1"/>
  <c r="G333" i="21"/>
  <c r="G332" i="21" s="1"/>
  <c r="F333" i="21"/>
  <c r="F332" i="21" s="1"/>
  <c r="E333" i="21"/>
  <c r="E332" i="21" s="1"/>
  <c r="G330" i="21"/>
  <c r="G329" i="21" s="1"/>
  <c r="F330" i="21"/>
  <c r="F329" i="21" s="1"/>
  <c r="E330" i="21"/>
  <c r="E329" i="21" s="1"/>
  <c r="G325" i="21"/>
  <c r="G324" i="21" s="1"/>
  <c r="F325" i="21"/>
  <c r="F324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6" i="21"/>
  <c r="G315" i="21" s="1"/>
  <c r="F316" i="21"/>
  <c r="F315" i="21" s="1"/>
  <c r="E316" i="21"/>
  <c r="E315" i="21" s="1"/>
  <c r="G313" i="21"/>
  <c r="G312" i="21" s="1"/>
  <c r="F313" i="21"/>
  <c r="F312" i="21" s="1"/>
  <c r="E313" i="21"/>
  <c r="E312" i="21" s="1"/>
  <c r="G310" i="21"/>
  <c r="G309" i="21" s="1"/>
  <c r="F310" i="21"/>
  <c r="F309" i="21" s="1"/>
  <c r="E310" i="21"/>
  <c r="E309" i="21" s="1"/>
  <c r="E307" i="21"/>
  <c r="G305" i="21"/>
  <c r="F305" i="21"/>
  <c r="E305" i="21"/>
  <c r="G303" i="21"/>
  <c r="G302" i="21" s="1"/>
  <c r="F303" i="21"/>
  <c r="F302" i="21" s="1"/>
  <c r="E302" i="21"/>
  <c r="G299" i="21"/>
  <c r="G298" i="21" s="1"/>
  <c r="F299" i="21"/>
  <c r="F298" i="21" s="1"/>
  <c r="E299" i="21"/>
  <c r="E298" i="21" s="1"/>
  <c r="E296" i="21"/>
  <c r="E295" i="21" s="1"/>
  <c r="G293" i="21"/>
  <c r="G292" i="21" s="1"/>
  <c r="F293" i="21"/>
  <c r="F292" i="21" s="1"/>
  <c r="E293" i="21"/>
  <c r="E292" i="21" s="1"/>
  <c r="G290" i="21"/>
  <c r="G289" i="21" s="1"/>
  <c r="F290" i="21"/>
  <c r="F289" i="21" s="1"/>
  <c r="E290" i="21"/>
  <c r="E289" i="21" s="1"/>
  <c r="G286" i="21"/>
  <c r="G285" i="21" s="1"/>
  <c r="G284" i="21" s="1"/>
  <c r="F286" i="21"/>
  <c r="F285" i="21" s="1"/>
  <c r="F284" i="21" s="1"/>
  <c r="E286" i="21"/>
  <c r="E285" i="21" s="1"/>
  <c r="E284" i="21" s="1"/>
  <c r="E282" i="21"/>
  <c r="E278" i="21"/>
  <c r="G275" i="21"/>
  <c r="G274" i="21" s="1"/>
  <c r="G273" i="21" s="1"/>
  <c r="F275" i="21"/>
  <c r="F274" i="21" s="1"/>
  <c r="F273" i="21" s="1"/>
  <c r="E275" i="21"/>
  <c r="E274" i="21" s="1"/>
  <c r="G268" i="21"/>
  <c r="G267" i="21" s="1"/>
  <c r="F268" i="21"/>
  <c r="F267" i="21" s="1"/>
  <c r="E268" i="21"/>
  <c r="E267" i="21" s="1"/>
  <c r="G265" i="21"/>
  <c r="G264" i="21" s="1"/>
  <c r="F265" i="21"/>
  <c r="F264" i="21" s="1"/>
  <c r="E265" i="21"/>
  <c r="E264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E256" i="21"/>
  <c r="E255" i="21" s="1"/>
  <c r="G253" i="21"/>
  <c r="G252" i="21" s="1"/>
  <c r="F253" i="21"/>
  <c r="F252" i="21" s="1"/>
  <c r="E253" i="21"/>
  <c r="E252" i="21" s="1"/>
  <c r="G250" i="21"/>
  <c r="G249" i="21" s="1"/>
  <c r="F250" i="21"/>
  <c r="F249" i="21" s="1"/>
  <c r="E250" i="21"/>
  <c r="E249" i="21" s="1"/>
  <c r="G247" i="21"/>
  <c r="G246" i="21" s="1"/>
  <c r="F247" i="21"/>
  <c r="F246" i="21" s="1"/>
  <c r="E247" i="21"/>
  <c r="E246" i="21" s="1"/>
  <c r="G242" i="21"/>
  <c r="G241" i="21" s="1"/>
  <c r="F242" i="21"/>
  <c r="F241" i="21" s="1"/>
  <c r="E242" i="21"/>
  <c r="E241" i="21" s="1"/>
  <c r="G239" i="21"/>
  <c r="G238" i="21" s="1"/>
  <c r="F239" i="21"/>
  <c r="F238" i="21" s="1"/>
  <c r="E239" i="21"/>
  <c r="E238" i="21" s="1"/>
  <c r="G233" i="21"/>
  <c r="G227" i="21" s="1"/>
  <c r="G226" i="21" s="1"/>
  <c r="F233" i="21"/>
  <c r="F227" i="21" s="1"/>
  <c r="F226" i="21" s="1"/>
  <c r="E233" i="21"/>
  <c r="G218" i="21"/>
  <c r="G217" i="21" s="1"/>
  <c r="G216" i="21" s="1"/>
  <c r="F218" i="21"/>
  <c r="F217" i="21" s="1"/>
  <c r="F216" i="21" s="1"/>
  <c r="E218" i="21"/>
  <c r="E217" i="21" s="1"/>
  <c r="E216" i="21" s="1"/>
  <c r="G214" i="21"/>
  <c r="G213" i="21" s="1"/>
  <c r="F214" i="21"/>
  <c r="F213" i="21" s="1"/>
  <c r="E214" i="21"/>
  <c r="E213" i="21" s="1"/>
  <c r="G211" i="21"/>
  <c r="G210" i="21" s="1"/>
  <c r="F211" i="21"/>
  <c r="F210" i="21" s="1"/>
  <c r="E211" i="21"/>
  <c r="E210" i="21" s="1"/>
  <c r="G208" i="21"/>
  <c r="G207" i="21" s="1"/>
  <c r="F208" i="21"/>
  <c r="F207" i="21" s="1"/>
  <c r="E208" i="21"/>
  <c r="E207" i="21" s="1"/>
  <c r="E205" i="21"/>
  <c r="E203" i="21"/>
  <c r="E199" i="21"/>
  <c r="E198" i="21" s="1"/>
  <c r="E197" i="21" s="1"/>
  <c r="G194" i="21"/>
  <c r="G193" i="21" s="1"/>
  <c r="F194" i="21"/>
  <c r="F193" i="21" s="1"/>
  <c r="E194" i="21"/>
  <c r="E193" i="21" s="1"/>
  <c r="G191" i="21"/>
  <c r="G190" i="21" s="1"/>
  <c r="F191" i="21"/>
  <c r="F190" i="21" s="1"/>
  <c r="E191" i="21"/>
  <c r="E190" i="21" s="1"/>
  <c r="G188" i="21"/>
  <c r="G187" i="21" s="1"/>
  <c r="F188" i="21"/>
  <c r="F187" i="21" s="1"/>
  <c r="E188" i="21"/>
  <c r="E187" i="21" s="1"/>
  <c r="G185" i="21"/>
  <c r="G184" i="21" s="1"/>
  <c r="F185" i="21"/>
  <c r="F184" i="21" s="1"/>
  <c r="E185" i="21"/>
  <c r="E184" i="21" s="1"/>
  <c r="G182" i="21"/>
  <c r="G181" i="21" s="1"/>
  <c r="F182" i="21"/>
  <c r="F181" i="21" s="1"/>
  <c r="E182" i="21"/>
  <c r="E181" i="21" s="1"/>
  <c r="G176" i="21"/>
  <c r="F176" i="21"/>
  <c r="E176" i="21"/>
  <c r="G174" i="21"/>
  <c r="F174" i="21"/>
  <c r="E174" i="21"/>
  <c r="G167" i="21"/>
  <c r="G166" i="21" s="1"/>
  <c r="F167" i="21"/>
  <c r="F166" i="21" s="1"/>
  <c r="E167" i="21"/>
  <c r="E166" i="21" s="1"/>
  <c r="G164" i="21"/>
  <c r="G163" i="21" s="1"/>
  <c r="F164" i="21"/>
  <c r="F163" i="21" s="1"/>
  <c r="E164" i="21"/>
  <c r="E163" i="21" s="1"/>
  <c r="E162" i="21" s="1"/>
  <c r="G160" i="21"/>
  <c r="G159" i="21" s="1"/>
  <c r="G158" i="21" s="1"/>
  <c r="F160" i="21"/>
  <c r="F159" i="21" s="1"/>
  <c r="F158" i="21" s="1"/>
  <c r="E160" i="21"/>
  <c r="E159" i="21" s="1"/>
  <c r="E158" i="21" s="1"/>
  <c r="G156" i="21"/>
  <c r="G155" i="21" s="1"/>
  <c r="G154" i="21" s="1"/>
  <c r="F156" i="21"/>
  <c r="F155" i="21" s="1"/>
  <c r="F154" i="21" s="1"/>
  <c r="E156" i="21"/>
  <c r="E155" i="21" s="1"/>
  <c r="E154" i="21" s="1"/>
  <c r="G151" i="21"/>
  <c r="G150" i="21" s="1"/>
  <c r="F151" i="21"/>
  <c r="F150" i="21" s="1"/>
  <c r="E151" i="21"/>
  <c r="E150" i="21" s="1"/>
  <c r="G148" i="21"/>
  <c r="G147" i="21" s="1"/>
  <c r="F148" i="21"/>
  <c r="F147" i="21" s="1"/>
  <c r="E148" i="21"/>
  <c r="E147" i="21" s="1"/>
  <c r="E144" i="21"/>
  <c r="E142" i="21"/>
  <c r="G138" i="21"/>
  <c r="G137" i="21" s="1"/>
  <c r="F138" i="21"/>
  <c r="F137" i="21" s="1"/>
  <c r="E138" i="21"/>
  <c r="E137" i="21" s="1"/>
  <c r="G135" i="21"/>
  <c r="F135" i="21"/>
  <c r="E135" i="21"/>
  <c r="G133" i="21"/>
  <c r="F133" i="21"/>
  <c r="E133" i="21"/>
  <c r="G128" i="21"/>
  <c r="G127" i="21" s="1"/>
  <c r="G126" i="21" s="1"/>
  <c r="G125" i="21" s="1"/>
  <c r="F128" i="21"/>
  <c r="F127" i="21" s="1"/>
  <c r="F126" i="21" s="1"/>
  <c r="F125" i="21" s="1"/>
  <c r="E128" i="21"/>
  <c r="E127" i="21" s="1"/>
  <c r="E126" i="21" s="1"/>
  <c r="E125" i="21" s="1"/>
  <c r="E123" i="21"/>
  <c r="E122" i="21" s="1"/>
  <c r="G120" i="21"/>
  <c r="G119" i="21" s="1"/>
  <c r="F120" i="21"/>
  <c r="F119" i="21" s="1"/>
  <c r="E120" i="21"/>
  <c r="E119" i="21" s="1"/>
  <c r="E114" i="21"/>
  <c r="E113" i="21" s="1"/>
  <c r="G111" i="21"/>
  <c r="G110" i="21" s="1"/>
  <c r="F111" i="21"/>
  <c r="F110" i="21" s="1"/>
  <c r="E111" i="21"/>
  <c r="E110" i="21" s="1"/>
  <c r="G108" i="21"/>
  <c r="F108" i="21"/>
  <c r="E108" i="21"/>
  <c r="G106" i="21"/>
  <c r="F106" i="21"/>
  <c r="E106" i="21"/>
  <c r="G103" i="21"/>
  <c r="G102" i="21" s="1"/>
  <c r="F103" i="21"/>
  <c r="F102" i="21" s="1"/>
  <c r="E103" i="21"/>
  <c r="E102" i="21" s="1"/>
  <c r="G97" i="21"/>
  <c r="G96" i="21" s="1"/>
  <c r="F97" i="21"/>
  <c r="F96" i="21" s="1"/>
  <c r="E97" i="21"/>
  <c r="E96" i="21" s="1"/>
  <c r="E94" i="21"/>
  <c r="E93" i="21" s="1"/>
  <c r="E91" i="21"/>
  <c r="E90" i="21" s="1"/>
  <c r="G88" i="21"/>
  <c r="F88" i="21"/>
  <c r="E88" i="21"/>
  <c r="G86" i="21"/>
  <c r="F86" i="21"/>
  <c r="E86" i="21"/>
  <c r="G84" i="21"/>
  <c r="F84" i="21"/>
  <c r="E84" i="21"/>
  <c r="G80" i="21"/>
  <c r="G79" i="21" s="1"/>
  <c r="G78" i="21" s="1"/>
  <c r="F80" i="21"/>
  <c r="F79" i="21" s="1"/>
  <c r="F78" i="21" s="1"/>
  <c r="E80" i="21"/>
  <c r="E79" i="21" s="1"/>
  <c r="E78" i="21" s="1"/>
  <c r="E76" i="21"/>
  <c r="E75" i="21" s="1"/>
  <c r="E74" i="21" s="1"/>
  <c r="G72" i="21"/>
  <c r="G71" i="21" s="1"/>
  <c r="F72" i="21"/>
  <c r="F71" i="21" s="1"/>
  <c r="E72" i="21"/>
  <c r="E71" i="21" s="1"/>
  <c r="G69" i="21"/>
  <c r="G68" i="21" s="1"/>
  <c r="F69" i="21"/>
  <c r="F68" i="21" s="1"/>
  <c r="E69" i="21"/>
  <c r="E68" i="21" s="1"/>
  <c r="G66" i="21"/>
  <c r="F66" i="21"/>
  <c r="E66" i="21"/>
  <c r="G64" i="21"/>
  <c r="F64" i="21"/>
  <c r="E64" i="21"/>
  <c r="E61" i="21"/>
  <c r="E60" i="21" s="1"/>
  <c r="G58" i="21"/>
  <c r="G57" i="21" s="1"/>
  <c r="F58" i="21"/>
  <c r="F57" i="21" s="1"/>
  <c r="E58" i="21"/>
  <c r="E57" i="21" s="1"/>
  <c r="G55" i="21"/>
  <c r="F55" i="21"/>
  <c r="E55" i="21"/>
  <c r="G53" i="21"/>
  <c r="F53" i="21"/>
  <c r="E53" i="21"/>
  <c r="G49" i="21"/>
  <c r="G48" i="21" s="1"/>
  <c r="G47" i="21" s="1"/>
  <c r="F49" i="21"/>
  <c r="F48" i="21" s="1"/>
  <c r="F47" i="21" s="1"/>
  <c r="E49" i="21"/>
  <c r="E48" i="21" s="1"/>
  <c r="E47" i="21" s="1"/>
  <c r="E45" i="21"/>
  <c r="E44" i="21" s="1"/>
  <c r="G44" i="21"/>
  <c r="F44" i="21"/>
  <c r="G42" i="21"/>
  <c r="G41" i="21" s="1"/>
  <c r="F42" i="21"/>
  <c r="F41" i="21" s="1"/>
  <c r="E42" i="21"/>
  <c r="E41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476" i="20"/>
  <c r="I475" i="20" s="1"/>
  <c r="H476" i="20"/>
  <c r="H475" i="20" s="1"/>
  <c r="G476" i="20"/>
  <c r="G475" i="20" s="1"/>
  <c r="I473" i="20"/>
  <c r="I472" i="20" s="1"/>
  <c r="H473" i="20"/>
  <c r="H472" i="20" s="1"/>
  <c r="G473" i="20"/>
  <c r="G472" i="20" s="1"/>
  <c r="I470" i="20"/>
  <c r="H470" i="20"/>
  <c r="G470" i="20"/>
  <c r="I468" i="20"/>
  <c r="H468" i="20"/>
  <c r="G468" i="20"/>
  <c r="I462" i="20"/>
  <c r="I461" i="20" s="1"/>
  <c r="I460" i="20" s="1"/>
  <c r="H462" i="20"/>
  <c r="H461" i="20" s="1"/>
  <c r="H460" i="20" s="1"/>
  <c r="G462" i="20"/>
  <c r="G461" i="20" s="1"/>
  <c r="G460" i="20" s="1"/>
  <c r="G458" i="20"/>
  <c r="G457" i="20" s="1"/>
  <c r="I455" i="20"/>
  <c r="I454" i="20" s="1"/>
  <c r="I453" i="20" s="1"/>
  <c r="H455" i="20"/>
  <c r="H454" i="20" s="1"/>
  <c r="H453" i="20" s="1"/>
  <c r="G455" i="20"/>
  <c r="G454" i="20" s="1"/>
  <c r="G450" i="20"/>
  <c r="G449" i="20" s="1"/>
  <c r="I447" i="20"/>
  <c r="I446" i="20" s="1"/>
  <c r="H447" i="20"/>
  <c r="H446" i="20" s="1"/>
  <c r="G447" i="20"/>
  <c r="G446" i="20" s="1"/>
  <c r="I444" i="20"/>
  <c r="I443" i="20" s="1"/>
  <c r="H444" i="20"/>
  <c r="H443" i="20" s="1"/>
  <c r="G444" i="20"/>
  <c r="G443" i="20" s="1"/>
  <c r="I441" i="20"/>
  <c r="H441" i="20"/>
  <c r="H440" i="20" s="1"/>
  <c r="G441" i="20"/>
  <c r="G440" i="20" s="1"/>
  <c r="I438" i="20"/>
  <c r="H438" i="20"/>
  <c r="G438" i="20"/>
  <c r="I436" i="20"/>
  <c r="H436" i="20"/>
  <c r="G436" i="20"/>
  <c r="I433" i="20"/>
  <c r="I432" i="20" s="1"/>
  <c r="H433" i="20"/>
  <c r="H432" i="20" s="1"/>
  <c r="G433" i="20"/>
  <c r="G432" i="20" s="1"/>
  <c r="G428" i="20"/>
  <c r="G427" i="20" s="1"/>
  <c r="I425" i="20"/>
  <c r="I424" i="20" s="1"/>
  <c r="H425" i="20"/>
  <c r="H424" i="20" s="1"/>
  <c r="G425" i="20"/>
  <c r="G424" i="20" s="1"/>
  <c r="I422" i="20"/>
  <c r="I421" i="20" s="1"/>
  <c r="H422" i="20"/>
  <c r="H421" i="20" s="1"/>
  <c r="G422" i="20"/>
  <c r="G421" i="20" s="1"/>
  <c r="I419" i="20"/>
  <c r="I418" i="20" s="1"/>
  <c r="H419" i="20"/>
  <c r="H418" i="20" s="1"/>
  <c r="G419" i="20"/>
  <c r="G418" i="20" s="1"/>
  <c r="I415" i="20"/>
  <c r="I414" i="20" s="1"/>
  <c r="H415" i="20"/>
  <c r="H414" i="20" s="1"/>
  <c r="G415" i="20"/>
  <c r="G414" i="20" s="1"/>
  <c r="I411" i="20"/>
  <c r="I410" i="20" s="1"/>
  <c r="H411" i="20"/>
  <c r="H410" i="20" s="1"/>
  <c r="G411" i="20"/>
  <c r="G410" i="20" s="1"/>
  <c r="I408" i="20"/>
  <c r="I407" i="20" s="1"/>
  <c r="H408" i="20"/>
  <c r="H407" i="20" s="1"/>
  <c r="G408" i="20"/>
  <c r="G407" i="20" s="1"/>
  <c r="I404" i="20"/>
  <c r="I403" i="20" s="1"/>
  <c r="I402" i="20" s="1"/>
  <c r="H404" i="20"/>
  <c r="H403" i="20" s="1"/>
  <c r="H402" i="20" s="1"/>
  <c r="G404" i="20"/>
  <c r="G403" i="20" s="1"/>
  <c r="G402" i="20" s="1"/>
  <c r="I399" i="20"/>
  <c r="I398" i="20" s="1"/>
  <c r="I397" i="20" s="1"/>
  <c r="H399" i="20"/>
  <c r="H398" i="20" s="1"/>
  <c r="H397" i="20" s="1"/>
  <c r="G399" i="20"/>
  <c r="G398" i="20" s="1"/>
  <c r="G397" i="20" s="1"/>
  <c r="I395" i="20"/>
  <c r="I394" i="20" s="1"/>
  <c r="H395" i="20"/>
  <c r="H394" i="20" s="1"/>
  <c r="G395" i="20"/>
  <c r="G394" i="20" s="1"/>
  <c r="I392" i="20"/>
  <c r="I391" i="20" s="1"/>
  <c r="H392" i="20"/>
  <c r="H391" i="20" s="1"/>
  <c r="G392" i="20"/>
  <c r="G391" i="20" s="1"/>
  <c r="G389" i="20"/>
  <c r="G388" i="20" s="1"/>
  <c r="G386" i="20"/>
  <c r="G385" i="20" s="1"/>
  <c r="I383" i="20"/>
  <c r="I382" i="20" s="1"/>
  <c r="H383" i="20"/>
  <c r="H382" i="20" s="1"/>
  <c r="G383" i="20"/>
  <c r="G382" i="20" s="1"/>
  <c r="I371" i="20"/>
  <c r="I370" i="20" s="1"/>
  <c r="H371" i="20"/>
  <c r="H370" i="20" s="1"/>
  <c r="G371" i="20"/>
  <c r="G370" i="20" s="1"/>
  <c r="I368" i="20"/>
  <c r="I367" i="20" s="1"/>
  <c r="H368" i="20"/>
  <c r="H367" i="20" s="1"/>
  <c r="G368" i="20"/>
  <c r="G367" i="20" s="1"/>
  <c r="G365" i="20"/>
  <c r="G364" i="20" s="1"/>
  <c r="I362" i="20"/>
  <c r="I361" i="20" s="1"/>
  <c r="H362" i="20"/>
  <c r="H361" i="20" s="1"/>
  <c r="G362" i="20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I344" i="20" s="1"/>
  <c r="I343" i="20" s="1"/>
  <c r="H351" i="20"/>
  <c r="H350" i="20" s="1"/>
  <c r="H344" i="20" s="1"/>
  <c r="H343" i="20" s="1"/>
  <c r="G351" i="20"/>
  <c r="G350" i="20" s="1"/>
  <c r="I335" i="20"/>
  <c r="I334" i="20" s="1"/>
  <c r="I333" i="20" s="1"/>
  <c r="H335" i="20"/>
  <c r="H334" i="20" s="1"/>
  <c r="H333" i="20" s="1"/>
  <c r="G335" i="20"/>
  <c r="G334" i="20" s="1"/>
  <c r="G333" i="20" s="1"/>
  <c r="I331" i="20"/>
  <c r="I330" i="20" s="1"/>
  <c r="H331" i="20"/>
  <c r="H330" i="20" s="1"/>
  <c r="G331" i="20"/>
  <c r="G330" i="20" s="1"/>
  <c r="I328" i="20"/>
  <c r="I327" i="20" s="1"/>
  <c r="H328" i="20"/>
  <c r="H327" i="20" s="1"/>
  <c r="G328" i="20"/>
  <c r="G327" i="20" s="1"/>
  <c r="I325" i="20"/>
  <c r="I324" i="20" s="1"/>
  <c r="H325" i="20"/>
  <c r="H324" i="20" s="1"/>
  <c r="G325" i="20"/>
  <c r="G324" i="20" s="1"/>
  <c r="G322" i="20"/>
  <c r="G320" i="20"/>
  <c r="G316" i="20"/>
  <c r="G315" i="20" s="1"/>
  <c r="G314" i="20" s="1"/>
  <c r="I311" i="20"/>
  <c r="I310" i="20" s="1"/>
  <c r="H311" i="20"/>
  <c r="H310" i="20" s="1"/>
  <c r="G311" i="20"/>
  <c r="G310" i="20" s="1"/>
  <c r="I308" i="20"/>
  <c r="I307" i="20" s="1"/>
  <c r="H308" i="20"/>
  <c r="H307" i="20" s="1"/>
  <c r="G308" i="20"/>
  <c r="G307" i="20" s="1"/>
  <c r="I302" i="20"/>
  <c r="H302" i="20"/>
  <c r="G302" i="20"/>
  <c r="I300" i="20"/>
  <c r="H300" i="20"/>
  <c r="G300" i="20"/>
  <c r="I293" i="20"/>
  <c r="I292" i="20" s="1"/>
  <c r="H293" i="20"/>
  <c r="H292" i="20" s="1"/>
  <c r="G293" i="20"/>
  <c r="G292" i="20" s="1"/>
  <c r="I290" i="20"/>
  <c r="I289" i="20" s="1"/>
  <c r="H290" i="20"/>
  <c r="H289" i="20" s="1"/>
  <c r="G290" i="20"/>
  <c r="G289" i="20" s="1"/>
  <c r="G288" i="20" s="1"/>
  <c r="I286" i="20"/>
  <c r="I285" i="20" s="1"/>
  <c r="I284" i="20" s="1"/>
  <c r="H286" i="20"/>
  <c r="H285" i="20" s="1"/>
  <c r="H284" i="20" s="1"/>
  <c r="G286" i="20"/>
  <c r="G285" i="20" s="1"/>
  <c r="G284" i="20" s="1"/>
  <c r="I282" i="20"/>
  <c r="I281" i="20" s="1"/>
  <c r="I280" i="20" s="1"/>
  <c r="H282" i="20"/>
  <c r="H281" i="20" s="1"/>
  <c r="H280" i="20" s="1"/>
  <c r="G282" i="20"/>
  <c r="G281" i="20" s="1"/>
  <c r="G280" i="20" s="1"/>
  <c r="I277" i="20"/>
  <c r="I276" i="20" s="1"/>
  <c r="H277" i="20"/>
  <c r="H276" i="20" s="1"/>
  <c r="G277" i="20"/>
  <c r="G276" i="20" s="1"/>
  <c r="I274" i="20"/>
  <c r="I273" i="20" s="1"/>
  <c r="H274" i="20"/>
  <c r="H273" i="20" s="1"/>
  <c r="G274" i="20"/>
  <c r="G273" i="20" s="1"/>
  <c r="G270" i="20"/>
  <c r="G269" i="20" s="1"/>
  <c r="G268" i="20" s="1"/>
  <c r="I266" i="20"/>
  <c r="I265" i="20" s="1"/>
  <c r="H266" i="20"/>
  <c r="H265" i="20" s="1"/>
  <c r="G266" i="20"/>
  <c r="G265" i="20" s="1"/>
  <c r="I263" i="20"/>
  <c r="H263" i="20"/>
  <c r="G263" i="20"/>
  <c r="I261" i="20"/>
  <c r="H261" i="20"/>
  <c r="G261" i="20"/>
  <c r="I256" i="20"/>
  <c r="I255" i="20" s="1"/>
  <c r="I254" i="20" s="1"/>
  <c r="I253" i="20" s="1"/>
  <c r="H256" i="20"/>
  <c r="H255" i="20" s="1"/>
  <c r="H254" i="20" s="1"/>
  <c r="H253" i="20" s="1"/>
  <c r="G256" i="20"/>
  <c r="G255" i="20" s="1"/>
  <c r="G254" i="20" s="1"/>
  <c r="G253" i="20" s="1"/>
  <c r="G251" i="20"/>
  <c r="G250" i="20" s="1"/>
  <c r="I248" i="20"/>
  <c r="I247" i="20" s="1"/>
  <c r="H248" i="20"/>
  <c r="H247" i="20" s="1"/>
  <c r="G248" i="20"/>
  <c r="G247" i="20" s="1"/>
  <c r="I242" i="20"/>
  <c r="I241" i="20" s="1"/>
  <c r="H242" i="20"/>
  <c r="H241" i="20" s="1"/>
  <c r="G242" i="20"/>
  <c r="G241" i="20" s="1"/>
  <c r="G239" i="20"/>
  <c r="G238" i="20" s="1"/>
  <c r="G236" i="20"/>
  <c r="G235" i="20" s="1"/>
  <c r="I233" i="20"/>
  <c r="H233" i="20"/>
  <c r="G233" i="20"/>
  <c r="I231" i="20"/>
  <c r="H231" i="20"/>
  <c r="G231" i="20"/>
  <c r="I229" i="20"/>
  <c r="H229" i="20"/>
  <c r="G229" i="20"/>
  <c r="G225" i="20"/>
  <c r="G224" i="20" s="1"/>
  <c r="G223" i="20" s="1"/>
  <c r="I221" i="20"/>
  <c r="I220" i="20" s="1"/>
  <c r="I219" i="20" s="1"/>
  <c r="H221" i="20"/>
  <c r="H220" i="20" s="1"/>
  <c r="H219" i="20" s="1"/>
  <c r="G221" i="20"/>
  <c r="G220" i="20" s="1"/>
  <c r="G219" i="20" s="1"/>
  <c r="G216" i="20"/>
  <c r="G215" i="20" s="1"/>
  <c r="I213" i="20"/>
  <c r="I212" i="20" s="1"/>
  <c r="H213" i="20"/>
  <c r="H212" i="20" s="1"/>
  <c r="G213" i="20"/>
  <c r="G212" i="20" s="1"/>
  <c r="I210" i="20"/>
  <c r="H210" i="20"/>
  <c r="G210" i="20"/>
  <c r="I208" i="20"/>
  <c r="H208" i="20"/>
  <c r="G208" i="20"/>
  <c r="I205" i="20"/>
  <c r="I204" i="20" s="1"/>
  <c r="H205" i="20"/>
  <c r="H204" i="20" s="1"/>
  <c r="G205" i="20"/>
  <c r="G204" i="20" s="1"/>
  <c r="G199" i="20"/>
  <c r="G198" i="20" s="1"/>
  <c r="G197" i="20" s="1"/>
  <c r="G195" i="20"/>
  <c r="G194" i="20" s="1"/>
  <c r="G193" i="20" s="1"/>
  <c r="I191" i="20"/>
  <c r="I190" i="20" s="1"/>
  <c r="I189" i="20" s="1"/>
  <c r="I188" i="20" s="1"/>
  <c r="H191" i="20"/>
  <c r="H190" i="20" s="1"/>
  <c r="H189" i="20" s="1"/>
  <c r="H188" i="20" s="1"/>
  <c r="G191" i="20"/>
  <c r="G190" i="20" s="1"/>
  <c r="G189" i="20" s="1"/>
  <c r="G186" i="20"/>
  <c r="G185" i="20" s="1"/>
  <c r="G184" i="20" s="1"/>
  <c r="G183" i="20" s="1"/>
  <c r="I181" i="20"/>
  <c r="I180" i="20" s="1"/>
  <c r="I179" i="20" s="1"/>
  <c r="H181" i="20"/>
  <c r="H180" i="20" s="1"/>
  <c r="H179" i="20" s="1"/>
  <c r="G181" i="20"/>
  <c r="G180" i="20" s="1"/>
  <c r="G179" i="20" s="1"/>
  <c r="I177" i="20"/>
  <c r="I176" i="20" s="1"/>
  <c r="I175" i="20" s="1"/>
  <c r="H177" i="20"/>
  <c r="H176" i="20" s="1"/>
  <c r="H175" i="20" s="1"/>
  <c r="G177" i="20"/>
  <c r="G176" i="20" s="1"/>
  <c r="G175" i="20" s="1"/>
  <c r="G173" i="20"/>
  <c r="G172" i="20" s="1"/>
  <c r="I170" i="20"/>
  <c r="I169" i="20" s="1"/>
  <c r="H170" i="20"/>
  <c r="H169" i="20" s="1"/>
  <c r="G170" i="20"/>
  <c r="G169" i="20" s="1"/>
  <c r="I167" i="20"/>
  <c r="H167" i="20"/>
  <c r="G167" i="20"/>
  <c r="I165" i="20"/>
  <c r="H165" i="20"/>
  <c r="G165" i="20"/>
  <c r="I159" i="20"/>
  <c r="I158" i="20" s="1"/>
  <c r="H159" i="20"/>
  <c r="H158" i="20" s="1"/>
  <c r="G159" i="20"/>
  <c r="G158" i="20" s="1"/>
  <c r="I156" i="20"/>
  <c r="I155" i="20" s="1"/>
  <c r="H156" i="20"/>
  <c r="H155" i="20" s="1"/>
  <c r="G156" i="20"/>
  <c r="G155" i="20" s="1"/>
  <c r="I153" i="20"/>
  <c r="I152" i="20" s="1"/>
  <c r="H153" i="20"/>
  <c r="H152" i="20" s="1"/>
  <c r="G153" i="20"/>
  <c r="G152" i="20" s="1"/>
  <c r="G147" i="20"/>
  <c r="G146" i="20" s="1"/>
  <c r="I144" i="20"/>
  <c r="I143" i="20" s="1"/>
  <c r="H144" i="20"/>
  <c r="H143" i="20" s="1"/>
  <c r="G144" i="20"/>
  <c r="G143" i="20" s="1"/>
  <c r="I141" i="20"/>
  <c r="H141" i="20"/>
  <c r="G141" i="20"/>
  <c r="I139" i="20"/>
  <c r="H139" i="20"/>
  <c r="G139" i="20"/>
  <c r="I133" i="20"/>
  <c r="I132" i="20" s="1"/>
  <c r="I131" i="20" s="1"/>
  <c r="I130" i="20" s="1"/>
  <c r="H133" i="20"/>
  <c r="H132" i="20" s="1"/>
  <c r="H131" i="20" s="1"/>
  <c r="H130" i="20" s="1"/>
  <c r="G133" i="20"/>
  <c r="G132" i="20" s="1"/>
  <c r="G131" i="20" s="1"/>
  <c r="G130" i="20" s="1"/>
  <c r="I128" i="20"/>
  <c r="I127" i="20" s="1"/>
  <c r="H128" i="20"/>
  <c r="H127" i="20" s="1"/>
  <c r="G128" i="20"/>
  <c r="G127" i="20" s="1"/>
  <c r="I125" i="20"/>
  <c r="I124" i="20" s="1"/>
  <c r="H125" i="20"/>
  <c r="H124" i="20" s="1"/>
  <c r="G125" i="20"/>
  <c r="G124" i="20" s="1"/>
  <c r="I122" i="20"/>
  <c r="I121" i="20" s="1"/>
  <c r="H122" i="20"/>
  <c r="H121" i="20" s="1"/>
  <c r="G122" i="20"/>
  <c r="G121" i="20" s="1"/>
  <c r="I119" i="20"/>
  <c r="I118" i="20" s="1"/>
  <c r="H119" i="20"/>
  <c r="H118" i="20" s="1"/>
  <c r="G119" i="20"/>
  <c r="G118" i="20" s="1"/>
  <c r="I116" i="20"/>
  <c r="I115" i="20" s="1"/>
  <c r="H116" i="20"/>
  <c r="H115" i="20" s="1"/>
  <c r="G116" i="20"/>
  <c r="G115" i="20" s="1"/>
  <c r="I113" i="20"/>
  <c r="I112" i="20" s="1"/>
  <c r="H113" i="20"/>
  <c r="H112" i="20" s="1"/>
  <c r="G113" i="20"/>
  <c r="G112" i="20" s="1"/>
  <c r="G110" i="20"/>
  <c r="I108" i="20"/>
  <c r="H108" i="20"/>
  <c r="G108" i="20"/>
  <c r="G105" i="20"/>
  <c r="I105" i="20"/>
  <c r="H105" i="20"/>
  <c r="I102" i="20"/>
  <c r="I101" i="20" s="1"/>
  <c r="H102" i="20"/>
  <c r="H101" i="20" s="1"/>
  <c r="G102" i="20"/>
  <c r="G101" i="20" s="1"/>
  <c r="G99" i="20"/>
  <c r="G98" i="20" s="1"/>
  <c r="I96" i="20"/>
  <c r="I95" i="20" s="1"/>
  <c r="H96" i="20"/>
  <c r="H95" i="20" s="1"/>
  <c r="G96" i="20"/>
  <c r="G95" i="20" s="1"/>
  <c r="I93" i="20"/>
  <c r="I92" i="20" s="1"/>
  <c r="H93" i="20"/>
  <c r="H92" i="20" s="1"/>
  <c r="G93" i="20"/>
  <c r="G92" i="20" s="1"/>
  <c r="I89" i="20"/>
  <c r="I88" i="20" s="1"/>
  <c r="I87" i="20" s="1"/>
  <c r="H89" i="20"/>
  <c r="H88" i="20" s="1"/>
  <c r="H87" i="20" s="1"/>
  <c r="G89" i="20"/>
  <c r="G88" i="20" s="1"/>
  <c r="G87" i="20" s="1"/>
  <c r="G81" i="20"/>
  <c r="G80" i="20" s="1"/>
  <c r="I78" i="20"/>
  <c r="I77" i="20" s="1"/>
  <c r="I76" i="20" s="1"/>
  <c r="H78" i="20"/>
  <c r="H77" i="20" s="1"/>
  <c r="H76" i="20" s="1"/>
  <c r="G78" i="20"/>
  <c r="G77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I65" i="20"/>
  <c r="I64" i="20" s="1"/>
  <c r="H65" i="20"/>
  <c r="H64" i="20" s="1"/>
  <c r="G65" i="20"/>
  <c r="G64" i="20" s="1"/>
  <c r="I62" i="20"/>
  <c r="I61" i="20" s="1"/>
  <c r="H62" i="20"/>
  <c r="H61" i="20" s="1"/>
  <c r="G62" i="20"/>
  <c r="G61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E245" i="21" l="1"/>
  <c r="G354" i="20"/>
  <c r="G48" i="20"/>
  <c r="I337" i="22"/>
  <c r="I411" i="22"/>
  <c r="I410" i="22" s="1"/>
  <c r="G328" i="21"/>
  <c r="G327" i="21" s="1"/>
  <c r="J411" i="22"/>
  <c r="J410" i="22" s="1"/>
  <c r="H411" i="22"/>
  <c r="H410" i="22" s="1"/>
  <c r="I378" i="22"/>
  <c r="J337" i="22"/>
  <c r="J336" i="22" s="1"/>
  <c r="J335" i="22" s="1"/>
  <c r="E24" i="21"/>
  <c r="E23" i="21" s="1"/>
  <c r="I354" i="20"/>
  <c r="I353" i="20" s="1"/>
  <c r="H385" i="22"/>
  <c r="H378" i="22" s="1"/>
  <c r="I70" i="22"/>
  <c r="J90" i="22"/>
  <c r="I254" i="22"/>
  <c r="I220" i="22" s="1"/>
  <c r="H324" i="22"/>
  <c r="H317" i="22" s="1"/>
  <c r="H316" i="22" s="1"/>
  <c r="E173" i="21"/>
  <c r="E172" i="21" s="1"/>
  <c r="H138" i="20"/>
  <c r="H137" i="20" s="1"/>
  <c r="H136" i="20" s="1"/>
  <c r="H104" i="20"/>
  <c r="H91" i="20" s="1"/>
  <c r="I104" i="20"/>
  <c r="I24" i="20"/>
  <c r="I23" i="20" s="1"/>
  <c r="I18" i="20" s="1"/>
  <c r="I17" i="20" s="1"/>
  <c r="J70" i="22"/>
  <c r="I324" i="22"/>
  <c r="I317" i="22" s="1"/>
  <c r="I316" i="22" s="1"/>
  <c r="H254" i="22"/>
  <c r="G63" i="21"/>
  <c r="E237" i="21"/>
  <c r="I207" i="20"/>
  <c r="I203" i="20" s="1"/>
  <c r="H359" i="22"/>
  <c r="H355" i="22" s="1"/>
  <c r="I359" i="22"/>
  <c r="I355" i="22" s="1"/>
  <c r="E146" i="21"/>
  <c r="F36" i="21"/>
  <c r="F32" i="21" s="1"/>
  <c r="F105" i="21"/>
  <c r="G105" i="21"/>
  <c r="E105" i="21"/>
  <c r="E202" i="21"/>
  <c r="E201" i="21" s="1"/>
  <c r="E196" i="21" s="1"/>
  <c r="G380" i="21"/>
  <c r="F52" i="21"/>
  <c r="E63" i="21"/>
  <c r="F132" i="21"/>
  <c r="F131" i="21" s="1"/>
  <c r="F130" i="21" s="1"/>
  <c r="F301" i="21"/>
  <c r="F288" i="21" s="1"/>
  <c r="G429" i="21"/>
  <c r="F63" i="21"/>
  <c r="E380" i="21"/>
  <c r="F173" i="21"/>
  <c r="F172" i="21" s="1"/>
  <c r="E83" i="21"/>
  <c r="J378" i="22"/>
  <c r="I98" i="22"/>
  <c r="H47" i="22"/>
  <c r="I35" i="22"/>
  <c r="F412" i="21"/>
  <c r="F408" i="21" s="1"/>
  <c r="F429" i="21"/>
  <c r="G301" i="21"/>
  <c r="G288" i="21" s="1"/>
  <c r="E277" i="21"/>
  <c r="E273" i="21" s="1"/>
  <c r="G237" i="21"/>
  <c r="E227" i="21"/>
  <c r="E226" i="21" s="1"/>
  <c r="E141" i="21"/>
  <c r="E140" i="21" s="1"/>
  <c r="G52" i="21"/>
  <c r="G36" i="21"/>
  <c r="G32" i="21" s="1"/>
  <c r="E36" i="21"/>
  <c r="E32" i="21" s="1"/>
  <c r="F24" i="21"/>
  <c r="F23" i="21" s="1"/>
  <c r="G24" i="21"/>
  <c r="G23" i="21" s="1"/>
  <c r="G344" i="20"/>
  <c r="G343" i="20" s="1"/>
  <c r="G467" i="20"/>
  <c r="G466" i="20" s="1"/>
  <c r="G465" i="20" s="1"/>
  <c r="G464" i="20" s="1"/>
  <c r="G138" i="20"/>
  <c r="G137" i="20" s="1"/>
  <c r="G136" i="20" s="1"/>
  <c r="F162" i="21"/>
  <c r="G162" i="21"/>
  <c r="G146" i="21"/>
  <c r="G319" i="20"/>
  <c r="G318" i="20" s="1"/>
  <c r="G313" i="20" s="1"/>
  <c r="H70" i="22"/>
  <c r="I336" i="22"/>
  <c r="I335" i="22" s="1"/>
  <c r="G104" i="20"/>
  <c r="G91" i="20" s="1"/>
  <c r="I260" i="20"/>
  <c r="I259" i="20" s="1"/>
  <c r="H452" i="20"/>
  <c r="I467" i="20"/>
  <c r="I466" i="20" s="1"/>
  <c r="I465" i="20" s="1"/>
  <c r="I464" i="20" s="1"/>
  <c r="H38" i="20"/>
  <c r="H164" i="20"/>
  <c r="H163" i="20" s="1"/>
  <c r="H162" i="20" s="1"/>
  <c r="H161" i="20" s="1"/>
  <c r="G413" i="20"/>
  <c r="G435" i="20"/>
  <c r="G431" i="20" s="1"/>
  <c r="H467" i="20"/>
  <c r="H466" i="20" s="1"/>
  <c r="H465" i="20" s="1"/>
  <c r="H464" i="20" s="1"/>
  <c r="H288" i="20"/>
  <c r="G406" i="20"/>
  <c r="I228" i="20"/>
  <c r="I227" i="20" s="1"/>
  <c r="I164" i="20"/>
  <c r="I163" i="20" s="1"/>
  <c r="I162" i="20" s="1"/>
  <c r="I161" i="20" s="1"/>
  <c r="H272" i="20"/>
  <c r="G453" i="20"/>
  <c r="G452" i="20" s="1"/>
  <c r="I196" i="22"/>
  <c r="H19" i="22"/>
  <c r="I19" i="22"/>
  <c r="H35" i="22"/>
  <c r="H90" i="22"/>
  <c r="J254" i="22"/>
  <c r="J220" i="22" s="1"/>
  <c r="J359" i="22"/>
  <c r="J355" i="22" s="1"/>
  <c r="H390" i="22"/>
  <c r="J19" i="22"/>
  <c r="H290" i="22"/>
  <c r="J324" i="22"/>
  <c r="J317" i="22" s="1"/>
  <c r="J316" i="22" s="1"/>
  <c r="H337" i="22"/>
  <c r="H336" i="22" s="1"/>
  <c r="H335" i="22" s="1"/>
  <c r="J35" i="22"/>
  <c r="J47" i="22"/>
  <c r="I47" i="22"/>
  <c r="F201" i="21"/>
  <c r="F196" i="21" s="1"/>
  <c r="F146" i="21"/>
  <c r="F83" i="21"/>
  <c r="E132" i="21"/>
  <c r="E131" i="21" s="1"/>
  <c r="E412" i="21"/>
  <c r="E408" i="21" s="1"/>
  <c r="G83" i="21"/>
  <c r="G441" i="21"/>
  <c r="F237" i="21"/>
  <c r="F380" i="21"/>
  <c r="G412" i="21"/>
  <c r="G408" i="21" s="1"/>
  <c r="E52" i="21"/>
  <c r="G201" i="21"/>
  <c r="G196" i="21" s="1"/>
  <c r="E301" i="21"/>
  <c r="E288" i="21" s="1"/>
  <c r="E327" i="21"/>
  <c r="G442" i="21"/>
  <c r="F442" i="21"/>
  <c r="F441" i="21"/>
  <c r="F387" i="21"/>
  <c r="G245" i="21"/>
  <c r="F245" i="21"/>
  <c r="G173" i="21"/>
  <c r="G172" i="21" s="1"/>
  <c r="G188" i="20"/>
  <c r="I288" i="20"/>
  <c r="G24" i="20"/>
  <c r="G23" i="20" s="1"/>
  <c r="G76" i="20"/>
  <c r="H151" i="20"/>
  <c r="H150" i="20" s="1"/>
  <c r="G228" i="20"/>
  <c r="G227" i="20" s="1"/>
  <c r="H228" i="20"/>
  <c r="H227" i="20" s="1"/>
  <c r="G260" i="20"/>
  <c r="G259" i="20" s="1"/>
  <c r="H260" i="20"/>
  <c r="H259" i="20" s="1"/>
  <c r="G299" i="20"/>
  <c r="G298" i="20" s="1"/>
  <c r="H435" i="20"/>
  <c r="H431" i="20" s="1"/>
  <c r="H24" i="20"/>
  <c r="H23" i="20" s="1"/>
  <c r="H18" i="20" s="1"/>
  <c r="H17" i="20" s="1"/>
  <c r="I151" i="20"/>
  <c r="I150" i="20" s="1"/>
  <c r="G207" i="20"/>
  <c r="G203" i="20" s="1"/>
  <c r="H207" i="20"/>
  <c r="H203" i="20" s="1"/>
  <c r="I406" i="20"/>
  <c r="I272" i="20"/>
  <c r="G38" i="20"/>
  <c r="G272" i="20"/>
  <c r="I318" i="20"/>
  <c r="I313" i="20" s="1"/>
  <c r="I48" i="20"/>
  <c r="H299" i="20"/>
  <c r="H298" i="20" s="1"/>
  <c r="I299" i="20"/>
  <c r="I298" i="20" s="1"/>
  <c r="H406" i="20"/>
  <c r="I435" i="20"/>
  <c r="I431" i="20" s="1"/>
  <c r="I440" i="20"/>
  <c r="H196" i="22"/>
  <c r="J98" i="22"/>
  <c r="H262" i="22"/>
  <c r="J290" i="22"/>
  <c r="I90" i="22"/>
  <c r="I290" i="22"/>
  <c r="J196" i="22"/>
  <c r="G387" i="21"/>
  <c r="E441" i="21"/>
  <c r="G132" i="21"/>
  <c r="G131" i="21" s="1"/>
  <c r="G130" i="21" s="1"/>
  <c r="E442" i="21"/>
  <c r="F328" i="21"/>
  <c r="F327" i="21" s="1"/>
  <c r="E387" i="21"/>
  <c r="E430" i="21"/>
  <c r="E429" i="21" s="1"/>
  <c r="I38" i="20"/>
  <c r="H48" i="20"/>
  <c r="I91" i="20"/>
  <c r="G151" i="20"/>
  <c r="G150" i="20" s="1"/>
  <c r="G164" i="20"/>
  <c r="G163" i="20" s="1"/>
  <c r="G162" i="20" s="1"/>
  <c r="H318" i="20"/>
  <c r="H313" i="20" s="1"/>
  <c r="H413" i="20"/>
  <c r="I413" i="20"/>
  <c r="I452" i="20"/>
  <c r="I138" i="20"/>
  <c r="I137" i="20" s="1"/>
  <c r="I136" i="20" s="1"/>
  <c r="H354" i="20"/>
  <c r="H353" i="20" s="1"/>
  <c r="H220" i="22" l="1"/>
  <c r="H219" i="22" s="1"/>
  <c r="G51" i="21"/>
  <c r="H17" i="22"/>
  <c r="J18" i="22"/>
  <c r="J17" i="22" s="1"/>
  <c r="E153" i="21"/>
  <c r="E82" i="21"/>
  <c r="G401" i="20"/>
  <c r="H354" i="22"/>
  <c r="F82" i="21"/>
  <c r="G153" i="21"/>
  <c r="G82" i="21"/>
  <c r="G18" i="21" s="1"/>
  <c r="F51" i="21"/>
  <c r="E130" i="21"/>
  <c r="F236" i="21"/>
  <c r="E51" i="21"/>
  <c r="J354" i="22"/>
  <c r="E375" i="21"/>
  <c r="F375" i="21"/>
  <c r="E236" i="21"/>
  <c r="F153" i="21"/>
  <c r="H258" i="20"/>
  <c r="I135" i="20"/>
  <c r="G258" i="20"/>
  <c r="G135" i="20"/>
  <c r="I279" i="20"/>
  <c r="H135" i="20"/>
  <c r="H279" i="20"/>
  <c r="I354" i="22"/>
  <c r="G18" i="20"/>
  <c r="G17" i="20" s="1"/>
  <c r="I258" i="20"/>
  <c r="H37" i="20"/>
  <c r="H36" i="20" s="1"/>
  <c r="G202" i="20"/>
  <c r="I202" i="20"/>
  <c r="I18" i="22"/>
  <c r="I17" i="22" s="1"/>
  <c r="J219" i="22"/>
  <c r="G236" i="21"/>
  <c r="G375" i="21"/>
  <c r="H202" i="20"/>
  <c r="G279" i="20"/>
  <c r="G161" i="20"/>
  <c r="G37" i="20"/>
  <c r="G36" i="20" s="1"/>
  <c r="H401" i="20"/>
  <c r="I401" i="20"/>
  <c r="I219" i="22"/>
  <c r="I37" i="20"/>
  <c r="I36" i="20" s="1"/>
  <c r="F18" i="21" l="1"/>
  <c r="F454" i="21" s="1"/>
  <c r="H422" i="22"/>
  <c r="E18" i="21"/>
  <c r="E454" i="21" s="1"/>
  <c r="G454" i="21"/>
  <c r="G201" i="20"/>
  <c r="G478" i="20" s="1"/>
  <c r="H201" i="20"/>
  <c r="H478" i="20" s="1"/>
  <c r="I201" i="20"/>
  <c r="I478" i="20" s="1"/>
  <c r="I422" i="22"/>
  <c r="J422" i="22"/>
  <c r="J26" i="19" l="1"/>
  <c r="J25" i="19" s="1"/>
  <c r="J24" i="19" s="1"/>
  <c r="I26" i="19"/>
  <c r="I25" i="19" s="1"/>
  <c r="I24" i="19" s="1"/>
  <c r="H26" i="19"/>
  <c r="H25" i="19" s="1"/>
  <c r="H24" i="19" s="1"/>
  <c r="J22" i="19"/>
  <c r="J21" i="19" s="1"/>
  <c r="J20" i="19" s="1"/>
  <c r="I22" i="19"/>
  <c r="I21" i="19" s="1"/>
  <c r="I20" i="19" s="1"/>
  <c r="H22" i="19"/>
  <c r="H21" i="19" s="1"/>
  <c r="H20" i="19" s="1"/>
  <c r="I19" i="19" l="1"/>
  <c r="I18" i="19" s="1"/>
  <c r="I28" i="19" s="1"/>
  <c r="H19" i="19"/>
  <c r="H18" i="19" s="1"/>
  <c r="J19" i="19"/>
  <c r="J18" i="19" s="1"/>
  <c r="J28" i="19" s="1"/>
  <c r="D28" i="15"/>
  <c r="C28" i="15"/>
  <c r="H28" i="19" l="1"/>
</calcChain>
</file>

<file path=xl/sharedStrings.xml><?xml version="1.0" encoding="utf-8"?>
<sst xmlns="http://schemas.openxmlformats.org/spreadsheetml/2006/main" count="7367" uniqueCount="1010">
  <si>
    <t xml:space="preserve">к решению Погарского районного </t>
  </si>
  <si>
    <t xml:space="preserve">Совета народных депутатов </t>
  </si>
  <si>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</si>
  <si>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</si>
  <si>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</si>
  <si>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</si>
  <si>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</si>
  <si>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</si>
  <si>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</si>
  <si>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</si>
  <si>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Приложение 5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</si>
  <si>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</si>
  <si>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</si>
  <si>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</si>
  <si>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</si>
  <si>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</si>
  <si>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</si>
  <si>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</si>
  <si>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</si>
  <si>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</si>
  <si>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</si>
  <si>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</si>
  <si>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</si>
  <si>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</si>
  <si>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</si>
  <si>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</si>
  <si>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</si>
  <si>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</si>
  <si>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</si>
  <si>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</si>
  <si>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</si>
  <si>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</si>
  <si>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</si>
  <si>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</si>
  <si>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</si>
  <si>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</si>
  <si>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</si>
  <si>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</si>
  <si>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</si>
  <si>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</si>
  <si>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</si>
  <si>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</si>
  <si>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</si>
  <si>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</si>
  <si>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</si>
  <si>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</si>
  <si>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</si>
  <si>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</si>
  <si>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</si>
  <si>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</si>
  <si>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</si>
  <si>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</si>
  <si>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</si>
  <si>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</si>
  <si>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</si>
  <si>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</si>
  <si>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</si>
  <si>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</si>
  <si>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</si>
  <si>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</si>
  <si>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</si>
  <si>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</si>
  <si>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</si>
  <si>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</si>
  <si>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</si>
  <si>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</si>
  <si>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</si>
  <si>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</si>
  <si>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</si>
  <si>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</si>
  <si>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</si>
  <si>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</si>
  <si>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</si>
  <si>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</si>
  <si>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</si>
  <si>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</si>
  <si>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</si>
  <si>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</si>
  <si>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</si>
  <si>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</si>
  <si>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</si>
  <si>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</si>
  <si>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</si>
  <si>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</si>
  <si>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</si>
  <si>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</si>
  <si>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</si>
  <si>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</si>
  <si>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</si>
  <si>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</si>
  <si>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</si>
  <si>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</si>
  <si>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</si>
  <si>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</si>
  <si>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</si>
  <si>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</si>
  <si>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</si>
  <si>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</si>
  <si>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</si>
  <si>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</si>
  <si>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</si>
  <si>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</si>
  <si>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</si>
  <si>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</si>
  <si>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</si>
  <si>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</si>
  <si>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</si>
  <si>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</si>
  <si>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</si>
  <si>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</si>
  <si>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</si>
  <si>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</si>
  <si>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</si>
  <si>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</si>
  <si>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</si>
  <si>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</si>
  <si>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</si>
  <si>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</si>
  <si>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</si>
  <si>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</si>
  <si>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</si>
  <si>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</si>
  <si>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</si>
  <si>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</si>
  <si>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</si>
  <si>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</si>
  <si>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</si>
  <si>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</si>
  <si>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</si>
  <si>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</si>
  <si>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</si>
  <si>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</si>
  <si>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</si>
  <si>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</si>
  <si>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</si>
  <si>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</si>
  <si>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</si>
  <si>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</si>
  <si>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</si>
  <si>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</si>
  <si>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</si>
  <si>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</si>
  <si>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</si>
  <si>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</si>
  <si>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</si>
  <si>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</si>
  <si>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</si>
  <si>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</si>
  <si>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</si>
  <si>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</si>
  <si>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</si>
  <si>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</si>
  <si>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</si>
  <si>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</si>
  <si>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</si>
  <si>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</si>
  <si>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</si>
  <si>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</si>
  <si>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</si>
  <si>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</si>
  <si>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</si>
  <si>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</si>
  <si>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</si>
  <si>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</si>
  <si>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</si>
  <si>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</si>
  <si>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</si>
  <si>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</si>
  <si>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</si>
  <si>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</si>
  <si>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</si>
  <si>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</si>
  <si>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</si>
  <si>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</si>
  <si>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</si>
  <si>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</si>
  <si>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</si>
  <si>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</si>
  <si>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</si>
  <si>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</si>
  <si>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</si>
  <si>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</si>
  <si>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</si>
  <si>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</si>
  <si>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</si>
  <si>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</si>
  <si>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</si>
  <si>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</si>
  <si>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</si>
  <si>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</si>
  <si>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</si>
  <si>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</si>
  <si>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</si>
  <si>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</si>
  <si>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</si>
  <si>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</si>
  <si>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</si>
  <si>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</si>
  <si>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</si>
  <si>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</si>
  <si>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</si>
  <si>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</si>
  <si>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</si>
  <si>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</si>
  <si>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</si>
  <si>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</si>
  <si>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</si>
  <si>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</si>
  <si>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</si>
  <si>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</si>
  <si>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</si>
  <si>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</si>
  <si>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</si>
  <si>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</si>
  <si>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</si>
  <si>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</si>
  <si>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</si>
  <si>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</si>
  <si>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</si>
  <si>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</si>
  <si>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</si>
  <si>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</si>
  <si>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</si>
  <si>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</si>
  <si>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</si>
  <si>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</si>
  <si>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</si>
  <si>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</si>
  <si>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</si>
  <si>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</si>
  <si>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</si>
  <si>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</si>
  <si>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</si>
  <si>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</si>
  <si>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</si>
  <si>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</si>
  <si>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</si>
  <si>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</si>
  <si>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</si>
  <si>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</si>
  <si>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</si>
  <si>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</si>
  <si>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</si>
  <si>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</si>
  <si>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</si>
  <si>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</si>
  <si>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</si>
  <si>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</si>
  <si>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</si>
  <si>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</si>
  <si>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</si>
  <si>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</si>
  <si>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</si>
  <si>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</si>
  <si>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</si>
  <si>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</si>
  <si>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</si>
  <si>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</si>
  <si>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</si>
  <si>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</si>
  <si>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</si>
  <si>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</si>
  <si>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</si>
  <si>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</si>
  <si>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</si>
  <si>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</si>
  <si>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</si>
  <si>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</si>
  <si>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</si>
  <si>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</si>
  <si>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</si>
  <si>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</si>
  <si>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</si>
  <si>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</si>
  <si>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</si>
  <si>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</si>
  <si>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</si>
  <si>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</si>
  <si>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</si>
  <si>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</si>
  <si>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</si>
  <si>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</si>
  <si>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</si>
  <si>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</si>
  <si>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</si>
  <si>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</si>
  <si>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</si>
  <si>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</si>
  <si>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</si>
  <si>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</si>
  <si>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</si>
  <si>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</si>
  <si>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</si>
  <si>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</si>
  <si>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</si>
  <si>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</si>
  <si>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</si>
  <si>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</si>
  <si>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</si>
  <si>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</si>
  <si>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</si>
  <si>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</si>
  <si>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</si>
  <si>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</si>
  <si>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</si>
  <si>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</si>
  <si>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</si>
  <si>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</si>
  <si>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</si>
  <si>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</si>
  <si>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</si>
  <si>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</si>
  <si>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</si>
  <si>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</si>
  <si>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</si>
  <si>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</si>
  <si>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</si>
  <si>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</si>
  <si>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</si>
  <si>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</si>
  <si>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</si>
  <si>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</si>
  <si>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</si>
  <si>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</si>
  <si>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</si>
  <si>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</si>
  <si>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</si>
  <si>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</si>
  <si>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</si>
  <si>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</si>
  <si>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</si>
  <si>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</si>
  <si>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</si>
  <si>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</si>
  <si>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</si>
  <si>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</si>
  <si>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</si>
  <si>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</si>
  <si>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</si>
  <si>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</si>
  <si>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</si>
  <si>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</si>
  <si>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</si>
  <si>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</si>
  <si>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</si>
  <si>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</si>
  <si>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</si>
  <si>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</si>
  <si>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</si>
  <si>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</si>
  <si>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</si>
  <si>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</si>
  <si>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</si>
  <si>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</si>
  <si>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</si>
  <si>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</si>
  <si>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</si>
  <si>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</si>
  <si>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</si>
  <si>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</si>
  <si>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</si>
  <si>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</si>
  <si>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</si>
  <si>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</si>
  <si>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</si>
  <si>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</si>
  <si>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</si>
  <si>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</si>
  <si>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</si>
  <si>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</si>
  <si>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ИТОГО</t>
  </si>
  <si>
    <t>Таблица 4</t>
  </si>
  <si>
    <t>Приложение 13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</si>
  <si>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</si>
  <si>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</si>
  <si>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</si>
  <si>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</si>
  <si>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</si>
  <si>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</si>
  <si>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</si>
  <si>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</si>
  <si>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</si>
  <si>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</si>
  <si>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</si>
  <si>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</si>
  <si>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</si>
  <si>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</si>
  <si>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</si>
  <si>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</si>
  <si>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</si>
  <si>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</si>
  <si>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</si>
  <si>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</si>
  <si>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</si>
  <si>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</si>
  <si>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</si>
  <si>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2</t>
  </si>
  <si>
    <t>Приложение 3</t>
  </si>
  <si>
    <t>Приложение 4</t>
  </si>
  <si>
    <t>Приложение 6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</si>
  <si>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</si>
  <si>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</si>
  <si>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</si>
  <si>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</si>
  <si>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</si>
  <si>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</si>
  <si>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</si>
  <si>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</si>
  <si>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</si>
  <si>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</si>
  <si>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</si>
  <si>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</si>
  <si>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</si>
  <si>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</si>
  <si>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</si>
  <si>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</si>
  <si>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</si>
  <si>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</si>
  <si>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</si>
  <si>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</si>
  <si>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</si>
  <si>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</si>
  <si>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</si>
  <si>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</si>
  <si>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</si>
  <si>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</si>
  <si>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</si>
  <si>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</si>
  <si>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</si>
  <si>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</si>
  <si>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</si>
  <si>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</si>
  <si>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</si>
  <si>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</si>
  <si>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</si>
  <si>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</si>
  <si>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</si>
  <si>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</si>
  <si>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</si>
  <si>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</si>
  <si>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</si>
  <si>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</si>
  <si>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</si>
  <si>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</si>
  <si>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</si>
  <si>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</si>
  <si>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</si>
  <si>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</si>
  <si>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</si>
  <si>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</si>
  <si>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</si>
  <si>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</si>
  <si>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</si>
  <si>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</si>
  <si>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</si>
  <si>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</si>
  <si>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</si>
  <si>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</si>
  <si>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</si>
  <si>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</si>
  <si>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</si>
  <si>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</si>
  <si>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</si>
  <si>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</si>
  <si>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</si>
  <si>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</si>
  <si>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</si>
  <si>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</si>
  <si>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</si>
  <si>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</si>
  <si>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</si>
  <si>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</si>
  <si>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</si>
  <si>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</si>
  <si>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</si>
  <si>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</si>
  <si>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</si>
  <si>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</si>
  <si>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</si>
  <si>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</si>
  <si>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</si>
  <si>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</si>
  <si>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</si>
  <si>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</si>
  <si>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</si>
  <si>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</si>
  <si>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</si>
  <si>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</si>
  <si>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</si>
  <si>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</si>
  <si>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</si>
  <si>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</si>
  <si>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</si>
  <si>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</si>
  <si>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</si>
  <si>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</si>
  <si>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</si>
  <si>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</si>
  <si>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</si>
  <si>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</si>
  <si>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</si>
  <si>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</si>
  <si>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</si>
  <si>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</si>
  <si>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</si>
  <si>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</si>
  <si>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</si>
  <si>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</si>
  <si>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</si>
  <si>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</si>
  <si>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</si>
  <si>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</si>
  <si>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</si>
  <si>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</si>
  <si>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</si>
  <si>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</si>
  <si>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</si>
  <si>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</si>
  <si>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</si>
  <si>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</si>
  <si>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</si>
  <si>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</si>
  <si>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</si>
  <si>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</si>
  <si>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</si>
  <si>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</si>
  <si>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</si>
  <si>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</si>
  <si>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</si>
  <si>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</si>
  <si>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</si>
  <si>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</si>
  <si>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</si>
  <si>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</si>
  <si>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</si>
  <si>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</si>
  <si>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</si>
  <si>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</si>
  <si>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</si>
  <si>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</si>
  <si>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</si>
  <si>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</si>
  <si>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</si>
  <si>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</si>
  <si>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</si>
  <si>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</si>
  <si>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</si>
  <si>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</si>
  <si>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</si>
  <si>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</si>
  <si>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</si>
  <si>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</si>
  <si>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</si>
  <si>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</si>
  <si>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</si>
  <si>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</si>
  <si>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</si>
  <si>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</si>
  <si>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</si>
  <si>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</si>
  <si>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</si>
  <si>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</si>
  <si>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</si>
  <si>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</si>
  <si>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</si>
  <si>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</si>
  <si>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</si>
  <si>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</si>
  <si>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</si>
  <si>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</si>
  <si>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</si>
  <si>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</si>
  <si>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</si>
  <si>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</si>
  <si>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</si>
  <si>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</si>
  <si>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</si>
  <si>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</si>
  <si>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</si>
  <si>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</si>
  <si>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</si>
  <si>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</si>
  <si>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</si>
  <si>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</si>
  <si>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</si>
  <si>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</si>
  <si>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</si>
  <si>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</si>
  <si>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</si>
  <si>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</si>
  <si>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</si>
  <si>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</si>
  <si>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</si>
  <si>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</si>
  <si>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</si>
  <si>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</si>
  <si>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5549F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</si>
  <si>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</si>
  <si>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</si>
  <si>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</si>
  <si>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Наименование и статус муниципального образования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</si>
  <si>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</si>
  <si>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</si>
  <si>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</si>
  <si>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</si>
  <si>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</si>
  <si>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</si>
  <si>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</si>
  <si>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</si>
  <si>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</si>
  <si>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</si>
  <si>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</si>
  <si>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</si>
  <si>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</si>
  <si>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</si>
  <si>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</si>
  <si>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</si>
  <si>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</si>
  <si>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</si>
  <si>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</si>
  <si>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</si>
  <si>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</si>
  <si>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</si>
  <si>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 xml:space="preserve">Брянской области на 2021 год 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</si>
  <si>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</si>
  <si>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 xml:space="preserve">и на плановый период 2022 и 2023 годов </t>
  </si>
  <si>
    <t xml:space="preserve"> от 15.12.2020г. № 6-124</t>
  </si>
  <si>
    <t xml:space="preserve">Приложение 11                                                      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</si>
  <si>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</si>
  <si>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</si>
  <si>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</si>
  <si>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</si>
  <si>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</si>
  <si>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</si>
  <si>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</si>
  <si>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</si>
  <si>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</si>
  <si>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</si>
  <si>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</si>
  <si>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</si>
  <si>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</si>
  <si>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</si>
  <si>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</si>
  <si>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</si>
  <si>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</si>
  <si>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</si>
  <si>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</si>
  <si>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</si>
  <si>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</si>
  <si>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</si>
  <si>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</si>
  <si>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</si>
  <si>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</si>
  <si>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</si>
  <si>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</si>
  <si>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</si>
  <si>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</si>
  <si>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</si>
  <si>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</si>
  <si>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</si>
  <si>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</si>
  <si>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</si>
  <si>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</si>
  <si>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</si>
  <si>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</si>
  <si>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</si>
  <si>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</si>
  <si>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</si>
  <si>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</si>
  <si>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</si>
  <si>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</si>
  <si>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</si>
  <si>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</si>
  <si>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</si>
  <si>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</si>
  <si>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</si>
  <si>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</si>
  <si>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</si>
  <si>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</si>
  <si>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</si>
  <si>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</si>
  <si>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</si>
  <si>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</si>
  <si>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</si>
  <si>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</si>
  <si>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</si>
  <si>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</si>
  <si>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</si>
  <si>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</si>
  <si>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</si>
  <si>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</si>
  <si>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</si>
  <si>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</si>
  <si>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</si>
  <si>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</si>
  <si>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</si>
  <si>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</si>
  <si>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</si>
  <si>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</si>
  <si>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</si>
  <si>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</si>
  <si>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</si>
  <si>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</si>
  <si>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</si>
  <si>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</si>
  <si>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</si>
  <si>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</si>
  <si>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</si>
  <si>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</si>
  <si>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</si>
  <si>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</si>
  <si>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</si>
  <si>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</si>
  <si>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</si>
  <si>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</si>
  <si>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</si>
  <si>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</si>
  <si>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</si>
  <si>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</si>
  <si>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</si>
  <si>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</si>
  <si>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</si>
  <si>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</si>
  <si>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</si>
  <si>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</si>
  <si>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</si>
  <si>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</si>
  <si>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</si>
  <si>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</si>
  <si>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</si>
  <si>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</si>
  <si>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</si>
  <si>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</si>
  <si>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</si>
  <si>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</si>
  <si>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</si>
  <si>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</si>
  <si>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</si>
  <si>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</si>
  <si>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</si>
  <si>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</si>
  <si>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</si>
  <si>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</si>
  <si>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</si>
  <si>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</si>
  <si>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</si>
  <si>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</si>
  <si>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</si>
  <si>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</si>
  <si>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</si>
  <si>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</si>
  <si>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</si>
  <si>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</si>
  <si>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</si>
  <si>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</si>
  <si>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</si>
  <si>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</si>
  <si>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</si>
  <si>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</si>
  <si>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</si>
  <si>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</si>
  <si>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</si>
  <si>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</si>
  <si>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</si>
  <si>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</si>
  <si>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</si>
  <si>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</si>
  <si>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</si>
  <si>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</si>
  <si>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</si>
  <si>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</si>
  <si>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</si>
  <si>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</si>
  <si>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</si>
  <si>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</si>
  <si>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</si>
  <si>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</si>
  <si>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</si>
  <si>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</si>
  <si>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</si>
  <si>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</si>
  <si>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</si>
  <si>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</si>
  <si>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</si>
  <si>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</si>
  <si>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</si>
  <si>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</si>
  <si>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</si>
  <si>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</si>
  <si>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</si>
  <si>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</si>
  <si>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</si>
  <si>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</si>
  <si>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</si>
  <si>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</si>
  <si>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</si>
  <si>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</si>
  <si>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</si>
  <si>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</si>
  <si>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</si>
  <si>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</si>
  <si>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</si>
  <si>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</si>
  <si>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</si>
  <si>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</si>
  <si>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</si>
  <si>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</si>
  <si>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</si>
  <si>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</si>
  <si>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</si>
  <si>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</si>
  <si>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</si>
  <si>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</si>
  <si>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</si>
  <si>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</si>
  <si>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</si>
  <si>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</si>
  <si>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</si>
  <si>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</si>
  <si>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</si>
  <si>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</si>
  <si>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</si>
  <si>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</si>
  <si>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</si>
  <si>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</si>
  <si>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</si>
  <si>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</si>
  <si>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</si>
  <si>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</si>
  <si>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</si>
  <si>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</si>
  <si>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</si>
  <si>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</si>
  <si>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</si>
  <si>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</si>
  <si>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</si>
  <si>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</si>
  <si>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</si>
  <si>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</si>
  <si>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</si>
  <si>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</si>
  <si>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</si>
  <si>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</si>
  <si>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</si>
  <si>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</si>
  <si>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</si>
  <si>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</si>
  <si>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</si>
  <si>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</si>
  <si>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</si>
  <si>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</si>
  <si>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</si>
  <si>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</si>
  <si>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</si>
  <si>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</si>
  <si>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</si>
  <si>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</si>
  <si>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</si>
  <si>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</si>
  <si>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</si>
  <si>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</si>
  <si>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</si>
  <si>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</si>
  <si>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</si>
  <si>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</si>
  <si>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</si>
  <si>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</si>
  <si>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</si>
  <si>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</si>
  <si>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</si>
  <si>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</si>
  <si>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</si>
  <si>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</si>
  <si>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</si>
  <si>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</si>
  <si>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</si>
  <si>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</si>
  <si>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</si>
  <si>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</si>
  <si>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</si>
  <si>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</si>
  <si>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</si>
  <si>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</si>
  <si>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</si>
  <si>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</si>
  <si>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</si>
  <si>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</si>
  <si>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</si>
  <si>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</si>
  <si>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</si>
  <si>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</si>
  <si>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</si>
  <si>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</si>
  <si>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</si>
  <si>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</si>
  <si>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</si>
  <si>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</si>
  <si>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</si>
  <si>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</si>
  <si>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</si>
  <si>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</si>
  <si>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</si>
  <si>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</si>
  <si>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</si>
  <si>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</si>
  <si>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</si>
  <si>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</si>
  <si>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</si>
  <si>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</si>
  <si>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</si>
  <si>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</si>
  <si>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</si>
  <si>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</si>
  <si>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</si>
  <si>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</si>
  <si>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</si>
  <si>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</si>
  <si>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</si>
  <si>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</si>
  <si>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</si>
  <si>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</si>
  <si>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</si>
  <si>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</si>
  <si>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</si>
  <si>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</si>
  <si>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</si>
  <si>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</si>
  <si>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</si>
  <si>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</si>
  <si>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</si>
  <si>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</si>
  <si>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</si>
  <si>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</si>
  <si>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</si>
  <si>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</si>
  <si>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</si>
  <si>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</si>
  <si>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</si>
  <si>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</si>
  <si>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</si>
  <si>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</si>
  <si>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</si>
  <si>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</si>
  <si>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</si>
  <si>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</si>
  <si>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</si>
  <si>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</si>
  <si>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Приложение 1</t>
  </si>
  <si>
    <t xml:space="preserve">                                                                                    Приложение 7.1</t>
  </si>
  <si>
    <t>Приложение 8.2.</t>
  </si>
  <si>
    <t>Приложение 9.2.</t>
  </si>
  <si>
    <t>Приложение 10.2.</t>
  </si>
  <si>
    <t xml:space="preserve"> рублей</t>
  </si>
  <si>
    <t>Таблица 1</t>
  </si>
  <si>
    <t>Распределение дотации бюджетам  поселений на выравнивание уровня бюджетной обеспеченности  поселений за счет субвенции  из  Регионального  фонда  компенсаций на 2017 год</t>
  </si>
  <si>
    <t>Наименование поселений</t>
  </si>
  <si>
    <t xml:space="preserve">2021 год </t>
  </si>
  <si>
    <t>Таблица 2</t>
  </si>
  <si>
    <t>2023  год</t>
  </si>
  <si>
    <t>Таблица 3</t>
  </si>
  <si>
    <t>Таблица 5</t>
  </si>
  <si>
    <t>Таблица 6</t>
  </si>
  <si>
    <t xml:space="preserve">Распределение субвенции для осуществления отдельных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на 2021 год и на плановый период 2022 и 2023 годов
</t>
  </si>
  <si>
    <t>Вадьковское сельское поселение 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</si>
  <si>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</si>
  <si>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 Погарского муниципального района Брянской области</t>
  </si>
  <si>
    <t>Гриневское сельское поселение  Погарского муниципального района Брянской области</t>
  </si>
  <si>
    <t>Долботовское сельское поселение  Погарского муниципального района Брянской области</t>
  </si>
  <si>
    <t>Чаусовское сельское поселение  Погарского муниципального района Брянской области</t>
  </si>
  <si>
    <t>Юдиновское сельское поселение  Погарского муниципального района Брянской области</t>
  </si>
  <si>
    <t>Посудичское сельское поселение   Погарского муниципального района Брянской области</t>
  </si>
  <si>
    <t>Городищенкское сельское поселение Погарского муниципального района Брянской области</t>
  </si>
  <si>
    <t>Погарское городское поселение Погарского муниципального района Брянской области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</si>
  <si>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</si>
  <si>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</si>
  <si>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</si>
  <si>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</si>
  <si>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</si>
  <si>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</si>
  <si>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</si>
  <si>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</si>
  <si>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</si>
  <si>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</si>
  <si>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</si>
  <si>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</si>
  <si>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</si>
  <si>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</si>
  <si>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</si>
  <si>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Приложение 7</t>
  </si>
  <si>
    <t>Приложение 8</t>
  </si>
  <si>
    <t>Приложение 9</t>
  </si>
  <si>
    <t>Приложение 10</t>
  </si>
  <si>
    <t>Приложение 11</t>
  </si>
  <si>
    <t>02 0 0 82400</t>
  </si>
  <si>
    <t>"О внесении изменений в решение
 Погарского районного Совета народных депутатов 
от 15.12.2020 №6-124 "О бюджете Погарского 
муниципального района Брянской области 
на 2021 год и на плановый период 2022 и 2023 годов"</t>
  </si>
  <si>
    <t>Таблица 7</t>
  </si>
  <si>
    <t>Распределение иных межбюджетных трансфертов по мероприятиям по решению вопросов местного значения, инициированных органами местного самоуправления муниципальных образований Брянской области в рамках проекта "Решаем вместе"</t>
  </si>
  <si>
    <t>Погарское городское поселение  Погарского муниципального района Брянской области</t>
  </si>
  <si>
    <t>Приложение 12</t>
  </si>
  <si>
    <t>Изменение распределения бюджетных ассигнований по ведомственной структуре расходов местного бюджета 
на 2021 год и на плановый период 2022 и 2023 годов</t>
  </si>
  <si>
    <t>Изменение прогнозируемых доходов  местного бюджета на 2021 год и на плановый период 2022и 2023 годов</t>
  </si>
  <si>
    <t>Изменение распределения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</si>
  <si>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Распределение дотации на выравнивание бюджетной обеспеченности поселений на 2021 год и на  плановый период 2022 и 2023 годов</t>
  </si>
  <si>
    <t>Распределение дотации на поддержку мер по обеспечению сбалансированности бюджетов поселений на 2021 год и на плановый период 2022 и 2023 годов</t>
  </si>
  <si>
    <t>Распределение субвенции бюджетам поселений, полученных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на  2021 год и на плановый период  2022 и 2023 годов</t>
  </si>
  <si>
    <t>Распределение  иных межбюджетных трансфертов на осуществление передаваемых полномочий по решению отдельных вопросов местного значение поселений в сфере дорожной деятельности на 2021 год и на  плановый период 2022 и 2023 годов</t>
  </si>
  <si>
    <t>Распределение иных межбюджетных трансфертов на осуществление передаваемых полномочий по решению отдельных вопросов местного значения поселений в сфере электро-, тепло-, газо- и  водоснабжения населения , водоотведения, снабжения населения топливом в пределах пономочий, установленных законодательством РФ, на 2021 год и на плановый период 2022 и 2023 годов</t>
  </si>
  <si>
    <t>Источники внутреннего  финансирования  дефицита местного бюджета на 2021 год</t>
  </si>
  <si>
    <t>от 27.04.2021г. №6-158</t>
  </si>
  <si>
    <t>от27.04.2021г. №6-158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</si>
</sst>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2" fillId="0" borderId="0"/>
    <xf numFmtId="0" fontId="13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25" fillId="0" borderId="0">
      <alignment vertical="top" wrapText="1"/>
    </xf>
    <xf numFmtId="0" fontId="26" fillId="0" borderId="0"/>
    <xf numFmtId="0" fontId="27" fillId="0" borderId="0"/>
    <xf numFmtId="0" fontId="4" fillId="0" borderId="0"/>
    <xf numFmtId="0" fontId="27" fillId="0" borderId="6">
      <alignment horizontal="center" vertical="center" wrapText="1"/>
    </xf>
    <xf numFmtId="0" fontId="30" fillId="0" borderId="6">
      <alignment vertical="top" wrapText="1"/>
    </xf>
    <xf numFmtId="1" fontId="27" fillId="0" borderId="6">
      <alignment horizontal="center" vertical="top" shrinkToFit="1"/>
    </xf>
    <xf numFmtId="4" fontId="30" fillId="3" borderId="6">
      <alignment horizontal="right" vertical="top" shrinkToFit="1"/>
    </xf>
    <xf numFmtId="4" fontId="30" fillId="3" borderId="9">
      <alignment horizontal="right" vertical="top" shrinkToFit="1"/>
    </xf>
    <xf numFmtId="0" fontId="1" fillId="0" borderId="0"/>
  </cellStyleXfs>
  <cellXfs count="314">
    <xf numFmtId="0" fontId="0" fillId="0" borderId="0" xfId="0"/>
    <xf numFmtId="0" fontId="15" fillId="0" borderId="6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left" vertical="center" wrapText="1"/>
    </xf>
    <xf numFmtId="2" fontId="0" fillId="0" borderId="0" xfId="0" applyNumberFormat="1"/>
    <xf numFmtId="0" fontId="9" fillId="0" borderId="4" xfId="0" applyFont="1" applyBorder="1" applyAlignment="1">
      <alignment horizontal="left" wrapText="1"/>
    </xf>
    <xf numFmtId="0" fontId="4" fillId="0" borderId="0" xfId="0" applyFont="1"/>
    <xf numFmtId="0" fontId="8" fillId="0" borderId="4" xfId="0" applyFont="1" applyBorder="1" applyAlignment="1">
      <alignment horizontal="left"/>
    </xf>
    <xf numFmtId="0" fontId="17" fillId="0" borderId="0" xfId="0" applyFont="1" applyAlignment="1">
      <alignment wrapText="1"/>
    </xf>
    <xf numFmtId="3" fontId="19" fillId="0" borderId="4" xfId="0" applyNumberFormat="1" applyFont="1" applyBorder="1"/>
    <xf numFmtId="1" fontId="19" fillId="0" borderId="4" xfId="0" applyNumberFormat="1" applyFont="1" applyBorder="1"/>
    <xf numFmtId="3" fontId="19" fillId="0" borderId="4" xfId="0" applyNumberFormat="1" applyFont="1" applyFill="1" applyBorder="1"/>
    <xf numFmtId="3" fontId="20" fillId="0" borderId="4" xfId="0" applyNumberFormat="1" applyFont="1" applyBorder="1"/>
    <xf numFmtId="0" fontId="21" fillId="0" borderId="0" xfId="0" applyFont="1"/>
    <xf numFmtId="0" fontId="4" fillId="0" borderId="0" xfId="8"/>
    <xf numFmtId="0" fontId="3" fillId="0" borderId="0" xfId="9"/>
    <xf numFmtId="0" fontId="3" fillId="0" borderId="0" xfId="5" applyFont="1" applyFill="1" applyAlignment="1">
      <alignment horizontal="right"/>
    </xf>
    <xf numFmtId="0" fontId="22" fillId="0" borderId="0" xfId="8" applyFont="1" applyAlignment="1">
      <alignment horizontal="center"/>
    </xf>
    <xf numFmtId="0" fontId="23" fillId="0" borderId="1" xfId="8" applyFont="1" applyBorder="1" applyAlignment="1">
      <alignment horizontal="center"/>
    </xf>
    <xf numFmtId="0" fontId="23" fillId="0" borderId="4" xfId="8" applyFont="1" applyBorder="1" applyAlignment="1">
      <alignment horizontal="center"/>
    </xf>
    <xf numFmtId="4" fontId="22" fillId="0" borderId="1" xfId="8" applyNumberFormat="1" applyFont="1" applyBorder="1" applyAlignment="1">
      <alignment horizontal="center"/>
    </xf>
    <xf numFmtId="4" fontId="22" fillId="0" borderId="4" xfId="8" applyNumberFormat="1" applyFont="1" applyBorder="1" applyAlignment="1">
      <alignment horizontal="center"/>
    </xf>
    <xf numFmtId="4" fontId="4" fillId="0" borderId="1" xfId="8" applyNumberFormat="1" applyFont="1" applyBorder="1" applyAlignment="1">
      <alignment horizontal="center"/>
    </xf>
    <xf numFmtId="4" fontId="4" fillId="0" borderId="4" xfId="8" applyNumberFormat="1" applyFont="1" applyBorder="1" applyAlignment="1">
      <alignment horizontal="center"/>
    </xf>
    <xf numFmtId="164" fontId="3" fillId="0" borderId="0" xfId="9" applyNumberFormat="1"/>
    <xf numFmtId="0" fontId="23" fillId="0" borderId="0" xfId="0" applyFont="1"/>
    <xf numFmtId="4" fontId="19" fillId="0" borderId="4" xfId="0" applyNumberFormat="1" applyFont="1" applyBorder="1"/>
    <xf numFmtId="4" fontId="19" fillId="0" borderId="4" xfId="0" applyNumberFormat="1" applyFont="1" applyFill="1" applyBorder="1"/>
    <xf numFmtId="4" fontId="20" fillId="0" borderId="4" xfId="0" applyNumberFormat="1" applyFont="1" applyBorder="1"/>
    <xf numFmtId="49" fontId="15" fillId="0" borderId="6" xfId="4" applyNumberFormat="1" applyFont="1" applyFill="1" applyBorder="1" applyAlignment="1">
      <alignment horizontal="center" vertical="center" wrapText="1"/>
    </xf>
    <xf numFmtId="0" fontId="25" fillId="0" borderId="0" xfId="10" applyFont="1" applyFill="1" applyAlignment="1">
      <alignment vertical="top" wrapText="1"/>
    </xf>
    <xf numFmtId="0" fontId="15" fillId="0" borderId="0" xfId="10" applyFont="1" applyFill="1" applyAlignment="1">
      <alignment horizontal="center" vertical="center" wrapText="1"/>
    </xf>
    <xf numFmtId="0" fontId="15" fillId="0" borderId="0" xfId="10" applyFont="1" applyFill="1" applyAlignment="1">
      <alignment horizontal="left" vertical="center" wrapText="1"/>
    </xf>
    <xf numFmtId="0" fontId="15" fillId="0" borderId="6" xfId="10" applyFont="1" applyBorder="1" applyAlignment="1">
      <alignment horizontal="center" vertical="center" wrapText="1"/>
    </xf>
    <xf numFmtId="0" fontId="14" fillId="0" borderId="6" xfId="10" applyFont="1" applyBorder="1" applyAlignment="1">
      <alignment horizontal="left" vertical="center" wrapText="1"/>
    </xf>
    <xf numFmtId="0" fontId="14" fillId="0" borderId="6" xfId="10" applyFont="1" applyBorder="1" applyAlignment="1">
      <alignment horizontal="center" vertical="center" wrapText="1"/>
    </xf>
    <xf numFmtId="0" fontId="14" fillId="0" borderId="6" xfId="10" applyFont="1" applyBorder="1">
      <alignment vertical="top" wrapText="1"/>
    </xf>
    <xf numFmtId="4" fontId="14" fillId="0" borderId="6" xfId="10" applyNumberFormat="1" applyFont="1" applyBorder="1" applyAlignment="1">
      <alignment horizontal="right" vertical="center" wrapText="1"/>
    </xf>
    <xf numFmtId="0" fontId="15" fillId="0" borderId="6" xfId="10" applyFont="1" applyBorder="1" applyAlignment="1">
      <alignment vertical="center" wrapText="1"/>
    </xf>
    <xf numFmtId="4" fontId="15" fillId="0" borderId="6" xfId="10" applyNumberFormat="1" applyFont="1" applyBorder="1" applyAlignment="1">
      <alignment horizontal="right" vertical="center" wrapText="1"/>
    </xf>
    <xf numFmtId="0" fontId="15" fillId="0" borderId="6" xfId="10" applyFont="1" applyBorder="1" applyAlignment="1">
      <alignment horizontal="left" vertical="center" wrapText="1"/>
    </xf>
    <xf numFmtId="0" fontId="15" fillId="0" borderId="6" xfId="10" applyFont="1" applyBorder="1">
      <alignment vertical="top" wrapText="1"/>
    </xf>
    <xf numFmtId="49" fontId="15" fillId="0" borderId="6" xfId="10" applyNumberFormat="1" applyFont="1" applyBorder="1" applyAlignment="1">
      <alignment horizontal="center" vertical="center" wrapText="1"/>
    </xf>
    <xf numFmtId="0" fontId="7" fillId="0" borderId="0" xfId="11" applyFont="1" applyProtection="1">
      <protection locked="0"/>
    </xf>
    <xf numFmtId="0" fontId="7" fillId="0" borderId="0" xfId="11" applyFont="1" applyFill="1" applyProtection="1">
      <protection locked="0"/>
    </xf>
    <xf numFmtId="0" fontId="15" fillId="0" borderId="0" xfId="11" applyFont="1" applyFill="1" applyAlignment="1">
      <alignment vertical="center" wrapText="1"/>
    </xf>
    <xf numFmtId="0" fontId="15" fillId="0" borderId="0" xfId="12" applyNumberFormat="1" applyFont="1" applyProtection="1"/>
    <xf numFmtId="0" fontId="14" fillId="0" borderId="0" xfId="11" applyFont="1" applyFill="1" applyAlignment="1">
      <alignment horizontal="center" vertical="center" wrapText="1"/>
    </xf>
    <xf numFmtId="0" fontId="7" fillId="0" borderId="0" xfId="13" applyFont="1" applyAlignment="1">
      <alignment horizontal="center" wrapText="1"/>
    </xf>
    <xf numFmtId="0" fontId="7" fillId="0" borderId="0" xfId="13" applyFont="1" applyAlignment="1">
      <alignment horizontal="right" wrapText="1"/>
    </xf>
    <xf numFmtId="0" fontId="15" fillId="0" borderId="6" xfId="14" applyFont="1">
      <alignment horizontal="center" vertical="center" wrapText="1"/>
    </xf>
    <xf numFmtId="0" fontId="15" fillId="0" borderId="6" xfId="15" applyFont="1">
      <alignment vertical="top" wrapText="1"/>
    </xf>
    <xf numFmtId="4" fontId="15" fillId="0" borderId="6" xfId="17" applyFont="1" applyFill="1">
      <alignment horizontal="right" vertical="top" shrinkToFit="1"/>
    </xf>
    <xf numFmtId="4" fontId="15" fillId="0" borderId="7" xfId="17" applyFont="1" applyFill="1" applyBorder="1">
      <alignment horizontal="right" vertical="top" shrinkToFit="1"/>
    </xf>
    <xf numFmtId="4" fontId="15" fillId="0" borderId="4" xfId="17" applyFont="1" applyFill="1" applyBorder="1">
      <alignment horizontal="right" vertical="top" shrinkToFit="1"/>
    </xf>
    <xf numFmtId="0" fontId="14" fillId="0" borderId="6" xfId="15" applyFont="1">
      <alignment vertical="top" wrapText="1"/>
    </xf>
    <xf numFmtId="4" fontId="14" fillId="0" borderId="4" xfId="18" applyFont="1" applyFill="1" applyBorder="1">
      <alignment horizontal="right" vertical="top" shrinkToFit="1"/>
    </xf>
    <xf numFmtId="4" fontId="7" fillId="0" borderId="0" xfId="11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5" fillId="0" borderId="6" xfId="10" applyFont="1" applyFill="1" applyBorder="1" applyAlignment="1">
      <alignment horizontal="center" vertical="center" wrapText="1"/>
    </xf>
    <xf numFmtId="0" fontId="14" fillId="0" borderId="6" xfId="10" applyFont="1" applyFill="1" applyBorder="1" applyAlignment="1">
      <alignment horizontal="left" vertical="center" wrapText="1"/>
    </xf>
    <xf numFmtId="49" fontId="14" fillId="0" borderId="6" xfId="10" applyNumberFormat="1" applyFont="1" applyFill="1" applyBorder="1" applyAlignment="1">
      <alignment horizontal="center" vertical="center" wrapText="1"/>
    </xf>
    <xf numFmtId="0" fontId="14" fillId="0" borderId="6" xfId="10" applyFont="1" applyFill="1" applyBorder="1" applyAlignment="1">
      <alignment horizontal="center" vertical="center" wrapText="1"/>
    </xf>
    <xf numFmtId="4" fontId="14" fillId="0" borderId="6" xfId="10" applyNumberFormat="1" applyFont="1" applyFill="1" applyBorder="1" applyAlignment="1">
      <alignment horizontal="right" vertical="center" wrapText="1"/>
    </xf>
    <xf numFmtId="0" fontId="31" fillId="0" borderId="0" xfId="10" applyFont="1" applyFill="1" applyAlignment="1">
      <alignment vertical="top" wrapText="1"/>
    </xf>
    <xf numFmtId="0" fontId="14" fillId="0" borderId="6" xfId="10" applyFont="1" applyFill="1" applyBorder="1" applyAlignment="1">
      <alignment vertical="top" wrapText="1"/>
    </xf>
    <xf numFmtId="0" fontId="15" fillId="0" borderId="6" xfId="10" applyFont="1" applyFill="1" applyBorder="1" applyAlignment="1">
      <alignment horizontal="left" vertical="center" wrapText="1"/>
    </xf>
    <xf numFmtId="49" fontId="15" fillId="0" borderId="6" xfId="10" applyNumberFormat="1" applyFont="1" applyFill="1" applyBorder="1" applyAlignment="1">
      <alignment horizontal="center" vertical="center" wrapText="1"/>
    </xf>
    <xf numFmtId="0" fontId="15" fillId="0" borderId="6" xfId="10" applyFont="1" applyFill="1" applyBorder="1" applyAlignment="1">
      <alignment vertical="top" wrapText="1"/>
    </xf>
    <xf numFmtId="4" fontId="15" fillId="0" borderId="6" xfId="10" applyNumberFormat="1" applyFont="1" applyFill="1" applyBorder="1" applyAlignment="1">
      <alignment horizontal="right" vertical="center" wrapText="1"/>
    </xf>
    <xf numFmtId="0" fontId="6" fillId="0" borderId="0" xfId="10" applyFont="1" applyFill="1" applyAlignment="1">
      <alignment vertical="top" wrapText="1"/>
    </xf>
    <xf numFmtId="0" fontId="15" fillId="0" borderId="6" xfId="10" applyFont="1" applyFill="1" applyBorder="1" applyAlignment="1">
      <alignment horizontal="center" vertical="top" wrapText="1"/>
    </xf>
    <xf numFmtId="4" fontId="25" fillId="0" borderId="0" xfId="10" applyNumberFormat="1" applyFont="1" applyFill="1" applyAlignment="1">
      <alignment vertical="top" wrapText="1"/>
    </xf>
    <xf numFmtId="0" fontId="15" fillId="0" borderId="6" xfId="15" applyFont="1" applyAlignment="1">
      <alignment horizontal="center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9" fillId="0" borderId="4" xfId="5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3" xfId="5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8" applyAlignme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7" fillId="0" borderId="0" xfId="13" applyNumberFormat="1" applyFont="1" applyAlignment="1">
      <alignment horizontal="center" vertical="center" wrapText="1"/>
    </xf>
    <xf numFmtId="49" fontId="15" fillId="0" borderId="6" xfId="14" applyNumberFormat="1" applyFont="1" applyAlignment="1">
      <alignment horizontal="center" vertical="center" wrapText="1"/>
    </xf>
    <xf numFmtId="49" fontId="15" fillId="0" borderId="6" xfId="16" applyNumberFormat="1" applyFont="1" applyAlignment="1">
      <alignment horizontal="center" vertical="center" shrinkToFit="1"/>
    </xf>
    <xf numFmtId="49" fontId="15" fillId="0" borderId="6" xfId="15" applyNumberFormat="1" applyFont="1" applyAlignment="1">
      <alignment horizontal="center" vertical="center" wrapText="1"/>
    </xf>
    <xf numFmtId="49" fontId="7" fillId="0" borderId="0" xfId="11" applyNumberFormat="1" applyFont="1" applyAlignment="1" applyProtection="1">
      <alignment horizontal="center" vertical="center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49" fontId="15" fillId="0" borderId="0" xfId="11" applyNumberFormat="1" applyFont="1" applyFill="1" applyAlignment="1">
      <alignment horizontal="center" vertical="center" wrapText="1"/>
    </xf>
    <xf numFmtId="0" fontId="14" fillId="0" borderId="6" xfId="15" applyFont="1" applyAlignment="1">
      <alignment horizontal="center" vertical="center" wrapText="1"/>
    </xf>
    <xf numFmtId="0" fontId="15" fillId="0" borderId="6" xfId="14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3" applyFont="1" applyAlignment="1">
      <alignment horizontal="center" vertical="center" wrapText="1"/>
    </xf>
    <xf numFmtId="1" fontId="15" fillId="0" borderId="6" xfId="16" applyFont="1" applyAlignment="1">
      <alignment horizontal="center" vertical="center" shrinkToFit="1"/>
    </xf>
    <xf numFmtId="0" fontId="15" fillId="0" borderId="8" xfId="15" applyFont="1" applyBorder="1" applyAlignment="1">
      <alignment horizontal="center" vertical="center" wrapText="1"/>
    </xf>
    <xf numFmtId="0" fontId="15" fillId="0" borderId="0" xfId="11" applyFont="1" applyFill="1" applyAlignment="1">
      <alignment horizontal="center" vertical="center" wrapText="1"/>
    </xf>
    <xf numFmtId="0" fontId="33" fillId="2" borderId="0" xfId="0" applyFont="1" applyFill="1" applyAlignment="1">
      <alignment horizontal="right"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" fillId="0" borderId="0" xfId="0" applyFont="1"/>
    <xf numFmtId="0" fontId="7" fillId="2" borderId="0" xfId="0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shrinkToFit="1"/>
    </xf>
    <xf numFmtId="0" fontId="35" fillId="2" borderId="0" xfId="0" applyFont="1" applyFill="1"/>
    <xf numFmtId="0" fontId="35" fillId="2" borderId="0" xfId="0" applyFont="1" applyFill="1" applyBorder="1"/>
    <xf numFmtId="49" fontId="33" fillId="0" borderId="4" xfId="0" applyNumberFormat="1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vertical="center" wrapText="1"/>
    </xf>
    <xf numFmtId="4" fontId="33" fillId="0" borderId="4" xfId="0" applyNumberFormat="1" applyFont="1" applyFill="1" applyBorder="1" applyAlignment="1">
      <alignment horizontal="right" vertical="center"/>
    </xf>
    <xf numFmtId="49" fontId="33" fillId="0" borderId="4" xfId="0" applyNumberFormat="1" applyFont="1" applyBorder="1" applyAlignment="1">
      <alignment horizontal="left" vertical="center" wrapText="1"/>
    </xf>
    <xf numFmtId="0" fontId="33" fillId="0" borderId="4" xfId="0" applyFont="1" applyBorder="1" applyAlignment="1">
      <alignment vertical="center"/>
    </xf>
    <xf numFmtId="4" fontId="33" fillId="0" borderId="4" xfId="0" applyNumberFormat="1" applyFont="1" applyBorder="1" applyAlignment="1">
      <alignment horizontal="right" vertical="center"/>
    </xf>
    <xf numFmtId="0" fontId="33" fillId="0" borderId="4" xfId="0" applyFont="1" applyBorder="1" applyAlignment="1">
      <alignment vertical="center" wrapText="1"/>
    </xf>
    <xf numFmtId="165" fontId="3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left" vertical="top" wrapText="1"/>
    </xf>
    <xf numFmtId="49" fontId="33" fillId="0" borderId="4" xfId="0" applyNumberFormat="1" applyFont="1" applyBorder="1" applyAlignment="1">
      <alignment vertical="top" wrapText="1"/>
    </xf>
    <xf numFmtId="0" fontId="37" fillId="0" borderId="4" xfId="0" applyNumberFormat="1" applyFont="1" applyBorder="1" applyAlignment="1">
      <alignment vertical="top" wrapText="1"/>
    </xf>
    <xf numFmtId="49" fontId="38" fillId="0" borderId="4" xfId="0" applyNumberFormat="1" applyFont="1" applyBorder="1" applyAlignment="1">
      <alignment vertical="top" wrapText="1"/>
    </xf>
    <xf numFmtId="0" fontId="39" fillId="0" borderId="4" xfId="0" applyNumberFormat="1" applyFont="1" applyBorder="1" applyAlignment="1">
      <alignment vertical="top" wrapText="1"/>
    </xf>
    <xf numFmtId="49" fontId="38" fillId="0" borderId="4" xfId="0" applyNumberFormat="1" applyFont="1" applyBorder="1" applyAlignment="1">
      <alignment horizontal="left" vertical="top" wrapText="1"/>
    </xf>
    <xf numFmtId="49" fontId="33" fillId="0" borderId="4" xfId="0" applyNumberFormat="1" applyFont="1" applyBorder="1" applyAlignment="1">
      <alignment vertical="center" wrapText="1"/>
    </xf>
    <xf numFmtId="0" fontId="37" fillId="0" borderId="4" xfId="0" applyNumberFormat="1" applyFont="1" applyBorder="1" applyAlignment="1">
      <alignment vertical="center" wrapText="1"/>
    </xf>
    <xf numFmtId="4" fontId="33" fillId="0" borderId="4" xfId="0" applyNumberFormat="1" applyFont="1" applyBorder="1" applyAlignment="1">
      <alignment horizontal="right"/>
    </xf>
    <xf numFmtId="49" fontId="33" fillId="0" borderId="4" xfId="0" applyNumberFormat="1" applyFont="1" applyBorder="1" applyAlignment="1">
      <alignment horizontal="left" vertical="top"/>
    </xf>
    <xf numFmtId="0" fontId="33" fillId="0" borderId="4" xfId="0" applyNumberFormat="1" applyFont="1" applyBorder="1" applyAlignment="1">
      <alignment vertical="top" wrapText="1"/>
    </xf>
    <xf numFmtId="165" fontId="33" fillId="0" borderId="4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/>
    </xf>
    <xf numFmtId="49" fontId="33" fillId="0" borderId="4" xfId="0" applyNumberFormat="1" applyFont="1" applyBorder="1" applyAlignment="1">
      <alignment horizontal="left" vertical="center"/>
    </xf>
    <xf numFmtId="0" fontId="33" fillId="0" borderId="4" xfId="0" applyNumberFormat="1" applyFont="1" applyBorder="1" applyAlignment="1">
      <alignment vertical="center" wrapText="1"/>
    </xf>
    <xf numFmtId="49" fontId="36" fillId="0" borderId="4" xfId="0" applyNumberFormat="1" applyFont="1" applyBorder="1" applyAlignment="1">
      <alignment horizontal="left" vertical="center"/>
    </xf>
    <xf numFmtId="0" fontId="36" fillId="0" borderId="4" xfId="0" applyNumberFormat="1" applyFont="1" applyBorder="1" applyAlignment="1">
      <alignment vertical="center" wrapText="1"/>
    </xf>
    <xf numFmtId="49" fontId="40" fillId="0" borderId="4" xfId="0" applyNumberFormat="1" applyFont="1" applyBorder="1" applyAlignment="1">
      <alignment horizontal="left" vertical="top"/>
    </xf>
    <xf numFmtId="0" fontId="40" fillId="0" borderId="4" xfId="0" applyNumberFormat="1" applyFont="1" applyBorder="1" applyAlignment="1">
      <alignment vertical="top" wrapText="1"/>
    </xf>
    <xf numFmtId="165" fontId="40" fillId="0" borderId="4" xfId="0" applyNumberFormat="1" applyFont="1" applyBorder="1" applyAlignment="1">
      <alignment horizontal="right"/>
    </xf>
    <xf numFmtId="165" fontId="40" fillId="0" borderId="4" xfId="0" applyNumberFormat="1" applyFont="1" applyFill="1" applyBorder="1" applyAlignment="1">
      <alignment horizontal="right"/>
    </xf>
    <xf numFmtId="49" fontId="38" fillId="0" borderId="4" xfId="0" applyNumberFormat="1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right"/>
    </xf>
    <xf numFmtId="49" fontId="40" fillId="0" borderId="4" xfId="0" applyNumberFormat="1" applyFont="1" applyBorder="1" applyAlignment="1">
      <alignment horizontal="left" vertical="top" wrapText="1"/>
    </xf>
    <xf numFmtId="4" fontId="40" fillId="0" borderId="4" xfId="0" applyNumberFormat="1" applyFont="1" applyBorder="1" applyAlignment="1">
      <alignment horizontal="right"/>
    </xf>
    <xf numFmtId="49" fontId="33" fillId="0" borderId="4" xfId="1" applyNumberFormat="1" applyFont="1" applyFill="1" applyBorder="1" applyAlignment="1" applyProtection="1">
      <alignment horizontal="center" vertical="top"/>
    </xf>
    <xf numFmtId="0" fontId="33" fillId="0" borderId="4" xfId="1" applyNumberFormat="1" applyFont="1" applyFill="1" applyBorder="1" applyAlignment="1" applyProtection="1">
      <alignment vertical="top" wrapText="1"/>
    </xf>
    <xf numFmtId="49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4" xfId="1" applyNumberFormat="1" applyFont="1" applyFill="1" applyBorder="1" applyAlignment="1" applyProtection="1">
      <alignment vertical="top" wrapText="1"/>
    </xf>
    <xf numFmtId="49" fontId="40" fillId="0" borderId="4" xfId="1" applyNumberFormat="1" applyFont="1" applyFill="1" applyBorder="1" applyAlignment="1" applyProtection="1">
      <alignment horizontal="center" vertical="top" wrapText="1"/>
    </xf>
    <xf numFmtId="0" fontId="40" fillId="0" borderId="4" xfId="1" applyNumberFormat="1" applyFont="1" applyFill="1" applyBorder="1" applyAlignment="1" applyProtection="1">
      <alignment vertical="top" wrapText="1"/>
    </xf>
    <xf numFmtId="49" fontId="33" fillId="0" borderId="4" xfId="1" applyNumberFormat="1" applyFont="1" applyFill="1" applyBorder="1" applyAlignment="1" applyProtection="1">
      <alignment horizontal="left" vertical="top"/>
    </xf>
    <xf numFmtId="49" fontId="3" fillId="0" borderId="4" xfId="1" applyNumberFormat="1" applyFont="1" applyFill="1" applyBorder="1" applyAlignment="1" applyProtection="1">
      <alignment horizontal="left" vertical="top"/>
    </xf>
    <xf numFmtId="49" fontId="40" fillId="0" borderId="4" xfId="0" applyNumberFormat="1" applyFont="1" applyBorder="1" applyAlignment="1">
      <alignment horizontal="right"/>
    </xf>
    <xf numFmtId="49" fontId="40" fillId="0" borderId="4" xfId="1" applyNumberFormat="1" applyFont="1" applyFill="1" applyBorder="1" applyAlignment="1" applyProtection="1">
      <alignment horizontal="left" vertical="top"/>
    </xf>
    <xf numFmtId="4" fontId="40" fillId="0" borderId="3" xfId="0" applyNumberFormat="1" applyFont="1" applyBorder="1" applyAlignment="1">
      <alignment horizontal="right"/>
    </xf>
    <xf numFmtId="4" fontId="40" fillId="0" borderId="0" xfId="0" applyNumberFormat="1" applyFont="1"/>
    <xf numFmtId="165" fontId="40" fillId="0" borderId="3" xfId="0" applyNumberFormat="1" applyFont="1" applyFill="1" applyBorder="1" applyAlignment="1">
      <alignment horizontal="right"/>
    </xf>
    <xf numFmtId="49" fontId="36" fillId="0" borderId="4" xfId="0" applyNumberFormat="1" applyFont="1" applyBorder="1" applyAlignment="1">
      <alignment horizontal="left" vertical="top"/>
    </xf>
    <xf numFmtId="0" fontId="36" fillId="0" borderId="4" xfId="0" applyNumberFormat="1" applyFont="1" applyBorder="1" applyAlignment="1">
      <alignment vertical="top" wrapText="1"/>
    </xf>
    <xf numFmtId="4" fontId="40" fillId="4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0" fontId="33" fillId="0" borderId="4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left" vertical="center" wrapText="1"/>
    </xf>
    <xf numFmtId="4" fontId="33" fillId="0" borderId="4" xfId="0" applyNumberFormat="1" applyFont="1" applyFill="1" applyBorder="1" applyAlignment="1">
      <alignment horizontal="right" vertical="center" shrinkToFit="1"/>
    </xf>
    <xf numFmtId="4" fontId="3" fillId="0" borderId="0" xfId="0" applyNumberFormat="1" applyFont="1"/>
    <xf numFmtId="0" fontId="33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shrinkToFit="1"/>
    </xf>
    <xf numFmtId="0" fontId="3" fillId="0" borderId="4" xfId="3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33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top" wrapText="1"/>
    </xf>
    <xf numFmtId="0" fontId="3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1" fillId="0" borderId="4" xfId="1" applyFont="1" applyFill="1" applyBorder="1" applyAlignment="1">
      <alignment horizontal="center" vertical="top"/>
    </xf>
    <xf numFmtId="0" fontId="41" fillId="0" borderId="4" xfId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/>
    <xf numFmtId="0" fontId="3" fillId="0" borderId="4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left" vertical="center" shrinkToFit="1"/>
    </xf>
    <xf numFmtId="0" fontId="3" fillId="0" borderId="4" xfId="1" applyFont="1" applyBorder="1" applyAlignment="1">
      <alignment horizontal="justify" vertical="center" wrapText="1"/>
    </xf>
    <xf numFmtId="0" fontId="33" fillId="0" borderId="4" xfId="0" applyFont="1" applyFill="1" applyBorder="1" applyAlignment="1">
      <alignment horizontal="right" vertical="top" shrinkToFit="1"/>
    </xf>
    <xf numFmtId="0" fontId="33" fillId="0" borderId="4" xfId="0" applyFont="1" applyFill="1" applyBorder="1" applyAlignment="1">
      <alignment horizontal="left" vertical="top" wrapText="1"/>
    </xf>
    <xf numFmtId="4" fontId="33" fillId="0" borderId="4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42" fillId="0" borderId="0" xfId="0" applyFont="1" applyAlignment="1">
      <alignment horizontal="left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wrapText="1"/>
    </xf>
    <xf numFmtId="0" fontId="29" fillId="4" borderId="0" xfId="0" applyFont="1" applyFill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right"/>
    </xf>
    <xf numFmtId="0" fontId="29" fillId="0" borderId="4" xfId="0" applyFont="1" applyBorder="1" applyAlignment="1">
      <alignment horizontal="left"/>
    </xf>
    <xf numFmtId="4" fontId="29" fillId="0" borderId="4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4" fontId="9" fillId="0" borderId="4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9" fillId="0" borderId="0" xfId="0" applyFont="1"/>
    <xf numFmtId="0" fontId="29" fillId="0" borderId="0" xfId="6" applyFont="1" applyAlignment="1">
      <alignment wrapText="1"/>
    </xf>
    <xf numFmtId="165" fontId="9" fillId="0" borderId="4" xfId="0" applyNumberFormat="1" applyFont="1" applyBorder="1" applyAlignment="1">
      <alignment horizontal="right"/>
    </xf>
    <xf numFmtId="4" fontId="0" fillId="0" borderId="0" xfId="0" applyNumberFormat="1"/>
    <xf numFmtId="0" fontId="1" fillId="0" borderId="0" xfId="19"/>
    <xf numFmtId="0" fontId="41" fillId="0" borderId="0" xfId="1" applyFont="1"/>
    <xf numFmtId="0" fontId="44" fillId="0" borderId="0" xfId="1" applyFont="1"/>
    <xf numFmtId="0" fontId="4" fillId="0" borderId="0" xfId="6"/>
    <xf numFmtId="0" fontId="8" fillId="0" borderId="4" xfId="6" applyFont="1" applyBorder="1" applyAlignment="1">
      <alignment vertical="center"/>
    </xf>
    <xf numFmtId="0" fontId="8" fillId="0" borderId="4" xfId="6" applyFont="1" applyBorder="1" applyAlignment="1">
      <alignment horizontal="center" vertical="center"/>
    </xf>
    <xf numFmtId="4" fontId="7" fillId="0" borderId="4" xfId="6" applyNumberFormat="1" applyFont="1" applyBorder="1" applyAlignment="1">
      <alignment horizontal="center"/>
    </xf>
    <xf numFmtId="0" fontId="29" fillId="0" borderId="4" xfId="6" applyFont="1" applyBorder="1"/>
    <xf numFmtId="4" fontId="29" fillId="0" borderId="4" xfId="6" applyNumberFormat="1" applyFont="1" applyBorder="1" applyAlignment="1">
      <alignment horizontal="center"/>
    </xf>
    <xf numFmtId="0" fontId="42" fillId="0" borderId="0" xfId="0" applyFont="1" applyAlignment="1">
      <alignment horizontal="right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wrapText="1"/>
    </xf>
    <xf numFmtId="4" fontId="29" fillId="0" borderId="4" xfId="0" applyNumberFormat="1" applyFont="1" applyBorder="1" applyAlignment="1">
      <alignment horizontal="center"/>
    </xf>
    <xf numFmtId="0" fontId="12" fillId="0" borderId="0" xfId="0" applyFont="1" applyAlignment="1"/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7" fillId="0" borderId="4" xfId="6" applyFont="1" applyBorder="1" applyAlignment="1">
      <alignment wrapText="1"/>
    </xf>
    <xf numFmtId="4" fontId="3" fillId="0" borderId="0" xfId="9" applyNumberFormat="1"/>
    <xf numFmtId="0" fontId="3" fillId="0" borderId="0" xfId="9" applyAlignment="1">
      <alignment horizontal="right"/>
    </xf>
    <xf numFmtId="0" fontId="4" fillId="0" borderId="0" xfId="5"/>
    <xf numFmtId="0" fontId="42" fillId="0" borderId="0" xfId="5" applyFont="1" applyAlignment="1">
      <alignment horizontal="left" vertical="center" wrapText="1"/>
    </xf>
    <xf numFmtId="0" fontId="42" fillId="0" borderId="0" xfId="5" applyFont="1" applyAlignment="1">
      <alignment horizontal="right" wrapText="1"/>
    </xf>
    <xf numFmtId="0" fontId="4" fillId="0" borderId="0" xfId="5" applyFont="1"/>
    <xf numFmtId="0" fontId="29" fillId="4" borderId="0" xfId="5" applyFont="1" applyFill="1" applyBorder="1" applyAlignment="1">
      <alignment horizontal="center" vertical="center" wrapText="1"/>
    </xf>
    <xf numFmtId="0" fontId="29" fillId="4" borderId="10" xfId="5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right" wrapText="1"/>
    </xf>
    <xf numFmtId="0" fontId="7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4" xfId="5" applyFont="1" applyBorder="1" applyAlignment="1">
      <alignment horizontal="left" wrapText="1"/>
    </xf>
    <xf numFmtId="4" fontId="7" fillId="0" borderId="4" xfId="5" applyNumberFormat="1" applyFont="1" applyBorder="1" applyAlignment="1">
      <alignment horizontal="center" wrapText="1"/>
    </xf>
    <xf numFmtId="0" fontId="29" fillId="0" borderId="4" xfId="5" applyFont="1" applyBorder="1" applyAlignment="1">
      <alignment horizontal="left"/>
    </xf>
    <xf numFmtId="4" fontId="29" fillId="0" borderId="4" xfId="5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10" applyFont="1" applyFill="1" applyAlignment="1">
      <alignment horizontal="right" vertical="top" wrapText="1"/>
    </xf>
    <xf numFmtId="0" fontId="15" fillId="0" borderId="0" xfId="10" applyFont="1" applyFill="1" applyAlignment="1">
      <alignment horizontal="right" vertical="center" wrapText="1"/>
    </xf>
    <xf numFmtId="0" fontId="15" fillId="0" borderId="0" xfId="10" applyFont="1" applyFill="1" applyAlignment="1">
      <alignment horizontal="left" vertical="center" wrapText="1"/>
    </xf>
    <xf numFmtId="0" fontId="14" fillId="0" borderId="0" xfId="10" applyFont="1" applyFill="1" applyAlignment="1">
      <alignment horizontal="center" vertical="center" wrapText="1"/>
    </xf>
    <xf numFmtId="0" fontId="15" fillId="0" borderId="6" xfId="10" applyFont="1" applyBorder="1" applyAlignment="1">
      <alignment vertical="center" wrapText="1"/>
    </xf>
    <xf numFmtId="0" fontId="10" fillId="0" borderId="0" xfId="1" applyFont="1" applyAlignment="1">
      <alignment horizontal="right"/>
    </xf>
    <xf numFmtId="0" fontId="29" fillId="0" borderId="0" xfId="13" applyFont="1" applyAlignment="1">
      <alignment horizontal="center" wrapText="1"/>
    </xf>
    <xf numFmtId="0" fontId="28" fillId="0" borderId="0" xfId="11" applyFont="1" applyAlignment="1">
      <alignment horizontal="right"/>
    </xf>
    <xf numFmtId="0" fontId="10" fillId="2" borderId="0" xfId="1" applyFont="1" applyFill="1" applyAlignment="1">
      <alignment horizontal="right"/>
    </xf>
    <xf numFmtId="0" fontId="10" fillId="0" borderId="0" xfId="1" applyFont="1" applyFill="1" applyAlignment="1">
      <alignment horizontal="right"/>
    </xf>
    <xf numFmtId="0" fontId="11" fillId="0" borderId="0" xfId="10" applyFont="1" applyFill="1" applyAlignment="1">
      <alignment horizontal="right"/>
    </xf>
    <xf numFmtId="0" fontId="14" fillId="0" borderId="6" xfId="10" applyFont="1" applyFill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29" fillId="4" borderId="0" xfId="0" applyFont="1" applyFill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wrapText="1"/>
    </xf>
    <xf numFmtId="0" fontId="16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29" fillId="0" borderId="0" xfId="6" applyFont="1" applyAlignment="1">
      <alignment horizontal="center" wrapText="1"/>
    </xf>
    <xf numFmtId="0" fontId="18" fillId="0" borderId="0" xfId="0" applyFont="1" applyAlignment="1">
      <alignment horizontal="center" wrapText="1"/>
    </xf>
    <xf numFmtId="4" fontId="28" fillId="0" borderId="1" xfId="19" applyNumberFormat="1" applyFont="1" applyBorder="1" applyAlignment="1">
      <alignment horizontal="center"/>
    </xf>
    <xf numFmtId="4" fontId="28" fillId="0" borderId="2" xfId="19" applyNumberFormat="1" applyFont="1" applyBorder="1" applyAlignment="1">
      <alignment horizontal="center"/>
    </xf>
    <xf numFmtId="4" fontId="46" fillId="0" borderId="1" xfId="19" applyNumberFormat="1" applyFont="1" applyBorder="1" applyAlignment="1">
      <alignment horizontal="center"/>
    </xf>
    <xf numFmtId="0" fontId="46" fillId="0" borderId="2" xfId="19" applyFont="1" applyBorder="1" applyAlignment="1">
      <alignment horizontal="center"/>
    </xf>
    <xf numFmtId="0" fontId="45" fillId="0" borderId="0" xfId="19" applyFont="1" applyAlignment="1">
      <alignment horizontal="right"/>
    </xf>
    <xf numFmtId="0" fontId="7" fillId="0" borderId="0" xfId="6" applyFont="1" applyAlignment="1">
      <alignment horizontal="right"/>
    </xf>
    <xf numFmtId="0" fontId="20" fillId="0" borderId="1" xfId="19" applyFont="1" applyBorder="1" applyAlignment="1">
      <alignment horizontal="center" vertical="center"/>
    </xf>
    <xf numFmtId="0" fontId="20" fillId="0" borderId="2" xfId="19" applyFont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29" fillId="4" borderId="0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9" applyFont="1" applyAlignment="1">
      <alignment horizontal="right"/>
    </xf>
    <xf numFmtId="0" fontId="24" fillId="0" borderId="0" xfId="1" applyFont="1" applyBorder="1" applyAlignment="1">
      <alignment horizontal="center"/>
    </xf>
    <xf numFmtId="0" fontId="23" fillId="0" borderId="1" xfId="8" applyFont="1" applyBorder="1" applyAlignment="1">
      <alignment horizontal="center"/>
    </xf>
    <xf numFmtId="0" fontId="23" fillId="0" borderId="5" xfId="8" applyFont="1" applyBorder="1" applyAlignment="1">
      <alignment horizontal="center"/>
    </xf>
    <xf numFmtId="0" fontId="23" fillId="0" borderId="2" xfId="8" applyFont="1" applyBorder="1" applyAlignment="1">
      <alignment horizontal="center"/>
    </xf>
    <xf numFmtId="0" fontId="22" fillId="0" borderId="1" xfId="8" applyFont="1" applyBorder="1" applyAlignment="1">
      <alignment horizontal="center"/>
    </xf>
    <xf numFmtId="0" fontId="22" fillId="0" borderId="5" xfId="8" applyFont="1" applyBorder="1"/>
    <xf numFmtId="0" fontId="22" fillId="0" borderId="2" xfId="8" applyFont="1" applyBorder="1"/>
    <xf numFmtId="0" fontId="22" fillId="0" borderId="1" xfId="8" applyFont="1" applyBorder="1" applyAlignment="1">
      <alignment horizontal="left" wrapText="1"/>
    </xf>
    <xf numFmtId="0" fontId="22" fillId="0" borderId="5" xfId="8" applyFont="1" applyBorder="1" applyAlignment="1">
      <alignment horizontal="left" wrapText="1"/>
    </xf>
    <xf numFmtId="0" fontId="22" fillId="0" borderId="2" xfId="8" applyFont="1" applyBorder="1" applyAlignment="1">
      <alignment horizontal="left" wrapText="1"/>
    </xf>
    <xf numFmtId="0" fontId="4" fillId="0" borderId="5" xfId="8" applyBorder="1" applyAlignment="1">
      <alignment horizontal="left" wrapText="1"/>
    </xf>
    <xf numFmtId="0" fontId="4" fillId="0" borderId="2" xfId="8" applyBorder="1" applyAlignment="1">
      <alignment horizontal="left" wrapText="1"/>
    </xf>
    <xf numFmtId="0" fontId="4" fillId="0" borderId="1" xfId="8" applyFont="1" applyBorder="1" applyAlignment="1">
      <alignment horizontal="center"/>
    </xf>
    <xf numFmtId="0" fontId="4" fillId="0" borderId="5" xfId="8" applyFont="1" applyBorder="1"/>
    <xf numFmtId="0" fontId="4" fillId="0" borderId="2" xfId="8" applyFont="1" applyBorder="1"/>
    <xf numFmtId="0" fontId="4" fillId="0" borderId="1" xfId="8" applyFont="1" applyBorder="1" applyAlignment="1">
      <alignment horizontal="left" wrapText="1"/>
    </xf>
    <xf numFmtId="0" fontId="4" fillId="0" borderId="5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</cellXfs>
  <cellStyles count="20">
    <cellStyle name="xl22" xfId="14"/>
    <cellStyle name="xl23" xfId="12"/>
    <cellStyle name="xl27" xfId="18"/>
    <cellStyle name="xl32" xfId="15"/>
    <cellStyle name="xl34" xfId="16"/>
    <cellStyle name="xl36" xfId="17"/>
    <cellStyle name="Обычный" xfId="0" builtinId="0"/>
    <cellStyle name="Обычный 2" xfId="2"/>
    <cellStyle name="Обычный 2 2" xfId="1"/>
    <cellStyle name="Обычный 2 3" xfId="5"/>
    <cellStyle name="Обычный 3" xfId="3"/>
    <cellStyle name="Обычный 3 2" xfId="11"/>
    <cellStyle name="Обычный 3 2 2" xfId="13"/>
    <cellStyle name="Обычный 4" xfId="4"/>
    <cellStyle name="Обычный 4 2" xfId="7"/>
    <cellStyle name="Обычный 4 2 2" xfId="19"/>
    <cellStyle name="Обычный 5" xfId="6"/>
    <cellStyle name="Обычный 6" xfId="9"/>
    <cellStyle name="Обычный 7" xfId="10"/>
    <cellStyle name="Обычный_Лист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showGridLines="0" showZeros="0" topLeftCell="G1" zoomScale="90" zoomScaleNormal="90" zoomScaleSheetLayoutView="100" workbookViewId="0">
      <selection activeCell="I5" sqref="I5:K5"/>
    </sheetView>
  </sheetViews>
  <sheetFormatPr defaultRowHeight="12.75" x14ac:dyDescent="0.2"/>
  <cols>
    <col min="1" max="6" width="0" style="98" hidden="1" customWidth="1"/>
    <col min="7" max="7" width="26.140625" style="98" customWidth="1"/>
    <col min="8" max="8" width="55.85546875" style="98" customWidth="1"/>
    <col min="9" max="11" width="13.7109375" style="98" customWidth="1"/>
    <col min="12" max="12" width="13" style="98" bestFit="1" customWidth="1"/>
    <col min="13" max="13" width="15.28515625" style="98" customWidth="1"/>
    <col min="14" max="14" width="18.28515625" style="98" customWidth="1"/>
    <col min="15" max="256" width="9.140625" style="98"/>
    <col min="257" max="262" width="0" style="98" hidden="1" customWidth="1"/>
    <col min="263" max="263" width="26.140625" style="98" customWidth="1"/>
    <col min="264" max="264" width="55.85546875" style="98" customWidth="1"/>
    <col min="265" max="267" width="13.7109375" style="98" customWidth="1"/>
    <col min="268" max="268" width="13" style="98" bestFit="1" customWidth="1"/>
    <col min="269" max="269" width="15.28515625" style="98" customWidth="1"/>
    <col min="270" max="270" width="18.28515625" style="98" customWidth="1"/>
    <col min="271" max="512" width="9.140625" style="98"/>
    <col min="513" max="518" width="0" style="98" hidden="1" customWidth="1"/>
    <col min="519" max="519" width="26.140625" style="98" customWidth="1"/>
    <col min="520" max="520" width="55.85546875" style="98" customWidth="1"/>
    <col min="521" max="523" width="13.7109375" style="98" customWidth="1"/>
    <col min="524" max="524" width="13" style="98" bestFit="1" customWidth="1"/>
    <col min="525" max="525" width="15.28515625" style="98" customWidth="1"/>
    <col min="526" max="526" width="18.28515625" style="98" customWidth="1"/>
    <col min="527" max="768" width="9.140625" style="98"/>
    <col min="769" max="774" width="0" style="98" hidden="1" customWidth="1"/>
    <col min="775" max="775" width="26.140625" style="98" customWidth="1"/>
    <col min="776" max="776" width="55.85546875" style="98" customWidth="1"/>
    <col min="777" max="779" width="13.7109375" style="98" customWidth="1"/>
    <col min="780" max="780" width="13" style="98" bestFit="1" customWidth="1"/>
    <col min="781" max="781" width="15.28515625" style="98" customWidth="1"/>
    <col min="782" max="782" width="18.28515625" style="98" customWidth="1"/>
    <col min="783" max="1024" width="9.140625" style="98"/>
    <col min="1025" max="1030" width="0" style="98" hidden="1" customWidth="1"/>
    <col min="1031" max="1031" width="26.140625" style="98" customWidth="1"/>
    <col min="1032" max="1032" width="55.85546875" style="98" customWidth="1"/>
    <col min="1033" max="1035" width="13.7109375" style="98" customWidth="1"/>
    <col min="1036" max="1036" width="13" style="98" bestFit="1" customWidth="1"/>
    <col min="1037" max="1037" width="15.28515625" style="98" customWidth="1"/>
    <col min="1038" max="1038" width="18.28515625" style="98" customWidth="1"/>
    <col min="1039" max="1280" width="9.140625" style="98"/>
    <col min="1281" max="1286" width="0" style="98" hidden="1" customWidth="1"/>
    <col min="1287" max="1287" width="26.140625" style="98" customWidth="1"/>
    <col min="1288" max="1288" width="55.85546875" style="98" customWidth="1"/>
    <col min="1289" max="1291" width="13.7109375" style="98" customWidth="1"/>
    <col min="1292" max="1292" width="13" style="98" bestFit="1" customWidth="1"/>
    <col min="1293" max="1293" width="15.28515625" style="98" customWidth="1"/>
    <col min="1294" max="1294" width="18.28515625" style="98" customWidth="1"/>
    <col min="1295" max="1536" width="9.140625" style="98"/>
    <col min="1537" max="1542" width="0" style="98" hidden="1" customWidth="1"/>
    <col min="1543" max="1543" width="26.140625" style="98" customWidth="1"/>
    <col min="1544" max="1544" width="55.85546875" style="98" customWidth="1"/>
    <col min="1545" max="1547" width="13.7109375" style="98" customWidth="1"/>
    <col min="1548" max="1548" width="13" style="98" bestFit="1" customWidth="1"/>
    <col min="1549" max="1549" width="15.28515625" style="98" customWidth="1"/>
    <col min="1550" max="1550" width="18.28515625" style="98" customWidth="1"/>
    <col min="1551" max="1792" width="9.140625" style="98"/>
    <col min="1793" max="1798" width="0" style="98" hidden="1" customWidth="1"/>
    <col min="1799" max="1799" width="26.140625" style="98" customWidth="1"/>
    <col min="1800" max="1800" width="55.85546875" style="98" customWidth="1"/>
    <col min="1801" max="1803" width="13.7109375" style="98" customWidth="1"/>
    <col min="1804" max="1804" width="13" style="98" bestFit="1" customWidth="1"/>
    <col min="1805" max="1805" width="15.28515625" style="98" customWidth="1"/>
    <col min="1806" max="1806" width="18.28515625" style="98" customWidth="1"/>
    <col min="1807" max="2048" width="9.140625" style="98"/>
    <col min="2049" max="2054" width="0" style="98" hidden="1" customWidth="1"/>
    <col min="2055" max="2055" width="26.140625" style="98" customWidth="1"/>
    <col min="2056" max="2056" width="55.85546875" style="98" customWidth="1"/>
    <col min="2057" max="2059" width="13.7109375" style="98" customWidth="1"/>
    <col min="2060" max="2060" width="13" style="98" bestFit="1" customWidth="1"/>
    <col min="2061" max="2061" width="15.28515625" style="98" customWidth="1"/>
    <col min="2062" max="2062" width="18.28515625" style="98" customWidth="1"/>
    <col min="2063" max="2304" width="9.140625" style="98"/>
    <col min="2305" max="2310" width="0" style="98" hidden="1" customWidth="1"/>
    <col min="2311" max="2311" width="26.140625" style="98" customWidth="1"/>
    <col min="2312" max="2312" width="55.85546875" style="98" customWidth="1"/>
    <col min="2313" max="2315" width="13.7109375" style="98" customWidth="1"/>
    <col min="2316" max="2316" width="13" style="98" bestFit="1" customWidth="1"/>
    <col min="2317" max="2317" width="15.28515625" style="98" customWidth="1"/>
    <col min="2318" max="2318" width="18.28515625" style="98" customWidth="1"/>
    <col min="2319" max="2560" width="9.140625" style="98"/>
    <col min="2561" max="2566" width="0" style="98" hidden="1" customWidth="1"/>
    <col min="2567" max="2567" width="26.140625" style="98" customWidth="1"/>
    <col min="2568" max="2568" width="55.85546875" style="98" customWidth="1"/>
    <col min="2569" max="2571" width="13.7109375" style="98" customWidth="1"/>
    <col min="2572" max="2572" width="13" style="98" bestFit="1" customWidth="1"/>
    <col min="2573" max="2573" width="15.28515625" style="98" customWidth="1"/>
    <col min="2574" max="2574" width="18.28515625" style="98" customWidth="1"/>
    <col min="2575" max="2816" width="9.140625" style="98"/>
    <col min="2817" max="2822" width="0" style="98" hidden="1" customWidth="1"/>
    <col min="2823" max="2823" width="26.140625" style="98" customWidth="1"/>
    <col min="2824" max="2824" width="55.85546875" style="98" customWidth="1"/>
    <col min="2825" max="2827" width="13.7109375" style="98" customWidth="1"/>
    <col min="2828" max="2828" width="13" style="98" bestFit="1" customWidth="1"/>
    <col min="2829" max="2829" width="15.28515625" style="98" customWidth="1"/>
    <col min="2830" max="2830" width="18.28515625" style="98" customWidth="1"/>
    <col min="2831" max="3072" width="9.140625" style="98"/>
    <col min="3073" max="3078" width="0" style="98" hidden="1" customWidth="1"/>
    <col min="3079" max="3079" width="26.140625" style="98" customWidth="1"/>
    <col min="3080" max="3080" width="55.85546875" style="98" customWidth="1"/>
    <col min="3081" max="3083" width="13.7109375" style="98" customWidth="1"/>
    <col min="3084" max="3084" width="13" style="98" bestFit="1" customWidth="1"/>
    <col min="3085" max="3085" width="15.28515625" style="98" customWidth="1"/>
    <col min="3086" max="3086" width="18.28515625" style="98" customWidth="1"/>
    <col min="3087" max="3328" width="9.140625" style="98"/>
    <col min="3329" max="3334" width="0" style="98" hidden="1" customWidth="1"/>
    <col min="3335" max="3335" width="26.140625" style="98" customWidth="1"/>
    <col min="3336" max="3336" width="55.85546875" style="98" customWidth="1"/>
    <col min="3337" max="3339" width="13.7109375" style="98" customWidth="1"/>
    <col min="3340" max="3340" width="13" style="98" bestFit="1" customWidth="1"/>
    <col min="3341" max="3341" width="15.28515625" style="98" customWidth="1"/>
    <col min="3342" max="3342" width="18.28515625" style="98" customWidth="1"/>
    <col min="3343" max="3584" width="9.140625" style="98"/>
    <col min="3585" max="3590" width="0" style="98" hidden="1" customWidth="1"/>
    <col min="3591" max="3591" width="26.140625" style="98" customWidth="1"/>
    <col min="3592" max="3592" width="55.85546875" style="98" customWidth="1"/>
    <col min="3593" max="3595" width="13.7109375" style="98" customWidth="1"/>
    <col min="3596" max="3596" width="13" style="98" bestFit="1" customWidth="1"/>
    <col min="3597" max="3597" width="15.28515625" style="98" customWidth="1"/>
    <col min="3598" max="3598" width="18.28515625" style="98" customWidth="1"/>
    <col min="3599" max="3840" width="9.140625" style="98"/>
    <col min="3841" max="3846" width="0" style="98" hidden="1" customWidth="1"/>
    <col min="3847" max="3847" width="26.140625" style="98" customWidth="1"/>
    <col min="3848" max="3848" width="55.85546875" style="98" customWidth="1"/>
    <col min="3849" max="3851" width="13.7109375" style="98" customWidth="1"/>
    <col min="3852" max="3852" width="13" style="98" bestFit="1" customWidth="1"/>
    <col min="3853" max="3853" width="15.28515625" style="98" customWidth="1"/>
    <col min="3854" max="3854" width="18.28515625" style="98" customWidth="1"/>
    <col min="3855" max="4096" width="9.140625" style="98"/>
    <col min="4097" max="4102" width="0" style="98" hidden="1" customWidth="1"/>
    <col min="4103" max="4103" width="26.140625" style="98" customWidth="1"/>
    <col min="4104" max="4104" width="55.85546875" style="98" customWidth="1"/>
    <col min="4105" max="4107" width="13.7109375" style="98" customWidth="1"/>
    <col min="4108" max="4108" width="13" style="98" bestFit="1" customWidth="1"/>
    <col min="4109" max="4109" width="15.28515625" style="98" customWidth="1"/>
    <col min="4110" max="4110" width="18.28515625" style="98" customWidth="1"/>
    <col min="4111" max="4352" width="9.140625" style="98"/>
    <col min="4353" max="4358" width="0" style="98" hidden="1" customWidth="1"/>
    <col min="4359" max="4359" width="26.140625" style="98" customWidth="1"/>
    <col min="4360" max="4360" width="55.85546875" style="98" customWidth="1"/>
    <col min="4361" max="4363" width="13.7109375" style="98" customWidth="1"/>
    <col min="4364" max="4364" width="13" style="98" bestFit="1" customWidth="1"/>
    <col min="4365" max="4365" width="15.28515625" style="98" customWidth="1"/>
    <col min="4366" max="4366" width="18.28515625" style="98" customWidth="1"/>
    <col min="4367" max="4608" width="9.140625" style="98"/>
    <col min="4609" max="4614" width="0" style="98" hidden="1" customWidth="1"/>
    <col min="4615" max="4615" width="26.140625" style="98" customWidth="1"/>
    <col min="4616" max="4616" width="55.85546875" style="98" customWidth="1"/>
    <col min="4617" max="4619" width="13.7109375" style="98" customWidth="1"/>
    <col min="4620" max="4620" width="13" style="98" bestFit="1" customWidth="1"/>
    <col min="4621" max="4621" width="15.28515625" style="98" customWidth="1"/>
    <col min="4622" max="4622" width="18.28515625" style="98" customWidth="1"/>
    <col min="4623" max="4864" width="9.140625" style="98"/>
    <col min="4865" max="4870" width="0" style="98" hidden="1" customWidth="1"/>
    <col min="4871" max="4871" width="26.140625" style="98" customWidth="1"/>
    <col min="4872" max="4872" width="55.85546875" style="98" customWidth="1"/>
    <col min="4873" max="4875" width="13.7109375" style="98" customWidth="1"/>
    <col min="4876" max="4876" width="13" style="98" bestFit="1" customWidth="1"/>
    <col min="4877" max="4877" width="15.28515625" style="98" customWidth="1"/>
    <col min="4878" max="4878" width="18.28515625" style="98" customWidth="1"/>
    <col min="4879" max="5120" width="9.140625" style="98"/>
    <col min="5121" max="5126" width="0" style="98" hidden="1" customWidth="1"/>
    <col min="5127" max="5127" width="26.140625" style="98" customWidth="1"/>
    <col min="5128" max="5128" width="55.85546875" style="98" customWidth="1"/>
    <col min="5129" max="5131" width="13.7109375" style="98" customWidth="1"/>
    <col min="5132" max="5132" width="13" style="98" bestFit="1" customWidth="1"/>
    <col min="5133" max="5133" width="15.28515625" style="98" customWidth="1"/>
    <col min="5134" max="5134" width="18.28515625" style="98" customWidth="1"/>
    <col min="5135" max="5376" width="9.140625" style="98"/>
    <col min="5377" max="5382" width="0" style="98" hidden="1" customWidth="1"/>
    <col min="5383" max="5383" width="26.140625" style="98" customWidth="1"/>
    <col min="5384" max="5384" width="55.85546875" style="98" customWidth="1"/>
    <col min="5385" max="5387" width="13.7109375" style="98" customWidth="1"/>
    <col min="5388" max="5388" width="13" style="98" bestFit="1" customWidth="1"/>
    <col min="5389" max="5389" width="15.28515625" style="98" customWidth="1"/>
    <col min="5390" max="5390" width="18.28515625" style="98" customWidth="1"/>
    <col min="5391" max="5632" width="9.140625" style="98"/>
    <col min="5633" max="5638" width="0" style="98" hidden="1" customWidth="1"/>
    <col min="5639" max="5639" width="26.140625" style="98" customWidth="1"/>
    <col min="5640" max="5640" width="55.85546875" style="98" customWidth="1"/>
    <col min="5641" max="5643" width="13.7109375" style="98" customWidth="1"/>
    <col min="5644" max="5644" width="13" style="98" bestFit="1" customWidth="1"/>
    <col min="5645" max="5645" width="15.28515625" style="98" customWidth="1"/>
    <col min="5646" max="5646" width="18.28515625" style="98" customWidth="1"/>
    <col min="5647" max="5888" width="9.140625" style="98"/>
    <col min="5889" max="5894" width="0" style="98" hidden="1" customWidth="1"/>
    <col min="5895" max="5895" width="26.140625" style="98" customWidth="1"/>
    <col min="5896" max="5896" width="55.85546875" style="98" customWidth="1"/>
    <col min="5897" max="5899" width="13.7109375" style="98" customWidth="1"/>
    <col min="5900" max="5900" width="13" style="98" bestFit="1" customWidth="1"/>
    <col min="5901" max="5901" width="15.28515625" style="98" customWidth="1"/>
    <col min="5902" max="5902" width="18.28515625" style="98" customWidth="1"/>
    <col min="5903" max="6144" width="9.140625" style="98"/>
    <col min="6145" max="6150" width="0" style="98" hidden="1" customWidth="1"/>
    <col min="6151" max="6151" width="26.140625" style="98" customWidth="1"/>
    <col min="6152" max="6152" width="55.85546875" style="98" customWidth="1"/>
    <col min="6153" max="6155" width="13.7109375" style="98" customWidth="1"/>
    <col min="6156" max="6156" width="13" style="98" bestFit="1" customWidth="1"/>
    <col min="6157" max="6157" width="15.28515625" style="98" customWidth="1"/>
    <col min="6158" max="6158" width="18.28515625" style="98" customWidth="1"/>
    <col min="6159" max="6400" width="9.140625" style="98"/>
    <col min="6401" max="6406" width="0" style="98" hidden="1" customWidth="1"/>
    <col min="6407" max="6407" width="26.140625" style="98" customWidth="1"/>
    <col min="6408" max="6408" width="55.85546875" style="98" customWidth="1"/>
    <col min="6409" max="6411" width="13.7109375" style="98" customWidth="1"/>
    <col min="6412" max="6412" width="13" style="98" bestFit="1" customWidth="1"/>
    <col min="6413" max="6413" width="15.28515625" style="98" customWidth="1"/>
    <col min="6414" max="6414" width="18.28515625" style="98" customWidth="1"/>
    <col min="6415" max="6656" width="9.140625" style="98"/>
    <col min="6657" max="6662" width="0" style="98" hidden="1" customWidth="1"/>
    <col min="6663" max="6663" width="26.140625" style="98" customWidth="1"/>
    <col min="6664" max="6664" width="55.85546875" style="98" customWidth="1"/>
    <col min="6665" max="6667" width="13.7109375" style="98" customWidth="1"/>
    <col min="6668" max="6668" width="13" style="98" bestFit="1" customWidth="1"/>
    <col min="6669" max="6669" width="15.28515625" style="98" customWidth="1"/>
    <col min="6670" max="6670" width="18.28515625" style="98" customWidth="1"/>
    <col min="6671" max="6912" width="9.140625" style="98"/>
    <col min="6913" max="6918" width="0" style="98" hidden="1" customWidth="1"/>
    <col min="6919" max="6919" width="26.140625" style="98" customWidth="1"/>
    <col min="6920" max="6920" width="55.85546875" style="98" customWidth="1"/>
    <col min="6921" max="6923" width="13.7109375" style="98" customWidth="1"/>
    <col min="6924" max="6924" width="13" style="98" bestFit="1" customWidth="1"/>
    <col min="6925" max="6925" width="15.28515625" style="98" customWidth="1"/>
    <col min="6926" max="6926" width="18.28515625" style="98" customWidth="1"/>
    <col min="6927" max="7168" width="9.140625" style="98"/>
    <col min="7169" max="7174" width="0" style="98" hidden="1" customWidth="1"/>
    <col min="7175" max="7175" width="26.140625" style="98" customWidth="1"/>
    <col min="7176" max="7176" width="55.85546875" style="98" customWidth="1"/>
    <col min="7177" max="7179" width="13.7109375" style="98" customWidth="1"/>
    <col min="7180" max="7180" width="13" style="98" bestFit="1" customWidth="1"/>
    <col min="7181" max="7181" width="15.28515625" style="98" customWidth="1"/>
    <col min="7182" max="7182" width="18.28515625" style="98" customWidth="1"/>
    <col min="7183" max="7424" width="9.140625" style="98"/>
    <col min="7425" max="7430" width="0" style="98" hidden="1" customWidth="1"/>
    <col min="7431" max="7431" width="26.140625" style="98" customWidth="1"/>
    <col min="7432" max="7432" width="55.85546875" style="98" customWidth="1"/>
    <col min="7433" max="7435" width="13.7109375" style="98" customWidth="1"/>
    <col min="7436" max="7436" width="13" style="98" bestFit="1" customWidth="1"/>
    <col min="7437" max="7437" width="15.28515625" style="98" customWidth="1"/>
    <col min="7438" max="7438" width="18.28515625" style="98" customWidth="1"/>
    <col min="7439" max="7680" width="9.140625" style="98"/>
    <col min="7681" max="7686" width="0" style="98" hidden="1" customWidth="1"/>
    <col min="7687" max="7687" width="26.140625" style="98" customWidth="1"/>
    <col min="7688" max="7688" width="55.85546875" style="98" customWidth="1"/>
    <col min="7689" max="7691" width="13.7109375" style="98" customWidth="1"/>
    <col min="7692" max="7692" width="13" style="98" bestFit="1" customWidth="1"/>
    <col min="7693" max="7693" width="15.28515625" style="98" customWidth="1"/>
    <col min="7694" max="7694" width="18.28515625" style="98" customWidth="1"/>
    <col min="7695" max="7936" width="9.140625" style="98"/>
    <col min="7937" max="7942" width="0" style="98" hidden="1" customWidth="1"/>
    <col min="7943" max="7943" width="26.140625" style="98" customWidth="1"/>
    <col min="7944" max="7944" width="55.85546875" style="98" customWidth="1"/>
    <col min="7945" max="7947" width="13.7109375" style="98" customWidth="1"/>
    <col min="7948" max="7948" width="13" style="98" bestFit="1" customWidth="1"/>
    <col min="7949" max="7949" width="15.28515625" style="98" customWidth="1"/>
    <col min="7950" max="7950" width="18.28515625" style="98" customWidth="1"/>
    <col min="7951" max="8192" width="9.140625" style="98"/>
    <col min="8193" max="8198" width="0" style="98" hidden="1" customWidth="1"/>
    <col min="8199" max="8199" width="26.140625" style="98" customWidth="1"/>
    <col min="8200" max="8200" width="55.85546875" style="98" customWidth="1"/>
    <col min="8201" max="8203" width="13.7109375" style="98" customWidth="1"/>
    <col min="8204" max="8204" width="13" style="98" bestFit="1" customWidth="1"/>
    <col min="8205" max="8205" width="15.28515625" style="98" customWidth="1"/>
    <col min="8206" max="8206" width="18.28515625" style="98" customWidth="1"/>
    <col min="8207" max="8448" width="9.140625" style="98"/>
    <col min="8449" max="8454" width="0" style="98" hidden="1" customWidth="1"/>
    <col min="8455" max="8455" width="26.140625" style="98" customWidth="1"/>
    <col min="8456" max="8456" width="55.85546875" style="98" customWidth="1"/>
    <col min="8457" max="8459" width="13.7109375" style="98" customWidth="1"/>
    <col min="8460" max="8460" width="13" style="98" bestFit="1" customWidth="1"/>
    <col min="8461" max="8461" width="15.28515625" style="98" customWidth="1"/>
    <col min="8462" max="8462" width="18.28515625" style="98" customWidth="1"/>
    <col min="8463" max="8704" width="9.140625" style="98"/>
    <col min="8705" max="8710" width="0" style="98" hidden="1" customWidth="1"/>
    <col min="8711" max="8711" width="26.140625" style="98" customWidth="1"/>
    <col min="8712" max="8712" width="55.85546875" style="98" customWidth="1"/>
    <col min="8713" max="8715" width="13.7109375" style="98" customWidth="1"/>
    <col min="8716" max="8716" width="13" style="98" bestFit="1" customWidth="1"/>
    <col min="8717" max="8717" width="15.28515625" style="98" customWidth="1"/>
    <col min="8718" max="8718" width="18.28515625" style="98" customWidth="1"/>
    <col min="8719" max="8960" width="9.140625" style="98"/>
    <col min="8961" max="8966" width="0" style="98" hidden="1" customWidth="1"/>
    <col min="8967" max="8967" width="26.140625" style="98" customWidth="1"/>
    <col min="8968" max="8968" width="55.85546875" style="98" customWidth="1"/>
    <col min="8969" max="8971" width="13.7109375" style="98" customWidth="1"/>
    <col min="8972" max="8972" width="13" style="98" bestFit="1" customWidth="1"/>
    <col min="8973" max="8973" width="15.28515625" style="98" customWidth="1"/>
    <col min="8974" max="8974" width="18.28515625" style="98" customWidth="1"/>
    <col min="8975" max="9216" width="9.140625" style="98"/>
    <col min="9217" max="9222" width="0" style="98" hidden="1" customWidth="1"/>
    <col min="9223" max="9223" width="26.140625" style="98" customWidth="1"/>
    <col min="9224" max="9224" width="55.85546875" style="98" customWidth="1"/>
    <col min="9225" max="9227" width="13.7109375" style="98" customWidth="1"/>
    <col min="9228" max="9228" width="13" style="98" bestFit="1" customWidth="1"/>
    <col min="9229" max="9229" width="15.28515625" style="98" customWidth="1"/>
    <col min="9230" max="9230" width="18.28515625" style="98" customWidth="1"/>
    <col min="9231" max="9472" width="9.140625" style="98"/>
    <col min="9473" max="9478" width="0" style="98" hidden="1" customWidth="1"/>
    <col min="9479" max="9479" width="26.140625" style="98" customWidth="1"/>
    <col min="9480" max="9480" width="55.85546875" style="98" customWidth="1"/>
    <col min="9481" max="9483" width="13.7109375" style="98" customWidth="1"/>
    <col min="9484" max="9484" width="13" style="98" bestFit="1" customWidth="1"/>
    <col min="9485" max="9485" width="15.28515625" style="98" customWidth="1"/>
    <col min="9486" max="9486" width="18.28515625" style="98" customWidth="1"/>
    <col min="9487" max="9728" width="9.140625" style="98"/>
    <col min="9729" max="9734" width="0" style="98" hidden="1" customWidth="1"/>
    <col min="9735" max="9735" width="26.140625" style="98" customWidth="1"/>
    <col min="9736" max="9736" width="55.85546875" style="98" customWidth="1"/>
    <col min="9737" max="9739" width="13.7109375" style="98" customWidth="1"/>
    <col min="9740" max="9740" width="13" style="98" bestFit="1" customWidth="1"/>
    <col min="9741" max="9741" width="15.28515625" style="98" customWidth="1"/>
    <col min="9742" max="9742" width="18.28515625" style="98" customWidth="1"/>
    <col min="9743" max="9984" width="9.140625" style="98"/>
    <col min="9985" max="9990" width="0" style="98" hidden="1" customWidth="1"/>
    <col min="9991" max="9991" width="26.140625" style="98" customWidth="1"/>
    <col min="9992" max="9992" width="55.85546875" style="98" customWidth="1"/>
    <col min="9993" max="9995" width="13.7109375" style="98" customWidth="1"/>
    <col min="9996" max="9996" width="13" style="98" bestFit="1" customWidth="1"/>
    <col min="9997" max="9997" width="15.28515625" style="98" customWidth="1"/>
    <col min="9998" max="9998" width="18.28515625" style="98" customWidth="1"/>
    <col min="9999" max="10240" width="9.140625" style="98"/>
    <col min="10241" max="10246" width="0" style="98" hidden="1" customWidth="1"/>
    <col min="10247" max="10247" width="26.140625" style="98" customWidth="1"/>
    <col min="10248" max="10248" width="55.85546875" style="98" customWidth="1"/>
    <col min="10249" max="10251" width="13.7109375" style="98" customWidth="1"/>
    <col min="10252" max="10252" width="13" style="98" bestFit="1" customWidth="1"/>
    <col min="10253" max="10253" width="15.28515625" style="98" customWidth="1"/>
    <col min="10254" max="10254" width="18.28515625" style="98" customWidth="1"/>
    <col min="10255" max="10496" width="9.140625" style="98"/>
    <col min="10497" max="10502" width="0" style="98" hidden="1" customWidth="1"/>
    <col min="10503" max="10503" width="26.140625" style="98" customWidth="1"/>
    <col min="10504" max="10504" width="55.85546875" style="98" customWidth="1"/>
    <col min="10505" max="10507" width="13.7109375" style="98" customWidth="1"/>
    <col min="10508" max="10508" width="13" style="98" bestFit="1" customWidth="1"/>
    <col min="10509" max="10509" width="15.28515625" style="98" customWidth="1"/>
    <col min="10510" max="10510" width="18.28515625" style="98" customWidth="1"/>
    <col min="10511" max="10752" width="9.140625" style="98"/>
    <col min="10753" max="10758" width="0" style="98" hidden="1" customWidth="1"/>
    <col min="10759" max="10759" width="26.140625" style="98" customWidth="1"/>
    <col min="10760" max="10760" width="55.85546875" style="98" customWidth="1"/>
    <col min="10761" max="10763" width="13.7109375" style="98" customWidth="1"/>
    <col min="10764" max="10764" width="13" style="98" bestFit="1" customWidth="1"/>
    <col min="10765" max="10765" width="15.28515625" style="98" customWidth="1"/>
    <col min="10766" max="10766" width="18.28515625" style="98" customWidth="1"/>
    <col min="10767" max="11008" width="9.140625" style="98"/>
    <col min="11009" max="11014" width="0" style="98" hidden="1" customWidth="1"/>
    <col min="11015" max="11015" width="26.140625" style="98" customWidth="1"/>
    <col min="11016" max="11016" width="55.85546875" style="98" customWidth="1"/>
    <col min="11017" max="11019" width="13.7109375" style="98" customWidth="1"/>
    <col min="11020" max="11020" width="13" style="98" bestFit="1" customWidth="1"/>
    <col min="11021" max="11021" width="15.28515625" style="98" customWidth="1"/>
    <col min="11022" max="11022" width="18.28515625" style="98" customWidth="1"/>
    <col min="11023" max="11264" width="9.140625" style="98"/>
    <col min="11265" max="11270" width="0" style="98" hidden="1" customWidth="1"/>
    <col min="11271" max="11271" width="26.140625" style="98" customWidth="1"/>
    <col min="11272" max="11272" width="55.85546875" style="98" customWidth="1"/>
    <col min="11273" max="11275" width="13.7109375" style="98" customWidth="1"/>
    <col min="11276" max="11276" width="13" style="98" bestFit="1" customWidth="1"/>
    <col min="11277" max="11277" width="15.28515625" style="98" customWidth="1"/>
    <col min="11278" max="11278" width="18.28515625" style="98" customWidth="1"/>
    <col min="11279" max="11520" width="9.140625" style="98"/>
    <col min="11521" max="11526" width="0" style="98" hidden="1" customWidth="1"/>
    <col min="11527" max="11527" width="26.140625" style="98" customWidth="1"/>
    <col min="11528" max="11528" width="55.85546875" style="98" customWidth="1"/>
    <col min="11529" max="11531" width="13.7109375" style="98" customWidth="1"/>
    <col min="11532" max="11532" width="13" style="98" bestFit="1" customWidth="1"/>
    <col min="11533" max="11533" width="15.28515625" style="98" customWidth="1"/>
    <col min="11534" max="11534" width="18.28515625" style="98" customWidth="1"/>
    <col min="11535" max="11776" width="9.140625" style="98"/>
    <col min="11777" max="11782" width="0" style="98" hidden="1" customWidth="1"/>
    <col min="11783" max="11783" width="26.140625" style="98" customWidth="1"/>
    <col min="11784" max="11784" width="55.85546875" style="98" customWidth="1"/>
    <col min="11785" max="11787" width="13.7109375" style="98" customWidth="1"/>
    <col min="11788" max="11788" width="13" style="98" bestFit="1" customWidth="1"/>
    <col min="11789" max="11789" width="15.28515625" style="98" customWidth="1"/>
    <col min="11790" max="11790" width="18.28515625" style="98" customWidth="1"/>
    <col min="11791" max="12032" width="9.140625" style="98"/>
    <col min="12033" max="12038" width="0" style="98" hidden="1" customWidth="1"/>
    <col min="12039" max="12039" width="26.140625" style="98" customWidth="1"/>
    <col min="12040" max="12040" width="55.85546875" style="98" customWidth="1"/>
    <col min="12041" max="12043" width="13.7109375" style="98" customWidth="1"/>
    <col min="12044" max="12044" width="13" style="98" bestFit="1" customWidth="1"/>
    <col min="12045" max="12045" width="15.28515625" style="98" customWidth="1"/>
    <col min="12046" max="12046" width="18.28515625" style="98" customWidth="1"/>
    <col min="12047" max="12288" width="9.140625" style="98"/>
    <col min="12289" max="12294" width="0" style="98" hidden="1" customWidth="1"/>
    <col min="12295" max="12295" width="26.140625" style="98" customWidth="1"/>
    <col min="12296" max="12296" width="55.85546875" style="98" customWidth="1"/>
    <col min="12297" max="12299" width="13.7109375" style="98" customWidth="1"/>
    <col min="12300" max="12300" width="13" style="98" bestFit="1" customWidth="1"/>
    <col min="12301" max="12301" width="15.28515625" style="98" customWidth="1"/>
    <col min="12302" max="12302" width="18.28515625" style="98" customWidth="1"/>
    <col min="12303" max="12544" width="9.140625" style="98"/>
    <col min="12545" max="12550" width="0" style="98" hidden="1" customWidth="1"/>
    <col min="12551" max="12551" width="26.140625" style="98" customWidth="1"/>
    <col min="12552" max="12552" width="55.85546875" style="98" customWidth="1"/>
    <col min="12553" max="12555" width="13.7109375" style="98" customWidth="1"/>
    <col min="12556" max="12556" width="13" style="98" bestFit="1" customWidth="1"/>
    <col min="12557" max="12557" width="15.28515625" style="98" customWidth="1"/>
    <col min="12558" max="12558" width="18.28515625" style="98" customWidth="1"/>
    <col min="12559" max="12800" width="9.140625" style="98"/>
    <col min="12801" max="12806" width="0" style="98" hidden="1" customWidth="1"/>
    <col min="12807" max="12807" width="26.140625" style="98" customWidth="1"/>
    <col min="12808" max="12808" width="55.85546875" style="98" customWidth="1"/>
    <col min="12809" max="12811" width="13.7109375" style="98" customWidth="1"/>
    <col min="12812" max="12812" width="13" style="98" bestFit="1" customWidth="1"/>
    <col min="12813" max="12813" width="15.28515625" style="98" customWidth="1"/>
    <col min="12814" max="12814" width="18.28515625" style="98" customWidth="1"/>
    <col min="12815" max="13056" width="9.140625" style="98"/>
    <col min="13057" max="13062" width="0" style="98" hidden="1" customWidth="1"/>
    <col min="13063" max="13063" width="26.140625" style="98" customWidth="1"/>
    <col min="13064" max="13064" width="55.85546875" style="98" customWidth="1"/>
    <col min="13065" max="13067" width="13.7109375" style="98" customWidth="1"/>
    <col min="13068" max="13068" width="13" style="98" bestFit="1" customWidth="1"/>
    <col min="13069" max="13069" width="15.28515625" style="98" customWidth="1"/>
    <col min="13070" max="13070" width="18.28515625" style="98" customWidth="1"/>
    <col min="13071" max="13312" width="9.140625" style="98"/>
    <col min="13313" max="13318" width="0" style="98" hidden="1" customWidth="1"/>
    <col min="13319" max="13319" width="26.140625" style="98" customWidth="1"/>
    <col min="13320" max="13320" width="55.85546875" style="98" customWidth="1"/>
    <col min="13321" max="13323" width="13.7109375" style="98" customWidth="1"/>
    <col min="13324" max="13324" width="13" style="98" bestFit="1" customWidth="1"/>
    <col min="13325" max="13325" width="15.28515625" style="98" customWidth="1"/>
    <col min="13326" max="13326" width="18.28515625" style="98" customWidth="1"/>
    <col min="13327" max="13568" width="9.140625" style="98"/>
    <col min="13569" max="13574" width="0" style="98" hidden="1" customWidth="1"/>
    <col min="13575" max="13575" width="26.140625" style="98" customWidth="1"/>
    <col min="13576" max="13576" width="55.85546875" style="98" customWidth="1"/>
    <col min="13577" max="13579" width="13.7109375" style="98" customWidth="1"/>
    <col min="13580" max="13580" width="13" style="98" bestFit="1" customWidth="1"/>
    <col min="13581" max="13581" width="15.28515625" style="98" customWidth="1"/>
    <col min="13582" max="13582" width="18.28515625" style="98" customWidth="1"/>
    <col min="13583" max="13824" width="9.140625" style="98"/>
    <col min="13825" max="13830" width="0" style="98" hidden="1" customWidth="1"/>
    <col min="13831" max="13831" width="26.140625" style="98" customWidth="1"/>
    <col min="13832" max="13832" width="55.85546875" style="98" customWidth="1"/>
    <col min="13833" max="13835" width="13.7109375" style="98" customWidth="1"/>
    <col min="13836" max="13836" width="13" style="98" bestFit="1" customWidth="1"/>
    <col min="13837" max="13837" width="15.28515625" style="98" customWidth="1"/>
    <col min="13838" max="13838" width="18.28515625" style="98" customWidth="1"/>
    <col min="13839" max="14080" width="9.140625" style="98"/>
    <col min="14081" max="14086" width="0" style="98" hidden="1" customWidth="1"/>
    <col min="14087" max="14087" width="26.140625" style="98" customWidth="1"/>
    <col min="14088" max="14088" width="55.85546875" style="98" customWidth="1"/>
    <col min="14089" max="14091" width="13.7109375" style="98" customWidth="1"/>
    <col min="14092" max="14092" width="13" style="98" bestFit="1" customWidth="1"/>
    <col min="14093" max="14093" width="15.28515625" style="98" customWidth="1"/>
    <col min="14094" max="14094" width="18.28515625" style="98" customWidth="1"/>
    <col min="14095" max="14336" width="9.140625" style="98"/>
    <col min="14337" max="14342" width="0" style="98" hidden="1" customWidth="1"/>
    <col min="14343" max="14343" width="26.140625" style="98" customWidth="1"/>
    <col min="14344" max="14344" width="55.85546875" style="98" customWidth="1"/>
    <col min="14345" max="14347" width="13.7109375" style="98" customWidth="1"/>
    <col min="14348" max="14348" width="13" style="98" bestFit="1" customWidth="1"/>
    <col min="14349" max="14349" width="15.28515625" style="98" customWidth="1"/>
    <col min="14350" max="14350" width="18.28515625" style="98" customWidth="1"/>
    <col min="14351" max="14592" width="9.140625" style="98"/>
    <col min="14593" max="14598" width="0" style="98" hidden="1" customWidth="1"/>
    <col min="14599" max="14599" width="26.140625" style="98" customWidth="1"/>
    <col min="14600" max="14600" width="55.85546875" style="98" customWidth="1"/>
    <col min="14601" max="14603" width="13.7109375" style="98" customWidth="1"/>
    <col min="14604" max="14604" width="13" style="98" bestFit="1" customWidth="1"/>
    <col min="14605" max="14605" width="15.28515625" style="98" customWidth="1"/>
    <col min="14606" max="14606" width="18.28515625" style="98" customWidth="1"/>
    <col min="14607" max="14848" width="9.140625" style="98"/>
    <col min="14849" max="14854" width="0" style="98" hidden="1" customWidth="1"/>
    <col min="14855" max="14855" width="26.140625" style="98" customWidth="1"/>
    <col min="14856" max="14856" width="55.85546875" style="98" customWidth="1"/>
    <col min="14857" max="14859" width="13.7109375" style="98" customWidth="1"/>
    <col min="14860" max="14860" width="13" style="98" bestFit="1" customWidth="1"/>
    <col min="14861" max="14861" width="15.28515625" style="98" customWidth="1"/>
    <col min="14862" max="14862" width="18.28515625" style="98" customWidth="1"/>
    <col min="14863" max="15104" width="9.140625" style="98"/>
    <col min="15105" max="15110" width="0" style="98" hidden="1" customWidth="1"/>
    <col min="15111" max="15111" width="26.140625" style="98" customWidth="1"/>
    <col min="15112" max="15112" width="55.85546875" style="98" customWidth="1"/>
    <col min="15113" max="15115" width="13.7109375" style="98" customWidth="1"/>
    <col min="15116" max="15116" width="13" style="98" bestFit="1" customWidth="1"/>
    <col min="15117" max="15117" width="15.28515625" style="98" customWidth="1"/>
    <col min="15118" max="15118" width="18.28515625" style="98" customWidth="1"/>
    <col min="15119" max="15360" width="9.140625" style="98"/>
    <col min="15361" max="15366" width="0" style="98" hidden="1" customWidth="1"/>
    <col min="15367" max="15367" width="26.140625" style="98" customWidth="1"/>
    <col min="15368" max="15368" width="55.85546875" style="98" customWidth="1"/>
    <col min="15369" max="15371" width="13.7109375" style="98" customWidth="1"/>
    <col min="15372" max="15372" width="13" style="98" bestFit="1" customWidth="1"/>
    <col min="15373" max="15373" width="15.28515625" style="98" customWidth="1"/>
    <col min="15374" max="15374" width="18.28515625" style="98" customWidth="1"/>
    <col min="15375" max="15616" width="9.140625" style="98"/>
    <col min="15617" max="15622" width="0" style="98" hidden="1" customWidth="1"/>
    <col min="15623" max="15623" width="26.140625" style="98" customWidth="1"/>
    <col min="15624" max="15624" width="55.85546875" style="98" customWidth="1"/>
    <col min="15625" max="15627" width="13.7109375" style="98" customWidth="1"/>
    <col min="15628" max="15628" width="13" style="98" bestFit="1" customWidth="1"/>
    <col min="15629" max="15629" width="15.28515625" style="98" customWidth="1"/>
    <col min="15630" max="15630" width="18.28515625" style="98" customWidth="1"/>
    <col min="15631" max="15872" width="9.140625" style="98"/>
    <col min="15873" max="15878" width="0" style="98" hidden="1" customWidth="1"/>
    <col min="15879" max="15879" width="26.140625" style="98" customWidth="1"/>
    <col min="15880" max="15880" width="55.85546875" style="98" customWidth="1"/>
    <col min="15881" max="15883" width="13.7109375" style="98" customWidth="1"/>
    <col min="15884" max="15884" width="13" style="98" bestFit="1" customWidth="1"/>
    <col min="15885" max="15885" width="15.28515625" style="98" customWidth="1"/>
    <col min="15886" max="15886" width="18.28515625" style="98" customWidth="1"/>
    <col min="15887" max="16128" width="9.140625" style="98"/>
    <col min="16129" max="16134" width="0" style="98" hidden="1" customWidth="1"/>
    <col min="16135" max="16135" width="26.140625" style="98" customWidth="1"/>
    <col min="16136" max="16136" width="55.85546875" style="98" customWidth="1"/>
    <col min="16137" max="16139" width="13.7109375" style="98" customWidth="1"/>
    <col min="16140" max="16140" width="13" style="98" bestFit="1" customWidth="1"/>
    <col min="16141" max="16141" width="15.28515625" style="98" customWidth="1"/>
    <col min="16142" max="16142" width="18.28515625" style="98" customWidth="1"/>
    <col min="16143" max="16384" width="9.140625" style="98"/>
  </cols>
  <sheetData>
    <row r="1" spans="1:11" ht="15.75" x14ac:dyDescent="0.2">
      <c r="I1" s="29"/>
      <c r="J1" s="260" t="s">
        <v>947</v>
      </c>
      <c r="K1" s="260"/>
    </row>
    <row r="2" spans="1:11" ht="15.75" customHeight="1" x14ac:dyDescent="0.2">
      <c r="I2" s="29"/>
      <c r="J2" s="260" t="s">
        <v>14</v>
      </c>
      <c r="K2" s="260"/>
    </row>
    <row r="3" spans="1:11" ht="15.75" customHeight="1" x14ac:dyDescent="0.2">
      <c r="I3" s="29"/>
      <c r="J3" s="260" t="s">
        <v>11</v>
      </c>
      <c r="K3" s="260"/>
    </row>
    <row r="4" spans="1:11" ht="15.75" x14ac:dyDescent="0.2">
      <c r="I4" s="29"/>
      <c r="J4" s="260" t="s">
        <v>1008</v>
      </c>
      <c r="K4" s="260"/>
    </row>
    <row r="5" spans="1:11" ht="94.5" customHeight="1" x14ac:dyDescent="0.2">
      <c r="I5" s="261" t="s">
        <v>624</v>
      </c>
      <c r="J5" s="261"/>
      <c r="K5" s="261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96"/>
      <c r="B9" s="96"/>
      <c r="C9" s="96"/>
      <c r="D9" s="96"/>
      <c r="E9" s="96"/>
      <c r="F9" s="96"/>
      <c r="G9" s="97"/>
      <c r="H9" s="251" t="s">
        <v>948</v>
      </c>
      <c r="I9" s="251"/>
      <c r="J9" s="252"/>
      <c r="K9" s="252"/>
    </row>
    <row r="10" spans="1:11" ht="12.75" customHeight="1" x14ac:dyDescent="0.2">
      <c r="A10" s="96"/>
      <c r="B10" s="96"/>
      <c r="C10" s="96"/>
      <c r="D10" s="96"/>
      <c r="E10" s="96"/>
      <c r="F10" s="96"/>
      <c r="G10" s="97"/>
      <c r="H10" s="250" t="s">
        <v>628</v>
      </c>
      <c r="I10" s="250"/>
      <c r="J10" s="253"/>
      <c r="K10" s="253"/>
    </row>
    <row r="11" spans="1:11" ht="22.5" customHeight="1" x14ac:dyDescent="0.2">
      <c r="A11" s="96"/>
      <c r="B11" s="96"/>
      <c r="C11" s="96"/>
      <c r="D11" s="96"/>
      <c r="E11" s="96"/>
      <c r="F11" s="96"/>
      <c r="G11" s="97"/>
      <c r="H11" s="250" t="s">
        <v>629</v>
      </c>
      <c r="I11" s="250"/>
      <c r="J11" s="253"/>
      <c r="K11" s="253"/>
    </row>
    <row r="12" spans="1:11" ht="14.25" customHeight="1" x14ac:dyDescent="0.2">
      <c r="A12" s="96"/>
      <c r="B12" s="96"/>
      <c r="C12" s="96"/>
      <c r="D12" s="96"/>
      <c r="E12" s="96"/>
      <c r="F12" s="96"/>
      <c r="G12" s="97"/>
      <c r="H12" s="250" t="s">
        <v>630</v>
      </c>
      <c r="I12" s="254"/>
      <c r="J12" s="253"/>
      <c r="K12" s="253"/>
    </row>
    <row r="13" spans="1:11" ht="18.75" customHeight="1" x14ac:dyDescent="0.2">
      <c r="A13" s="96"/>
      <c r="B13" s="96"/>
      <c r="C13" s="96"/>
      <c r="D13" s="96"/>
      <c r="E13" s="96"/>
      <c r="F13" s="96"/>
      <c r="G13" s="96"/>
      <c r="H13" s="250" t="s">
        <v>631</v>
      </c>
      <c r="I13" s="250"/>
      <c r="J13" s="253"/>
      <c r="K13" s="253"/>
    </row>
    <row r="14" spans="1:11" ht="16.149999999999999" customHeight="1" x14ac:dyDescent="0.2">
      <c r="A14" s="96"/>
      <c r="B14" s="96"/>
      <c r="C14" s="96"/>
      <c r="D14" s="96"/>
      <c r="E14" s="96"/>
      <c r="F14" s="96"/>
      <c r="G14" s="96"/>
      <c r="H14" s="99"/>
      <c r="I14" s="250" t="s">
        <v>632</v>
      </c>
      <c r="J14" s="250"/>
      <c r="K14" s="250"/>
    </row>
    <row r="15" spans="1:11" ht="18.75" customHeight="1" x14ac:dyDescent="0.2">
      <c r="A15" s="96"/>
      <c r="B15" s="96"/>
      <c r="C15" s="96"/>
      <c r="D15" s="96"/>
      <c r="E15" s="96"/>
      <c r="F15" s="96"/>
      <c r="G15" s="96"/>
      <c r="H15" s="250" t="s">
        <v>2</v>
      </c>
      <c r="I15" s="250"/>
      <c r="J15" s="253"/>
      <c r="K15" s="253"/>
    </row>
    <row r="16" spans="1:11" ht="15" customHeight="1" x14ac:dyDescent="0.2">
      <c r="A16" s="100"/>
      <c r="B16" s="100"/>
      <c r="C16" s="100"/>
      <c r="D16" s="100"/>
      <c r="E16" s="100"/>
      <c r="F16" s="100"/>
      <c r="G16" s="100"/>
      <c r="H16" s="255"/>
      <c r="I16" s="255"/>
      <c r="J16" s="101"/>
      <c r="K16" s="101"/>
    </row>
    <row r="17" spans="1:11" ht="24.75" customHeight="1" x14ac:dyDescent="0.2">
      <c r="A17" s="256" t="s">
        <v>1000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x14ac:dyDescent="0.2">
      <c r="A18" s="100"/>
      <c r="B18" s="100"/>
      <c r="C18" s="100"/>
      <c r="D18" s="100"/>
      <c r="E18" s="100"/>
      <c r="F18" s="100"/>
      <c r="G18" s="102"/>
      <c r="H18" s="102"/>
      <c r="I18" s="103"/>
      <c r="J18" s="103"/>
      <c r="K18" s="103" t="s">
        <v>952</v>
      </c>
    </row>
    <row r="19" spans="1:11" ht="24.75" customHeight="1" x14ac:dyDescent="0.2">
      <c r="A19" s="100"/>
      <c r="B19" s="100"/>
      <c r="C19" s="100"/>
      <c r="D19" s="100"/>
      <c r="E19" s="100"/>
      <c r="F19" s="102"/>
      <c r="G19" s="257" t="s">
        <v>633</v>
      </c>
      <c r="H19" s="257" t="s">
        <v>634</v>
      </c>
      <c r="I19" s="258" t="s">
        <v>635</v>
      </c>
      <c r="J19" s="258" t="s">
        <v>636</v>
      </c>
      <c r="K19" s="258" t="s">
        <v>637</v>
      </c>
    </row>
    <row r="20" spans="1:11" x14ac:dyDescent="0.2">
      <c r="A20" s="100"/>
      <c r="B20" s="100"/>
      <c r="C20" s="100"/>
      <c r="D20" s="100"/>
      <c r="E20" s="100"/>
      <c r="F20" s="102"/>
      <c r="G20" s="257"/>
      <c r="H20" s="257"/>
      <c r="I20" s="259"/>
      <c r="J20" s="259"/>
      <c r="K20" s="259"/>
    </row>
    <row r="21" spans="1:11" ht="6.75" customHeight="1" x14ac:dyDescent="0.2">
      <c r="A21" s="100"/>
      <c r="B21" s="100"/>
      <c r="C21" s="100"/>
      <c r="D21" s="100"/>
      <c r="E21" s="100"/>
      <c r="F21" s="102"/>
      <c r="G21" s="257"/>
      <c r="H21" s="257"/>
      <c r="I21" s="259"/>
      <c r="J21" s="259"/>
      <c r="K21" s="259"/>
    </row>
    <row r="22" spans="1:11" hidden="1" x14ac:dyDescent="0.2">
      <c r="A22" s="100"/>
      <c r="B22" s="100"/>
      <c r="C22" s="100"/>
      <c r="D22" s="100"/>
      <c r="E22" s="100"/>
      <c r="F22" s="102"/>
      <c r="G22" s="104" t="s">
        <v>638</v>
      </c>
      <c r="H22" s="104" t="s">
        <v>639</v>
      </c>
      <c r="I22" s="104" t="s">
        <v>640</v>
      </c>
      <c r="J22" s="104" t="s">
        <v>640</v>
      </c>
      <c r="K22" s="104" t="s">
        <v>640</v>
      </c>
    </row>
    <row r="23" spans="1:11" ht="17.25" hidden="1" customHeight="1" x14ac:dyDescent="0.2">
      <c r="A23" s="105"/>
      <c r="B23" s="105"/>
      <c r="C23" s="105"/>
      <c r="D23" s="105"/>
      <c r="E23" s="105"/>
      <c r="F23" s="106"/>
      <c r="G23" s="107" t="s">
        <v>641</v>
      </c>
      <c r="H23" s="108" t="s">
        <v>642</v>
      </c>
      <c r="I23" s="109">
        <f>I24+I30+I40+I48+I53+I63+I76+I82</f>
        <v>0</v>
      </c>
      <c r="J23" s="109">
        <f>J24+J30+J40+J48+J53+J63+J76+J82</f>
        <v>0</v>
      </c>
      <c r="K23" s="109">
        <f>K24+K30+K40+K48+K53+K63+K76+K82</f>
        <v>0</v>
      </c>
    </row>
    <row r="24" spans="1:11" ht="17.25" hidden="1" customHeight="1" x14ac:dyDescent="0.2">
      <c r="A24" s="105"/>
      <c r="B24" s="105"/>
      <c r="C24" s="105"/>
      <c r="D24" s="105"/>
      <c r="E24" s="105"/>
      <c r="F24" s="106"/>
      <c r="G24" s="110" t="s">
        <v>643</v>
      </c>
      <c r="H24" s="111" t="s">
        <v>644</v>
      </c>
      <c r="I24" s="112">
        <f>I25</f>
        <v>0</v>
      </c>
      <c r="J24" s="112">
        <f>J25</f>
        <v>0</v>
      </c>
      <c r="K24" s="112">
        <f>K25</f>
        <v>0</v>
      </c>
    </row>
    <row r="25" spans="1:11" ht="16.5" hidden="1" customHeight="1" x14ac:dyDescent="0.2">
      <c r="A25" s="105"/>
      <c r="B25" s="105"/>
      <c r="C25" s="105"/>
      <c r="D25" s="105"/>
      <c r="E25" s="105"/>
      <c r="F25" s="106"/>
      <c r="G25" s="110" t="s">
        <v>645</v>
      </c>
      <c r="H25" s="113" t="s">
        <v>646</v>
      </c>
      <c r="I25" s="114">
        <f>I26+I27+I28+I29</f>
        <v>0</v>
      </c>
      <c r="J25" s="114">
        <f>J26+J27+J28+J29</f>
        <v>0</v>
      </c>
      <c r="K25" s="115">
        <f>K26+K27+K28+K29</f>
        <v>0</v>
      </c>
    </row>
    <row r="26" spans="1:11" ht="65.25" hidden="1" customHeight="1" x14ac:dyDescent="0.2">
      <c r="A26" s="105"/>
      <c r="B26" s="105"/>
      <c r="C26" s="105"/>
      <c r="D26" s="105"/>
      <c r="E26" s="105"/>
      <c r="F26" s="106"/>
      <c r="G26" s="116" t="s">
        <v>647</v>
      </c>
      <c r="H26" s="117" t="s">
        <v>648</v>
      </c>
      <c r="I26" s="115"/>
      <c r="J26" s="115"/>
      <c r="K26" s="118"/>
    </row>
    <row r="27" spans="1:11" ht="91.5" hidden="1" customHeight="1" x14ac:dyDescent="0.2">
      <c r="A27" s="105" t="s">
        <v>638</v>
      </c>
      <c r="B27" s="105" t="s">
        <v>641</v>
      </c>
      <c r="C27" s="105" t="s">
        <v>643</v>
      </c>
      <c r="D27" s="105" t="s">
        <v>649</v>
      </c>
      <c r="E27" s="105" t="s">
        <v>650</v>
      </c>
      <c r="F27" s="106" t="s">
        <v>651</v>
      </c>
      <c r="G27" s="116" t="s">
        <v>652</v>
      </c>
      <c r="H27" s="117" t="s">
        <v>653</v>
      </c>
      <c r="I27" s="115"/>
      <c r="J27" s="115"/>
      <c r="K27" s="118"/>
    </row>
    <row r="28" spans="1:11" ht="40.5" hidden="1" customHeight="1" x14ac:dyDescent="0.2">
      <c r="A28" s="105"/>
      <c r="B28" s="105"/>
      <c r="C28" s="105"/>
      <c r="D28" s="105"/>
      <c r="E28" s="105"/>
      <c r="F28" s="106"/>
      <c r="G28" s="116" t="s">
        <v>654</v>
      </c>
      <c r="H28" s="117" t="s">
        <v>655</v>
      </c>
      <c r="I28" s="115"/>
      <c r="J28" s="115"/>
      <c r="K28" s="118"/>
    </row>
    <row r="29" spans="1:11" ht="75" hidden="1" customHeight="1" x14ac:dyDescent="0.2">
      <c r="A29" s="105" t="s">
        <v>638</v>
      </c>
      <c r="B29" s="105" t="s">
        <v>641</v>
      </c>
      <c r="C29" s="105" t="s">
        <v>643</v>
      </c>
      <c r="D29" s="105" t="s">
        <v>645</v>
      </c>
      <c r="E29" s="105" t="s">
        <v>652</v>
      </c>
      <c r="F29" s="106" t="s">
        <v>652</v>
      </c>
      <c r="G29" s="119" t="s">
        <v>656</v>
      </c>
      <c r="H29" s="117" t="s">
        <v>657</v>
      </c>
      <c r="I29" s="115"/>
      <c r="J29" s="115"/>
      <c r="K29" s="118"/>
    </row>
    <row r="30" spans="1:11" ht="27.75" hidden="1" customHeight="1" x14ac:dyDescent="0.2">
      <c r="A30" s="105"/>
      <c r="B30" s="105"/>
      <c r="C30" s="105"/>
      <c r="D30" s="105"/>
      <c r="E30" s="105"/>
      <c r="F30" s="106"/>
      <c r="G30" s="120" t="s">
        <v>658</v>
      </c>
      <c r="H30" s="121" t="s">
        <v>659</v>
      </c>
      <c r="I30" s="114">
        <f>I31</f>
        <v>0</v>
      </c>
      <c r="J30" s="114">
        <f>J31</f>
        <v>0</v>
      </c>
      <c r="K30" s="114">
        <f>K31</f>
        <v>0</v>
      </c>
    </row>
    <row r="31" spans="1:11" ht="30" hidden="1" customHeight="1" x14ac:dyDescent="0.2">
      <c r="A31" s="105"/>
      <c r="B31" s="105"/>
      <c r="C31" s="105"/>
      <c r="D31" s="105"/>
      <c r="E31" s="105"/>
      <c r="F31" s="106"/>
      <c r="G31" s="122" t="s">
        <v>660</v>
      </c>
      <c r="H31" s="123" t="s">
        <v>661</v>
      </c>
      <c r="I31" s="115">
        <f>I32+I34+I36+I38</f>
        <v>0</v>
      </c>
      <c r="J31" s="115">
        <f>J32+J34+J36+J38</f>
        <v>0</v>
      </c>
      <c r="K31" s="115">
        <f>K32+K34+K36+K38</f>
        <v>0</v>
      </c>
    </row>
    <row r="32" spans="1:11" ht="49.5" hidden="1" customHeight="1" x14ac:dyDescent="0.2">
      <c r="A32" s="105"/>
      <c r="B32" s="105"/>
      <c r="C32" s="105"/>
      <c r="D32" s="105"/>
      <c r="E32" s="105"/>
      <c r="F32" s="106"/>
      <c r="G32" s="124" t="s">
        <v>662</v>
      </c>
      <c r="H32" s="123" t="s">
        <v>663</v>
      </c>
      <c r="I32" s="115">
        <f>I33</f>
        <v>0</v>
      </c>
      <c r="J32" s="115">
        <f>J33</f>
        <v>0</v>
      </c>
      <c r="K32" s="115">
        <f>K33</f>
        <v>0</v>
      </c>
    </row>
    <row r="33" spans="1:11" ht="75" hidden="1" customHeight="1" x14ac:dyDescent="0.2">
      <c r="A33" s="105"/>
      <c r="B33" s="105"/>
      <c r="C33" s="105"/>
      <c r="D33" s="105"/>
      <c r="E33" s="105"/>
      <c r="F33" s="106"/>
      <c r="G33" s="124" t="s">
        <v>664</v>
      </c>
      <c r="H33" s="123" t="s">
        <v>665</v>
      </c>
      <c r="I33" s="115"/>
      <c r="J33" s="115"/>
      <c r="K33" s="118"/>
    </row>
    <row r="34" spans="1:11" ht="59.25" hidden="1" customHeight="1" x14ac:dyDescent="0.2">
      <c r="A34" s="105"/>
      <c r="B34" s="105"/>
      <c r="C34" s="105"/>
      <c r="D34" s="105"/>
      <c r="E34" s="105"/>
      <c r="F34" s="106"/>
      <c r="G34" s="124" t="s">
        <v>666</v>
      </c>
      <c r="H34" s="123" t="s">
        <v>667</v>
      </c>
      <c r="I34" s="115">
        <f>I35</f>
        <v>0</v>
      </c>
      <c r="J34" s="115">
        <f>J35</f>
        <v>0</v>
      </c>
      <c r="K34" s="115">
        <f>K35</f>
        <v>0</v>
      </c>
    </row>
    <row r="35" spans="1:11" ht="83.25" hidden="1" customHeight="1" x14ac:dyDescent="0.2">
      <c r="A35" s="105"/>
      <c r="B35" s="105"/>
      <c r="C35" s="105"/>
      <c r="D35" s="105"/>
      <c r="E35" s="105"/>
      <c r="F35" s="106"/>
      <c r="G35" s="124" t="s">
        <v>668</v>
      </c>
      <c r="H35" s="123" t="s">
        <v>669</v>
      </c>
      <c r="I35" s="115"/>
      <c r="J35" s="115"/>
      <c r="K35" s="118"/>
    </row>
    <row r="36" spans="1:11" ht="48" hidden="1" customHeight="1" x14ac:dyDescent="0.2">
      <c r="A36" s="105"/>
      <c r="B36" s="105"/>
      <c r="C36" s="105"/>
      <c r="D36" s="105"/>
      <c r="E36" s="105"/>
      <c r="F36" s="106"/>
      <c r="G36" s="124" t="s">
        <v>670</v>
      </c>
      <c r="H36" s="123" t="s">
        <v>671</v>
      </c>
      <c r="I36" s="115">
        <f>I37</f>
        <v>0</v>
      </c>
      <c r="J36" s="115">
        <f>J37</f>
        <v>0</v>
      </c>
      <c r="K36" s="115">
        <f>K37</f>
        <v>0</v>
      </c>
    </row>
    <row r="37" spans="1:11" ht="75" hidden="1" customHeight="1" x14ac:dyDescent="0.2">
      <c r="A37" s="105"/>
      <c r="B37" s="105"/>
      <c r="C37" s="105"/>
      <c r="D37" s="105"/>
      <c r="E37" s="105"/>
      <c r="F37" s="106"/>
      <c r="G37" s="124" t="s">
        <v>672</v>
      </c>
      <c r="H37" s="123" t="s">
        <v>673</v>
      </c>
      <c r="I37" s="115"/>
      <c r="J37" s="115"/>
      <c r="K37" s="118"/>
    </row>
    <row r="38" spans="1:11" ht="49.5" hidden="1" customHeight="1" x14ac:dyDescent="0.2">
      <c r="A38" s="105"/>
      <c r="B38" s="105"/>
      <c r="C38" s="105"/>
      <c r="D38" s="105"/>
      <c r="E38" s="105"/>
      <c r="F38" s="106"/>
      <c r="G38" s="124" t="s">
        <v>674</v>
      </c>
      <c r="H38" s="123" t="s">
        <v>675</v>
      </c>
      <c r="I38" s="115">
        <f>I39</f>
        <v>0</v>
      </c>
      <c r="J38" s="115">
        <f>J39</f>
        <v>0</v>
      </c>
      <c r="K38" s="115">
        <f>K39</f>
        <v>0</v>
      </c>
    </row>
    <row r="39" spans="1:11" ht="74.25" hidden="1" customHeight="1" x14ac:dyDescent="0.2">
      <c r="A39" s="105"/>
      <c r="B39" s="105"/>
      <c r="C39" s="105"/>
      <c r="D39" s="105"/>
      <c r="E39" s="105"/>
      <c r="F39" s="106"/>
      <c r="G39" s="124" t="s">
        <v>676</v>
      </c>
      <c r="H39" s="123" t="s">
        <v>677</v>
      </c>
      <c r="I39" s="115"/>
      <c r="J39" s="115"/>
      <c r="K39" s="118"/>
    </row>
    <row r="40" spans="1:11" ht="18" hidden="1" customHeight="1" x14ac:dyDescent="0.2">
      <c r="A40" s="105"/>
      <c r="B40" s="105"/>
      <c r="C40" s="105"/>
      <c r="D40" s="105"/>
      <c r="E40" s="105"/>
      <c r="F40" s="106"/>
      <c r="G40" s="125" t="s">
        <v>678</v>
      </c>
      <c r="H40" s="126" t="s">
        <v>679</v>
      </c>
      <c r="I40" s="127">
        <f>I41+I44+I46</f>
        <v>0</v>
      </c>
      <c r="J40" s="127">
        <f>J41+J44+J46</f>
        <v>0</v>
      </c>
      <c r="K40" s="127">
        <f>K41+K44+K46</f>
        <v>0</v>
      </c>
    </row>
    <row r="41" spans="1:11" ht="27" hidden="1" customHeight="1" x14ac:dyDescent="0.2">
      <c r="A41" s="105"/>
      <c r="B41" s="105"/>
      <c r="C41" s="105"/>
      <c r="D41" s="105"/>
      <c r="E41" s="105"/>
      <c r="F41" s="106"/>
      <c r="G41" s="128" t="s">
        <v>680</v>
      </c>
      <c r="H41" s="129" t="s">
        <v>681</v>
      </c>
      <c r="I41" s="127">
        <f>I42+I43</f>
        <v>0</v>
      </c>
      <c r="J41" s="127">
        <v>0</v>
      </c>
      <c r="K41" s="130">
        <v>0</v>
      </c>
    </row>
    <row r="42" spans="1:11" ht="27" hidden="1" customHeight="1" x14ac:dyDescent="0.2">
      <c r="A42" s="105"/>
      <c r="B42" s="105"/>
      <c r="C42" s="105"/>
      <c r="D42" s="105"/>
      <c r="E42" s="105"/>
      <c r="F42" s="106"/>
      <c r="G42" s="131" t="s">
        <v>682</v>
      </c>
      <c r="H42" s="132" t="s">
        <v>681</v>
      </c>
      <c r="I42" s="115"/>
      <c r="J42" s="115">
        <v>0</v>
      </c>
      <c r="K42" s="130"/>
    </row>
    <row r="43" spans="1:11" ht="38.25" hidden="1" x14ac:dyDescent="0.2">
      <c r="A43" s="105"/>
      <c r="B43" s="105"/>
      <c r="C43" s="105"/>
      <c r="D43" s="105"/>
      <c r="E43" s="105"/>
      <c r="F43" s="106"/>
      <c r="G43" s="133" t="s">
        <v>683</v>
      </c>
      <c r="H43" s="132" t="s">
        <v>684</v>
      </c>
      <c r="I43" s="115"/>
      <c r="J43" s="115"/>
      <c r="K43" s="130"/>
    </row>
    <row r="44" spans="1:11" ht="20.25" hidden="1" customHeight="1" x14ac:dyDescent="0.2">
      <c r="A44" s="105"/>
      <c r="B44" s="105"/>
      <c r="C44" s="105"/>
      <c r="D44" s="105"/>
      <c r="E44" s="105"/>
      <c r="F44" s="106"/>
      <c r="G44" s="134" t="s">
        <v>685</v>
      </c>
      <c r="H44" s="135" t="s">
        <v>686</v>
      </c>
      <c r="I44" s="114">
        <f>I45</f>
        <v>0</v>
      </c>
      <c r="J44" s="114">
        <f>J45</f>
        <v>0</v>
      </c>
      <c r="K44" s="114">
        <f>K45</f>
        <v>0</v>
      </c>
    </row>
    <row r="45" spans="1:11" ht="21" hidden="1" customHeight="1" x14ac:dyDescent="0.2">
      <c r="A45" s="105"/>
      <c r="B45" s="105"/>
      <c r="C45" s="105"/>
      <c r="D45" s="105"/>
      <c r="E45" s="105"/>
      <c r="F45" s="106"/>
      <c r="G45" s="131" t="s">
        <v>687</v>
      </c>
      <c r="H45" s="132" t="s">
        <v>686</v>
      </c>
      <c r="I45" s="115"/>
      <c r="J45" s="115"/>
      <c r="K45" s="118"/>
    </row>
    <row r="46" spans="1:11" ht="25.5" hidden="1" customHeight="1" x14ac:dyDescent="0.2">
      <c r="A46" s="105"/>
      <c r="B46" s="105"/>
      <c r="C46" s="105"/>
      <c r="D46" s="105"/>
      <c r="E46" s="105"/>
      <c r="F46" s="106"/>
      <c r="G46" s="128" t="s">
        <v>688</v>
      </c>
      <c r="H46" s="129" t="s">
        <v>689</v>
      </c>
      <c r="I46" s="114">
        <f>I47</f>
        <v>0</v>
      </c>
      <c r="J46" s="114">
        <f>J47</f>
        <v>0</v>
      </c>
      <c r="K46" s="114">
        <f>K47</f>
        <v>0</v>
      </c>
    </row>
    <row r="47" spans="1:11" ht="27" hidden="1" customHeight="1" x14ac:dyDescent="0.2">
      <c r="A47" s="105" t="s">
        <v>638</v>
      </c>
      <c r="B47" s="105" t="s">
        <v>641</v>
      </c>
      <c r="C47" s="105" t="s">
        <v>658</v>
      </c>
      <c r="D47" s="105" t="s">
        <v>690</v>
      </c>
      <c r="E47" s="105" t="s">
        <v>691</v>
      </c>
      <c r="F47" s="106" t="s">
        <v>691</v>
      </c>
      <c r="G47" s="131" t="s">
        <v>692</v>
      </c>
      <c r="H47" s="132" t="s">
        <v>693</v>
      </c>
      <c r="I47" s="115"/>
      <c r="J47" s="115"/>
      <c r="K47" s="115"/>
    </row>
    <row r="48" spans="1:11" ht="18" hidden="1" customHeight="1" x14ac:dyDescent="0.2">
      <c r="A48" s="105" t="s">
        <v>638</v>
      </c>
      <c r="B48" s="105" t="s">
        <v>641</v>
      </c>
      <c r="C48" s="105" t="s">
        <v>658</v>
      </c>
      <c r="D48" s="105" t="s">
        <v>690</v>
      </c>
      <c r="E48" s="105" t="s">
        <v>694</v>
      </c>
      <c r="F48" s="106" t="s">
        <v>694</v>
      </c>
      <c r="G48" s="136" t="s">
        <v>695</v>
      </c>
      <c r="H48" s="137" t="s">
        <v>696</v>
      </c>
      <c r="I48" s="114">
        <f>I49+I51</f>
        <v>0</v>
      </c>
      <c r="J48" s="114">
        <f>J49+J51</f>
        <v>0</v>
      </c>
      <c r="K48" s="114">
        <f>K49+K51</f>
        <v>0</v>
      </c>
    </row>
    <row r="49" spans="1:11" ht="27.75" hidden="1" customHeight="1" x14ac:dyDescent="0.2">
      <c r="A49" s="105" t="s">
        <v>638</v>
      </c>
      <c r="B49" s="105" t="s">
        <v>641</v>
      </c>
      <c r="C49" s="105" t="s">
        <v>658</v>
      </c>
      <c r="D49" s="105" t="s">
        <v>690</v>
      </c>
      <c r="E49" s="105" t="s">
        <v>697</v>
      </c>
      <c r="F49" s="106" t="s">
        <v>697</v>
      </c>
      <c r="G49" s="131" t="s">
        <v>698</v>
      </c>
      <c r="H49" s="132" t="s">
        <v>699</v>
      </c>
      <c r="I49" s="115">
        <f>I50</f>
        <v>0</v>
      </c>
      <c r="J49" s="115">
        <f>J50</f>
        <v>0</v>
      </c>
      <c r="K49" s="115">
        <f>K50</f>
        <v>0</v>
      </c>
    </row>
    <row r="50" spans="1:11" ht="38.25" hidden="1" customHeight="1" x14ac:dyDescent="0.2">
      <c r="A50" s="105" t="s">
        <v>638</v>
      </c>
      <c r="B50" s="105" t="s">
        <v>641</v>
      </c>
      <c r="C50" s="105" t="s">
        <v>700</v>
      </c>
      <c r="D50" s="105" t="s">
        <v>701</v>
      </c>
      <c r="E50" s="105" t="s">
        <v>702</v>
      </c>
      <c r="F50" s="106" t="s">
        <v>702</v>
      </c>
      <c r="G50" s="131" t="s">
        <v>703</v>
      </c>
      <c r="H50" s="132" t="s">
        <v>704</v>
      </c>
      <c r="I50" s="115"/>
      <c r="J50" s="115"/>
      <c r="K50" s="118"/>
    </row>
    <row r="51" spans="1:11" ht="30.75" hidden="1" customHeight="1" x14ac:dyDescent="0.2">
      <c r="A51" s="105"/>
      <c r="B51" s="105"/>
      <c r="C51" s="105"/>
      <c r="D51" s="105"/>
      <c r="E51" s="105"/>
      <c r="F51" s="106"/>
      <c r="G51" s="131" t="s">
        <v>705</v>
      </c>
      <c r="H51" s="132" t="s">
        <v>706</v>
      </c>
      <c r="I51" s="115">
        <f>I52</f>
        <v>0</v>
      </c>
      <c r="J51" s="115">
        <f>J52</f>
        <v>0</v>
      </c>
      <c r="K51" s="115">
        <f>K52</f>
        <v>0</v>
      </c>
    </row>
    <row r="52" spans="1:11" ht="25.5" hidden="1" customHeight="1" x14ac:dyDescent="0.2">
      <c r="A52" s="105" t="s">
        <v>638</v>
      </c>
      <c r="B52" s="105" t="s">
        <v>641</v>
      </c>
      <c r="C52" s="105" t="s">
        <v>700</v>
      </c>
      <c r="D52" s="105" t="s">
        <v>707</v>
      </c>
      <c r="E52" s="105" t="s">
        <v>708</v>
      </c>
      <c r="F52" s="106" t="s">
        <v>708</v>
      </c>
      <c r="G52" s="131" t="s">
        <v>709</v>
      </c>
      <c r="H52" s="132" t="s">
        <v>710</v>
      </c>
      <c r="I52" s="115"/>
      <c r="J52" s="115"/>
      <c r="K52" s="130"/>
    </row>
    <row r="53" spans="1:11" ht="40.5" hidden="1" customHeight="1" x14ac:dyDescent="0.2">
      <c r="A53" s="105"/>
      <c r="B53" s="105"/>
      <c r="C53" s="105"/>
      <c r="D53" s="105"/>
      <c r="E53" s="105"/>
      <c r="F53" s="106"/>
      <c r="G53" s="128" t="s">
        <v>711</v>
      </c>
      <c r="H53" s="129" t="s">
        <v>712</v>
      </c>
      <c r="I53" s="114">
        <f>I54+I60</f>
        <v>0</v>
      </c>
      <c r="J53" s="114">
        <f>J54+J60</f>
        <v>0</v>
      </c>
      <c r="K53" s="114">
        <f>K54+K60</f>
        <v>0</v>
      </c>
    </row>
    <row r="54" spans="1:11" ht="79.5" hidden="1" customHeight="1" x14ac:dyDescent="0.2">
      <c r="A54" s="105" t="s">
        <v>638</v>
      </c>
      <c r="B54" s="105" t="s">
        <v>641</v>
      </c>
      <c r="C54" s="105" t="s">
        <v>713</v>
      </c>
      <c r="D54" s="105" t="s">
        <v>714</v>
      </c>
      <c r="E54" s="105" t="s">
        <v>715</v>
      </c>
      <c r="F54" s="106" t="s">
        <v>715</v>
      </c>
      <c r="G54" s="128" t="s">
        <v>716</v>
      </c>
      <c r="H54" s="129" t="s">
        <v>717</v>
      </c>
      <c r="I54" s="114">
        <f>I59+I55</f>
        <v>0</v>
      </c>
      <c r="J54" s="114">
        <f>J59+J55</f>
        <v>0</v>
      </c>
      <c r="K54" s="114">
        <f>K59+K55</f>
        <v>0</v>
      </c>
    </row>
    <row r="55" spans="1:11" ht="54" hidden="1" customHeight="1" x14ac:dyDescent="0.2">
      <c r="A55" s="105" t="s">
        <v>638</v>
      </c>
      <c r="B55" s="105" t="s">
        <v>641</v>
      </c>
      <c r="C55" s="105" t="s">
        <v>713</v>
      </c>
      <c r="D55" s="105" t="s">
        <v>714</v>
      </c>
      <c r="E55" s="105" t="s">
        <v>718</v>
      </c>
      <c r="F55" s="106" t="s">
        <v>718</v>
      </c>
      <c r="G55" s="131" t="s">
        <v>719</v>
      </c>
      <c r="H55" s="132" t="s">
        <v>720</v>
      </c>
      <c r="I55" s="115">
        <f>I56+I57</f>
        <v>0</v>
      </c>
      <c r="J55" s="115">
        <f>J56+J57</f>
        <v>0</v>
      </c>
      <c r="K55" s="115">
        <f>K56+K57</f>
        <v>0</v>
      </c>
    </row>
    <row r="56" spans="1:11" ht="78.75" hidden="1" customHeight="1" x14ac:dyDescent="0.2">
      <c r="A56" s="105"/>
      <c r="B56" s="105"/>
      <c r="C56" s="105"/>
      <c r="D56" s="105"/>
      <c r="E56" s="105"/>
      <c r="F56" s="106"/>
      <c r="G56" s="138" t="s">
        <v>721</v>
      </c>
      <c r="H56" s="139" t="s">
        <v>722</v>
      </c>
      <c r="I56" s="140"/>
      <c r="J56" s="140"/>
      <c r="K56" s="141"/>
    </row>
    <row r="57" spans="1:11" ht="65.25" hidden="1" customHeight="1" x14ac:dyDescent="0.2">
      <c r="A57" s="105"/>
      <c r="B57" s="105"/>
      <c r="C57" s="105"/>
      <c r="D57" s="105"/>
      <c r="E57" s="105"/>
      <c r="F57" s="106"/>
      <c r="G57" s="138" t="s">
        <v>723</v>
      </c>
      <c r="H57" s="139" t="s">
        <v>724</v>
      </c>
      <c r="I57" s="140"/>
      <c r="J57" s="140"/>
      <c r="K57" s="141"/>
    </row>
    <row r="58" spans="1:11" ht="63" hidden="1" customHeight="1" x14ac:dyDescent="0.2">
      <c r="A58" s="105"/>
      <c r="B58" s="105"/>
      <c r="C58" s="105"/>
      <c r="D58" s="105"/>
      <c r="E58" s="105"/>
      <c r="F58" s="106"/>
      <c r="G58" s="142" t="s">
        <v>725</v>
      </c>
      <c r="H58" s="132" t="s">
        <v>726</v>
      </c>
      <c r="I58" s="115">
        <f>I59</f>
        <v>0</v>
      </c>
      <c r="J58" s="115">
        <f>J59</f>
        <v>0</v>
      </c>
      <c r="K58" s="115">
        <f>K59</f>
        <v>0</v>
      </c>
    </row>
    <row r="59" spans="1:11" ht="53.25" hidden="1" customHeight="1" x14ac:dyDescent="0.2">
      <c r="A59" s="105"/>
      <c r="B59" s="105"/>
      <c r="C59" s="105"/>
      <c r="D59" s="105"/>
      <c r="E59" s="105"/>
      <c r="F59" s="106"/>
      <c r="G59" s="138" t="s">
        <v>727</v>
      </c>
      <c r="H59" s="139" t="s">
        <v>728</v>
      </c>
      <c r="I59" s="140"/>
      <c r="J59" s="140"/>
      <c r="K59" s="141"/>
    </row>
    <row r="60" spans="1:11" ht="27" hidden="1" customHeight="1" x14ac:dyDescent="0.2">
      <c r="A60" s="105" t="s">
        <v>638</v>
      </c>
      <c r="B60" s="105" t="s">
        <v>641</v>
      </c>
      <c r="C60" s="105" t="s">
        <v>713</v>
      </c>
      <c r="D60" s="105" t="s">
        <v>714</v>
      </c>
      <c r="E60" s="105" t="s">
        <v>715</v>
      </c>
      <c r="F60" s="106" t="s">
        <v>715</v>
      </c>
      <c r="G60" s="128" t="s">
        <v>729</v>
      </c>
      <c r="H60" s="129" t="s">
        <v>730</v>
      </c>
      <c r="I60" s="114">
        <f t="shared" ref="I60:K61" si="0">I61</f>
        <v>0</v>
      </c>
      <c r="J60" s="114">
        <f t="shared" si="0"/>
        <v>0</v>
      </c>
      <c r="K60" s="114">
        <f t="shared" si="0"/>
        <v>0</v>
      </c>
    </row>
    <row r="61" spans="1:11" ht="45" hidden="1" customHeight="1" x14ac:dyDescent="0.2">
      <c r="A61" s="105" t="s">
        <v>638</v>
      </c>
      <c r="B61" s="105" t="s">
        <v>641</v>
      </c>
      <c r="C61" s="105" t="s">
        <v>713</v>
      </c>
      <c r="D61" s="105" t="s">
        <v>714</v>
      </c>
      <c r="E61" s="105" t="s">
        <v>718</v>
      </c>
      <c r="F61" s="106" t="s">
        <v>718</v>
      </c>
      <c r="G61" s="131" t="s">
        <v>731</v>
      </c>
      <c r="H61" s="132" t="s">
        <v>732</v>
      </c>
      <c r="I61" s="115">
        <f t="shared" si="0"/>
        <v>0</v>
      </c>
      <c r="J61" s="115">
        <f t="shared" si="0"/>
        <v>0</v>
      </c>
      <c r="K61" s="115">
        <f t="shared" si="0"/>
        <v>0</v>
      </c>
    </row>
    <row r="62" spans="1:11" ht="42.75" hidden="1" customHeight="1" x14ac:dyDescent="0.2">
      <c r="A62" s="105" t="s">
        <v>638</v>
      </c>
      <c r="B62" s="105" t="s">
        <v>641</v>
      </c>
      <c r="C62" s="105" t="s">
        <v>695</v>
      </c>
      <c r="D62" s="105" t="s">
        <v>705</v>
      </c>
      <c r="E62" s="105" t="s">
        <v>733</v>
      </c>
      <c r="F62" s="106" t="s">
        <v>734</v>
      </c>
      <c r="G62" s="138" t="s">
        <v>735</v>
      </c>
      <c r="H62" s="139" t="s">
        <v>736</v>
      </c>
      <c r="I62" s="140"/>
      <c r="J62" s="140"/>
      <c r="K62" s="141"/>
    </row>
    <row r="63" spans="1:11" ht="27" hidden="1" customHeight="1" x14ac:dyDescent="0.2">
      <c r="A63" s="105" t="s">
        <v>638</v>
      </c>
      <c r="B63" s="105" t="s">
        <v>641</v>
      </c>
      <c r="C63" s="105" t="s">
        <v>695</v>
      </c>
      <c r="D63" s="105" t="s">
        <v>705</v>
      </c>
      <c r="E63" s="105" t="s">
        <v>737</v>
      </c>
      <c r="F63" s="106" t="s">
        <v>737</v>
      </c>
      <c r="G63" s="134" t="s">
        <v>738</v>
      </c>
      <c r="H63" s="135" t="s">
        <v>739</v>
      </c>
      <c r="I63" s="127">
        <f>I64</f>
        <v>0</v>
      </c>
      <c r="J63" s="127">
        <f>J64+J69</f>
        <v>0</v>
      </c>
      <c r="K63" s="127">
        <f>K64+K69</f>
        <v>0</v>
      </c>
    </row>
    <row r="64" spans="1:11" ht="17.25" hidden="1" customHeight="1" x14ac:dyDescent="0.2">
      <c r="A64" s="105"/>
      <c r="B64" s="105"/>
      <c r="C64" s="105"/>
      <c r="D64" s="105"/>
      <c r="E64" s="105"/>
      <c r="F64" s="106"/>
      <c r="G64" s="142" t="s">
        <v>740</v>
      </c>
      <c r="H64" s="132" t="s">
        <v>741</v>
      </c>
      <c r="I64" s="143">
        <f>I65+I66+I67</f>
        <v>0</v>
      </c>
      <c r="J64" s="143">
        <f>J65+J66+J67</f>
        <v>0</v>
      </c>
      <c r="K64" s="143">
        <f>K65+K66+K67</f>
        <v>0</v>
      </c>
    </row>
    <row r="65" spans="1:11" ht="26.25" hidden="1" customHeight="1" x14ac:dyDescent="0.2">
      <c r="A65" s="105"/>
      <c r="B65" s="105"/>
      <c r="C65" s="105"/>
      <c r="D65" s="105"/>
      <c r="E65" s="105"/>
      <c r="F65" s="106"/>
      <c r="G65" s="144" t="s">
        <v>742</v>
      </c>
      <c r="H65" s="139" t="s">
        <v>743</v>
      </c>
      <c r="I65" s="145"/>
      <c r="J65" s="145"/>
      <c r="K65" s="141"/>
    </row>
    <row r="66" spans="1:11" ht="18.75" hidden="1" customHeight="1" x14ac:dyDescent="0.2">
      <c r="A66" s="105"/>
      <c r="B66" s="105"/>
      <c r="C66" s="105"/>
      <c r="D66" s="105"/>
      <c r="E66" s="105"/>
      <c r="F66" s="106"/>
      <c r="G66" s="144" t="s">
        <v>744</v>
      </c>
      <c r="H66" s="139" t="s">
        <v>745</v>
      </c>
      <c r="I66" s="145"/>
      <c r="J66" s="145"/>
      <c r="K66" s="141"/>
    </row>
    <row r="67" spans="1:11" ht="17.25" hidden="1" customHeight="1" x14ac:dyDescent="0.2">
      <c r="A67" s="105"/>
      <c r="B67" s="105"/>
      <c r="C67" s="105"/>
      <c r="D67" s="105"/>
      <c r="E67" s="105"/>
      <c r="F67" s="106"/>
      <c r="G67" s="116" t="s">
        <v>746</v>
      </c>
      <c r="H67" s="132" t="s">
        <v>747</v>
      </c>
      <c r="I67" s="143">
        <f>I68</f>
        <v>0</v>
      </c>
      <c r="J67" s="143">
        <f>J68</f>
        <v>0</v>
      </c>
      <c r="K67" s="143">
        <f>K68</f>
        <v>0</v>
      </c>
    </row>
    <row r="68" spans="1:11" ht="17.25" hidden="1" customHeight="1" x14ac:dyDescent="0.2">
      <c r="A68" s="105"/>
      <c r="B68" s="105"/>
      <c r="C68" s="105"/>
      <c r="D68" s="105"/>
      <c r="E68" s="105"/>
      <c r="F68" s="106"/>
      <c r="G68" s="144" t="s">
        <v>748</v>
      </c>
      <c r="H68" s="139" t="s">
        <v>749</v>
      </c>
      <c r="I68" s="145"/>
      <c r="J68" s="145"/>
      <c r="K68" s="141"/>
    </row>
    <row r="69" spans="1:11" ht="77.25" hidden="1" customHeight="1" x14ac:dyDescent="0.2">
      <c r="A69" s="105"/>
      <c r="B69" s="105"/>
      <c r="C69" s="105"/>
      <c r="D69" s="105"/>
      <c r="E69" s="105"/>
      <c r="F69" s="106"/>
      <c r="G69" s="116" t="s">
        <v>750</v>
      </c>
      <c r="H69" s="139" t="s">
        <v>751</v>
      </c>
      <c r="I69" s="145"/>
      <c r="J69" s="145"/>
      <c r="K69" s="130"/>
    </row>
    <row r="70" spans="1:11" ht="27" hidden="1" customHeight="1" x14ac:dyDescent="0.2">
      <c r="A70" s="105"/>
      <c r="B70" s="105"/>
      <c r="C70" s="105"/>
      <c r="D70" s="105"/>
      <c r="E70" s="105"/>
      <c r="F70" s="106"/>
      <c r="G70" s="146" t="s">
        <v>752</v>
      </c>
      <c r="H70" s="147" t="s">
        <v>753</v>
      </c>
      <c r="I70" s="127">
        <f t="shared" ref="I70:J72" si="1">I71</f>
        <v>0</v>
      </c>
      <c r="J70" s="127">
        <f>J71+J74</f>
        <v>0</v>
      </c>
      <c r="K70" s="130"/>
    </row>
    <row r="71" spans="1:11" ht="17.25" hidden="1" customHeight="1" x14ac:dyDescent="0.2">
      <c r="A71" s="105"/>
      <c r="B71" s="105"/>
      <c r="C71" s="105"/>
      <c r="D71" s="105"/>
      <c r="E71" s="105"/>
      <c r="F71" s="106"/>
      <c r="G71" s="148" t="s">
        <v>754</v>
      </c>
      <c r="H71" s="149" t="s">
        <v>755</v>
      </c>
      <c r="I71" s="143">
        <f t="shared" si="1"/>
        <v>0</v>
      </c>
      <c r="J71" s="143">
        <f t="shared" si="1"/>
        <v>0</v>
      </c>
      <c r="K71" s="130"/>
    </row>
    <row r="72" spans="1:11" ht="24.75" hidden="1" customHeight="1" x14ac:dyDescent="0.2">
      <c r="A72" s="105"/>
      <c r="B72" s="105"/>
      <c r="C72" s="105"/>
      <c r="D72" s="105"/>
      <c r="E72" s="105"/>
      <c r="F72" s="106"/>
      <c r="G72" s="148" t="s">
        <v>756</v>
      </c>
      <c r="H72" s="149" t="s">
        <v>757</v>
      </c>
      <c r="I72" s="145">
        <f t="shared" si="1"/>
        <v>0</v>
      </c>
      <c r="J72" s="143">
        <f t="shared" si="1"/>
        <v>0</v>
      </c>
      <c r="K72" s="130"/>
    </row>
    <row r="73" spans="1:11" ht="28.5" hidden="1" customHeight="1" x14ac:dyDescent="0.2">
      <c r="A73" s="105"/>
      <c r="B73" s="105"/>
      <c r="C73" s="105"/>
      <c r="D73" s="105"/>
      <c r="E73" s="105"/>
      <c r="F73" s="106"/>
      <c r="G73" s="150" t="s">
        <v>758</v>
      </c>
      <c r="H73" s="151" t="s">
        <v>759</v>
      </c>
      <c r="I73" s="145"/>
      <c r="J73" s="145"/>
      <c r="K73" s="130"/>
    </row>
    <row r="74" spans="1:11" ht="17.25" hidden="1" customHeight="1" x14ac:dyDescent="0.2">
      <c r="A74" s="105"/>
      <c r="B74" s="105"/>
      <c r="C74" s="105"/>
      <c r="D74" s="105"/>
      <c r="E74" s="105"/>
      <c r="F74" s="106"/>
      <c r="G74" s="148" t="s">
        <v>760</v>
      </c>
      <c r="H74" s="149" t="s">
        <v>761</v>
      </c>
      <c r="I74" s="145"/>
      <c r="J74" s="145">
        <f>J75</f>
        <v>0</v>
      </c>
      <c r="K74" s="130"/>
    </row>
    <row r="75" spans="1:11" ht="26.25" hidden="1" customHeight="1" x14ac:dyDescent="0.2">
      <c r="A75" s="105" t="s">
        <v>638</v>
      </c>
      <c r="B75" s="105" t="s">
        <v>641</v>
      </c>
      <c r="C75" s="105" t="s">
        <v>762</v>
      </c>
      <c r="D75" s="105" t="s">
        <v>763</v>
      </c>
      <c r="E75" s="105" t="s">
        <v>764</v>
      </c>
      <c r="F75" s="106" t="s">
        <v>765</v>
      </c>
      <c r="G75" s="148" t="s">
        <v>766</v>
      </c>
      <c r="H75" s="149" t="s">
        <v>767</v>
      </c>
      <c r="I75" s="145"/>
      <c r="J75" s="145"/>
      <c r="K75" s="130"/>
    </row>
    <row r="76" spans="1:11" ht="28.5" hidden="1" customHeight="1" x14ac:dyDescent="0.2">
      <c r="A76" s="105" t="s">
        <v>638</v>
      </c>
      <c r="B76" s="105" t="s">
        <v>641</v>
      </c>
      <c r="C76" s="105" t="s">
        <v>762</v>
      </c>
      <c r="D76" s="105" t="s">
        <v>763</v>
      </c>
      <c r="E76" s="105" t="s">
        <v>764</v>
      </c>
      <c r="F76" s="106" t="s">
        <v>768</v>
      </c>
      <c r="G76" s="152" t="s">
        <v>769</v>
      </c>
      <c r="H76" s="147" t="s">
        <v>770</v>
      </c>
      <c r="I76" s="127">
        <f>I78+I77</f>
        <v>0</v>
      </c>
      <c r="J76" s="127">
        <f>J78+J77</f>
        <v>0</v>
      </c>
      <c r="K76" s="127">
        <f>K78+K77</f>
        <v>0</v>
      </c>
    </row>
    <row r="77" spans="1:11" ht="77.25" hidden="1" customHeight="1" x14ac:dyDescent="0.2">
      <c r="A77" s="105"/>
      <c r="B77" s="105"/>
      <c r="C77" s="105"/>
      <c r="D77" s="105"/>
      <c r="E77" s="105"/>
      <c r="F77" s="106"/>
      <c r="G77" s="153" t="s">
        <v>771</v>
      </c>
      <c r="H77" s="149" t="s">
        <v>772</v>
      </c>
      <c r="I77" s="143"/>
      <c r="J77" s="154"/>
      <c r="K77" s="130"/>
    </row>
    <row r="78" spans="1:11" ht="27" hidden="1" customHeight="1" x14ac:dyDescent="0.2">
      <c r="A78" s="105" t="s">
        <v>638</v>
      </c>
      <c r="B78" s="105" t="s">
        <v>641</v>
      </c>
      <c r="C78" s="105" t="s">
        <v>762</v>
      </c>
      <c r="D78" s="105" t="s">
        <v>763</v>
      </c>
      <c r="E78" s="105" t="s">
        <v>764</v>
      </c>
      <c r="F78" s="106" t="s">
        <v>768</v>
      </c>
      <c r="G78" s="153" t="s">
        <v>773</v>
      </c>
      <c r="H78" s="149" t="s">
        <v>774</v>
      </c>
      <c r="I78" s="143">
        <f>I79</f>
        <v>0</v>
      </c>
      <c r="J78" s="143">
        <f>J79</f>
        <v>0</v>
      </c>
      <c r="K78" s="143">
        <f>K79</f>
        <v>0</v>
      </c>
    </row>
    <row r="79" spans="1:11" ht="29.25" hidden="1" customHeight="1" x14ac:dyDescent="0.2">
      <c r="A79" s="105"/>
      <c r="B79" s="105"/>
      <c r="C79" s="105"/>
      <c r="D79" s="105"/>
      <c r="E79" s="105"/>
      <c r="F79" s="106"/>
      <c r="G79" s="153" t="s">
        <v>775</v>
      </c>
      <c r="H79" s="149" t="s">
        <v>776</v>
      </c>
      <c r="I79" s="143">
        <f>I81+I80</f>
        <v>0</v>
      </c>
      <c r="J79" s="143">
        <f>J81+J80</f>
        <v>0</v>
      </c>
      <c r="K79" s="143">
        <f>K81+K80</f>
        <v>0</v>
      </c>
    </row>
    <row r="80" spans="1:11" ht="53.25" hidden="1" customHeight="1" x14ac:dyDescent="0.2">
      <c r="A80" s="105"/>
      <c r="B80" s="105"/>
      <c r="C80" s="105"/>
      <c r="D80" s="105"/>
      <c r="E80" s="105"/>
      <c r="F80" s="106"/>
      <c r="G80" s="155" t="s">
        <v>777</v>
      </c>
      <c r="H80" s="151" t="s">
        <v>778</v>
      </c>
      <c r="I80" s="145"/>
      <c r="J80" s="145"/>
      <c r="K80" s="141"/>
    </row>
    <row r="81" spans="1:11" ht="39" hidden="1" customHeight="1" x14ac:dyDescent="0.2">
      <c r="A81" s="105"/>
      <c r="B81" s="105"/>
      <c r="C81" s="105"/>
      <c r="D81" s="105"/>
      <c r="E81" s="105"/>
      <c r="F81" s="106"/>
      <c r="G81" s="155" t="s">
        <v>779</v>
      </c>
      <c r="H81" s="151" t="s">
        <v>780</v>
      </c>
      <c r="I81" s="156"/>
      <c r="J81" s="157"/>
      <c r="K81" s="158"/>
    </row>
    <row r="82" spans="1:11" ht="15.75" hidden="1" customHeight="1" x14ac:dyDescent="0.2">
      <c r="A82" s="105"/>
      <c r="B82" s="105"/>
      <c r="C82" s="105"/>
      <c r="D82" s="105"/>
      <c r="E82" s="105"/>
      <c r="F82" s="106"/>
      <c r="G82" s="159" t="s">
        <v>781</v>
      </c>
      <c r="H82" s="160" t="s">
        <v>782</v>
      </c>
      <c r="I82" s="127">
        <f>I83+I104+I111</f>
        <v>0</v>
      </c>
      <c r="J82" s="127">
        <f>J83+J104+J111</f>
        <v>0</v>
      </c>
      <c r="K82" s="127">
        <f>K83+K104+K111</f>
        <v>0</v>
      </c>
    </row>
    <row r="83" spans="1:11" ht="27" hidden="1" customHeight="1" x14ac:dyDescent="0.2">
      <c r="A83" s="105"/>
      <c r="B83" s="105"/>
      <c r="C83" s="105"/>
      <c r="D83" s="105"/>
      <c r="E83" s="105"/>
      <c r="F83" s="106"/>
      <c r="G83" s="131" t="s">
        <v>783</v>
      </c>
      <c r="H83" s="132" t="s">
        <v>784</v>
      </c>
      <c r="I83" s="127">
        <f>I84+I86+I88+I90+I92+I94+I96+I98+I100+I102</f>
        <v>0</v>
      </c>
      <c r="J83" s="127">
        <f>J84+J86+J88+J90+J92+J94+J96+J98+J100+J102</f>
        <v>0</v>
      </c>
      <c r="K83" s="127">
        <f>K84+K86+K88+K90+K92+K94+K96+K98+K100+K102</f>
        <v>0</v>
      </c>
    </row>
    <row r="84" spans="1:11" ht="39.75" hidden="1" customHeight="1" x14ac:dyDescent="0.2">
      <c r="A84" s="105"/>
      <c r="B84" s="105"/>
      <c r="C84" s="105"/>
      <c r="D84" s="105"/>
      <c r="E84" s="105"/>
      <c r="F84" s="106"/>
      <c r="G84" s="131" t="s">
        <v>785</v>
      </c>
      <c r="H84" s="132" t="s">
        <v>786</v>
      </c>
      <c r="I84" s="143">
        <f>I85</f>
        <v>0</v>
      </c>
      <c r="J84" s="143">
        <f>J85</f>
        <v>0</v>
      </c>
      <c r="K84" s="143">
        <f>K85</f>
        <v>0</v>
      </c>
    </row>
    <row r="85" spans="1:11" ht="62.25" hidden="1" customHeight="1" x14ac:dyDescent="0.2">
      <c r="A85" s="105"/>
      <c r="B85" s="105"/>
      <c r="C85" s="105"/>
      <c r="D85" s="105"/>
      <c r="E85" s="105"/>
      <c r="F85" s="106"/>
      <c r="G85" s="138" t="s">
        <v>787</v>
      </c>
      <c r="H85" s="139" t="s">
        <v>788</v>
      </c>
      <c r="I85" s="145"/>
      <c r="J85" s="145"/>
      <c r="K85" s="141"/>
    </row>
    <row r="86" spans="1:11" ht="63" hidden="1" customHeight="1" x14ac:dyDescent="0.2">
      <c r="A86" s="105"/>
      <c r="B86" s="105"/>
      <c r="C86" s="105"/>
      <c r="D86" s="105"/>
      <c r="E86" s="105"/>
      <c r="F86" s="106"/>
      <c r="G86" s="131" t="s">
        <v>789</v>
      </c>
      <c r="H86" s="132" t="s">
        <v>790</v>
      </c>
      <c r="I86" s="143">
        <f>I87</f>
        <v>0</v>
      </c>
      <c r="J86" s="143">
        <f>J87</f>
        <v>0</v>
      </c>
      <c r="K86" s="143">
        <f>K87</f>
        <v>0</v>
      </c>
    </row>
    <row r="87" spans="1:11" ht="78.75" hidden="1" customHeight="1" x14ac:dyDescent="0.2">
      <c r="A87" s="105"/>
      <c r="B87" s="105"/>
      <c r="C87" s="105"/>
      <c r="D87" s="105"/>
      <c r="E87" s="105"/>
      <c r="F87" s="106"/>
      <c r="G87" s="138" t="s">
        <v>791</v>
      </c>
      <c r="H87" s="139" t="s">
        <v>792</v>
      </c>
      <c r="I87" s="161"/>
      <c r="J87" s="161"/>
      <c r="K87" s="141"/>
    </row>
    <row r="88" spans="1:11" ht="50.25" hidden="1" customHeight="1" x14ac:dyDescent="0.2">
      <c r="A88" s="105"/>
      <c r="B88" s="105"/>
      <c r="C88" s="105"/>
      <c r="D88" s="105"/>
      <c r="E88" s="105"/>
      <c r="F88" s="106"/>
      <c r="G88" s="131" t="s">
        <v>793</v>
      </c>
      <c r="H88" s="132" t="s">
        <v>794</v>
      </c>
      <c r="I88" s="162">
        <f>I89</f>
        <v>0</v>
      </c>
      <c r="J88" s="162">
        <f>J89</f>
        <v>0</v>
      </c>
      <c r="K88" s="162">
        <f>K89</f>
        <v>0</v>
      </c>
    </row>
    <row r="89" spans="1:11" ht="63.75" hidden="1" customHeight="1" x14ac:dyDescent="0.2">
      <c r="A89" s="105"/>
      <c r="B89" s="105"/>
      <c r="C89" s="105"/>
      <c r="D89" s="105"/>
      <c r="E89" s="105"/>
      <c r="F89" s="106"/>
      <c r="G89" s="138" t="s">
        <v>795</v>
      </c>
      <c r="H89" s="139" t="s">
        <v>796</v>
      </c>
      <c r="I89" s="145"/>
      <c r="J89" s="145"/>
      <c r="K89" s="141"/>
    </row>
    <row r="90" spans="1:11" ht="51.75" hidden="1" customHeight="1" x14ac:dyDescent="0.2">
      <c r="A90" s="105"/>
      <c r="B90" s="105"/>
      <c r="C90" s="105"/>
      <c r="D90" s="105"/>
      <c r="E90" s="105"/>
      <c r="F90" s="106"/>
      <c r="G90" s="131" t="s">
        <v>797</v>
      </c>
      <c r="H90" s="132" t="s">
        <v>798</v>
      </c>
      <c r="I90" s="145">
        <f>I91</f>
        <v>0</v>
      </c>
      <c r="J90" s="143">
        <f>J91</f>
        <v>0</v>
      </c>
      <c r="K90" s="143">
        <f>K91</f>
        <v>0</v>
      </c>
    </row>
    <row r="91" spans="1:11" ht="76.5" hidden="1" customHeight="1" x14ac:dyDescent="0.2">
      <c r="A91" s="105"/>
      <c r="B91" s="105"/>
      <c r="C91" s="105"/>
      <c r="D91" s="105"/>
      <c r="E91" s="105"/>
      <c r="F91" s="106"/>
      <c r="G91" s="138" t="s">
        <v>799</v>
      </c>
      <c r="H91" s="139" t="s">
        <v>800</v>
      </c>
      <c r="I91" s="145"/>
      <c r="J91" s="145"/>
      <c r="K91" s="141"/>
    </row>
    <row r="92" spans="1:11" ht="63" hidden="1" customHeight="1" x14ac:dyDescent="0.2">
      <c r="A92" s="105"/>
      <c r="B92" s="105"/>
      <c r="C92" s="105"/>
      <c r="D92" s="105"/>
      <c r="E92" s="105"/>
      <c r="F92" s="106"/>
      <c r="G92" s="131" t="s">
        <v>801</v>
      </c>
      <c r="H92" s="132" t="s">
        <v>802</v>
      </c>
      <c r="I92" s="143">
        <f>I93</f>
        <v>0</v>
      </c>
      <c r="J92" s="143">
        <f>J93</f>
        <v>0</v>
      </c>
      <c r="K92" s="143">
        <f>K93</f>
        <v>0</v>
      </c>
    </row>
    <row r="93" spans="1:11" ht="78.75" hidden="1" customHeight="1" x14ac:dyDescent="0.2">
      <c r="A93" s="105"/>
      <c r="B93" s="105"/>
      <c r="C93" s="105"/>
      <c r="D93" s="105"/>
      <c r="E93" s="105"/>
      <c r="F93" s="106"/>
      <c r="G93" s="138" t="s">
        <v>803</v>
      </c>
      <c r="H93" s="139" t="s">
        <v>804</v>
      </c>
      <c r="I93" s="145"/>
      <c r="J93" s="145"/>
      <c r="K93" s="141"/>
    </row>
    <row r="94" spans="1:11" ht="53.25" hidden="1" customHeight="1" x14ac:dyDescent="0.2">
      <c r="A94" s="105"/>
      <c r="B94" s="105"/>
      <c r="C94" s="105"/>
      <c r="D94" s="105"/>
      <c r="E94" s="105"/>
      <c r="F94" s="106"/>
      <c r="G94" s="131" t="s">
        <v>805</v>
      </c>
      <c r="H94" s="132" t="s">
        <v>806</v>
      </c>
      <c r="I94" s="143">
        <f>I95</f>
        <v>0</v>
      </c>
      <c r="J94" s="143">
        <f>J95</f>
        <v>0</v>
      </c>
      <c r="K94" s="143">
        <f>K95</f>
        <v>0</v>
      </c>
    </row>
    <row r="95" spans="1:11" ht="76.5" hidden="1" customHeight="1" x14ac:dyDescent="0.2">
      <c r="A95" s="105"/>
      <c r="B95" s="105"/>
      <c r="C95" s="105"/>
      <c r="D95" s="105"/>
      <c r="E95" s="105"/>
      <c r="F95" s="106"/>
      <c r="G95" s="138" t="s">
        <v>807</v>
      </c>
      <c r="H95" s="139" t="s">
        <v>808</v>
      </c>
      <c r="I95" s="145"/>
      <c r="J95" s="145"/>
      <c r="K95" s="141"/>
    </row>
    <row r="96" spans="1:11" ht="51" hidden="1" customHeight="1" x14ac:dyDescent="0.2">
      <c r="A96" s="105"/>
      <c r="B96" s="105"/>
      <c r="C96" s="105"/>
      <c r="D96" s="105"/>
      <c r="E96" s="105"/>
      <c r="F96" s="106"/>
      <c r="G96" s="131" t="s">
        <v>809</v>
      </c>
      <c r="H96" s="132" t="s">
        <v>810</v>
      </c>
      <c r="I96" s="143">
        <f>I97</f>
        <v>0</v>
      </c>
      <c r="J96" s="143">
        <f>J97</f>
        <v>0</v>
      </c>
      <c r="K96" s="143">
        <f>K97</f>
        <v>0</v>
      </c>
    </row>
    <row r="97" spans="1:11" ht="77.25" hidden="1" customHeight="1" x14ac:dyDescent="0.2">
      <c r="A97" s="105"/>
      <c r="B97" s="105"/>
      <c r="C97" s="105"/>
      <c r="D97" s="105"/>
      <c r="E97" s="105"/>
      <c r="F97" s="106"/>
      <c r="G97" s="138" t="s">
        <v>811</v>
      </c>
      <c r="H97" s="139" t="s">
        <v>812</v>
      </c>
      <c r="I97" s="145"/>
      <c r="J97" s="145"/>
      <c r="K97" s="141"/>
    </row>
    <row r="98" spans="1:11" ht="42.75" hidden="1" customHeight="1" x14ac:dyDescent="0.2">
      <c r="A98" s="105"/>
      <c r="B98" s="105"/>
      <c r="C98" s="105"/>
      <c r="D98" s="105"/>
      <c r="E98" s="105"/>
      <c r="F98" s="106"/>
      <c r="G98" s="131" t="s">
        <v>813</v>
      </c>
      <c r="H98" s="132" t="s">
        <v>814</v>
      </c>
      <c r="I98" s="145">
        <f>I99</f>
        <v>0</v>
      </c>
      <c r="J98" s="143">
        <f>J99</f>
        <v>0</v>
      </c>
      <c r="K98" s="143">
        <f>K99</f>
        <v>0</v>
      </c>
    </row>
    <row r="99" spans="1:11" ht="63" hidden="1" customHeight="1" x14ac:dyDescent="0.2">
      <c r="A99" s="105"/>
      <c r="B99" s="105"/>
      <c r="C99" s="105"/>
      <c r="D99" s="105"/>
      <c r="E99" s="105"/>
      <c r="F99" s="106"/>
      <c r="G99" s="138" t="s">
        <v>815</v>
      </c>
      <c r="H99" s="139" t="s">
        <v>816</v>
      </c>
      <c r="I99" s="145"/>
      <c r="J99" s="145"/>
      <c r="K99" s="141"/>
    </row>
    <row r="100" spans="1:11" ht="50.25" hidden="1" customHeight="1" x14ac:dyDescent="0.2">
      <c r="A100" s="105"/>
      <c r="B100" s="105"/>
      <c r="C100" s="105"/>
      <c r="D100" s="105"/>
      <c r="E100" s="105"/>
      <c r="F100" s="106"/>
      <c r="G100" s="131" t="s">
        <v>817</v>
      </c>
      <c r="H100" s="132" t="s">
        <v>818</v>
      </c>
      <c r="I100" s="143">
        <f>I101</f>
        <v>0</v>
      </c>
      <c r="J100" s="143">
        <f>J101</f>
        <v>0</v>
      </c>
      <c r="K100" s="143">
        <f>K101</f>
        <v>0</v>
      </c>
    </row>
    <row r="101" spans="1:11" ht="75.75" hidden="1" customHeight="1" x14ac:dyDescent="0.2">
      <c r="A101" s="105"/>
      <c r="B101" s="105"/>
      <c r="C101" s="105"/>
      <c r="D101" s="105"/>
      <c r="E101" s="105"/>
      <c r="F101" s="106"/>
      <c r="G101" s="138" t="s">
        <v>819</v>
      </c>
      <c r="H101" s="139" t="s">
        <v>820</v>
      </c>
      <c r="I101" s="145"/>
      <c r="J101" s="145"/>
      <c r="K101" s="141"/>
    </row>
    <row r="102" spans="1:11" ht="93.75" hidden="1" customHeight="1" x14ac:dyDescent="0.2">
      <c r="A102" s="105"/>
      <c r="B102" s="105"/>
      <c r="C102" s="105"/>
      <c r="D102" s="105"/>
      <c r="E102" s="105"/>
      <c r="F102" s="106"/>
      <c r="G102" s="131" t="s">
        <v>821</v>
      </c>
      <c r="H102" s="132" t="s">
        <v>822</v>
      </c>
      <c r="I102" s="143">
        <f>I103</f>
        <v>0</v>
      </c>
      <c r="J102" s="143">
        <f>J103</f>
        <v>0</v>
      </c>
      <c r="K102" s="143">
        <f>K103</f>
        <v>0</v>
      </c>
    </row>
    <row r="103" spans="1:11" ht="114.75" hidden="1" customHeight="1" x14ac:dyDescent="0.2">
      <c r="A103" s="105"/>
      <c r="B103" s="105"/>
      <c r="C103" s="105"/>
      <c r="D103" s="105"/>
      <c r="E103" s="105"/>
      <c r="F103" s="106"/>
      <c r="G103" s="138" t="s">
        <v>823</v>
      </c>
      <c r="H103" s="139" t="s">
        <v>824</v>
      </c>
      <c r="I103" s="145"/>
      <c r="J103" s="145"/>
      <c r="K103" s="141"/>
    </row>
    <row r="104" spans="1:11" ht="104.25" hidden="1" customHeight="1" x14ac:dyDescent="0.2">
      <c r="A104" s="105"/>
      <c r="B104" s="105"/>
      <c r="C104" s="105"/>
      <c r="D104" s="105"/>
      <c r="E104" s="105"/>
      <c r="F104" s="106"/>
      <c r="G104" s="128" t="s">
        <v>825</v>
      </c>
      <c r="H104" s="129" t="s">
        <v>826</v>
      </c>
      <c r="I104" s="127">
        <f t="shared" ref="I104:K105" si="2">I105</f>
        <v>0</v>
      </c>
      <c r="J104" s="127">
        <f t="shared" si="2"/>
        <v>0</v>
      </c>
      <c r="K104" s="127">
        <f t="shared" si="2"/>
        <v>0</v>
      </c>
    </row>
    <row r="105" spans="1:11" ht="64.5" hidden="1" customHeight="1" x14ac:dyDescent="0.2">
      <c r="A105" s="105"/>
      <c r="B105" s="105"/>
      <c r="C105" s="105"/>
      <c r="D105" s="105"/>
      <c r="E105" s="105"/>
      <c r="F105" s="106"/>
      <c r="G105" s="131" t="s">
        <v>827</v>
      </c>
      <c r="H105" s="132" t="s">
        <v>828</v>
      </c>
      <c r="I105" s="143">
        <f t="shared" si="2"/>
        <v>0</v>
      </c>
      <c r="J105" s="143">
        <f t="shared" si="2"/>
        <v>0</v>
      </c>
      <c r="K105" s="143">
        <f t="shared" si="2"/>
        <v>0</v>
      </c>
    </row>
    <row r="106" spans="1:11" ht="50.25" hidden="1" customHeight="1" x14ac:dyDescent="0.2">
      <c r="A106" s="105"/>
      <c r="B106" s="105"/>
      <c r="C106" s="105"/>
      <c r="D106" s="105"/>
      <c r="E106" s="105"/>
      <c r="F106" s="106"/>
      <c r="G106" s="138" t="s">
        <v>829</v>
      </c>
      <c r="H106" s="139" t="s">
        <v>830</v>
      </c>
      <c r="I106" s="145"/>
      <c r="J106" s="145"/>
      <c r="K106" s="141"/>
    </row>
    <row r="107" spans="1:11" ht="20.25" hidden="1" customHeight="1" x14ac:dyDescent="0.2">
      <c r="A107" s="105"/>
      <c r="B107" s="105"/>
      <c r="C107" s="105"/>
      <c r="D107" s="105"/>
      <c r="E107" s="105"/>
      <c r="F107" s="106"/>
      <c r="G107" s="128" t="s">
        <v>831</v>
      </c>
      <c r="H107" s="129" t="s">
        <v>832</v>
      </c>
      <c r="I107" s="145">
        <f>I108</f>
        <v>0</v>
      </c>
      <c r="J107" s="145">
        <f>J108</f>
        <v>0</v>
      </c>
      <c r="K107" s="130"/>
    </row>
    <row r="108" spans="1:11" ht="53.25" hidden="1" customHeight="1" x14ac:dyDescent="0.2">
      <c r="A108" s="105"/>
      <c r="B108" s="105"/>
      <c r="C108" s="105"/>
      <c r="D108" s="105"/>
      <c r="E108" s="105"/>
      <c r="F108" s="106"/>
      <c r="G108" s="131" t="s">
        <v>833</v>
      </c>
      <c r="H108" s="132" t="s">
        <v>834</v>
      </c>
      <c r="I108" s="145">
        <f>I109+I110</f>
        <v>0</v>
      </c>
      <c r="J108" s="143">
        <f>J109+J110</f>
        <v>0</v>
      </c>
      <c r="K108" s="130"/>
    </row>
    <row r="109" spans="1:11" ht="49.5" hidden="1" customHeight="1" x14ac:dyDescent="0.2">
      <c r="A109" s="105"/>
      <c r="B109" s="105"/>
      <c r="C109" s="105"/>
      <c r="D109" s="105"/>
      <c r="E109" s="105"/>
      <c r="F109" s="106"/>
      <c r="G109" s="138" t="s">
        <v>835</v>
      </c>
      <c r="H109" s="139" t="s">
        <v>836</v>
      </c>
      <c r="I109" s="143"/>
      <c r="J109" s="145"/>
      <c r="K109" s="130"/>
    </row>
    <row r="110" spans="1:11" ht="64.5" hidden="1" customHeight="1" x14ac:dyDescent="0.2">
      <c r="A110" s="105"/>
      <c r="B110" s="105"/>
      <c r="C110" s="105"/>
      <c r="D110" s="105"/>
      <c r="E110" s="105"/>
      <c r="F110" s="106"/>
      <c r="G110" s="138" t="s">
        <v>837</v>
      </c>
      <c r="H110" s="139" t="s">
        <v>838</v>
      </c>
      <c r="I110" s="143"/>
      <c r="J110" s="145"/>
      <c r="K110" s="130"/>
    </row>
    <row r="111" spans="1:11" ht="21.75" hidden="1" customHeight="1" x14ac:dyDescent="0.2">
      <c r="A111" s="105"/>
      <c r="B111" s="105"/>
      <c r="C111" s="105"/>
      <c r="D111" s="105"/>
      <c r="E111" s="105"/>
      <c r="F111" s="106"/>
      <c r="G111" s="128" t="s">
        <v>839</v>
      </c>
      <c r="H111" s="129" t="s">
        <v>840</v>
      </c>
      <c r="I111" s="127">
        <f>I112</f>
        <v>0</v>
      </c>
      <c r="J111" s="127">
        <f>J112</f>
        <v>0</v>
      </c>
      <c r="K111" s="127">
        <f>K112</f>
        <v>0</v>
      </c>
    </row>
    <row r="112" spans="1:11" ht="78.75" hidden="1" customHeight="1" x14ac:dyDescent="0.2">
      <c r="A112" s="105"/>
      <c r="B112" s="105"/>
      <c r="C112" s="105"/>
      <c r="D112" s="105"/>
      <c r="E112" s="105"/>
      <c r="F112" s="106"/>
      <c r="G112" s="138" t="s">
        <v>841</v>
      </c>
      <c r="H112" s="139" t="s">
        <v>842</v>
      </c>
      <c r="I112" s="145"/>
      <c r="J112" s="145"/>
      <c r="K112" s="141"/>
    </row>
    <row r="113" spans="1:14" ht="18.75" customHeight="1" x14ac:dyDescent="0.2">
      <c r="A113" s="105"/>
      <c r="B113" s="105"/>
      <c r="C113" s="105"/>
      <c r="D113" s="105"/>
      <c r="E113" s="105"/>
      <c r="F113" s="106"/>
      <c r="G113" s="163" t="s">
        <v>843</v>
      </c>
      <c r="H113" s="164" t="s">
        <v>844</v>
      </c>
      <c r="I113" s="165">
        <f>I114</f>
        <v>27463538.879999999</v>
      </c>
      <c r="J113" s="165">
        <f>J114</f>
        <v>0</v>
      </c>
      <c r="K113" s="165">
        <f>K114</f>
        <v>0</v>
      </c>
    </row>
    <row r="114" spans="1:14" ht="25.5" x14ac:dyDescent="0.2">
      <c r="A114" s="105"/>
      <c r="B114" s="105"/>
      <c r="C114" s="105"/>
      <c r="D114" s="105"/>
      <c r="E114" s="105"/>
      <c r="F114" s="106"/>
      <c r="G114" s="163" t="s">
        <v>845</v>
      </c>
      <c r="H114" s="164" t="s">
        <v>846</v>
      </c>
      <c r="I114" s="165">
        <f>I115+I136+I169+I120</f>
        <v>27463538.879999999</v>
      </c>
      <c r="J114" s="165">
        <f>J115+J136+J169+J120</f>
        <v>0</v>
      </c>
      <c r="K114" s="165">
        <f>K115+K136+K169+K120</f>
        <v>0</v>
      </c>
      <c r="L114" s="166"/>
      <c r="M114" s="166"/>
      <c r="N114" s="166"/>
    </row>
    <row r="115" spans="1:14" hidden="1" x14ac:dyDescent="0.2">
      <c r="A115" s="105"/>
      <c r="B115" s="105"/>
      <c r="C115" s="105"/>
      <c r="D115" s="105"/>
      <c r="E115" s="105"/>
      <c r="F115" s="106"/>
      <c r="G115" s="167" t="s">
        <v>847</v>
      </c>
      <c r="H115" s="168" t="s">
        <v>848</v>
      </c>
      <c r="I115" s="165">
        <f>I116+I118</f>
        <v>0</v>
      </c>
      <c r="J115" s="165">
        <f>J116+J118</f>
        <v>0</v>
      </c>
      <c r="K115" s="165">
        <f>K116+K118</f>
        <v>0</v>
      </c>
    </row>
    <row r="116" spans="1:14" ht="21.75" hidden="1" customHeight="1" x14ac:dyDescent="0.2">
      <c r="A116" s="105"/>
      <c r="B116" s="105"/>
      <c r="C116" s="105"/>
      <c r="D116" s="105"/>
      <c r="E116" s="105"/>
      <c r="F116" s="106"/>
      <c r="G116" s="169" t="s">
        <v>849</v>
      </c>
      <c r="H116" s="170" t="s">
        <v>850</v>
      </c>
      <c r="I116" s="171">
        <f>I117</f>
        <v>0</v>
      </c>
      <c r="J116" s="171">
        <f>J117</f>
        <v>0</v>
      </c>
      <c r="K116" s="171">
        <f>K117</f>
        <v>0</v>
      </c>
    </row>
    <row r="117" spans="1:14" ht="25.5" hidden="1" x14ac:dyDescent="0.2">
      <c r="A117" s="105" t="s">
        <v>638</v>
      </c>
      <c r="B117" s="105" t="s">
        <v>843</v>
      </c>
      <c r="C117" s="105" t="s">
        <v>845</v>
      </c>
      <c r="D117" s="105" t="s">
        <v>851</v>
      </c>
      <c r="E117" s="105" t="s">
        <v>851</v>
      </c>
      <c r="F117" s="106" t="s">
        <v>852</v>
      </c>
      <c r="G117" s="169" t="s">
        <v>853</v>
      </c>
      <c r="H117" s="170" t="s">
        <v>854</v>
      </c>
      <c r="I117" s="171"/>
      <c r="J117" s="171"/>
      <c r="K117" s="171"/>
    </row>
    <row r="118" spans="1:14" ht="25.5" hidden="1" x14ac:dyDescent="0.2">
      <c r="A118" s="105"/>
      <c r="B118" s="105"/>
      <c r="C118" s="105"/>
      <c r="D118" s="105"/>
      <c r="E118" s="105"/>
      <c r="F118" s="106"/>
      <c r="G118" s="169" t="s">
        <v>855</v>
      </c>
      <c r="H118" s="170" t="s">
        <v>856</v>
      </c>
      <c r="I118" s="171">
        <f>I119</f>
        <v>0</v>
      </c>
      <c r="J118" s="171">
        <f>J119</f>
        <v>0</v>
      </c>
      <c r="K118" s="171">
        <f>K119</f>
        <v>0</v>
      </c>
    </row>
    <row r="119" spans="1:14" ht="30" hidden="1" customHeight="1" x14ac:dyDescent="0.2">
      <c r="A119" s="105" t="s">
        <v>638</v>
      </c>
      <c r="B119" s="105" t="s">
        <v>843</v>
      </c>
      <c r="C119" s="105" t="s">
        <v>845</v>
      </c>
      <c r="D119" s="105" t="s">
        <v>851</v>
      </c>
      <c r="E119" s="105" t="s">
        <v>851</v>
      </c>
      <c r="F119" s="106" t="s">
        <v>857</v>
      </c>
      <c r="G119" s="169" t="s">
        <v>858</v>
      </c>
      <c r="H119" s="172" t="s">
        <v>859</v>
      </c>
      <c r="I119" s="173"/>
      <c r="J119" s="173"/>
      <c r="K119" s="173"/>
    </row>
    <row r="120" spans="1:14" ht="28.5" customHeight="1" x14ac:dyDescent="0.2">
      <c r="A120" s="105"/>
      <c r="B120" s="105"/>
      <c r="C120" s="105"/>
      <c r="D120" s="105"/>
      <c r="E120" s="105"/>
      <c r="F120" s="106"/>
      <c r="G120" s="167" t="s">
        <v>860</v>
      </c>
      <c r="H120" s="168" t="s">
        <v>861</v>
      </c>
      <c r="I120" s="174">
        <f>I129+I127+I126+I123+I121+I128+I125+I122+I124</f>
        <v>7923777</v>
      </c>
      <c r="J120" s="174">
        <f>J129+J127+J126+J123+J121+J128+J125</f>
        <v>0</v>
      </c>
      <c r="K120" s="174">
        <f>K129+K127+K126+K123+K121+K128+K125</f>
        <v>0</v>
      </c>
    </row>
    <row r="121" spans="1:14" ht="60" hidden="1" customHeight="1" x14ac:dyDescent="0.2">
      <c r="A121" s="105"/>
      <c r="B121" s="105"/>
      <c r="C121" s="105"/>
      <c r="D121" s="105"/>
      <c r="E121" s="105"/>
      <c r="F121" s="106"/>
      <c r="G121" s="169" t="s">
        <v>862</v>
      </c>
      <c r="H121" s="170" t="s">
        <v>863</v>
      </c>
      <c r="I121" s="173"/>
      <c r="J121" s="173"/>
      <c r="K121" s="173"/>
    </row>
    <row r="122" spans="1:14" ht="45" customHeight="1" x14ac:dyDescent="0.2">
      <c r="A122" s="105"/>
      <c r="B122" s="105"/>
      <c r="C122" s="105"/>
      <c r="D122" s="105"/>
      <c r="E122" s="105"/>
      <c r="F122" s="106"/>
      <c r="G122" s="169" t="s">
        <v>973</v>
      </c>
      <c r="H122" s="170" t="s">
        <v>974</v>
      </c>
      <c r="I122" s="173">
        <v>6110000</v>
      </c>
      <c r="J122" s="173"/>
      <c r="K122" s="173"/>
    </row>
    <row r="123" spans="1:14" ht="66" hidden="1" customHeight="1" x14ac:dyDescent="0.2">
      <c r="A123" s="105"/>
      <c r="B123" s="105"/>
      <c r="C123" s="105"/>
      <c r="D123" s="105"/>
      <c r="E123" s="105"/>
      <c r="F123" s="106"/>
      <c r="G123" s="169" t="s">
        <v>864</v>
      </c>
      <c r="H123" s="175" t="s">
        <v>865</v>
      </c>
      <c r="I123" s="173"/>
      <c r="J123" s="173"/>
      <c r="K123" s="173"/>
    </row>
    <row r="124" spans="1:14" ht="66" customHeight="1" x14ac:dyDescent="0.2">
      <c r="A124" s="105"/>
      <c r="B124" s="105"/>
      <c r="C124" s="105"/>
      <c r="D124" s="105"/>
      <c r="E124" s="105"/>
      <c r="F124" s="106"/>
      <c r="G124" s="169" t="s">
        <v>975</v>
      </c>
      <c r="H124" s="175" t="s">
        <v>976</v>
      </c>
      <c r="I124" s="173">
        <v>2150733</v>
      </c>
      <c r="J124" s="173"/>
      <c r="K124" s="173"/>
    </row>
    <row r="125" spans="1:14" ht="57" hidden="1" customHeight="1" x14ac:dyDescent="0.2">
      <c r="A125" s="105"/>
      <c r="B125" s="105"/>
      <c r="C125" s="105"/>
      <c r="D125" s="105"/>
      <c r="E125" s="105"/>
      <c r="F125" s="106"/>
      <c r="G125" s="176" t="s">
        <v>866</v>
      </c>
      <c r="H125" s="177" t="s">
        <v>867</v>
      </c>
      <c r="I125" s="173"/>
      <c r="J125" s="173"/>
      <c r="K125" s="173"/>
    </row>
    <row r="126" spans="1:14" ht="75" hidden="1" customHeight="1" x14ac:dyDescent="0.2">
      <c r="A126" s="105"/>
      <c r="B126" s="105"/>
      <c r="C126" s="105"/>
      <c r="D126" s="105"/>
      <c r="E126" s="105"/>
      <c r="F126" s="106"/>
      <c r="G126" s="169" t="s">
        <v>868</v>
      </c>
      <c r="H126" s="170" t="s">
        <v>869</v>
      </c>
      <c r="I126" s="173"/>
      <c r="J126" s="173"/>
      <c r="K126" s="173"/>
    </row>
    <row r="127" spans="1:14" ht="72" hidden="1" customHeight="1" x14ac:dyDescent="0.2">
      <c r="A127" s="105"/>
      <c r="B127" s="105"/>
      <c r="C127" s="105"/>
      <c r="D127" s="105"/>
      <c r="E127" s="105"/>
      <c r="F127" s="106"/>
      <c r="G127" s="169" t="s">
        <v>870</v>
      </c>
      <c r="H127" s="175" t="s">
        <v>871</v>
      </c>
      <c r="I127" s="173"/>
      <c r="J127" s="173"/>
      <c r="K127" s="173"/>
    </row>
    <row r="128" spans="1:14" ht="72" customHeight="1" x14ac:dyDescent="0.2">
      <c r="A128" s="105"/>
      <c r="B128" s="105"/>
      <c r="C128" s="105"/>
      <c r="D128" s="105"/>
      <c r="E128" s="105"/>
      <c r="F128" s="106"/>
      <c r="G128" s="169" t="s">
        <v>872</v>
      </c>
      <c r="H128" s="170" t="s">
        <v>873</v>
      </c>
      <c r="I128" s="173">
        <f>108696+54348</f>
        <v>163044</v>
      </c>
      <c r="J128" s="173"/>
      <c r="K128" s="173"/>
    </row>
    <row r="129" spans="1:18" ht="28.5" customHeight="1" x14ac:dyDescent="0.2">
      <c r="A129" s="105"/>
      <c r="B129" s="105"/>
      <c r="C129" s="105"/>
      <c r="D129" s="105"/>
      <c r="E129" s="105"/>
      <c r="F129" s="106"/>
      <c r="G129" s="169" t="s">
        <v>874</v>
      </c>
      <c r="H129" s="175" t="s">
        <v>875</v>
      </c>
      <c r="I129" s="171">
        <f>I130+I131+I132+I133+I134+I135</f>
        <v>-500000</v>
      </c>
      <c r="J129" s="171">
        <f>J130+J131+J132+J133+J134+J135</f>
        <v>0</v>
      </c>
      <c r="K129" s="171">
        <f>K130+K131+K132+K133+K134+K135</f>
        <v>0</v>
      </c>
    </row>
    <row r="130" spans="1:18" ht="56.25" hidden="1" customHeight="1" x14ac:dyDescent="0.2">
      <c r="A130" s="105"/>
      <c r="B130" s="105"/>
      <c r="C130" s="105"/>
      <c r="D130" s="105"/>
      <c r="E130" s="105"/>
      <c r="F130" s="106"/>
      <c r="G130" s="169" t="s">
        <v>874</v>
      </c>
      <c r="H130" s="178" t="s">
        <v>876</v>
      </c>
      <c r="I130" s="173"/>
      <c r="J130" s="173"/>
      <c r="K130" s="173"/>
    </row>
    <row r="131" spans="1:18" ht="54.75" hidden="1" customHeight="1" x14ac:dyDescent="0.2">
      <c r="A131" s="105"/>
      <c r="B131" s="105"/>
      <c r="C131" s="105"/>
      <c r="D131" s="105"/>
      <c r="E131" s="105"/>
      <c r="F131" s="106"/>
      <c r="G131" s="169" t="s">
        <v>874</v>
      </c>
      <c r="H131" s="178" t="s">
        <v>877</v>
      </c>
      <c r="I131" s="179"/>
      <c r="J131" s="179"/>
      <c r="K131" s="173"/>
    </row>
    <row r="132" spans="1:18" ht="71.25" customHeight="1" x14ac:dyDescent="0.2">
      <c r="A132" s="105"/>
      <c r="B132" s="105"/>
      <c r="C132" s="105"/>
      <c r="D132" s="105"/>
      <c r="E132" s="105"/>
      <c r="F132" s="106"/>
      <c r="G132" s="169" t="s">
        <v>874</v>
      </c>
      <c r="H132" s="178" t="s">
        <v>878</v>
      </c>
      <c r="I132" s="179">
        <v>-500000</v>
      </c>
      <c r="J132" s="179"/>
      <c r="K132" s="173"/>
    </row>
    <row r="133" spans="1:18" ht="65.25" hidden="1" customHeight="1" x14ac:dyDescent="0.2">
      <c r="A133" s="105"/>
      <c r="B133" s="105"/>
      <c r="C133" s="105"/>
      <c r="D133" s="105"/>
      <c r="E133" s="105"/>
      <c r="F133" s="106"/>
      <c r="G133" s="169" t="s">
        <v>874</v>
      </c>
      <c r="H133" s="178" t="s">
        <v>879</v>
      </c>
      <c r="I133" s="179"/>
      <c r="J133" s="179"/>
      <c r="K133" s="173"/>
    </row>
    <row r="134" spans="1:18" ht="62.25" hidden="1" customHeight="1" x14ac:dyDescent="0.2">
      <c r="A134" s="105"/>
      <c r="B134" s="105"/>
      <c r="C134" s="105"/>
      <c r="D134" s="105"/>
      <c r="E134" s="105"/>
      <c r="F134" s="106"/>
      <c r="G134" s="169" t="s">
        <v>874</v>
      </c>
      <c r="H134" s="178" t="s">
        <v>880</v>
      </c>
      <c r="I134" s="179"/>
      <c r="J134" s="179"/>
      <c r="K134" s="173"/>
    </row>
    <row r="135" spans="1:18" ht="58.5" hidden="1" customHeight="1" x14ac:dyDescent="0.2">
      <c r="A135" s="105"/>
      <c r="B135" s="105"/>
      <c r="C135" s="105"/>
      <c r="D135" s="105"/>
      <c r="E135" s="105"/>
      <c r="F135" s="106"/>
      <c r="G135" s="169" t="s">
        <v>874</v>
      </c>
      <c r="H135" s="170" t="s">
        <v>881</v>
      </c>
      <c r="I135" s="179"/>
      <c r="J135" s="179"/>
      <c r="K135" s="173"/>
    </row>
    <row r="136" spans="1:18" ht="30" customHeight="1" x14ac:dyDescent="0.2">
      <c r="A136" s="105"/>
      <c r="B136" s="105"/>
      <c r="C136" s="105"/>
      <c r="D136" s="105"/>
      <c r="E136" s="105"/>
      <c r="F136" s="106"/>
      <c r="G136" s="167" t="s">
        <v>882</v>
      </c>
      <c r="H136" s="168" t="s">
        <v>883</v>
      </c>
      <c r="I136" s="165">
        <f>+I139+I141+I153+I159+I137+I155+I163</f>
        <v>19539761.879999999</v>
      </c>
      <c r="J136" s="165">
        <f>+J139+J141+J153+J159+J137+J155+J163</f>
        <v>0</v>
      </c>
      <c r="K136" s="165">
        <f>+K139+K141+K153+K159+K137+K155+K163</f>
        <v>0</v>
      </c>
    </row>
    <row r="137" spans="1:18" ht="63.75" hidden="1" x14ac:dyDescent="0.2">
      <c r="A137" s="105"/>
      <c r="B137" s="105"/>
      <c r="C137" s="105"/>
      <c r="D137" s="105"/>
      <c r="E137" s="105"/>
      <c r="F137" s="106"/>
      <c r="G137" s="180" t="s">
        <v>884</v>
      </c>
      <c r="H137" s="181" t="s">
        <v>885</v>
      </c>
      <c r="I137" s="182">
        <f>I138</f>
        <v>0</v>
      </c>
      <c r="J137" s="182">
        <f>J138</f>
        <v>0</v>
      </c>
      <c r="K137" s="182">
        <f>K138</f>
        <v>0</v>
      </c>
    </row>
    <row r="138" spans="1:18" ht="63.75" hidden="1" x14ac:dyDescent="0.2">
      <c r="A138" s="105"/>
      <c r="B138" s="105"/>
      <c r="C138" s="105"/>
      <c r="D138" s="105"/>
      <c r="E138" s="105"/>
      <c r="F138" s="106"/>
      <c r="G138" s="180" t="s">
        <v>884</v>
      </c>
      <c r="H138" s="181" t="s">
        <v>886</v>
      </c>
      <c r="I138" s="182"/>
      <c r="J138" s="182"/>
      <c r="K138" s="182"/>
      <c r="R138" s="183"/>
    </row>
    <row r="139" spans="1:18" ht="38.25" customHeight="1" x14ac:dyDescent="0.2">
      <c r="A139" s="105"/>
      <c r="B139" s="105"/>
      <c r="C139" s="105"/>
      <c r="D139" s="105"/>
      <c r="E139" s="105"/>
      <c r="F139" s="106"/>
      <c r="G139" s="169" t="s">
        <v>887</v>
      </c>
      <c r="H139" s="175" t="s">
        <v>888</v>
      </c>
      <c r="I139" s="173">
        <f>I140</f>
        <v>292.88</v>
      </c>
      <c r="J139" s="173">
        <f>J140</f>
        <v>0</v>
      </c>
      <c r="K139" s="173">
        <f>K140</f>
        <v>0</v>
      </c>
      <c r="R139" s="183"/>
    </row>
    <row r="140" spans="1:18" ht="43.5" customHeight="1" x14ac:dyDescent="0.2">
      <c r="A140" s="105" t="s">
        <v>638</v>
      </c>
      <c r="B140" s="105" t="s">
        <v>843</v>
      </c>
      <c r="C140" s="105" t="s">
        <v>845</v>
      </c>
      <c r="D140" s="105" t="s">
        <v>889</v>
      </c>
      <c r="E140" s="105" t="s">
        <v>889</v>
      </c>
      <c r="F140" s="106" t="s">
        <v>890</v>
      </c>
      <c r="G140" s="169" t="s">
        <v>891</v>
      </c>
      <c r="H140" s="175" t="s">
        <v>892</v>
      </c>
      <c r="I140" s="173">
        <v>292.88</v>
      </c>
      <c r="J140" s="173"/>
      <c r="K140" s="173"/>
    </row>
    <row r="141" spans="1:18" ht="39" customHeight="1" x14ac:dyDescent="0.2">
      <c r="A141" s="105"/>
      <c r="B141" s="105"/>
      <c r="C141" s="105"/>
      <c r="D141" s="105"/>
      <c r="E141" s="105"/>
      <c r="F141" s="106"/>
      <c r="G141" s="167" t="s">
        <v>893</v>
      </c>
      <c r="H141" s="168" t="s">
        <v>894</v>
      </c>
      <c r="I141" s="165">
        <f>I142+I143+I144+I145+I146+I147+I148+I149+I151+I152+I150</f>
        <v>19539469</v>
      </c>
      <c r="J141" s="165">
        <f>J142+J143+J144+J145+J146+J147+J148+J149+J151+J152+J150</f>
        <v>0</v>
      </c>
      <c r="K141" s="165">
        <f>K142+K143+K144+K145+K146+K147+K148+K149+K151+K152+K150</f>
        <v>0</v>
      </c>
    </row>
    <row r="142" spans="1:18" ht="56.25" hidden="1" customHeight="1" x14ac:dyDescent="0.2">
      <c r="A142" s="105" t="s">
        <v>638</v>
      </c>
      <c r="B142" s="105" t="s">
        <v>843</v>
      </c>
      <c r="C142" s="105" t="s">
        <v>845</v>
      </c>
      <c r="D142" s="105" t="s">
        <v>889</v>
      </c>
      <c r="E142" s="105" t="s">
        <v>889</v>
      </c>
      <c r="F142" s="106" t="s">
        <v>895</v>
      </c>
      <c r="G142" s="169" t="s">
        <v>896</v>
      </c>
      <c r="H142" s="170" t="s">
        <v>897</v>
      </c>
      <c r="I142" s="173"/>
      <c r="J142" s="173"/>
      <c r="K142" s="173"/>
    </row>
    <row r="143" spans="1:18" ht="35.25" hidden="1" customHeight="1" x14ac:dyDescent="0.2">
      <c r="A143" s="105"/>
      <c r="B143" s="105"/>
      <c r="C143" s="105"/>
      <c r="D143" s="105"/>
      <c r="E143" s="105"/>
      <c r="F143" s="106"/>
      <c r="G143" s="184" t="s">
        <v>898</v>
      </c>
      <c r="H143" s="170" t="s">
        <v>899</v>
      </c>
      <c r="I143" s="173"/>
      <c r="J143" s="173"/>
      <c r="K143" s="173"/>
    </row>
    <row r="144" spans="1:18" ht="69" hidden="1" customHeight="1" x14ac:dyDescent="0.2">
      <c r="A144" s="105" t="s">
        <v>638</v>
      </c>
      <c r="B144" s="105" t="s">
        <v>843</v>
      </c>
      <c r="C144" s="105" t="s">
        <v>845</v>
      </c>
      <c r="D144" s="105" t="s">
        <v>889</v>
      </c>
      <c r="E144" s="105" t="s">
        <v>889</v>
      </c>
      <c r="F144" s="106" t="s">
        <v>900</v>
      </c>
      <c r="G144" s="169" t="s">
        <v>896</v>
      </c>
      <c r="H144" s="170" t="s">
        <v>901</v>
      </c>
      <c r="I144" s="173"/>
      <c r="J144" s="173"/>
      <c r="K144" s="173"/>
    </row>
    <row r="145" spans="1:12" ht="93.75" hidden="1" customHeight="1" x14ac:dyDescent="0.2">
      <c r="A145" s="105"/>
      <c r="B145" s="105"/>
      <c r="C145" s="105"/>
      <c r="D145" s="105"/>
      <c r="E145" s="105"/>
      <c r="F145" s="106"/>
      <c r="G145" s="169" t="s">
        <v>896</v>
      </c>
      <c r="H145" s="170" t="s">
        <v>902</v>
      </c>
      <c r="I145" s="173"/>
      <c r="J145" s="173"/>
      <c r="K145" s="173"/>
    </row>
    <row r="146" spans="1:12" ht="60" hidden="1" customHeight="1" x14ac:dyDescent="0.2">
      <c r="A146" s="105" t="s">
        <v>638</v>
      </c>
      <c r="B146" s="105" t="s">
        <v>843</v>
      </c>
      <c r="C146" s="105" t="s">
        <v>845</v>
      </c>
      <c r="D146" s="105" t="s">
        <v>889</v>
      </c>
      <c r="E146" s="105" t="s">
        <v>903</v>
      </c>
      <c r="F146" s="106" t="s">
        <v>904</v>
      </c>
      <c r="G146" s="169" t="s">
        <v>905</v>
      </c>
      <c r="H146" s="170" t="s">
        <v>906</v>
      </c>
      <c r="I146" s="173"/>
      <c r="J146" s="173"/>
      <c r="K146" s="173"/>
    </row>
    <row r="147" spans="1:12" ht="60" hidden="1" customHeight="1" x14ac:dyDescent="0.2">
      <c r="A147" s="105"/>
      <c r="B147" s="105"/>
      <c r="C147" s="105"/>
      <c r="D147" s="105"/>
      <c r="E147" s="105"/>
      <c r="F147" s="106"/>
      <c r="G147" s="169" t="s">
        <v>896</v>
      </c>
      <c r="H147" s="170" t="s">
        <v>907</v>
      </c>
      <c r="I147" s="173"/>
      <c r="J147" s="173"/>
      <c r="K147" s="173"/>
      <c r="L147" s="166"/>
    </row>
    <row r="148" spans="1:12" ht="45.75" hidden="1" customHeight="1" x14ac:dyDescent="0.2">
      <c r="A148" s="105"/>
      <c r="B148" s="105"/>
      <c r="C148" s="105"/>
      <c r="D148" s="105"/>
      <c r="E148" s="105"/>
      <c r="F148" s="106"/>
      <c r="G148" s="169" t="s">
        <v>896</v>
      </c>
      <c r="H148" s="170" t="s">
        <v>908</v>
      </c>
      <c r="I148" s="173"/>
      <c r="J148" s="173"/>
      <c r="K148" s="173"/>
    </row>
    <row r="149" spans="1:12" ht="37.5" hidden="1" customHeight="1" x14ac:dyDescent="0.2">
      <c r="A149" s="105"/>
      <c r="B149" s="105"/>
      <c r="C149" s="105"/>
      <c r="D149" s="105"/>
      <c r="E149" s="105"/>
      <c r="F149" s="106"/>
      <c r="G149" s="169" t="s">
        <v>896</v>
      </c>
      <c r="H149" s="170" t="s">
        <v>909</v>
      </c>
      <c r="I149" s="171"/>
      <c r="J149" s="171"/>
      <c r="K149" s="171"/>
    </row>
    <row r="150" spans="1:12" ht="120" hidden="1" customHeight="1" x14ac:dyDescent="0.2">
      <c r="A150" s="105"/>
      <c r="B150" s="105"/>
      <c r="C150" s="105"/>
      <c r="D150" s="105"/>
      <c r="E150" s="105"/>
      <c r="F150" s="106"/>
      <c r="G150" s="169" t="s">
        <v>896</v>
      </c>
      <c r="H150" s="170" t="s">
        <v>910</v>
      </c>
      <c r="I150" s="173"/>
      <c r="J150" s="173"/>
      <c r="K150" s="173"/>
    </row>
    <row r="151" spans="1:12" ht="43.5" hidden="1" customHeight="1" x14ac:dyDescent="0.2">
      <c r="A151" s="105"/>
      <c r="B151" s="105"/>
      <c r="C151" s="105"/>
      <c r="D151" s="105"/>
      <c r="E151" s="105"/>
      <c r="F151" s="106"/>
      <c r="G151" s="169" t="s">
        <v>896</v>
      </c>
      <c r="H151" s="170" t="s">
        <v>911</v>
      </c>
      <c r="I151" s="173"/>
      <c r="J151" s="173"/>
      <c r="K151" s="173"/>
    </row>
    <row r="152" spans="1:12" ht="69.75" customHeight="1" x14ac:dyDescent="0.2">
      <c r="A152" s="105"/>
      <c r="B152" s="105"/>
      <c r="C152" s="105"/>
      <c r="D152" s="105"/>
      <c r="E152" s="105"/>
      <c r="F152" s="106"/>
      <c r="G152" s="169" t="s">
        <v>896</v>
      </c>
      <c r="H152" s="170" t="s">
        <v>912</v>
      </c>
      <c r="I152" s="173">
        <v>19539469</v>
      </c>
      <c r="J152" s="173"/>
      <c r="K152" s="173"/>
    </row>
    <row r="153" spans="1:12" ht="57" hidden="1" customHeight="1" x14ac:dyDescent="0.2">
      <c r="A153" s="105"/>
      <c r="B153" s="105"/>
      <c r="C153" s="105"/>
      <c r="D153" s="105"/>
      <c r="E153" s="105"/>
      <c r="F153" s="106"/>
      <c r="G153" s="169" t="s">
        <v>913</v>
      </c>
      <c r="H153" s="175" t="s">
        <v>914</v>
      </c>
      <c r="I153" s="173">
        <f>I154</f>
        <v>0</v>
      </c>
      <c r="J153" s="173">
        <f>J154</f>
        <v>0</v>
      </c>
      <c r="K153" s="173">
        <f>K154</f>
        <v>0</v>
      </c>
    </row>
    <row r="154" spans="1:12" ht="61.5" hidden="1" customHeight="1" x14ac:dyDescent="0.2">
      <c r="A154" s="105"/>
      <c r="B154" s="105"/>
      <c r="C154" s="105"/>
      <c r="D154" s="105"/>
      <c r="E154" s="105"/>
      <c r="F154" s="106"/>
      <c r="G154" s="169" t="s">
        <v>915</v>
      </c>
      <c r="H154" s="175" t="s">
        <v>916</v>
      </c>
      <c r="I154" s="173"/>
      <c r="J154" s="173"/>
      <c r="K154" s="173"/>
    </row>
    <row r="155" spans="1:12" ht="58.5" hidden="1" customHeight="1" x14ac:dyDescent="0.2">
      <c r="A155" s="105"/>
      <c r="B155" s="105"/>
      <c r="C155" s="105"/>
      <c r="D155" s="105"/>
      <c r="E155" s="105"/>
      <c r="F155" s="106"/>
      <c r="G155" s="169" t="s">
        <v>917</v>
      </c>
      <c r="H155" s="175" t="s">
        <v>918</v>
      </c>
      <c r="I155" s="171">
        <f>I156</f>
        <v>0</v>
      </c>
      <c r="J155" s="171">
        <f>J156</f>
        <v>0</v>
      </c>
      <c r="K155" s="171">
        <f>K156</f>
        <v>0</v>
      </c>
    </row>
    <row r="156" spans="1:12" ht="58.5" hidden="1" customHeight="1" x14ac:dyDescent="0.2">
      <c r="A156" s="105"/>
      <c r="B156" s="105"/>
      <c r="C156" s="105"/>
      <c r="D156" s="105"/>
      <c r="E156" s="105"/>
      <c r="F156" s="106"/>
      <c r="G156" s="169" t="s">
        <v>919</v>
      </c>
      <c r="H156" s="175" t="s">
        <v>920</v>
      </c>
      <c r="I156" s="171"/>
      <c r="J156" s="171"/>
      <c r="K156" s="171"/>
    </row>
    <row r="157" spans="1:12" ht="58.5" hidden="1" customHeight="1" x14ac:dyDescent="0.2">
      <c r="A157" s="105"/>
      <c r="B157" s="105"/>
      <c r="C157" s="105"/>
      <c r="D157" s="105"/>
      <c r="E157" s="105"/>
      <c r="F157" s="106"/>
      <c r="G157" s="169" t="s">
        <v>921</v>
      </c>
      <c r="H157" s="175" t="s">
        <v>922</v>
      </c>
      <c r="I157" s="171">
        <f>I158</f>
        <v>0</v>
      </c>
      <c r="J157" s="171"/>
      <c r="K157" s="171"/>
    </row>
    <row r="158" spans="1:12" ht="58.5" hidden="1" customHeight="1" x14ac:dyDescent="0.2">
      <c r="A158" s="105"/>
      <c r="B158" s="105"/>
      <c r="C158" s="105"/>
      <c r="D158" s="105"/>
      <c r="E158" s="105"/>
      <c r="F158" s="106"/>
      <c r="G158" s="169" t="s">
        <v>923</v>
      </c>
      <c r="H158" s="175" t="s">
        <v>924</v>
      </c>
      <c r="I158" s="171"/>
      <c r="J158" s="171"/>
      <c r="K158" s="171"/>
    </row>
    <row r="159" spans="1:12" ht="15.75" hidden="1" customHeight="1" x14ac:dyDescent="0.2">
      <c r="A159" s="105"/>
      <c r="B159" s="105"/>
      <c r="C159" s="105"/>
      <c r="D159" s="105"/>
      <c r="E159" s="105"/>
      <c r="F159" s="106"/>
      <c r="G159" s="185" t="s">
        <v>925</v>
      </c>
      <c r="H159" s="164" t="s">
        <v>926</v>
      </c>
      <c r="I159" s="171">
        <f>I160</f>
        <v>0</v>
      </c>
      <c r="J159" s="171">
        <f>J160</f>
        <v>0</v>
      </c>
      <c r="K159" s="171">
        <f>K160</f>
        <v>0</v>
      </c>
    </row>
    <row r="160" spans="1:12" ht="22.5" hidden="1" customHeight="1" x14ac:dyDescent="0.2">
      <c r="A160" s="105"/>
      <c r="B160" s="105"/>
      <c r="C160" s="105"/>
      <c r="D160" s="105"/>
      <c r="E160" s="105"/>
      <c r="F160" s="106"/>
      <c r="G160" s="185" t="s">
        <v>927</v>
      </c>
      <c r="H160" s="170" t="s">
        <v>928</v>
      </c>
      <c r="I160" s="171">
        <f>I161+I162</f>
        <v>0</v>
      </c>
      <c r="J160" s="171">
        <f>J161+J162</f>
        <v>0</v>
      </c>
      <c r="K160" s="171">
        <f>K161+K162</f>
        <v>0</v>
      </c>
    </row>
    <row r="161" spans="1:11" ht="42" hidden="1" customHeight="1" x14ac:dyDescent="0.2">
      <c r="A161" s="105"/>
      <c r="B161" s="105"/>
      <c r="C161" s="105"/>
      <c r="D161" s="105"/>
      <c r="E161" s="105"/>
      <c r="F161" s="106"/>
      <c r="G161" s="185" t="s">
        <v>927</v>
      </c>
      <c r="H161" s="170" t="s">
        <v>929</v>
      </c>
      <c r="I161" s="173">
        <v>0</v>
      </c>
      <c r="J161" s="173">
        <v>0</v>
      </c>
      <c r="K161" s="173">
        <v>0</v>
      </c>
    </row>
    <row r="162" spans="1:11" ht="71.25" hidden="1" customHeight="1" x14ac:dyDescent="0.2">
      <c r="A162" s="105"/>
      <c r="B162" s="105"/>
      <c r="C162" s="105"/>
      <c r="D162" s="105"/>
      <c r="E162" s="105"/>
      <c r="F162" s="106"/>
      <c r="G162" s="185" t="s">
        <v>930</v>
      </c>
      <c r="H162" s="170" t="s">
        <v>931</v>
      </c>
      <c r="I162" s="173">
        <v>0</v>
      </c>
      <c r="J162" s="173">
        <v>0</v>
      </c>
      <c r="K162" s="173">
        <v>0</v>
      </c>
    </row>
    <row r="163" spans="1:11" ht="66.75" hidden="1" customHeight="1" x14ac:dyDescent="0.2">
      <c r="A163" s="105"/>
      <c r="B163" s="105"/>
      <c r="C163" s="105"/>
      <c r="D163" s="105"/>
      <c r="E163" s="105"/>
      <c r="F163" s="106"/>
      <c r="G163" s="163" t="s">
        <v>843</v>
      </c>
      <c r="H163" s="164" t="s">
        <v>932</v>
      </c>
      <c r="I163" s="165">
        <f>I164</f>
        <v>0</v>
      </c>
      <c r="J163" s="165">
        <f>J164</f>
        <v>0</v>
      </c>
      <c r="K163" s="165">
        <f>K164</f>
        <v>0</v>
      </c>
    </row>
    <row r="164" spans="1:11" ht="66.75" hidden="1" customHeight="1" x14ac:dyDescent="0.2">
      <c r="A164" s="105"/>
      <c r="B164" s="105"/>
      <c r="C164" s="105"/>
      <c r="D164" s="105"/>
      <c r="E164" s="105"/>
      <c r="F164" s="106"/>
      <c r="G164" s="167" t="s">
        <v>882</v>
      </c>
      <c r="H164" s="168" t="s">
        <v>883</v>
      </c>
      <c r="I164" s="165">
        <f>I167+I165+I166+I157</f>
        <v>0</v>
      </c>
      <c r="J164" s="165">
        <f>J167+J165+J166+J157</f>
        <v>0</v>
      </c>
      <c r="K164" s="165">
        <f>K167+K165+K166+K157</f>
        <v>0</v>
      </c>
    </row>
    <row r="165" spans="1:11" ht="66.75" hidden="1" customHeight="1" x14ac:dyDescent="0.2">
      <c r="A165" s="105"/>
      <c r="B165" s="105"/>
      <c r="C165" s="105"/>
      <c r="D165" s="105"/>
      <c r="E165" s="105"/>
      <c r="F165" s="106"/>
      <c r="G165" s="169" t="s">
        <v>896</v>
      </c>
      <c r="H165" s="170" t="s">
        <v>933</v>
      </c>
      <c r="I165" s="173"/>
      <c r="J165" s="173"/>
      <c r="K165" s="173"/>
    </row>
    <row r="166" spans="1:11" ht="66.75" hidden="1" customHeight="1" x14ac:dyDescent="0.2">
      <c r="A166" s="105"/>
      <c r="B166" s="105"/>
      <c r="C166" s="105"/>
      <c r="D166" s="105"/>
      <c r="E166" s="105"/>
      <c r="F166" s="106"/>
      <c r="G166" s="169" t="s">
        <v>896</v>
      </c>
      <c r="H166" s="170" t="s">
        <v>902</v>
      </c>
      <c r="I166" s="173"/>
      <c r="J166" s="173"/>
      <c r="K166" s="173"/>
    </row>
    <row r="167" spans="1:11" ht="66.75" hidden="1" customHeight="1" x14ac:dyDescent="0.2">
      <c r="A167" s="105" t="s">
        <v>638</v>
      </c>
      <c r="B167" s="105" t="s">
        <v>843</v>
      </c>
      <c r="C167" s="105" t="s">
        <v>845</v>
      </c>
      <c r="D167" s="105" t="s">
        <v>889</v>
      </c>
      <c r="E167" s="105" t="s">
        <v>934</v>
      </c>
      <c r="F167" s="106" t="s">
        <v>935</v>
      </c>
      <c r="G167" s="169" t="s">
        <v>936</v>
      </c>
      <c r="H167" s="175" t="s">
        <v>937</v>
      </c>
      <c r="I167" s="171">
        <f>I168</f>
        <v>0</v>
      </c>
      <c r="J167" s="171">
        <f>J168</f>
        <v>0</v>
      </c>
      <c r="K167" s="171">
        <f>K168</f>
        <v>0</v>
      </c>
    </row>
    <row r="168" spans="1:11" ht="66.75" hidden="1" customHeight="1" x14ac:dyDescent="0.2">
      <c r="A168" s="105"/>
      <c r="B168" s="105"/>
      <c r="C168" s="105"/>
      <c r="D168" s="105"/>
      <c r="E168" s="105"/>
      <c r="F168" s="106"/>
      <c r="G168" s="169" t="s">
        <v>938</v>
      </c>
      <c r="H168" s="175" t="s">
        <v>939</v>
      </c>
      <c r="I168" s="171"/>
      <c r="J168" s="171"/>
      <c r="K168" s="171"/>
    </row>
    <row r="169" spans="1:11" ht="66.75" hidden="1" customHeight="1" x14ac:dyDescent="0.2">
      <c r="A169" s="105"/>
      <c r="B169" s="105"/>
      <c r="C169" s="105"/>
      <c r="D169" s="105"/>
      <c r="E169" s="105"/>
      <c r="F169" s="106"/>
      <c r="G169" s="163" t="s">
        <v>940</v>
      </c>
      <c r="H169" s="186" t="s">
        <v>13</v>
      </c>
      <c r="I169" s="174">
        <f>I170+I172</f>
        <v>0</v>
      </c>
      <c r="J169" s="174">
        <f>J170+J172</f>
        <v>0</v>
      </c>
      <c r="K169" s="174">
        <f>K170+K172</f>
        <v>0</v>
      </c>
    </row>
    <row r="170" spans="1:11" ht="66.75" hidden="1" customHeight="1" x14ac:dyDescent="0.2">
      <c r="A170" s="105"/>
      <c r="B170" s="105"/>
      <c r="C170" s="105"/>
      <c r="D170" s="105"/>
      <c r="E170" s="105"/>
      <c r="F170" s="106"/>
      <c r="G170" s="169" t="s">
        <v>941</v>
      </c>
      <c r="H170" s="175" t="s">
        <v>942</v>
      </c>
      <c r="I170" s="173">
        <f>I171</f>
        <v>0</v>
      </c>
      <c r="J170" s="173">
        <f>J171</f>
        <v>0</v>
      </c>
      <c r="K170" s="173">
        <f>K171</f>
        <v>0</v>
      </c>
    </row>
    <row r="171" spans="1:11" ht="66.75" hidden="1" customHeight="1" x14ac:dyDescent="0.2">
      <c r="A171" s="105"/>
      <c r="B171" s="105"/>
      <c r="C171" s="105"/>
      <c r="D171" s="105"/>
      <c r="E171" s="105"/>
      <c r="F171" s="106"/>
      <c r="G171" s="169" t="s">
        <v>943</v>
      </c>
      <c r="H171" s="175" t="s">
        <v>944</v>
      </c>
      <c r="I171" s="173"/>
      <c r="J171" s="173"/>
      <c r="K171" s="173"/>
    </row>
    <row r="172" spans="1:11" ht="66.75" hidden="1" customHeight="1" x14ac:dyDescent="0.2">
      <c r="A172" s="105"/>
      <c r="B172" s="105"/>
      <c r="C172" s="105"/>
      <c r="D172" s="105"/>
      <c r="E172" s="105"/>
      <c r="F172" s="106"/>
      <c r="G172" s="176" t="s">
        <v>945</v>
      </c>
      <c r="H172" s="187" t="s">
        <v>946</v>
      </c>
      <c r="I172" s="173"/>
      <c r="J172" s="173"/>
      <c r="K172" s="173"/>
    </row>
    <row r="173" spans="1:11" ht="22.5" customHeight="1" x14ac:dyDescent="0.2">
      <c r="A173" s="100"/>
      <c r="B173" s="100"/>
      <c r="C173" s="100"/>
      <c r="D173" s="100"/>
      <c r="E173" s="100"/>
      <c r="F173" s="102"/>
      <c r="G173" s="188"/>
      <c r="H173" s="189"/>
      <c r="I173" s="190">
        <f>I23+I113</f>
        <v>27463538.879999999</v>
      </c>
      <c r="J173" s="190">
        <f>J23+J113</f>
        <v>0</v>
      </c>
      <c r="K173" s="190">
        <f>K23+K113</f>
        <v>0</v>
      </c>
    </row>
    <row r="174" spans="1:11" x14ac:dyDescent="0.2">
      <c r="A174" s="191"/>
      <c r="B174" s="191"/>
      <c r="C174" s="191"/>
      <c r="D174" s="191"/>
      <c r="E174" s="191"/>
      <c r="F174" s="191"/>
      <c r="G174" s="102"/>
      <c r="H174" s="192"/>
      <c r="I174" s="193"/>
      <c r="J174" s="193"/>
      <c r="K174" s="193"/>
    </row>
    <row r="175" spans="1:11" x14ac:dyDescent="0.2">
      <c r="A175" s="191"/>
      <c r="B175" s="191"/>
      <c r="C175" s="191"/>
      <c r="D175" s="191"/>
      <c r="E175" s="191"/>
      <c r="F175" s="191"/>
      <c r="G175" s="191"/>
      <c r="H175" s="191"/>
      <c r="I175" s="194"/>
      <c r="J175" s="194"/>
      <c r="K175" s="194"/>
    </row>
    <row r="176" spans="1:11" x14ac:dyDescent="0.2">
      <c r="I176" s="166"/>
      <c r="J176" s="166"/>
      <c r="K176" s="166"/>
    </row>
  </sheetData>
  <mergeCells count="19">
    <mergeCell ref="J1:K1"/>
    <mergeCell ref="J2:K2"/>
    <mergeCell ref="J3:K3"/>
    <mergeCell ref="J4:K4"/>
    <mergeCell ref="I5:K5"/>
    <mergeCell ref="H15:K15"/>
    <mergeCell ref="H16:I16"/>
    <mergeCell ref="A17:K17"/>
    <mergeCell ref="G19:G21"/>
    <mergeCell ref="H19:H21"/>
    <mergeCell ref="I19:I21"/>
    <mergeCell ref="J19:J21"/>
    <mergeCell ref="K19:K21"/>
    <mergeCell ref="I14:K14"/>
    <mergeCell ref="H9:K9"/>
    <mergeCell ref="H10:K10"/>
    <mergeCell ref="H11:K11"/>
    <mergeCell ref="H12:K12"/>
    <mergeCell ref="H13:K13"/>
  </mergeCells>
  <pageMargins left="0.78740157480314965" right="0.19685039370078741" top="0.19685039370078741" bottom="7.874015748031496E-2" header="0.15748031496062992" footer="0.23622047244094491"/>
  <pageSetup paperSize="9" scale="7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Normal="100" zoomScaleSheetLayoutView="145" workbookViewId="0">
      <selection activeCell="A5" sqref="A5"/>
    </sheetView>
  </sheetViews>
  <sheetFormatPr defaultRowHeight="12.75" x14ac:dyDescent="0.2"/>
  <cols>
    <col min="1" max="1" width="38.5703125" customWidth="1"/>
    <col min="2" max="2" width="15.85546875" customWidth="1"/>
    <col min="3" max="3" width="16.5703125" customWidth="1"/>
    <col min="4" max="4" width="16" customWidth="1"/>
    <col min="257" max="257" width="38.5703125" customWidth="1"/>
    <col min="258" max="258" width="15.85546875" customWidth="1"/>
    <col min="259" max="259" width="16.5703125" customWidth="1"/>
    <col min="260" max="260" width="16" customWidth="1"/>
    <col min="513" max="513" width="38.5703125" customWidth="1"/>
    <col min="514" max="514" width="15.85546875" customWidth="1"/>
    <col min="515" max="515" width="16.5703125" customWidth="1"/>
    <col min="516" max="516" width="16" customWidth="1"/>
    <col min="769" max="769" width="38.5703125" customWidth="1"/>
    <col min="770" max="770" width="15.85546875" customWidth="1"/>
    <col min="771" max="771" width="16.5703125" customWidth="1"/>
    <col min="772" max="772" width="16" customWidth="1"/>
    <col min="1025" max="1025" width="38.5703125" customWidth="1"/>
    <col min="1026" max="1026" width="15.85546875" customWidth="1"/>
    <col min="1027" max="1027" width="16.5703125" customWidth="1"/>
    <col min="1028" max="1028" width="16" customWidth="1"/>
    <col min="1281" max="1281" width="38.5703125" customWidth="1"/>
    <col min="1282" max="1282" width="15.85546875" customWidth="1"/>
    <col min="1283" max="1283" width="16.5703125" customWidth="1"/>
    <col min="1284" max="1284" width="16" customWidth="1"/>
    <col min="1537" max="1537" width="38.5703125" customWidth="1"/>
    <col min="1538" max="1538" width="15.85546875" customWidth="1"/>
    <col min="1539" max="1539" width="16.5703125" customWidth="1"/>
    <col min="1540" max="1540" width="16" customWidth="1"/>
    <col min="1793" max="1793" width="38.5703125" customWidth="1"/>
    <col min="1794" max="1794" width="15.85546875" customWidth="1"/>
    <col min="1795" max="1795" width="16.5703125" customWidth="1"/>
    <col min="1796" max="1796" width="16" customWidth="1"/>
    <col min="2049" max="2049" width="38.5703125" customWidth="1"/>
    <col min="2050" max="2050" width="15.85546875" customWidth="1"/>
    <col min="2051" max="2051" width="16.5703125" customWidth="1"/>
    <col min="2052" max="2052" width="16" customWidth="1"/>
    <col min="2305" max="2305" width="38.5703125" customWidth="1"/>
    <col min="2306" max="2306" width="15.85546875" customWidth="1"/>
    <col min="2307" max="2307" width="16.5703125" customWidth="1"/>
    <col min="2308" max="2308" width="16" customWidth="1"/>
    <col min="2561" max="2561" width="38.5703125" customWidth="1"/>
    <col min="2562" max="2562" width="15.85546875" customWidth="1"/>
    <col min="2563" max="2563" width="16.5703125" customWidth="1"/>
    <col min="2564" max="2564" width="16" customWidth="1"/>
    <col min="2817" max="2817" width="38.5703125" customWidth="1"/>
    <col min="2818" max="2818" width="15.85546875" customWidth="1"/>
    <col min="2819" max="2819" width="16.5703125" customWidth="1"/>
    <col min="2820" max="2820" width="16" customWidth="1"/>
    <col min="3073" max="3073" width="38.5703125" customWidth="1"/>
    <col min="3074" max="3074" width="15.85546875" customWidth="1"/>
    <col min="3075" max="3075" width="16.5703125" customWidth="1"/>
    <col min="3076" max="3076" width="16" customWidth="1"/>
    <col min="3329" max="3329" width="38.5703125" customWidth="1"/>
    <col min="3330" max="3330" width="15.85546875" customWidth="1"/>
    <col min="3331" max="3331" width="16.5703125" customWidth="1"/>
    <col min="3332" max="3332" width="16" customWidth="1"/>
    <col min="3585" max="3585" width="38.5703125" customWidth="1"/>
    <col min="3586" max="3586" width="15.85546875" customWidth="1"/>
    <col min="3587" max="3587" width="16.5703125" customWidth="1"/>
    <col min="3588" max="3588" width="16" customWidth="1"/>
    <col min="3841" max="3841" width="38.5703125" customWidth="1"/>
    <col min="3842" max="3842" width="15.85546875" customWidth="1"/>
    <col min="3843" max="3843" width="16.5703125" customWidth="1"/>
    <col min="3844" max="3844" width="16" customWidth="1"/>
    <col min="4097" max="4097" width="38.5703125" customWidth="1"/>
    <col min="4098" max="4098" width="15.85546875" customWidth="1"/>
    <col min="4099" max="4099" width="16.5703125" customWidth="1"/>
    <col min="4100" max="4100" width="16" customWidth="1"/>
    <col min="4353" max="4353" width="38.5703125" customWidth="1"/>
    <col min="4354" max="4354" width="15.85546875" customWidth="1"/>
    <col min="4355" max="4355" width="16.5703125" customWidth="1"/>
    <col min="4356" max="4356" width="16" customWidth="1"/>
    <col min="4609" max="4609" width="38.5703125" customWidth="1"/>
    <col min="4610" max="4610" width="15.85546875" customWidth="1"/>
    <col min="4611" max="4611" width="16.5703125" customWidth="1"/>
    <col min="4612" max="4612" width="16" customWidth="1"/>
    <col min="4865" max="4865" width="38.5703125" customWidth="1"/>
    <col min="4866" max="4866" width="15.85546875" customWidth="1"/>
    <col min="4867" max="4867" width="16.5703125" customWidth="1"/>
    <col min="4868" max="4868" width="16" customWidth="1"/>
    <col min="5121" max="5121" width="38.5703125" customWidth="1"/>
    <col min="5122" max="5122" width="15.85546875" customWidth="1"/>
    <col min="5123" max="5123" width="16.5703125" customWidth="1"/>
    <col min="5124" max="5124" width="16" customWidth="1"/>
    <col min="5377" max="5377" width="38.5703125" customWidth="1"/>
    <col min="5378" max="5378" width="15.85546875" customWidth="1"/>
    <col min="5379" max="5379" width="16.5703125" customWidth="1"/>
    <col min="5380" max="5380" width="16" customWidth="1"/>
    <col min="5633" max="5633" width="38.5703125" customWidth="1"/>
    <col min="5634" max="5634" width="15.85546875" customWidth="1"/>
    <col min="5635" max="5635" width="16.5703125" customWidth="1"/>
    <col min="5636" max="5636" width="16" customWidth="1"/>
    <col min="5889" max="5889" width="38.5703125" customWidth="1"/>
    <col min="5890" max="5890" width="15.85546875" customWidth="1"/>
    <col min="5891" max="5891" width="16.5703125" customWidth="1"/>
    <col min="5892" max="5892" width="16" customWidth="1"/>
    <col min="6145" max="6145" width="38.5703125" customWidth="1"/>
    <col min="6146" max="6146" width="15.85546875" customWidth="1"/>
    <col min="6147" max="6147" width="16.5703125" customWidth="1"/>
    <col min="6148" max="6148" width="16" customWidth="1"/>
    <col min="6401" max="6401" width="38.5703125" customWidth="1"/>
    <col min="6402" max="6402" width="15.85546875" customWidth="1"/>
    <col min="6403" max="6403" width="16.5703125" customWidth="1"/>
    <col min="6404" max="6404" width="16" customWidth="1"/>
    <col min="6657" max="6657" width="38.5703125" customWidth="1"/>
    <col min="6658" max="6658" width="15.85546875" customWidth="1"/>
    <col min="6659" max="6659" width="16.5703125" customWidth="1"/>
    <col min="6660" max="6660" width="16" customWidth="1"/>
    <col min="6913" max="6913" width="38.5703125" customWidth="1"/>
    <col min="6914" max="6914" width="15.85546875" customWidth="1"/>
    <col min="6915" max="6915" width="16.5703125" customWidth="1"/>
    <col min="6916" max="6916" width="16" customWidth="1"/>
    <col min="7169" max="7169" width="38.5703125" customWidth="1"/>
    <col min="7170" max="7170" width="15.85546875" customWidth="1"/>
    <col min="7171" max="7171" width="16.5703125" customWidth="1"/>
    <col min="7172" max="7172" width="16" customWidth="1"/>
    <col min="7425" max="7425" width="38.5703125" customWidth="1"/>
    <col min="7426" max="7426" width="15.85546875" customWidth="1"/>
    <col min="7427" max="7427" width="16.5703125" customWidth="1"/>
    <col min="7428" max="7428" width="16" customWidth="1"/>
    <col min="7681" max="7681" width="38.5703125" customWidth="1"/>
    <col min="7682" max="7682" width="15.85546875" customWidth="1"/>
    <col min="7683" max="7683" width="16.5703125" customWidth="1"/>
    <col min="7684" max="7684" width="16" customWidth="1"/>
    <col min="7937" max="7937" width="38.5703125" customWidth="1"/>
    <col min="7938" max="7938" width="15.85546875" customWidth="1"/>
    <col min="7939" max="7939" width="16.5703125" customWidth="1"/>
    <col min="7940" max="7940" width="16" customWidth="1"/>
    <col min="8193" max="8193" width="38.5703125" customWidth="1"/>
    <col min="8194" max="8194" width="15.85546875" customWidth="1"/>
    <col min="8195" max="8195" width="16.5703125" customWidth="1"/>
    <col min="8196" max="8196" width="16" customWidth="1"/>
    <col min="8449" max="8449" width="38.5703125" customWidth="1"/>
    <col min="8450" max="8450" width="15.85546875" customWidth="1"/>
    <col min="8451" max="8451" width="16.5703125" customWidth="1"/>
    <col min="8452" max="8452" width="16" customWidth="1"/>
    <col min="8705" max="8705" width="38.5703125" customWidth="1"/>
    <col min="8706" max="8706" width="15.85546875" customWidth="1"/>
    <col min="8707" max="8707" width="16.5703125" customWidth="1"/>
    <col min="8708" max="8708" width="16" customWidth="1"/>
    <col min="8961" max="8961" width="38.5703125" customWidth="1"/>
    <col min="8962" max="8962" width="15.85546875" customWidth="1"/>
    <col min="8963" max="8963" width="16.5703125" customWidth="1"/>
    <col min="8964" max="8964" width="16" customWidth="1"/>
    <col min="9217" max="9217" width="38.5703125" customWidth="1"/>
    <col min="9218" max="9218" width="15.85546875" customWidth="1"/>
    <col min="9219" max="9219" width="16.5703125" customWidth="1"/>
    <col min="9220" max="9220" width="16" customWidth="1"/>
    <col min="9473" max="9473" width="38.5703125" customWidth="1"/>
    <col min="9474" max="9474" width="15.85546875" customWidth="1"/>
    <col min="9475" max="9475" width="16.5703125" customWidth="1"/>
    <col min="9476" max="9476" width="16" customWidth="1"/>
    <col min="9729" max="9729" width="38.5703125" customWidth="1"/>
    <col min="9730" max="9730" width="15.85546875" customWidth="1"/>
    <col min="9731" max="9731" width="16.5703125" customWidth="1"/>
    <col min="9732" max="9732" width="16" customWidth="1"/>
    <col min="9985" max="9985" width="38.5703125" customWidth="1"/>
    <col min="9986" max="9986" width="15.85546875" customWidth="1"/>
    <col min="9987" max="9987" width="16.5703125" customWidth="1"/>
    <col min="9988" max="9988" width="16" customWidth="1"/>
    <col min="10241" max="10241" width="38.5703125" customWidth="1"/>
    <col min="10242" max="10242" width="15.85546875" customWidth="1"/>
    <col min="10243" max="10243" width="16.5703125" customWidth="1"/>
    <col min="10244" max="10244" width="16" customWidth="1"/>
    <col min="10497" max="10497" width="38.5703125" customWidth="1"/>
    <col min="10498" max="10498" width="15.85546875" customWidth="1"/>
    <col min="10499" max="10499" width="16.5703125" customWidth="1"/>
    <col min="10500" max="10500" width="16" customWidth="1"/>
    <col min="10753" max="10753" width="38.5703125" customWidth="1"/>
    <col min="10754" max="10754" width="15.85546875" customWidth="1"/>
    <col min="10755" max="10755" width="16.5703125" customWidth="1"/>
    <col min="10756" max="10756" width="16" customWidth="1"/>
    <col min="11009" max="11009" width="38.5703125" customWidth="1"/>
    <col min="11010" max="11010" width="15.85546875" customWidth="1"/>
    <col min="11011" max="11011" width="16.5703125" customWidth="1"/>
    <col min="11012" max="11012" width="16" customWidth="1"/>
    <col min="11265" max="11265" width="38.5703125" customWidth="1"/>
    <col min="11266" max="11266" width="15.85546875" customWidth="1"/>
    <col min="11267" max="11267" width="16.5703125" customWidth="1"/>
    <col min="11268" max="11268" width="16" customWidth="1"/>
    <col min="11521" max="11521" width="38.5703125" customWidth="1"/>
    <col min="11522" max="11522" width="15.85546875" customWidth="1"/>
    <col min="11523" max="11523" width="16.5703125" customWidth="1"/>
    <col min="11524" max="11524" width="16" customWidth="1"/>
    <col min="11777" max="11777" width="38.5703125" customWidth="1"/>
    <col min="11778" max="11778" width="15.85546875" customWidth="1"/>
    <col min="11779" max="11779" width="16.5703125" customWidth="1"/>
    <col min="11780" max="11780" width="16" customWidth="1"/>
    <col min="12033" max="12033" width="38.5703125" customWidth="1"/>
    <col min="12034" max="12034" width="15.85546875" customWidth="1"/>
    <col min="12035" max="12035" width="16.5703125" customWidth="1"/>
    <col min="12036" max="12036" width="16" customWidth="1"/>
    <col min="12289" max="12289" width="38.5703125" customWidth="1"/>
    <col min="12290" max="12290" width="15.85546875" customWidth="1"/>
    <col min="12291" max="12291" width="16.5703125" customWidth="1"/>
    <col min="12292" max="12292" width="16" customWidth="1"/>
    <col min="12545" max="12545" width="38.5703125" customWidth="1"/>
    <col min="12546" max="12546" width="15.85546875" customWidth="1"/>
    <col min="12547" max="12547" width="16.5703125" customWidth="1"/>
    <col min="12548" max="12548" width="16" customWidth="1"/>
    <col min="12801" max="12801" width="38.5703125" customWidth="1"/>
    <col min="12802" max="12802" width="15.85546875" customWidth="1"/>
    <col min="12803" max="12803" width="16.5703125" customWidth="1"/>
    <col min="12804" max="12804" width="16" customWidth="1"/>
    <col min="13057" max="13057" width="38.5703125" customWidth="1"/>
    <col min="13058" max="13058" width="15.85546875" customWidth="1"/>
    <col min="13059" max="13059" width="16.5703125" customWidth="1"/>
    <col min="13060" max="13060" width="16" customWidth="1"/>
    <col min="13313" max="13313" width="38.5703125" customWidth="1"/>
    <col min="13314" max="13314" width="15.85546875" customWidth="1"/>
    <col min="13315" max="13315" width="16.5703125" customWidth="1"/>
    <col min="13316" max="13316" width="16" customWidth="1"/>
    <col min="13569" max="13569" width="38.5703125" customWidth="1"/>
    <col min="13570" max="13570" width="15.85546875" customWidth="1"/>
    <col min="13571" max="13571" width="16.5703125" customWidth="1"/>
    <col min="13572" max="13572" width="16" customWidth="1"/>
    <col min="13825" max="13825" width="38.5703125" customWidth="1"/>
    <col min="13826" max="13826" width="15.85546875" customWidth="1"/>
    <col min="13827" max="13827" width="16.5703125" customWidth="1"/>
    <col min="13828" max="13828" width="16" customWidth="1"/>
    <col min="14081" max="14081" width="38.5703125" customWidth="1"/>
    <col min="14082" max="14082" width="15.85546875" customWidth="1"/>
    <col min="14083" max="14083" width="16.5703125" customWidth="1"/>
    <col min="14084" max="14084" width="16" customWidth="1"/>
    <col min="14337" max="14337" width="38.5703125" customWidth="1"/>
    <col min="14338" max="14338" width="15.85546875" customWidth="1"/>
    <col min="14339" max="14339" width="16.5703125" customWidth="1"/>
    <col min="14340" max="14340" width="16" customWidth="1"/>
    <col min="14593" max="14593" width="38.5703125" customWidth="1"/>
    <col min="14594" max="14594" width="15.85546875" customWidth="1"/>
    <col min="14595" max="14595" width="16.5703125" customWidth="1"/>
    <col min="14596" max="14596" width="16" customWidth="1"/>
    <col min="14849" max="14849" width="38.5703125" customWidth="1"/>
    <col min="14850" max="14850" width="15.85546875" customWidth="1"/>
    <col min="14851" max="14851" width="16.5703125" customWidth="1"/>
    <col min="14852" max="14852" width="16" customWidth="1"/>
    <col min="15105" max="15105" width="38.5703125" customWidth="1"/>
    <col min="15106" max="15106" width="15.85546875" customWidth="1"/>
    <col min="15107" max="15107" width="16.5703125" customWidth="1"/>
    <col min="15108" max="15108" width="16" customWidth="1"/>
    <col min="15361" max="15361" width="38.5703125" customWidth="1"/>
    <col min="15362" max="15362" width="15.85546875" customWidth="1"/>
    <col min="15363" max="15363" width="16.5703125" customWidth="1"/>
    <col min="15364" max="15364" width="16" customWidth="1"/>
    <col min="15617" max="15617" width="38.5703125" customWidth="1"/>
    <col min="15618" max="15618" width="15.85546875" customWidth="1"/>
    <col min="15619" max="15619" width="16.5703125" customWidth="1"/>
    <col min="15620" max="15620" width="16" customWidth="1"/>
    <col min="15873" max="15873" width="38.5703125" customWidth="1"/>
    <col min="15874" max="15874" width="15.85546875" customWidth="1"/>
    <col min="15875" max="15875" width="16.5703125" customWidth="1"/>
    <col min="15876" max="15876" width="16" customWidth="1"/>
    <col min="16129" max="16129" width="38.5703125" customWidth="1"/>
    <col min="16130" max="16130" width="15.85546875" customWidth="1"/>
    <col min="16131" max="16131" width="16.5703125" customWidth="1"/>
    <col min="16132" max="16132" width="16" customWidth="1"/>
  </cols>
  <sheetData>
    <row r="1" spans="1:4" s="232" customFormat="1" ht="15" x14ac:dyDescent="0.25">
      <c r="A1" s="291" t="s">
        <v>991</v>
      </c>
      <c r="B1" s="291"/>
      <c r="C1" s="291"/>
      <c r="D1" s="291"/>
    </row>
    <row r="2" spans="1:4" s="232" customFormat="1" ht="15" x14ac:dyDescent="0.25">
      <c r="A2" s="291" t="s">
        <v>14</v>
      </c>
      <c r="B2" s="291"/>
      <c r="C2" s="291"/>
      <c r="D2" s="291"/>
    </row>
    <row r="3" spans="1:4" s="232" customFormat="1" ht="15" x14ac:dyDescent="0.25">
      <c r="A3" s="291" t="s">
        <v>11</v>
      </c>
      <c r="B3" s="291"/>
      <c r="C3" s="291"/>
      <c r="D3" s="291"/>
    </row>
    <row r="4" spans="1:4" s="232" customFormat="1" ht="15" x14ac:dyDescent="0.25">
      <c r="A4" s="291" t="s">
        <v>1008</v>
      </c>
      <c r="B4" s="291"/>
      <c r="C4" s="291"/>
      <c r="D4" s="291"/>
    </row>
    <row r="5" spans="1:4" s="232" customFormat="1" ht="90.75" customHeight="1" x14ac:dyDescent="0.25">
      <c r="A5" s="78"/>
      <c r="B5" s="273" t="s">
        <v>624</v>
      </c>
      <c r="C5" s="273"/>
      <c r="D5" s="273"/>
    </row>
    <row r="6" spans="1:4" s="232" customFormat="1" ht="15" x14ac:dyDescent="0.2">
      <c r="A6" s="233"/>
      <c r="B6" s="273" t="s">
        <v>627</v>
      </c>
      <c r="C6" s="273"/>
      <c r="D6" s="273"/>
    </row>
    <row r="7" spans="1:4" s="232" customFormat="1" ht="15.75" x14ac:dyDescent="0.2">
      <c r="A7" s="272" t="s">
        <v>0</v>
      </c>
      <c r="B7" s="272"/>
      <c r="C7" s="272"/>
      <c r="D7" s="272"/>
    </row>
    <row r="8" spans="1:4" s="232" customFormat="1" ht="15.75" x14ac:dyDescent="0.2">
      <c r="A8" s="272" t="s">
        <v>1</v>
      </c>
      <c r="B8" s="272"/>
      <c r="C8" s="272"/>
      <c r="D8" s="272"/>
    </row>
    <row r="9" spans="1:4" s="232" customFormat="1" ht="15.75" x14ac:dyDescent="0.2">
      <c r="A9" s="272" t="s">
        <v>626</v>
      </c>
      <c r="B9" s="272"/>
      <c r="C9" s="272"/>
      <c r="D9" s="272"/>
    </row>
    <row r="10" spans="1:4" s="232" customFormat="1" ht="15.75" x14ac:dyDescent="0.2">
      <c r="A10" s="272" t="s">
        <v>15</v>
      </c>
      <c r="B10" s="272"/>
      <c r="C10" s="272"/>
      <c r="D10" s="272"/>
    </row>
    <row r="11" spans="1:4" s="232" customFormat="1" ht="15.75" x14ac:dyDescent="0.2">
      <c r="A11" s="272" t="s">
        <v>623</v>
      </c>
      <c r="B11" s="272"/>
      <c r="C11" s="272"/>
      <c r="D11" s="272"/>
    </row>
    <row r="12" spans="1:4" s="232" customFormat="1" ht="15.75" x14ac:dyDescent="0.2">
      <c r="A12" s="272" t="s">
        <v>2</v>
      </c>
      <c r="B12" s="272"/>
      <c r="C12" s="272"/>
      <c r="D12" s="272"/>
    </row>
    <row r="13" spans="1:4" ht="19.5" customHeight="1" x14ac:dyDescent="0.25">
      <c r="C13" s="195"/>
      <c r="D13" s="224" t="s">
        <v>961</v>
      </c>
    </row>
    <row r="14" spans="1:4" ht="23.25" customHeight="1" x14ac:dyDescent="0.2">
      <c r="A14" s="290" t="s">
        <v>962</v>
      </c>
      <c r="B14" s="290"/>
      <c r="C14" s="290"/>
      <c r="D14" s="290"/>
    </row>
    <row r="15" spans="1:4" s="5" customFormat="1" ht="62.25" customHeight="1" x14ac:dyDescent="0.2">
      <c r="A15" s="290"/>
      <c r="B15" s="290"/>
      <c r="C15" s="290"/>
      <c r="D15" s="290"/>
    </row>
    <row r="16" spans="1:4" s="5" customFormat="1" ht="18" customHeight="1" x14ac:dyDescent="0.25">
      <c r="A16" s="196"/>
      <c r="B16" s="196"/>
      <c r="C16" s="197"/>
      <c r="D16" s="198" t="s">
        <v>17</v>
      </c>
    </row>
    <row r="17" spans="1:4" ht="28.5" customHeight="1" x14ac:dyDescent="0.2">
      <c r="A17" s="225" t="s">
        <v>955</v>
      </c>
      <c r="B17" s="225" t="s">
        <v>956</v>
      </c>
      <c r="C17" s="226" t="s">
        <v>25</v>
      </c>
      <c r="D17" s="226" t="s">
        <v>26</v>
      </c>
    </row>
    <row r="18" spans="1:4" ht="49.5" customHeight="1" x14ac:dyDescent="0.25">
      <c r="A18" s="202" t="s">
        <v>972</v>
      </c>
      <c r="B18" s="227">
        <v>200</v>
      </c>
      <c r="C18" s="227">
        <v>200</v>
      </c>
      <c r="D18" s="227">
        <v>200</v>
      </c>
    </row>
    <row r="19" spans="1:4" ht="25.5" customHeight="1" x14ac:dyDescent="0.25">
      <c r="A19" s="204" t="s">
        <v>370</v>
      </c>
      <c r="B19" s="228">
        <f>B18</f>
        <v>200</v>
      </c>
      <c r="C19" s="228">
        <f>C18</f>
        <v>200</v>
      </c>
      <c r="D19" s="228">
        <f>D18</f>
        <v>200</v>
      </c>
    </row>
  </sheetData>
  <mergeCells count="13">
    <mergeCell ref="A14:D15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38.5703125" style="237" customWidth="1"/>
    <col min="2" max="2" width="15.85546875" style="237" customWidth="1"/>
    <col min="3" max="3" width="16.5703125" style="237" customWidth="1"/>
    <col min="4" max="4" width="16" style="237" customWidth="1"/>
    <col min="5" max="248" width="9.140625" style="237"/>
    <col min="249" max="249" width="38.5703125" style="237" customWidth="1"/>
    <col min="250" max="250" width="15.85546875" style="237" customWidth="1"/>
    <col min="251" max="251" width="16.5703125" style="237" customWidth="1"/>
    <col min="252" max="252" width="16" style="237" customWidth="1"/>
    <col min="253" max="504" width="9.140625" style="237"/>
    <col min="505" max="505" width="38.5703125" style="237" customWidth="1"/>
    <col min="506" max="506" width="15.85546875" style="237" customWidth="1"/>
    <col min="507" max="507" width="16.5703125" style="237" customWidth="1"/>
    <col min="508" max="508" width="16" style="237" customWidth="1"/>
    <col min="509" max="760" width="9.140625" style="237"/>
    <col min="761" max="761" width="38.5703125" style="237" customWidth="1"/>
    <col min="762" max="762" width="15.85546875" style="237" customWidth="1"/>
    <col min="763" max="763" width="16.5703125" style="237" customWidth="1"/>
    <col min="764" max="764" width="16" style="237" customWidth="1"/>
    <col min="765" max="1016" width="9.140625" style="237"/>
    <col min="1017" max="1017" width="38.5703125" style="237" customWidth="1"/>
    <col min="1018" max="1018" width="15.85546875" style="237" customWidth="1"/>
    <col min="1019" max="1019" width="16.5703125" style="237" customWidth="1"/>
    <col min="1020" max="1020" width="16" style="237" customWidth="1"/>
    <col min="1021" max="1272" width="9.140625" style="237"/>
    <col min="1273" max="1273" width="38.5703125" style="237" customWidth="1"/>
    <col min="1274" max="1274" width="15.85546875" style="237" customWidth="1"/>
    <col min="1275" max="1275" width="16.5703125" style="237" customWidth="1"/>
    <col min="1276" max="1276" width="16" style="237" customWidth="1"/>
    <col min="1277" max="1528" width="9.140625" style="237"/>
    <col min="1529" max="1529" width="38.5703125" style="237" customWidth="1"/>
    <col min="1530" max="1530" width="15.85546875" style="237" customWidth="1"/>
    <col min="1531" max="1531" width="16.5703125" style="237" customWidth="1"/>
    <col min="1532" max="1532" width="16" style="237" customWidth="1"/>
    <col min="1533" max="1784" width="9.140625" style="237"/>
    <col min="1785" max="1785" width="38.5703125" style="237" customWidth="1"/>
    <col min="1786" max="1786" width="15.85546875" style="237" customWidth="1"/>
    <col min="1787" max="1787" width="16.5703125" style="237" customWidth="1"/>
    <col min="1788" max="1788" width="16" style="237" customWidth="1"/>
    <col min="1789" max="2040" width="9.140625" style="237"/>
    <col min="2041" max="2041" width="38.5703125" style="237" customWidth="1"/>
    <col min="2042" max="2042" width="15.85546875" style="237" customWidth="1"/>
    <col min="2043" max="2043" width="16.5703125" style="237" customWidth="1"/>
    <col min="2044" max="2044" width="16" style="237" customWidth="1"/>
    <col min="2045" max="2296" width="9.140625" style="237"/>
    <col min="2297" max="2297" width="38.5703125" style="237" customWidth="1"/>
    <col min="2298" max="2298" width="15.85546875" style="237" customWidth="1"/>
    <col min="2299" max="2299" width="16.5703125" style="237" customWidth="1"/>
    <col min="2300" max="2300" width="16" style="237" customWidth="1"/>
    <col min="2301" max="2552" width="9.140625" style="237"/>
    <col min="2553" max="2553" width="38.5703125" style="237" customWidth="1"/>
    <col min="2554" max="2554" width="15.85546875" style="237" customWidth="1"/>
    <col min="2555" max="2555" width="16.5703125" style="237" customWidth="1"/>
    <col min="2556" max="2556" width="16" style="237" customWidth="1"/>
    <col min="2557" max="2808" width="9.140625" style="237"/>
    <col min="2809" max="2809" width="38.5703125" style="237" customWidth="1"/>
    <col min="2810" max="2810" width="15.85546875" style="237" customWidth="1"/>
    <col min="2811" max="2811" width="16.5703125" style="237" customWidth="1"/>
    <col min="2812" max="2812" width="16" style="237" customWidth="1"/>
    <col min="2813" max="3064" width="9.140625" style="237"/>
    <col min="3065" max="3065" width="38.5703125" style="237" customWidth="1"/>
    <col min="3066" max="3066" width="15.85546875" style="237" customWidth="1"/>
    <col min="3067" max="3067" width="16.5703125" style="237" customWidth="1"/>
    <col min="3068" max="3068" width="16" style="237" customWidth="1"/>
    <col min="3069" max="3320" width="9.140625" style="237"/>
    <col min="3321" max="3321" width="38.5703125" style="237" customWidth="1"/>
    <col min="3322" max="3322" width="15.85546875" style="237" customWidth="1"/>
    <col min="3323" max="3323" width="16.5703125" style="237" customWidth="1"/>
    <col min="3324" max="3324" width="16" style="237" customWidth="1"/>
    <col min="3325" max="3576" width="9.140625" style="237"/>
    <col min="3577" max="3577" width="38.5703125" style="237" customWidth="1"/>
    <col min="3578" max="3578" width="15.85546875" style="237" customWidth="1"/>
    <col min="3579" max="3579" width="16.5703125" style="237" customWidth="1"/>
    <col min="3580" max="3580" width="16" style="237" customWidth="1"/>
    <col min="3581" max="3832" width="9.140625" style="237"/>
    <col min="3833" max="3833" width="38.5703125" style="237" customWidth="1"/>
    <col min="3834" max="3834" width="15.85546875" style="237" customWidth="1"/>
    <col min="3835" max="3835" width="16.5703125" style="237" customWidth="1"/>
    <col min="3836" max="3836" width="16" style="237" customWidth="1"/>
    <col min="3837" max="4088" width="9.140625" style="237"/>
    <col min="4089" max="4089" width="38.5703125" style="237" customWidth="1"/>
    <col min="4090" max="4090" width="15.85546875" style="237" customWidth="1"/>
    <col min="4091" max="4091" width="16.5703125" style="237" customWidth="1"/>
    <col min="4092" max="4092" width="16" style="237" customWidth="1"/>
    <col min="4093" max="4344" width="9.140625" style="237"/>
    <col min="4345" max="4345" width="38.5703125" style="237" customWidth="1"/>
    <col min="4346" max="4346" width="15.85546875" style="237" customWidth="1"/>
    <col min="4347" max="4347" width="16.5703125" style="237" customWidth="1"/>
    <col min="4348" max="4348" width="16" style="237" customWidth="1"/>
    <col min="4349" max="4600" width="9.140625" style="237"/>
    <col min="4601" max="4601" width="38.5703125" style="237" customWidth="1"/>
    <col min="4602" max="4602" width="15.85546875" style="237" customWidth="1"/>
    <col min="4603" max="4603" width="16.5703125" style="237" customWidth="1"/>
    <col min="4604" max="4604" width="16" style="237" customWidth="1"/>
    <col min="4605" max="4856" width="9.140625" style="237"/>
    <col min="4857" max="4857" width="38.5703125" style="237" customWidth="1"/>
    <col min="4858" max="4858" width="15.85546875" style="237" customWidth="1"/>
    <col min="4859" max="4859" width="16.5703125" style="237" customWidth="1"/>
    <col min="4860" max="4860" width="16" style="237" customWidth="1"/>
    <col min="4861" max="5112" width="9.140625" style="237"/>
    <col min="5113" max="5113" width="38.5703125" style="237" customWidth="1"/>
    <col min="5114" max="5114" width="15.85546875" style="237" customWidth="1"/>
    <col min="5115" max="5115" width="16.5703125" style="237" customWidth="1"/>
    <col min="5116" max="5116" width="16" style="237" customWidth="1"/>
    <col min="5117" max="5368" width="9.140625" style="237"/>
    <col min="5369" max="5369" width="38.5703125" style="237" customWidth="1"/>
    <col min="5370" max="5370" width="15.85546875" style="237" customWidth="1"/>
    <col min="5371" max="5371" width="16.5703125" style="237" customWidth="1"/>
    <col min="5372" max="5372" width="16" style="237" customWidth="1"/>
    <col min="5373" max="5624" width="9.140625" style="237"/>
    <col min="5625" max="5625" width="38.5703125" style="237" customWidth="1"/>
    <col min="5626" max="5626" width="15.85546875" style="237" customWidth="1"/>
    <col min="5627" max="5627" width="16.5703125" style="237" customWidth="1"/>
    <col min="5628" max="5628" width="16" style="237" customWidth="1"/>
    <col min="5629" max="5880" width="9.140625" style="237"/>
    <col min="5881" max="5881" width="38.5703125" style="237" customWidth="1"/>
    <col min="5882" max="5882" width="15.85546875" style="237" customWidth="1"/>
    <col min="5883" max="5883" width="16.5703125" style="237" customWidth="1"/>
    <col min="5884" max="5884" width="16" style="237" customWidth="1"/>
    <col min="5885" max="6136" width="9.140625" style="237"/>
    <col min="6137" max="6137" width="38.5703125" style="237" customWidth="1"/>
    <col min="6138" max="6138" width="15.85546875" style="237" customWidth="1"/>
    <col min="6139" max="6139" width="16.5703125" style="237" customWidth="1"/>
    <col min="6140" max="6140" width="16" style="237" customWidth="1"/>
    <col min="6141" max="6392" width="9.140625" style="237"/>
    <col min="6393" max="6393" width="38.5703125" style="237" customWidth="1"/>
    <col min="6394" max="6394" width="15.85546875" style="237" customWidth="1"/>
    <col min="6395" max="6395" width="16.5703125" style="237" customWidth="1"/>
    <col min="6396" max="6396" width="16" style="237" customWidth="1"/>
    <col min="6397" max="6648" width="9.140625" style="237"/>
    <col min="6649" max="6649" width="38.5703125" style="237" customWidth="1"/>
    <col min="6650" max="6650" width="15.85546875" style="237" customWidth="1"/>
    <col min="6651" max="6651" width="16.5703125" style="237" customWidth="1"/>
    <col min="6652" max="6652" width="16" style="237" customWidth="1"/>
    <col min="6653" max="6904" width="9.140625" style="237"/>
    <col min="6905" max="6905" width="38.5703125" style="237" customWidth="1"/>
    <col min="6906" max="6906" width="15.85546875" style="237" customWidth="1"/>
    <col min="6907" max="6907" width="16.5703125" style="237" customWidth="1"/>
    <col min="6908" max="6908" width="16" style="237" customWidth="1"/>
    <col min="6909" max="7160" width="9.140625" style="237"/>
    <col min="7161" max="7161" width="38.5703125" style="237" customWidth="1"/>
    <col min="7162" max="7162" width="15.85546875" style="237" customWidth="1"/>
    <col min="7163" max="7163" width="16.5703125" style="237" customWidth="1"/>
    <col min="7164" max="7164" width="16" style="237" customWidth="1"/>
    <col min="7165" max="7416" width="9.140625" style="237"/>
    <col min="7417" max="7417" width="38.5703125" style="237" customWidth="1"/>
    <col min="7418" max="7418" width="15.85546875" style="237" customWidth="1"/>
    <col min="7419" max="7419" width="16.5703125" style="237" customWidth="1"/>
    <col min="7420" max="7420" width="16" style="237" customWidth="1"/>
    <col min="7421" max="7672" width="9.140625" style="237"/>
    <col min="7673" max="7673" width="38.5703125" style="237" customWidth="1"/>
    <col min="7674" max="7674" width="15.85546875" style="237" customWidth="1"/>
    <col min="7675" max="7675" width="16.5703125" style="237" customWidth="1"/>
    <col min="7676" max="7676" width="16" style="237" customWidth="1"/>
    <col min="7677" max="7928" width="9.140625" style="237"/>
    <col min="7929" max="7929" width="38.5703125" style="237" customWidth="1"/>
    <col min="7930" max="7930" width="15.85546875" style="237" customWidth="1"/>
    <col min="7931" max="7931" width="16.5703125" style="237" customWidth="1"/>
    <col min="7932" max="7932" width="16" style="237" customWidth="1"/>
    <col min="7933" max="8184" width="9.140625" style="237"/>
    <col min="8185" max="8185" width="38.5703125" style="237" customWidth="1"/>
    <col min="8186" max="8186" width="15.85546875" style="237" customWidth="1"/>
    <col min="8187" max="8187" width="16.5703125" style="237" customWidth="1"/>
    <col min="8188" max="8188" width="16" style="237" customWidth="1"/>
    <col min="8189" max="8440" width="9.140625" style="237"/>
    <col min="8441" max="8441" width="38.5703125" style="237" customWidth="1"/>
    <col min="8442" max="8442" width="15.85546875" style="237" customWidth="1"/>
    <col min="8443" max="8443" width="16.5703125" style="237" customWidth="1"/>
    <col min="8444" max="8444" width="16" style="237" customWidth="1"/>
    <col min="8445" max="8696" width="9.140625" style="237"/>
    <col min="8697" max="8697" width="38.5703125" style="237" customWidth="1"/>
    <col min="8698" max="8698" width="15.85546875" style="237" customWidth="1"/>
    <col min="8699" max="8699" width="16.5703125" style="237" customWidth="1"/>
    <col min="8700" max="8700" width="16" style="237" customWidth="1"/>
    <col min="8701" max="8952" width="9.140625" style="237"/>
    <col min="8953" max="8953" width="38.5703125" style="237" customWidth="1"/>
    <col min="8954" max="8954" width="15.85546875" style="237" customWidth="1"/>
    <col min="8955" max="8955" width="16.5703125" style="237" customWidth="1"/>
    <col min="8956" max="8956" width="16" style="237" customWidth="1"/>
    <col min="8957" max="9208" width="9.140625" style="237"/>
    <col min="9209" max="9209" width="38.5703125" style="237" customWidth="1"/>
    <col min="9210" max="9210" width="15.85546875" style="237" customWidth="1"/>
    <col min="9211" max="9211" width="16.5703125" style="237" customWidth="1"/>
    <col min="9212" max="9212" width="16" style="237" customWidth="1"/>
    <col min="9213" max="9464" width="9.140625" style="237"/>
    <col min="9465" max="9465" width="38.5703125" style="237" customWidth="1"/>
    <col min="9466" max="9466" width="15.85546875" style="237" customWidth="1"/>
    <col min="9467" max="9467" width="16.5703125" style="237" customWidth="1"/>
    <col min="9468" max="9468" width="16" style="237" customWidth="1"/>
    <col min="9469" max="9720" width="9.140625" style="237"/>
    <col min="9721" max="9721" width="38.5703125" style="237" customWidth="1"/>
    <col min="9722" max="9722" width="15.85546875" style="237" customWidth="1"/>
    <col min="9723" max="9723" width="16.5703125" style="237" customWidth="1"/>
    <col min="9724" max="9724" width="16" style="237" customWidth="1"/>
    <col min="9725" max="9976" width="9.140625" style="237"/>
    <col min="9977" max="9977" width="38.5703125" style="237" customWidth="1"/>
    <col min="9978" max="9978" width="15.85546875" style="237" customWidth="1"/>
    <col min="9979" max="9979" width="16.5703125" style="237" customWidth="1"/>
    <col min="9980" max="9980" width="16" style="237" customWidth="1"/>
    <col min="9981" max="10232" width="9.140625" style="237"/>
    <col min="10233" max="10233" width="38.5703125" style="237" customWidth="1"/>
    <col min="10234" max="10234" width="15.85546875" style="237" customWidth="1"/>
    <col min="10235" max="10235" width="16.5703125" style="237" customWidth="1"/>
    <col min="10236" max="10236" width="16" style="237" customWidth="1"/>
    <col min="10237" max="10488" width="9.140625" style="237"/>
    <col min="10489" max="10489" width="38.5703125" style="237" customWidth="1"/>
    <col min="10490" max="10490" width="15.85546875" style="237" customWidth="1"/>
    <col min="10491" max="10491" width="16.5703125" style="237" customWidth="1"/>
    <col min="10492" max="10492" width="16" style="237" customWidth="1"/>
    <col min="10493" max="10744" width="9.140625" style="237"/>
    <col min="10745" max="10745" width="38.5703125" style="237" customWidth="1"/>
    <col min="10746" max="10746" width="15.85546875" style="237" customWidth="1"/>
    <col min="10747" max="10747" width="16.5703125" style="237" customWidth="1"/>
    <col min="10748" max="10748" width="16" style="237" customWidth="1"/>
    <col min="10749" max="11000" width="9.140625" style="237"/>
    <col min="11001" max="11001" width="38.5703125" style="237" customWidth="1"/>
    <col min="11002" max="11002" width="15.85546875" style="237" customWidth="1"/>
    <col min="11003" max="11003" width="16.5703125" style="237" customWidth="1"/>
    <col min="11004" max="11004" width="16" style="237" customWidth="1"/>
    <col min="11005" max="11256" width="9.140625" style="237"/>
    <col min="11257" max="11257" width="38.5703125" style="237" customWidth="1"/>
    <col min="11258" max="11258" width="15.85546875" style="237" customWidth="1"/>
    <col min="11259" max="11259" width="16.5703125" style="237" customWidth="1"/>
    <col min="11260" max="11260" width="16" style="237" customWidth="1"/>
    <col min="11261" max="11512" width="9.140625" style="237"/>
    <col min="11513" max="11513" width="38.5703125" style="237" customWidth="1"/>
    <col min="11514" max="11514" width="15.85546875" style="237" customWidth="1"/>
    <col min="11515" max="11515" width="16.5703125" style="237" customWidth="1"/>
    <col min="11516" max="11516" width="16" style="237" customWidth="1"/>
    <col min="11517" max="11768" width="9.140625" style="237"/>
    <col min="11769" max="11769" width="38.5703125" style="237" customWidth="1"/>
    <col min="11770" max="11770" width="15.85546875" style="237" customWidth="1"/>
    <col min="11771" max="11771" width="16.5703125" style="237" customWidth="1"/>
    <col min="11772" max="11772" width="16" style="237" customWidth="1"/>
    <col min="11773" max="12024" width="9.140625" style="237"/>
    <col min="12025" max="12025" width="38.5703125" style="237" customWidth="1"/>
    <col min="12026" max="12026" width="15.85546875" style="237" customWidth="1"/>
    <col min="12027" max="12027" width="16.5703125" style="237" customWidth="1"/>
    <col min="12028" max="12028" width="16" style="237" customWidth="1"/>
    <col min="12029" max="12280" width="9.140625" style="237"/>
    <col min="12281" max="12281" width="38.5703125" style="237" customWidth="1"/>
    <col min="12282" max="12282" width="15.85546875" style="237" customWidth="1"/>
    <col min="12283" max="12283" width="16.5703125" style="237" customWidth="1"/>
    <col min="12284" max="12284" width="16" style="237" customWidth="1"/>
    <col min="12285" max="12536" width="9.140625" style="237"/>
    <col min="12537" max="12537" width="38.5703125" style="237" customWidth="1"/>
    <col min="12538" max="12538" width="15.85546875" style="237" customWidth="1"/>
    <col min="12539" max="12539" width="16.5703125" style="237" customWidth="1"/>
    <col min="12540" max="12540" width="16" style="237" customWidth="1"/>
    <col min="12541" max="12792" width="9.140625" style="237"/>
    <col min="12793" max="12793" width="38.5703125" style="237" customWidth="1"/>
    <col min="12794" max="12794" width="15.85546875" style="237" customWidth="1"/>
    <col min="12795" max="12795" width="16.5703125" style="237" customWidth="1"/>
    <col min="12796" max="12796" width="16" style="237" customWidth="1"/>
    <col min="12797" max="13048" width="9.140625" style="237"/>
    <col min="13049" max="13049" width="38.5703125" style="237" customWidth="1"/>
    <col min="13050" max="13050" width="15.85546875" style="237" customWidth="1"/>
    <col min="13051" max="13051" width="16.5703125" style="237" customWidth="1"/>
    <col min="13052" max="13052" width="16" style="237" customWidth="1"/>
    <col min="13053" max="13304" width="9.140625" style="237"/>
    <col min="13305" max="13305" width="38.5703125" style="237" customWidth="1"/>
    <col min="13306" max="13306" width="15.85546875" style="237" customWidth="1"/>
    <col min="13307" max="13307" width="16.5703125" style="237" customWidth="1"/>
    <col min="13308" max="13308" width="16" style="237" customWidth="1"/>
    <col min="13309" max="13560" width="9.140625" style="237"/>
    <col min="13561" max="13561" width="38.5703125" style="237" customWidth="1"/>
    <col min="13562" max="13562" width="15.85546875" style="237" customWidth="1"/>
    <col min="13563" max="13563" width="16.5703125" style="237" customWidth="1"/>
    <col min="13564" max="13564" width="16" style="237" customWidth="1"/>
    <col min="13565" max="13816" width="9.140625" style="237"/>
    <col min="13817" max="13817" width="38.5703125" style="237" customWidth="1"/>
    <col min="13818" max="13818" width="15.85546875" style="237" customWidth="1"/>
    <col min="13819" max="13819" width="16.5703125" style="237" customWidth="1"/>
    <col min="13820" max="13820" width="16" style="237" customWidth="1"/>
    <col min="13821" max="14072" width="9.140625" style="237"/>
    <col min="14073" max="14073" width="38.5703125" style="237" customWidth="1"/>
    <col min="14074" max="14074" width="15.85546875" style="237" customWidth="1"/>
    <col min="14075" max="14075" width="16.5703125" style="237" customWidth="1"/>
    <col min="14076" max="14076" width="16" style="237" customWidth="1"/>
    <col min="14077" max="14328" width="9.140625" style="237"/>
    <col min="14329" max="14329" width="38.5703125" style="237" customWidth="1"/>
    <col min="14330" max="14330" width="15.85546875" style="237" customWidth="1"/>
    <col min="14331" max="14331" width="16.5703125" style="237" customWidth="1"/>
    <col min="14332" max="14332" width="16" style="237" customWidth="1"/>
    <col min="14333" max="14584" width="9.140625" style="237"/>
    <col min="14585" max="14585" width="38.5703125" style="237" customWidth="1"/>
    <col min="14586" max="14586" width="15.85546875" style="237" customWidth="1"/>
    <col min="14587" max="14587" width="16.5703125" style="237" customWidth="1"/>
    <col min="14588" max="14588" width="16" style="237" customWidth="1"/>
    <col min="14589" max="14840" width="9.140625" style="237"/>
    <col min="14841" max="14841" width="38.5703125" style="237" customWidth="1"/>
    <col min="14842" max="14842" width="15.85546875" style="237" customWidth="1"/>
    <col min="14843" max="14843" width="16.5703125" style="237" customWidth="1"/>
    <col min="14844" max="14844" width="16" style="237" customWidth="1"/>
    <col min="14845" max="15096" width="9.140625" style="237"/>
    <col min="15097" max="15097" width="38.5703125" style="237" customWidth="1"/>
    <col min="15098" max="15098" width="15.85546875" style="237" customWidth="1"/>
    <col min="15099" max="15099" width="16.5703125" style="237" customWidth="1"/>
    <col min="15100" max="15100" width="16" style="237" customWidth="1"/>
    <col min="15101" max="15352" width="9.140625" style="237"/>
    <col min="15353" max="15353" width="38.5703125" style="237" customWidth="1"/>
    <col min="15354" max="15354" width="15.85546875" style="237" customWidth="1"/>
    <col min="15355" max="15355" width="16.5703125" style="237" customWidth="1"/>
    <col min="15356" max="15356" width="16" style="237" customWidth="1"/>
    <col min="15357" max="15608" width="9.140625" style="237"/>
    <col min="15609" max="15609" width="38.5703125" style="237" customWidth="1"/>
    <col min="15610" max="15610" width="15.85546875" style="237" customWidth="1"/>
    <col min="15611" max="15611" width="16.5703125" style="237" customWidth="1"/>
    <col min="15612" max="15612" width="16" style="237" customWidth="1"/>
    <col min="15613" max="15864" width="9.140625" style="237"/>
    <col min="15865" max="15865" width="38.5703125" style="237" customWidth="1"/>
    <col min="15866" max="15866" width="15.85546875" style="237" customWidth="1"/>
    <col min="15867" max="15867" width="16.5703125" style="237" customWidth="1"/>
    <col min="15868" max="15868" width="16" style="237" customWidth="1"/>
    <col min="15869" max="16120" width="9.140625" style="237"/>
    <col min="16121" max="16121" width="38.5703125" style="237" customWidth="1"/>
    <col min="16122" max="16122" width="15.85546875" style="237" customWidth="1"/>
    <col min="16123" max="16123" width="16.5703125" style="237" customWidth="1"/>
    <col min="16124" max="16124" width="16" style="237" customWidth="1"/>
    <col min="16125" max="16384" width="9.140625" style="237"/>
  </cols>
  <sheetData>
    <row r="1" spans="1:4" ht="15" x14ac:dyDescent="0.25">
      <c r="A1" s="274" t="s">
        <v>992</v>
      </c>
      <c r="B1" s="274"/>
      <c r="C1" s="274"/>
      <c r="D1" s="274"/>
    </row>
    <row r="2" spans="1:4" ht="15" x14ac:dyDescent="0.25">
      <c r="A2" s="274" t="s">
        <v>14</v>
      </c>
      <c r="B2" s="274"/>
      <c r="C2" s="274"/>
      <c r="D2" s="274"/>
    </row>
    <row r="3" spans="1:4" ht="15" x14ac:dyDescent="0.25">
      <c r="A3" s="274" t="s">
        <v>11</v>
      </c>
      <c r="B3" s="274"/>
      <c r="C3" s="274"/>
      <c r="D3" s="274"/>
    </row>
    <row r="4" spans="1:4" ht="15" x14ac:dyDescent="0.25">
      <c r="A4" s="274" t="s">
        <v>1008</v>
      </c>
      <c r="B4" s="274"/>
      <c r="C4" s="274"/>
      <c r="D4" s="274"/>
    </row>
    <row r="5" spans="1:4" ht="81" customHeight="1" x14ac:dyDescent="0.25">
      <c r="A5" s="78"/>
      <c r="B5" s="273" t="s">
        <v>994</v>
      </c>
      <c r="C5" s="273"/>
      <c r="D5" s="273"/>
    </row>
    <row r="6" spans="1:4" ht="15" x14ac:dyDescent="0.2">
      <c r="A6" s="24"/>
      <c r="B6" s="273" t="s">
        <v>992</v>
      </c>
      <c r="C6" s="273"/>
      <c r="D6" s="273"/>
    </row>
    <row r="7" spans="1:4" ht="15.75" x14ac:dyDescent="0.2">
      <c r="A7" s="272" t="s">
        <v>0</v>
      </c>
      <c r="B7" s="272"/>
      <c r="C7" s="272"/>
      <c r="D7" s="272"/>
    </row>
    <row r="8" spans="1:4" ht="15.75" x14ac:dyDescent="0.2">
      <c r="A8" s="272" t="s">
        <v>1</v>
      </c>
      <c r="B8" s="272"/>
      <c r="C8" s="272"/>
      <c r="D8" s="272"/>
    </row>
    <row r="9" spans="1:4" ht="15.75" x14ac:dyDescent="0.2">
      <c r="A9" s="272" t="s">
        <v>626</v>
      </c>
      <c r="B9" s="272"/>
      <c r="C9" s="272"/>
      <c r="D9" s="272"/>
    </row>
    <row r="10" spans="1:4" ht="15.75" x14ac:dyDescent="0.2">
      <c r="A10" s="272" t="s">
        <v>15</v>
      </c>
      <c r="B10" s="272"/>
      <c r="C10" s="272"/>
      <c r="D10" s="272"/>
    </row>
    <row r="11" spans="1:4" ht="15.75" x14ac:dyDescent="0.2">
      <c r="A11" s="272" t="s">
        <v>623</v>
      </c>
      <c r="B11" s="272"/>
      <c r="C11" s="272"/>
      <c r="D11" s="272"/>
    </row>
    <row r="12" spans="1:4" ht="15.75" x14ac:dyDescent="0.2">
      <c r="A12" s="272" t="s">
        <v>2</v>
      </c>
      <c r="B12" s="272"/>
      <c r="C12" s="272"/>
      <c r="D12" s="272"/>
    </row>
    <row r="13" spans="1:4" ht="19.5" customHeight="1" x14ac:dyDescent="0.25">
      <c r="C13" s="238"/>
      <c r="D13" s="239" t="s">
        <v>995</v>
      </c>
    </row>
    <row r="14" spans="1:4" ht="17.25" hidden="1" customHeight="1" x14ac:dyDescent="0.2">
      <c r="A14" s="292" t="s">
        <v>996</v>
      </c>
      <c r="B14" s="292"/>
      <c r="C14" s="292"/>
      <c r="D14" s="292"/>
    </row>
    <row r="15" spans="1:4" s="240" customFormat="1" ht="65.25" customHeight="1" x14ac:dyDescent="0.2">
      <c r="A15" s="292"/>
      <c r="B15" s="292"/>
      <c r="C15" s="292"/>
      <c r="D15" s="292"/>
    </row>
    <row r="16" spans="1:4" s="240" customFormat="1" ht="15.75" x14ac:dyDescent="0.25">
      <c r="A16" s="241"/>
      <c r="B16" s="241"/>
      <c r="C16" s="242"/>
      <c r="D16" s="243" t="s">
        <v>17</v>
      </c>
    </row>
    <row r="17" spans="1:4" ht="70.5" customHeight="1" x14ac:dyDescent="0.2">
      <c r="A17" s="77" t="s">
        <v>600</v>
      </c>
      <c r="B17" s="244" t="s">
        <v>956</v>
      </c>
      <c r="C17" s="245" t="s">
        <v>25</v>
      </c>
      <c r="D17" s="245" t="s">
        <v>26</v>
      </c>
    </row>
    <row r="18" spans="1:4" ht="48.75" customHeight="1" x14ac:dyDescent="0.25">
      <c r="A18" s="246" t="s">
        <v>997</v>
      </c>
      <c r="B18" s="247">
        <v>237083.44</v>
      </c>
      <c r="C18" s="247"/>
      <c r="D18" s="247"/>
    </row>
    <row r="19" spans="1:4" ht="25.5" customHeight="1" x14ac:dyDescent="0.25">
      <c r="A19" s="248" t="s">
        <v>370</v>
      </c>
      <c r="B19" s="249">
        <f>B18</f>
        <v>237083.44</v>
      </c>
      <c r="C19" s="249">
        <f>C18</f>
        <v>0</v>
      </c>
      <c r="D19" s="249">
        <f>D18</f>
        <v>0</v>
      </c>
    </row>
  </sheetData>
  <mergeCells count="13">
    <mergeCell ref="B6:D6"/>
    <mergeCell ref="A1:D1"/>
    <mergeCell ref="A2:D2"/>
    <mergeCell ref="A3:D3"/>
    <mergeCell ref="A4:D4"/>
    <mergeCell ref="B5:D5"/>
    <mergeCell ref="A14:D15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="80" zoomScaleNormal="100" zoomScaleSheetLayoutView="80" workbookViewId="0">
      <selection activeCell="G5" sqref="G5:J5"/>
    </sheetView>
  </sheetViews>
  <sheetFormatPr defaultRowHeight="12.75" x14ac:dyDescent="0.2"/>
  <cols>
    <col min="1" max="1" width="0.140625" style="14" customWidth="1"/>
    <col min="2" max="3" width="9.140625" style="14"/>
    <col min="4" max="4" width="9" style="14" customWidth="1"/>
    <col min="5" max="6" width="9.140625" style="14"/>
    <col min="7" max="7" width="13.7109375" style="14" customWidth="1"/>
    <col min="8" max="8" width="14.28515625" style="14" customWidth="1"/>
    <col min="9" max="9" width="13.7109375" style="14" customWidth="1"/>
    <col min="10" max="10" width="13.42578125" style="14" customWidth="1"/>
    <col min="11" max="16" width="8" style="14" customWidth="1"/>
    <col min="17" max="256" width="9.140625" style="14"/>
    <col min="257" max="257" width="0.140625" style="14" customWidth="1"/>
    <col min="258" max="259" width="9.140625" style="14"/>
    <col min="260" max="260" width="9" style="14" customWidth="1"/>
    <col min="261" max="262" width="9.140625" style="14"/>
    <col min="263" max="263" width="13.7109375" style="14" customWidth="1"/>
    <col min="264" max="264" width="14.28515625" style="14" customWidth="1"/>
    <col min="265" max="265" width="13.7109375" style="14" customWidth="1"/>
    <col min="266" max="266" width="13.42578125" style="14" customWidth="1"/>
    <col min="267" max="272" width="8" style="14" customWidth="1"/>
    <col min="273" max="512" width="9.140625" style="14"/>
    <col min="513" max="513" width="0.140625" style="14" customWidth="1"/>
    <col min="514" max="515" width="9.140625" style="14"/>
    <col min="516" max="516" width="9" style="14" customWidth="1"/>
    <col min="517" max="518" width="9.140625" style="14"/>
    <col min="519" max="519" width="13.7109375" style="14" customWidth="1"/>
    <col min="520" max="520" width="14.28515625" style="14" customWidth="1"/>
    <col min="521" max="521" width="13.7109375" style="14" customWidth="1"/>
    <col min="522" max="522" width="13.42578125" style="14" customWidth="1"/>
    <col min="523" max="528" width="8" style="14" customWidth="1"/>
    <col min="529" max="768" width="9.140625" style="14"/>
    <col min="769" max="769" width="0.140625" style="14" customWidth="1"/>
    <col min="770" max="771" width="9.140625" style="14"/>
    <col min="772" max="772" width="9" style="14" customWidth="1"/>
    <col min="773" max="774" width="9.140625" style="14"/>
    <col min="775" max="775" width="13.7109375" style="14" customWidth="1"/>
    <col min="776" max="776" width="14.28515625" style="14" customWidth="1"/>
    <col min="777" max="777" width="13.7109375" style="14" customWidth="1"/>
    <col min="778" max="778" width="13.42578125" style="14" customWidth="1"/>
    <col min="779" max="784" width="8" style="14" customWidth="1"/>
    <col min="785" max="1024" width="9.140625" style="14"/>
    <col min="1025" max="1025" width="0.140625" style="14" customWidth="1"/>
    <col min="1026" max="1027" width="9.140625" style="14"/>
    <col min="1028" max="1028" width="9" style="14" customWidth="1"/>
    <col min="1029" max="1030" width="9.140625" style="14"/>
    <col min="1031" max="1031" width="13.7109375" style="14" customWidth="1"/>
    <col min="1032" max="1032" width="14.28515625" style="14" customWidth="1"/>
    <col min="1033" max="1033" width="13.7109375" style="14" customWidth="1"/>
    <col min="1034" max="1034" width="13.42578125" style="14" customWidth="1"/>
    <col min="1035" max="1040" width="8" style="14" customWidth="1"/>
    <col min="1041" max="1280" width="9.140625" style="14"/>
    <col min="1281" max="1281" width="0.140625" style="14" customWidth="1"/>
    <col min="1282" max="1283" width="9.140625" style="14"/>
    <col min="1284" max="1284" width="9" style="14" customWidth="1"/>
    <col min="1285" max="1286" width="9.140625" style="14"/>
    <col min="1287" max="1287" width="13.7109375" style="14" customWidth="1"/>
    <col min="1288" max="1288" width="14.28515625" style="14" customWidth="1"/>
    <col min="1289" max="1289" width="13.7109375" style="14" customWidth="1"/>
    <col min="1290" max="1290" width="13.42578125" style="14" customWidth="1"/>
    <col min="1291" max="1296" width="8" style="14" customWidth="1"/>
    <col min="1297" max="1536" width="9.140625" style="14"/>
    <col min="1537" max="1537" width="0.140625" style="14" customWidth="1"/>
    <col min="1538" max="1539" width="9.140625" style="14"/>
    <col min="1540" max="1540" width="9" style="14" customWidth="1"/>
    <col min="1541" max="1542" width="9.140625" style="14"/>
    <col min="1543" max="1543" width="13.7109375" style="14" customWidth="1"/>
    <col min="1544" max="1544" width="14.28515625" style="14" customWidth="1"/>
    <col min="1545" max="1545" width="13.7109375" style="14" customWidth="1"/>
    <col min="1546" max="1546" width="13.42578125" style="14" customWidth="1"/>
    <col min="1547" max="1552" width="8" style="14" customWidth="1"/>
    <col min="1553" max="1792" width="9.140625" style="14"/>
    <col min="1793" max="1793" width="0.140625" style="14" customWidth="1"/>
    <col min="1794" max="1795" width="9.140625" style="14"/>
    <col min="1796" max="1796" width="9" style="14" customWidth="1"/>
    <col min="1797" max="1798" width="9.140625" style="14"/>
    <col min="1799" max="1799" width="13.7109375" style="14" customWidth="1"/>
    <col min="1800" max="1800" width="14.28515625" style="14" customWidth="1"/>
    <col min="1801" max="1801" width="13.7109375" style="14" customWidth="1"/>
    <col min="1802" max="1802" width="13.42578125" style="14" customWidth="1"/>
    <col min="1803" max="1808" width="8" style="14" customWidth="1"/>
    <col min="1809" max="2048" width="9.140625" style="14"/>
    <col min="2049" max="2049" width="0.140625" style="14" customWidth="1"/>
    <col min="2050" max="2051" width="9.140625" style="14"/>
    <col min="2052" max="2052" width="9" style="14" customWidth="1"/>
    <col min="2053" max="2054" width="9.140625" style="14"/>
    <col min="2055" max="2055" width="13.7109375" style="14" customWidth="1"/>
    <col min="2056" max="2056" width="14.28515625" style="14" customWidth="1"/>
    <col min="2057" max="2057" width="13.7109375" style="14" customWidth="1"/>
    <col min="2058" max="2058" width="13.42578125" style="14" customWidth="1"/>
    <col min="2059" max="2064" width="8" style="14" customWidth="1"/>
    <col min="2065" max="2304" width="9.140625" style="14"/>
    <col min="2305" max="2305" width="0.140625" style="14" customWidth="1"/>
    <col min="2306" max="2307" width="9.140625" style="14"/>
    <col min="2308" max="2308" width="9" style="14" customWidth="1"/>
    <col min="2309" max="2310" width="9.140625" style="14"/>
    <col min="2311" max="2311" width="13.7109375" style="14" customWidth="1"/>
    <col min="2312" max="2312" width="14.28515625" style="14" customWidth="1"/>
    <col min="2313" max="2313" width="13.7109375" style="14" customWidth="1"/>
    <col min="2314" max="2314" width="13.42578125" style="14" customWidth="1"/>
    <col min="2315" max="2320" width="8" style="14" customWidth="1"/>
    <col min="2321" max="2560" width="9.140625" style="14"/>
    <col min="2561" max="2561" width="0.140625" style="14" customWidth="1"/>
    <col min="2562" max="2563" width="9.140625" style="14"/>
    <col min="2564" max="2564" width="9" style="14" customWidth="1"/>
    <col min="2565" max="2566" width="9.140625" style="14"/>
    <col min="2567" max="2567" width="13.7109375" style="14" customWidth="1"/>
    <col min="2568" max="2568" width="14.28515625" style="14" customWidth="1"/>
    <col min="2569" max="2569" width="13.7109375" style="14" customWidth="1"/>
    <col min="2570" max="2570" width="13.42578125" style="14" customWidth="1"/>
    <col min="2571" max="2576" width="8" style="14" customWidth="1"/>
    <col min="2577" max="2816" width="9.140625" style="14"/>
    <col min="2817" max="2817" width="0.140625" style="14" customWidth="1"/>
    <col min="2818" max="2819" width="9.140625" style="14"/>
    <col min="2820" max="2820" width="9" style="14" customWidth="1"/>
    <col min="2821" max="2822" width="9.140625" style="14"/>
    <col min="2823" max="2823" width="13.7109375" style="14" customWidth="1"/>
    <col min="2824" max="2824" width="14.28515625" style="14" customWidth="1"/>
    <col min="2825" max="2825" width="13.7109375" style="14" customWidth="1"/>
    <col min="2826" max="2826" width="13.42578125" style="14" customWidth="1"/>
    <col min="2827" max="2832" width="8" style="14" customWidth="1"/>
    <col min="2833" max="3072" width="9.140625" style="14"/>
    <col min="3073" max="3073" width="0.140625" style="14" customWidth="1"/>
    <col min="3074" max="3075" width="9.140625" style="14"/>
    <col min="3076" max="3076" width="9" style="14" customWidth="1"/>
    <col min="3077" max="3078" width="9.140625" style="14"/>
    <col min="3079" max="3079" width="13.7109375" style="14" customWidth="1"/>
    <col min="3080" max="3080" width="14.28515625" style="14" customWidth="1"/>
    <col min="3081" max="3081" width="13.7109375" style="14" customWidth="1"/>
    <col min="3082" max="3082" width="13.42578125" style="14" customWidth="1"/>
    <col min="3083" max="3088" width="8" style="14" customWidth="1"/>
    <col min="3089" max="3328" width="9.140625" style="14"/>
    <col min="3329" max="3329" width="0.140625" style="14" customWidth="1"/>
    <col min="3330" max="3331" width="9.140625" style="14"/>
    <col min="3332" max="3332" width="9" style="14" customWidth="1"/>
    <col min="3333" max="3334" width="9.140625" style="14"/>
    <col min="3335" max="3335" width="13.7109375" style="14" customWidth="1"/>
    <col min="3336" max="3336" width="14.28515625" style="14" customWidth="1"/>
    <col min="3337" max="3337" width="13.7109375" style="14" customWidth="1"/>
    <col min="3338" max="3338" width="13.42578125" style="14" customWidth="1"/>
    <col min="3339" max="3344" width="8" style="14" customWidth="1"/>
    <col min="3345" max="3584" width="9.140625" style="14"/>
    <col min="3585" max="3585" width="0.140625" style="14" customWidth="1"/>
    <col min="3586" max="3587" width="9.140625" style="14"/>
    <col min="3588" max="3588" width="9" style="14" customWidth="1"/>
    <col min="3589" max="3590" width="9.140625" style="14"/>
    <col min="3591" max="3591" width="13.7109375" style="14" customWidth="1"/>
    <col min="3592" max="3592" width="14.28515625" style="14" customWidth="1"/>
    <col min="3593" max="3593" width="13.7109375" style="14" customWidth="1"/>
    <col min="3594" max="3594" width="13.42578125" style="14" customWidth="1"/>
    <col min="3595" max="3600" width="8" style="14" customWidth="1"/>
    <col min="3601" max="3840" width="9.140625" style="14"/>
    <col min="3841" max="3841" width="0.140625" style="14" customWidth="1"/>
    <col min="3842" max="3843" width="9.140625" style="14"/>
    <col min="3844" max="3844" width="9" style="14" customWidth="1"/>
    <col min="3845" max="3846" width="9.140625" style="14"/>
    <col min="3847" max="3847" width="13.7109375" style="14" customWidth="1"/>
    <col min="3848" max="3848" width="14.28515625" style="14" customWidth="1"/>
    <col min="3849" max="3849" width="13.7109375" style="14" customWidth="1"/>
    <col min="3850" max="3850" width="13.42578125" style="14" customWidth="1"/>
    <col min="3851" max="3856" width="8" style="14" customWidth="1"/>
    <col min="3857" max="4096" width="9.140625" style="14"/>
    <col min="4097" max="4097" width="0.140625" style="14" customWidth="1"/>
    <col min="4098" max="4099" width="9.140625" style="14"/>
    <col min="4100" max="4100" width="9" style="14" customWidth="1"/>
    <col min="4101" max="4102" width="9.140625" style="14"/>
    <col min="4103" max="4103" width="13.7109375" style="14" customWidth="1"/>
    <col min="4104" max="4104" width="14.28515625" style="14" customWidth="1"/>
    <col min="4105" max="4105" width="13.7109375" style="14" customWidth="1"/>
    <col min="4106" max="4106" width="13.42578125" style="14" customWidth="1"/>
    <col min="4107" max="4112" width="8" style="14" customWidth="1"/>
    <col min="4113" max="4352" width="9.140625" style="14"/>
    <col min="4353" max="4353" width="0.140625" style="14" customWidth="1"/>
    <col min="4354" max="4355" width="9.140625" style="14"/>
    <col min="4356" max="4356" width="9" style="14" customWidth="1"/>
    <col min="4357" max="4358" width="9.140625" style="14"/>
    <col min="4359" max="4359" width="13.7109375" style="14" customWidth="1"/>
    <col min="4360" max="4360" width="14.28515625" style="14" customWidth="1"/>
    <col min="4361" max="4361" width="13.7109375" style="14" customWidth="1"/>
    <col min="4362" max="4362" width="13.42578125" style="14" customWidth="1"/>
    <col min="4363" max="4368" width="8" style="14" customWidth="1"/>
    <col min="4369" max="4608" width="9.140625" style="14"/>
    <col min="4609" max="4609" width="0.140625" style="14" customWidth="1"/>
    <col min="4610" max="4611" width="9.140625" style="14"/>
    <col min="4612" max="4612" width="9" style="14" customWidth="1"/>
    <col min="4613" max="4614" width="9.140625" style="14"/>
    <col min="4615" max="4615" width="13.7109375" style="14" customWidth="1"/>
    <col min="4616" max="4616" width="14.28515625" style="14" customWidth="1"/>
    <col min="4617" max="4617" width="13.7109375" style="14" customWidth="1"/>
    <col min="4618" max="4618" width="13.42578125" style="14" customWidth="1"/>
    <col min="4619" max="4624" width="8" style="14" customWidth="1"/>
    <col min="4625" max="4864" width="9.140625" style="14"/>
    <col min="4865" max="4865" width="0.140625" style="14" customWidth="1"/>
    <col min="4866" max="4867" width="9.140625" style="14"/>
    <col min="4868" max="4868" width="9" style="14" customWidth="1"/>
    <col min="4869" max="4870" width="9.140625" style="14"/>
    <col min="4871" max="4871" width="13.7109375" style="14" customWidth="1"/>
    <col min="4872" max="4872" width="14.28515625" style="14" customWidth="1"/>
    <col min="4873" max="4873" width="13.7109375" style="14" customWidth="1"/>
    <col min="4874" max="4874" width="13.42578125" style="14" customWidth="1"/>
    <col min="4875" max="4880" width="8" style="14" customWidth="1"/>
    <col min="4881" max="5120" width="9.140625" style="14"/>
    <col min="5121" max="5121" width="0.140625" style="14" customWidth="1"/>
    <col min="5122" max="5123" width="9.140625" style="14"/>
    <col min="5124" max="5124" width="9" style="14" customWidth="1"/>
    <col min="5125" max="5126" width="9.140625" style="14"/>
    <col min="5127" max="5127" width="13.7109375" style="14" customWidth="1"/>
    <col min="5128" max="5128" width="14.28515625" style="14" customWidth="1"/>
    <col min="5129" max="5129" width="13.7109375" style="14" customWidth="1"/>
    <col min="5130" max="5130" width="13.42578125" style="14" customWidth="1"/>
    <col min="5131" max="5136" width="8" style="14" customWidth="1"/>
    <col min="5137" max="5376" width="9.140625" style="14"/>
    <col min="5377" max="5377" width="0.140625" style="14" customWidth="1"/>
    <col min="5378" max="5379" width="9.140625" style="14"/>
    <col min="5380" max="5380" width="9" style="14" customWidth="1"/>
    <col min="5381" max="5382" width="9.140625" style="14"/>
    <col min="5383" max="5383" width="13.7109375" style="14" customWidth="1"/>
    <col min="5384" max="5384" width="14.28515625" style="14" customWidth="1"/>
    <col min="5385" max="5385" width="13.7109375" style="14" customWidth="1"/>
    <col min="5386" max="5386" width="13.42578125" style="14" customWidth="1"/>
    <col min="5387" max="5392" width="8" style="14" customWidth="1"/>
    <col min="5393" max="5632" width="9.140625" style="14"/>
    <col min="5633" max="5633" width="0.140625" style="14" customWidth="1"/>
    <col min="5634" max="5635" width="9.140625" style="14"/>
    <col min="5636" max="5636" width="9" style="14" customWidth="1"/>
    <col min="5637" max="5638" width="9.140625" style="14"/>
    <col min="5639" max="5639" width="13.7109375" style="14" customWidth="1"/>
    <col min="5640" max="5640" width="14.28515625" style="14" customWidth="1"/>
    <col min="5641" max="5641" width="13.7109375" style="14" customWidth="1"/>
    <col min="5642" max="5642" width="13.42578125" style="14" customWidth="1"/>
    <col min="5643" max="5648" width="8" style="14" customWidth="1"/>
    <col min="5649" max="5888" width="9.140625" style="14"/>
    <col min="5889" max="5889" width="0.140625" style="14" customWidth="1"/>
    <col min="5890" max="5891" width="9.140625" style="14"/>
    <col min="5892" max="5892" width="9" style="14" customWidth="1"/>
    <col min="5893" max="5894" width="9.140625" style="14"/>
    <col min="5895" max="5895" width="13.7109375" style="14" customWidth="1"/>
    <col min="5896" max="5896" width="14.28515625" style="14" customWidth="1"/>
    <col min="5897" max="5897" width="13.7109375" style="14" customWidth="1"/>
    <col min="5898" max="5898" width="13.42578125" style="14" customWidth="1"/>
    <col min="5899" max="5904" width="8" style="14" customWidth="1"/>
    <col min="5905" max="6144" width="9.140625" style="14"/>
    <col min="6145" max="6145" width="0.140625" style="14" customWidth="1"/>
    <col min="6146" max="6147" width="9.140625" style="14"/>
    <col min="6148" max="6148" width="9" style="14" customWidth="1"/>
    <col min="6149" max="6150" width="9.140625" style="14"/>
    <col min="6151" max="6151" width="13.7109375" style="14" customWidth="1"/>
    <col min="6152" max="6152" width="14.28515625" style="14" customWidth="1"/>
    <col min="6153" max="6153" width="13.7109375" style="14" customWidth="1"/>
    <col min="6154" max="6154" width="13.42578125" style="14" customWidth="1"/>
    <col min="6155" max="6160" width="8" style="14" customWidth="1"/>
    <col min="6161" max="6400" width="9.140625" style="14"/>
    <col min="6401" max="6401" width="0.140625" style="14" customWidth="1"/>
    <col min="6402" max="6403" width="9.140625" style="14"/>
    <col min="6404" max="6404" width="9" style="14" customWidth="1"/>
    <col min="6405" max="6406" width="9.140625" style="14"/>
    <col min="6407" max="6407" width="13.7109375" style="14" customWidth="1"/>
    <col min="6408" max="6408" width="14.28515625" style="14" customWidth="1"/>
    <col min="6409" max="6409" width="13.7109375" style="14" customWidth="1"/>
    <col min="6410" max="6410" width="13.42578125" style="14" customWidth="1"/>
    <col min="6411" max="6416" width="8" style="14" customWidth="1"/>
    <col min="6417" max="6656" width="9.140625" style="14"/>
    <col min="6657" max="6657" width="0.140625" style="14" customWidth="1"/>
    <col min="6658" max="6659" width="9.140625" style="14"/>
    <col min="6660" max="6660" width="9" style="14" customWidth="1"/>
    <col min="6661" max="6662" width="9.140625" style="14"/>
    <col min="6663" max="6663" width="13.7109375" style="14" customWidth="1"/>
    <col min="6664" max="6664" width="14.28515625" style="14" customWidth="1"/>
    <col min="6665" max="6665" width="13.7109375" style="14" customWidth="1"/>
    <col min="6666" max="6666" width="13.42578125" style="14" customWidth="1"/>
    <col min="6667" max="6672" width="8" style="14" customWidth="1"/>
    <col min="6673" max="6912" width="9.140625" style="14"/>
    <col min="6913" max="6913" width="0.140625" style="14" customWidth="1"/>
    <col min="6914" max="6915" width="9.140625" style="14"/>
    <col min="6916" max="6916" width="9" style="14" customWidth="1"/>
    <col min="6917" max="6918" width="9.140625" style="14"/>
    <col min="6919" max="6919" width="13.7109375" style="14" customWidth="1"/>
    <col min="6920" max="6920" width="14.28515625" style="14" customWidth="1"/>
    <col min="6921" max="6921" width="13.7109375" style="14" customWidth="1"/>
    <col min="6922" max="6922" width="13.42578125" style="14" customWidth="1"/>
    <col min="6923" max="6928" width="8" style="14" customWidth="1"/>
    <col min="6929" max="7168" width="9.140625" style="14"/>
    <col min="7169" max="7169" width="0.140625" style="14" customWidth="1"/>
    <col min="7170" max="7171" width="9.140625" style="14"/>
    <col min="7172" max="7172" width="9" style="14" customWidth="1"/>
    <col min="7173" max="7174" width="9.140625" style="14"/>
    <col min="7175" max="7175" width="13.7109375" style="14" customWidth="1"/>
    <col min="7176" max="7176" width="14.28515625" style="14" customWidth="1"/>
    <col min="7177" max="7177" width="13.7109375" style="14" customWidth="1"/>
    <col min="7178" max="7178" width="13.42578125" style="14" customWidth="1"/>
    <col min="7179" max="7184" width="8" style="14" customWidth="1"/>
    <col min="7185" max="7424" width="9.140625" style="14"/>
    <col min="7425" max="7425" width="0.140625" style="14" customWidth="1"/>
    <col min="7426" max="7427" width="9.140625" style="14"/>
    <col min="7428" max="7428" width="9" style="14" customWidth="1"/>
    <col min="7429" max="7430" width="9.140625" style="14"/>
    <col min="7431" max="7431" width="13.7109375" style="14" customWidth="1"/>
    <col min="7432" max="7432" width="14.28515625" style="14" customWidth="1"/>
    <col min="7433" max="7433" width="13.7109375" style="14" customWidth="1"/>
    <col min="7434" max="7434" width="13.42578125" style="14" customWidth="1"/>
    <col min="7435" max="7440" width="8" style="14" customWidth="1"/>
    <col min="7441" max="7680" width="9.140625" style="14"/>
    <col min="7681" max="7681" width="0.140625" style="14" customWidth="1"/>
    <col min="7682" max="7683" width="9.140625" style="14"/>
    <col min="7684" max="7684" width="9" style="14" customWidth="1"/>
    <col min="7685" max="7686" width="9.140625" style="14"/>
    <col min="7687" max="7687" width="13.7109375" style="14" customWidth="1"/>
    <col min="7688" max="7688" width="14.28515625" style="14" customWidth="1"/>
    <col min="7689" max="7689" width="13.7109375" style="14" customWidth="1"/>
    <col min="7690" max="7690" width="13.42578125" style="14" customWidth="1"/>
    <col min="7691" max="7696" width="8" style="14" customWidth="1"/>
    <col min="7697" max="7936" width="9.140625" style="14"/>
    <col min="7937" max="7937" width="0.140625" style="14" customWidth="1"/>
    <col min="7938" max="7939" width="9.140625" style="14"/>
    <col min="7940" max="7940" width="9" style="14" customWidth="1"/>
    <col min="7941" max="7942" width="9.140625" style="14"/>
    <col min="7943" max="7943" width="13.7109375" style="14" customWidth="1"/>
    <col min="7944" max="7944" width="14.28515625" style="14" customWidth="1"/>
    <col min="7945" max="7945" width="13.7109375" style="14" customWidth="1"/>
    <col min="7946" max="7946" width="13.42578125" style="14" customWidth="1"/>
    <col min="7947" max="7952" width="8" style="14" customWidth="1"/>
    <col min="7953" max="8192" width="9.140625" style="14"/>
    <col min="8193" max="8193" width="0.140625" style="14" customWidth="1"/>
    <col min="8194" max="8195" width="9.140625" style="14"/>
    <col min="8196" max="8196" width="9" style="14" customWidth="1"/>
    <col min="8197" max="8198" width="9.140625" style="14"/>
    <col min="8199" max="8199" width="13.7109375" style="14" customWidth="1"/>
    <col min="8200" max="8200" width="14.28515625" style="14" customWidth="1"/>
    <col min="8201" max="8201" width="13.7109375" style="14" customWidth="1"/>
    <col min="8202" max="8202" width="13.42578125" style="14" customWidth="1"/>
    <col min="8203" max="8208" width="8" style="14" customWidth="1"/>
    <col min="8209" max="8448" width="9.140625" style="14"/>
    <col min="8449" max="8449" width="0.140625" style="14" customWidth="1"/>
    <col min="8450" max="8451" width="9.140625" style="14"/>
    <col min="8452" max="8452" width="9" style="14" customWidth="1"/>
    <col min="8453" max="8454" width="9.140625" style="14"/>
    <col min="8455" max="8455" width="13.7109375" style="14" customWidth="1"/>
    <col min="8456" max="8456" width="14.28515625" style="14" customWidth="1"/>
    <col min="8457" max="8457" width="13.7109375" style="14" customWidth="1"/>
    <col min="8458" max="8458" width="13.42578125" style="14" customWidth="1"/>
    <col min="8459" max="8464" width="8" style="14" customWidth="1"/>
    <col min="8465" max="8704" width="9.140625" style="14"/>
    <col min="8705" max="8705" width="0.140625" style="14" customWidth="1"/>
    <col min="8706" max="8707" width="9.140625" style="14"/>
    <col min="8708" max="8708" width="9" style="14" customWidth="1"/>
    <col min="8709" max="8710" width="9.140625" style="14"/>
    <col min="8711" max="8711" width="13.7109375" style="14" customWidth="1"/>
    <col min="8712" max="8712" width="14.28515625" style="14" customWidth="1"/>
    <col min="8713" max="8713" width="13.7109375" style="14" customWidth="1"/>
    <col min="8714" max="8714" width="13.42578125" style="14" customWidth="1"/>
    <col min="8715" max="8720" width="8" style="14" customWidth="1"/>
    <col min="8721" max="8960" width="9.140625" style="14"/>
    <col min="8961" max="8961" width="0.140625" style="14" customWidth="1"/>
    <col min="8962" max="8963" width="9.140625" style="14"/>
    <col min="8964" max="8964" width="9" style="14" customWidth="1"/>
    <col min="8965" max="8966" width="9.140625" style="14"/>
    <col min="8967" max="8967" width="13.7109375" style="14" customWidth="1"/>
    <col min="8968" max="8968" width="14.28515625" style="14" customWidth="1"/>
    <col min="8969" max="8969" width="13.7109375" style="14" customWidth="1"/>
    <col min="8970" max="8970" width="13.42578125" style="14" customWidth="1"/>
    <col min="8971" max="8976" width="8" style="14" customWidth="1"/>
    <col min="8977" max="9216" width="9.140625" style="14"/>
    <col min="9217" max="9217" width="0.140625" style="14" customWidth="1"/>
    <col min="9218" max="9219" width="9.140625" style="14"/>
    <col min="9220" max="9220" width="9" style="14" customWidth="1"/>
    <col min="9221" max="9222" width="9.140625" style="14"/>
    <col min="9223" max="9223" width="13.7109375" style="14" customWidth="1"/>
    <col min="9224" max="9224" width="14.28515625" style="14" customWidth="1"/>
    <col min="9225" max="9225" width="13.7109375" style="14" customWidth="1"/>
    <col min="9226" max="9226" width="13.42578125" style="14" customWidth="1"/>
    <col min="9227" max="9232" width="8" style="14" customWidth="1"/>
    <col min="9233" max="9472" width="9.140625" style="14"/>
    <col min="9473" max="9473" width="0.140625" style="14" customWidth="1"/>
    <col min="9474" max="9475" width="9.140625" style="14"/>
    <col min="9476" max="9476" width="9" style="14" customWidth="1"/>
    <col min="9477" max="9478" width="9.140625" style="14"/>
    <col min="9479" max="9479" width="13.7109375" style="14" customWidth="1"/>
    <col min="9480" max="9480" width="14.28515625" style="14" customWidth="1"/>
    <col min="9481" max="9481" width="13.7109375" style="14" customWidth="1"/>
    <col min="9482" max="9482" width="13.42578125" style="14" customWidth="1"/>
    <col min="9483" max="9488" width="8" style="14" customWidth="1"/>
    <col min="9489" max="9728" width="9.140625" style="14"/>
    <col min="9729" max="9729" width="0.140625" style="14" customWidth="1"/>
    <col min="9730" max="9731" width="9.140625" style="14"/>
    <col min="9732" max="9732" width="9" style="14" customWidth="1"/>
    <col min="9733" max="9734" width="9.140625" style="14"/>
    <col min="9735" max="9735" width="13.7109375" style="14" customWidth="1"/>
    <col min="9736" max="9736" width="14.28515625" style="14" customWidth="1"/>
    <col min="9737" max="9737" width="13.7109375" style="14" customWidth="1"/>
    <col min="9738" max="9738" width="13.42578125" style="14" customWidth="1"/>
    <col min="9739" max="9744" width="8" style="14" customWidth="1"/>
    <col min="9745" max="9984" width="9.140625" style="14"/>
    <col min="9985" max="9985" width="0.140625" style="14" customWidth="1"/>
    <col min="9986" max="9987" width="9.140625" style="14"/>
    <col min="9988" max="9988" width="9" style="14" customWidth="1"/>
    <col min="9989" max="9990" width="9.140625" style="14"/>
    <col min="9991" max="9991" width="13.7109375" style="14" customWidth="1"/>
    <col min="9992" max="9992" width="14.28515625" style="14" customWidth="1"/>
    <col min="9993" max="9993" width="13.7109375" style="14" customWidth="1"/>
    <col min="9994" max="9994" width="13.42578125" style="14" customWidth="1"/>
    <col min="9995" max="10000" width="8" style="14" customWidth="1"/>
    <col min="10001" max="10240" width="9.140625" style="14"/>
    <col min="10241" max="10241" width="0.140625" style="14" customWidth="1"/>
    <col min="10242" max="10243" width="9.140625" style="14"/>
    <col min="10244" max="10244" width="9" style="14" customWidth="1"/>
    <col min="10245" max="10246" width="9.140625" style="14"/>
    <col min="10247" max="10247" width="13.7109375" style="14" customWidth="1"/>
    <col min="10248" max="10248" width="14.28515625" style="14" customWidth="1"/>
    <col min="10249" max="10249" width="13.7109375" style="14" customWidth="1"/>
    <col min="10250" max="10250" width="13.42578125" style="14" customWidth="1"/>
    <col min="10251" max="10256" width="8" style="14" customWidth="1"/>
    <col min="10257" max="10496" width="9.140625" style="14"/>
    <col min="10497" max="10497" width="0.140625" style="14" customWidth="1"/>
    <col min="10498" max="10499" width="9.140625" style="14"/>
    <col min="10500" max="10500" width="9" style="14" customWidth="1"/>
    <col min="10501" max="10502" width="9.140625" style="14"/>
    <col min="10503" max="10503" width="13.7109375" style="14" customWidth="1"/>
    <col min="10504" max="10504" width="14.28515625" style="14" customWidth="1"/>
    <col min="10505" max="10505" width="13.7109375" style="14" customWidth="1"/>
    <col min="10506" max="10506" width="13.42578125" style="14" customWidth="1"/>
    <col min="10507" max="10512" width="8" style="14" customWidth="1"/>
    <col min="10513" max="10752" width="9.140625" style="14"/>
    <col min="10753" max="10753" width="0.140625" style="14" customWidth="1"/>
    <col min="10754" max="10755" width="9.140625" style="14"/>
    <col min="10756" max="10756" width="9" style="14" customWidth="1"/>
    <col min="10757" max="10758" width="9.140625" style="14"/>
    <col min="10759" max="10759" width="13.7109375" style="14" customWidth="1"/>
    <col min="10760" max="10760" width="14.28515625" style="14" customWidth="1"/>
    <col min="10761" max="10761" width="13.7109375" style="14" customWidth="1"/>
    <col min="10762" max="10762" width="13.42578125" style="14" customWidth="1"/>
    <col min="10763" max="10768" width="8" style="14" customWidth="1"/>
    <col min="10769" max="11008" width="9.140625" style="14"/>
    <col min="11009" max="11009" width="0.140625" style="14" customWidth="1"/>
    <col min="11010" max="11011" width="9.140625" style="14"/>
    <col min="11012" max="11012" width="9" style="14" customWidth="1"/>
    <col min="11013" max="11014" width="9.140625" style="14"/>
    <col min="11015" max="11015" width="13.7109375" style="14" customWidth="1"/>
    <col min="11016" max="11016" width="14.28515625" style="14" customWidth="1"/>
    <col min="11017" max="11017" width="13.7109375" style="14" customWidth="1"/>
    <col min="11018" max="11018" width="13.42578125" style="14" customWidth="1"/>
    <col min="11019" max="11024" width="8" style="14" customWidth="1"/>
    <col min="11025" max="11264" width="9.140625" style="14"/>
    <col min="11265" max="11265" width="0.140625" style="14" customWidth="1"/>
    <col min="11266" max="11267" width="9.140625" style="14"/>
    <col min="11268" max="11268" width="9" style="14" customWidth="1"/>
    <col min="11269" max="11270" width="9.140625" style="14"/>
    <col min="11271" max="11271" width="13.7109375" style="14" customWidth="1"/>
    <col min="11272" max="11272" width="14.28515625" style="14" customWidth="1"/>
    <col min="11273" max="11273" width="13.7109375" style="14" customWidth="1"/>
    <col min="11274" max="11274" width="13.42578125" style="14" customWidth="1"/>
    <col min="11275" max="11280" width="8" style="14" customWidth="1"/>
    <col min="11281" max="11520" width="9.140625" style="14"/>
    <col min="11521" max="11521" width="0.140625" style="14" customWidth="1"/>
    <col min="11522" max="11523" width="9.140625" style="14"/>
    <col min="11524" max="11524" width="9" style="14" customWidth="1"/>
    <col min="11525" max="11526" width="9.140625" style="14"/>
    <col min="11527" max="11527" width="13.7109375" style="14" customWidth="1"/>
    <col min="11528" max="11528" width="14.28515625" style="14" customWidth="1"/>
    <col min="11529" max="11529" width="13.7109375" style="14" customWidth="1"/>
    <col min="11530" max="11530" width="13.42578125" style="14" customWidth="1"/>
    <col min="11531" max="11536" width="8" style="14" customWidth="1"/>
    <col min="11537" max="11776" width="9.140625" style="14"/>
    <col min="11777" max="11777" width="0.140625" style="14" customWidth="1"/>
    <col min="11778" max="11779" width="9.140625" style="14"/>
    <col min="11780" max="11780" width="9" style="14" customWidth="1"/>
    <col min="11781" max="11782" width="9.140625" style="14"/>
    <col min="11783" max="11783" width="13.7109375" style="14" customWidth="1"/>
    <col min="11784" max="11784" width="14.28515625" style="14" customWidth="1"/>
    <col min="11785" max="11785" width="13.7109375" style="14" customWidth="1"/>
    <col min="11786" max="11786" width="13.42578125" style="14" customWidth="1"/>
    <col min="11787" max="11792" width="8" style="14" customWidth="1"/>
    <col min="11793" max="12032" width="9.140625" style="14"/>
    <col min="12033" max="12033" width="0.140625" style="14" customWidth="1"/>
    <col min="12034" max="12035" width="9.140625" style="14"/>
    <col min="12036" max="12036" width="9" style="14" customWidth="1"/>
    <col min="12037" max="12038" width="9.140625" style="14"/>
    <col min="12039" max="12039" width="13.7109375" style="14" customWidth="1"/>
    <col min="12040" max="12040" width="14.28515625" style="14" customWidth="1"/>
    <col min="12041" max="12041" width="13.7109375" style="14" customWidth="1"/>
    <col min="12042" max="12042" width="13.42578125" style="14" customWidth="1"/>
    <col min="12043" max="12048" width="8" style="14" customWidth="1"/>
    <col min="12049" max="12288" width="9.140625" style="14"/>
    <col min="12289" max="12289" width="0.140625" style="14" customWidth="1"/>
    <col min="12290" max="12291" width="9.140625" style="14"/>
    <col min="12292" max="12292" width="9" style="14" customWidth="1"/>
    <col min="12293" max="12294" width="9.140625" style="14"/>
    <col min="12295" max="12295" width="13.7109375" style="14" customWidth="1"/>
    <col min="12296" max="12296" width="14.28515625" style="14" customWidth="1"/>
    <col min="12297" max="12297" width="13.7109375" style="14" customWidth="1"/>
    <col min="12298" max="12298" width="13.42578125" style="14" customWidth="1"/>
    <col min="12299" max="12304" width="8" style="14" customWidth="1"/>
    <col min="12305" max="12544" width="9.140625" style="14"/>
    <col min="12545" max="12545" width="0.140625" style="14" customWidth="1"/>
    <col min="12546" max="12547" width="9.140625" style="14"/>
    <col min="12548" max="12548" width="9" style="14" customWidth="1"/>
    <col min="12549" max="12550" width="9.140625" style="14"/>
    <col min="12551" max="12551" width="13.7109375" style="14" customWidth="1"/>
    <col min="12552" max="12552" width="14.28515625" style="14" customWidth="1"/>
    <col min="12553" max="12553" width="13.7109375" style="14" customWidth="1"/>
    <col min="12554" max="12554" width="13.42578125" style="14" customWidth="1"/>
    <col min="12555" max="12560" width="8" style="14" customWidth="1"/>
    <col min="12561" max="12800" width="9.140625" style="14"/>
    <col min="12801" max="12801" width="0.140625" style="14" customWidth="1"/>
    <col min="12802" max="12803" width="9.140625" style="14"/>
    <col min="12804" max="12804" width="9" style="14" customWidth="1"/>
    <col min="12805" max="12806" width="9.140625" style="14"/>
    <col min="12807" max="12807" width="13.7109375" style="14" customWidth="1"/>
    <col min="12808" max="12808" width="14.28515625" style="14" customWidth="1"/>
    <col min="12809" max="12809" width="13.7109375" style="14" customWidth="1"/>
    <col min="12810" max="12810" width="13.42578125" style="14" customWidth="1"/>
    <col min="12811" max="12816" width="8" style="14" customWidth="1"/>
    <col min="12817" max="13056" width="9.140625" style="14"/>
    <col min="13057" max="13057" width="0.140625" style="14" customWidth="1"/>
    <col min="13058" max="13059" width="9.140625" style="14"/>
    <col min="13060" max="13060" width="9" style="14" customWidth="1"/>
    <col min="13061" max="13062" width="9.140625" style="14"/>
    <col min="13063" max="13063" width="13.7109375" style="14" customWidth="1"/>
    <col min="13064" max="13064" width="14.28515625" style="14" customWidth="1"/>
    <col min="13065" max="13065" width="13.7109375" style="14" customWidth="1"/>
    <col min="13066" max="13066" width="13.42578125" style="14" customWidth="1"/>
    <col min="13067" max="13072" width="8" style="14" customWidth="1"/>
    <col min="13073" max="13312" width="9.140625" style="14"/>
    <col min="13313" max="13313" width="0.140625" style="14" customWidth="1"/>
    <col min="13314" max="13315" width="9.140625" style="14"/>
    <col min="13316" max="13316" width="9" style="14" customWidth="1"/>
    <col min="13317" max="13318" width="9.140625" style="14"/>
    <col min="13319" max="13319" width="13.7109375" style="14" customWidth="1"/>
    <col min="13320" max="13320" width="14.28515625" style="14" customWidth="1"/>
    <col min="13321" max="13321" width="13.7109375" style="14" customWidth="1"/>
    <col min="13322" max="13322" width="13.42578125" style="14" customWidth="1"/>
    <col min="13323" max="13328" width="8" style="14" customWidth="1"/>
    <col min="13329" max="13568" width="9.140625" style="14"/>
    <col min="13569" max="13569" width="0.140625" style="14" customWidth="1"/>
    <col min="13570" max="13571" width="9.140625" style="14"/>
    <col min="13572" max="13572" width="9" style="14" customWidth="1"/>
    <col min="13573" max="13574" width="9.140625" style="14"/>
    <col min="13575" max="13575" width="13.7109375" style="14" customWidth="1"/>
    <col min="13576" max="13576" width="14.28515625" style="14" customWidth="1"/>
    <col min="13577" max="13577" width="13.7109375" style="14" customWidth="1"/>
    <col min="13578" max="13578" width="13.42578125" style="14" customWidth="1"/>
    <col min="13579" max="13584" width="8" style="14" customWidth="1"/>
    <col min="13585" max="13824" width="9.140625" style="14"/>
    <col min="13825" max="13825" width="0.140625" style="14" customWidth="1"/>
    <col min="13826" max="13827" width="9.140625" style="14"/>
    <col min="13828" max="13828" width="9" style="14" customWidth="1"/>
    <col min="13829" max="13830" width="9.140625" style="14"/>
    <col min="13831" max="13831" width="13.7109375" style="14" customWidth="1"/>
    <col min="13832" max="13832" width="14.28515625" style="14" customWidth="1"/>
    <col min="13833" max="13833" width="13.7109375" style="14" customWidth="1"/>
    <col min="13834" max="13834" width="13.42578125" style="14" customWidth="1"/>
    <col min="13835" max="13840" width="8" style="14" customWidth="1"/>
    <col min="13841" max="14080" width="9.140625" style="14"/>
    <col min="14081" max="14081" width="0.140625" style="14" customWidth="1"/>
    <col min="14082" max="14083" width="9.140625" style="14"/>
    <col min="14084" max="14084" width="9" style="14" customWidth="1"/>
    <col min="14085" max="14086" width="9.140625" style="14"/>
    <col min="14087" max="14087" width="13.7109375" style="14" customWidth="1"/>
    <col min="14088" max="14088" width="14.28515625" style="14" customWidth="1"/>
    <col min="14089" max="14089" width="13.7109375" style="14" customWidth="1"/>
    <col min="14090" max="14090" width="13.42578125" style="14" customWidth="1"/>
    <col min="14091" max="14096" width="8" style="14" customWidth="1"/>
    <col min="14097" max="14336" width="9.140625" style="14"/>
    <col min="14337" max="14337" width="0.140625" style="14" customWidth="1"/>
    <col min="14338" max="14339" width="9.140625" style="14"/>
    <col min="14340" max="14340" width="9" style="14" customWidth="1"/>
    <col min="14341" max="14342" width="9.140625" style="14"/>
    <col min="14343" max="14343" width="13.7109375" style="14" customWidth="1"/>
    <col min="14344" max="14344" width="14.28515625" style="14" customWidth="1"/>
    <col min="14345" max="14345" width="13.7109375" style="14" customWidth="1"/>
    <col min="14346" max="14346" width="13.42578125" style="14" customWidth="1"/>
    <col min="14347" max="14352" width="8" style="14" customWidth="1"/>
    <col min="14353" max="14592" width="9.140625" style="14"/>
    <col min="14593" max="14593" width="0.140625" style="14" customWidth="1"/>
    <col min="14594" max="14595" width="9.140625" style="14"/>
    <col min="14596" max="14596" width="9" style="14" customWidth="1"/>
    <col min="14597" max="14598" width="9.140625" style="14"/>
    <col min="14599" max="14599" width="13.7109375" style="14" customWidth="1"/>
    <col min="14600" max="14600" width="14.28515625" style="14" customWidth="1"/>
    <col min="14601" max="14601" width="13.7109375" style="14" customWidth="1"/>
    <col min="14602" max="14602" width="13.42578125" style="14" customWidth="1"/>
    <col min="14603" max="14608" width="8" style="14" customWidth="1"/>
    <col min="14609" max="14848" width="9.140625" style="14"/>
    <col min="14849" max="14849" width="0.140625" style="14" customWidth="1"/>
    <col min="14850" max="14851" width="9.140625" style="14"/>
    <col min="14852" max="14852" width="9" style="14" customWidth="1"/>
    <col min="14853" max="14854" width="9.140625" style="14"/>
    <col min="14855" max="14855" width="13.7109375" style="14" customWidth="1"/>
    <col min="14856" max="14856" width="14.28515625" style="14" customWidth="1"/>
    <col min="14857" max="14857" width="13.7109375" style="14" customWidth="1"/>
    <col min="14858" max="14858" width="13.42578125" style="14" customWidth="1"/>
    <col min="14859" max="14864" width="8" style="14" customWidth="1"/>
    <col min="14865" max="15104" width="9.140625" style="14"/>
    <col min="15105" max="15105" width="0.140625" style="14" customWidth="1"/>
    <col min="15106" max="15107" width="9.140625" style="14"/>
    <col min="15108" max="15108" width="9" style="14" customWidth="1"/>
    <col min="15109" max="15110" width="9.140625" style="14"/>
    <col min="15111" max="15111" width="13.7109375" style="14" customWidth="1"/>
    <col min="15112" max="15112" width="14.28515625" style="14" customWidth="1"/>
    <col min="15113" max="15113" width="13.7109375" style="14" customWidth="1"/>
    <col min="15114" max="15114" width="13.42578125" style="14" customWidth="1"/>
    <col min="15115" max="15120" width="8" style="14" customWidth="1"/>
    <col min="15121" max="15360" width="9.140625" style="14"/>
    <col min="15361" max="15361" width="0.140625" style="14" customWidth="1"/>
    <col min="15362" max="15363" width="9.140625" style="14"/>
    <col min="15364" max="15364" width="9" style="14" customWidth="1"/>
    <col min="15365" max="15366" width="9.140625" style="14"/>
    <col min="15367" max="15367" width="13.7109375" style="14" customWidth="1"/>
    <col min="15368" max="15368" width="14.28515625" style="14" customWidth="1"/>
    <col min="15369" max="15369" width="13.7109375" style="14" customWidth="1"/>
    <col min="15370" max="15370" width="13.42578125" style="14" customWidth="1"/>
    <col min="15371" max="15376" width="8" style="14" customWidth="1"/>
    <col min="15377" max="15616" width="9.140625" style="14"/>
    <col min="15617" max="15617" width="0.140625" style="14" customWidth="1"/>
    <col min="15618" max="15619" width="9.140625" style="14"/>
    <col min="15620" max="15620" width="9" style="14" customWidth="1"/>
    <col min="15621" max="15622" width="9.140625" style="14"/>
    <col min="15623" max="15623" width="13.7109375" style="14" customWidth="1"/>
    <col min="15624" max="15624" width="14.28515625" style="14" customWidth="1"/>
    <col min="15625" max="15625" width="13.7109375" style="14" customWidth="1"/>
    <col min="15626" max="15626" width="13.42578125" style="14" customWidth="1"/>
    <col min="15627" max="15632" width="8" style="14" customWidth="1"/>
    <col min="15633" max="15872" width="9.140625" style="14"/>
    <col min="15873" max="15873" width="0.140625" style="14" customWidth="1"/>
    <col min="15874" max="15875" width="9.140625" style="14"/>
    <col min="15876" max="15876" width="9" style="14" customWidth="1"/>
    <col min="15877" max="15878" width="9.140625" style="14"/>
    <col min="15879" max="15879" width="13.7109375" style="14" customWidth="1"/>
    <col min="15880" max="15880" width="14.28515625" style="14" customWidth="1"/>
    <col min="15881" max="15881" width="13.7109375" style="14" customWidth="1"/>
    <col min="15882" max="15882" width="13.42578125" style="14" customWidth="1"/>
    <col min="15883" max="15888" width="8" style="14" customWidth="1"/>
    <col min="15889" max="16128" width="9.140625" style="14"/>
    <col min="16129" max="16129" width="0.140625" style="14" customWidth="1"/>
    <col min="16130" max="16131" width="9.140625" style="14"/>
    <col min="16132" max="16132" width="9" style="14" customWidth="1"/>
    <col min="16133" max="16134" width="9.140625" style="14"/>
    <col min="16135" max="16135" width="13.7109375" style="14" customWidth="1"/>
    <col min="16136" max="16136" width="14.28515625" style="14" customWidth="1"/>
    <col min="16137" max="16137" width="13.7109375" style="14" customWidth="1"/>
    <col min="16138" max="16138" width="13.42578125" style="14" customWidth="1"/>
    <col min="16139" max="16144" width="8" style="14" customWidth="1"/>
    <col min="16145" max="16384" width="9.140625" style="14"/>
  </cols>
  <sheetData>
    <row r="1" spans="1:10" ht="15.75" x14ac:dyDescent="0.25">
      <c r="G1" s="293" t="s">
        <v>998</v>
      </c>
      <c r="H1" s="293"/>
      <c r="I1" s="293"/>
      <c r="J1" s="293"/>
    </row>
    <row r="2" spans="1:10" ht="15.75" x14ac:dyDescent="0.25">
      <c r="G2" s="293" t="s">
        <v>14</v>
      </c>
      <c r="H2" s="293"/>
      <c r="I2" s="293"/>
      <c r="J2" s="293"/>
    </row>
    <row r="3" spans="1:10" ht="15.75" x14ac:dyDescent="0.25">
      <c r="G3" s="293" t="s">
        <v>11</v>
      </c>
      <c r="H3" s="293"/>
      <c r="I3" s="293"/>
      <c r="J3" s="293"/>
    </row>
    <row r="4" spans="1:10" ht="15.75" x14ac:dyDescent="0.25">
      <c r="G4" s="293" t="s">
        <v>1008</v>
      </c>
      <c r="H4" s="293"/>
      <c r="I4" s="293"/>
      <c r="J4" s="293"/>
    </row>
    <row r="5" spans="1:10" ht="96.75" customHeight="1" x14ac:dyDescent="0.2">
      <c r="G5" s="272" t="s">
        <v>624</v>
      </c>
      <c r="H5" s="272"/>
      <c r="I5" s="272"/>
      <c r="J5" s="272"/>
    </row>
    <row r="6" spans="1:10" ht="15.75" x14ac:dyDescent="0.25">
      <c r="A6" s="13"/>
      <c r="B6" s="13"/>
      <c r="C6" s="13"/>
      <c r="D6" s="13"/>
      <c r="E6" s="13"/>
      <c r="G6" s="15"/>
      <c r="H6" s="294" t="s">
        <v>372</v>
      </c>
      <c r="I6" s="295"/>
      <c r="J6" s="295"/>
    </row>
    <row r="7" spans="1:10" ht="15.75" x14ac:dyDescent="0.2">
      <c r="A7" s="13"/>
      <c r="B7" s="13"/>
      <c r="C7" s="13"/>
      <c r="D7" s="13"/>
      <c r="E7" s="13"/>
      <c r="G7" s="272" t="s">
        <v>0</v>
      </c>
      <c r="H7" s="272"/>
      <c r="I7" s="272"/>
      <c r="J7" s="272"/>
    </row>
    <row r="8" spans="1:10" ht="15.75" x14ac:dyDescent="0.2">
      <c r="A8" s="13"/>
      <c r="B8" s="13"/>
      <c r="C8" s="13"/>
      <c r="D8" s="13"/>
      <c r="E8" s="13"/>
      <c r="G8" s="272" t="s">
        <v>1</v>
      </c>
      <c r="H8" s="272"/>
      <c r="I8" s="272"/>
      <c r="J8" s="272"/>
    </row>
    <row r="9" spans="1:10" ht="15.75" x14ac:dyDescent="0.2">
      <c r="A9" s="13"/>
      <c r="B9" s="13"/>
      <c r="C9" s="13"/>
      <c r="D9" s="13"/>
      <c r="E9" s="13"/>
      <c r="G9" s="272" t="s">
        <v>626</v>
      </c>
      <c r="H9" s="272"/>
      <c r="I9" s="272"/>
      <c r="J9" s="272"/>
    </row>
    <row r="10" spans="1:10" ht="15.75" x14ac:dyDescent="0.2">
      <c r="A10" s="13"/>
      <c r="B10" s="13"/>
      <c r="C10" s="13"/>
      <c r="D10" s="13"/>
      <c r="E10" s="13"/>
      <c r="G10" s="272" t="s">
        <v>15</v>
      </c>
      <c r="H10" s="272"/>
      <c r="I10" s="272"/>
      <c r="J10" s="272"/>
    </row>
    <row r="11" spans="1:10" ht="15.75" x14ac:dyDescent="0.2">
      <c r="A11" s="13"/>
      <c r="B11" s="13"/>
      <c r="C11" s="13"/>
      <c r="D11" s="13"/>
      <c r="E11" s="13"/>
      <c r="G11" s="272" t="s">
        <v>623</v>
      </c>
      <c r="H11" s="272"/>
      <c r="I11" s="272"/>
      <c r="J11" s="272"/>
    </row>
    <row r="12" spans="1:10" ht="15.75" x14ac:dyDescent="0.2">
      <c r="A12" s="13"/>
      <c r="B12" s="13"/>
      <c r="C12" s="13"/>
      <c r="D12" s="13"/>
      <c r="E12" s="13"/>
      <c r="G12" s="272" t="s">
        <v>2</v>
      </c>
      <c r="H12" s="272"/>
      <c r="I12" s="272"/>
      <c r="J12" s="272"/>
    </row>
    <row r="13" spans="1:10" s="79" customFormat="1" ht="15.75" customHeight="1" x14ac:dyDescent="0.2"/>
    <row r="14" spans="1:10" ht="15.75" x14ac:dyDescent="0.25">
      <c r="A14" s="13"/>
      <c r="B14" s="296" t="s">
        <v>1007</v>
      </c>
      <c r="C14" s="296"/>
      <c r="D14" s="296"/>
      <c r="E14" s="296"/>
      <c r="F14" s="296"/>
      <c r="G14" s="296"/>
      <c r="H14" s="296"/>
      <c r="I14" s="296"/>
      <c r="J14" s="296"/>
    </row>
    <row r="15" spans="1:10" ht="15.75" x14ac:dyDescent="0.25">
      <c r="A15" s="13"/>
      <c r="B15" s="296" t="s">
        <v>625</v>
      </c>
      <c r="C15" s="296"/>
      <c r="D15" s="296"/>
      <c r="E15" s="296"/>
      <c r="F15" s="296"/>
      <c r="G15" s="296"/>
      <c r="H15" s="296"/>
      <c r="I15" s="296"/>
      <c r="J15" s="296"/>
    </row>
    <row r="16" spans="1:10" x14ac:dyDescent="0.2">
      <c r="A16" s="13"/>
      <c r="B16" s="13"/>
      <c r="C16" s="13"/>
      <c r="D16" s="13"/>
      <c r="E16" s="13"/>
      <c r="F16" s="16"/>
      <c r="G16" s="13"/>
      <c r="H16" s="13"/>
      <c r="J16" s="236" t="s">
        <v>17</v>
      </c>
    </row>
    <row r="17" spans="1:19" ht="14.25" x14ac:dyDescent="0.2">
      <c r="A17" s="13"/>
      <c r="B17" s="297" t="s">
        <v>373</v>
      </c>
      <c r="C17" s="298"/>
      <c r="D17" s="299"/>
      <c r="E17" s="297" t="s">
        <v>374</v>
      </c>
      <c r="F17" s="298"/>
      <c r="G17" s="299"/>
      <c r="H17" s="17" t="s">
        <v>24</v>
      </c>
      <c r="I17" s="17" t="s">
        <v>25</v>
      </c>
      <c r="J17" s="18" t="s">
        <v>26</v>
      </c>
    </row>
    <row r="18" spans="1:19" ht="30" customHeight="1" x14ac:dyDescent="0.25">
      <c r="A18" s="13"/>
      <c r="B18" s="300" t="s">
        <v>375</v>
      </c>
      <c r="C18" s="301"/>
      <c r="D18" s="302"/>
      <c r="E18" s="303" t="s">
        <v>376</v>
      </c>
      <c r="F18" s="304"/>
      <c r="G18" s="305"/>
      <c r="H18" s="19">
        <f>H19</f>
        <v>16374753.529999999</v>
      </c>
      <c r="I18" s="19">
        <f>I19</f>
        <v>0</v>
      </c>
      <c r="J18" s="20">
        <f>J19</f>
        <v>0</v>
      </c>
      <c r="M18" s="294"/>
      <c r="N18" s="294"/>
      <c r="O18" s="294"/>
      <c r="P18" s="294"/>
      <c r="Q18" s="294"/>
      <c r="R18" s="294"/>
      <c r="S18" s="294"/>
    </row>
    <row r="19" spans="1:19" ht="43.5" customHeight="1" x14ac:dyDescent="0.2">
      <c r="A19" s="13"/>
      <c r="B19" s="300" t="s">
        <v>377</v>
      </c>
      <c r="C19" s="301"/>
      <c r="D19" s="302"/>
      <c r="E19" s="303" t="s">
        <v>378</v>
      </c>
      <c r="F19" s="304"/>
      <c r="G19" s="305"/>
      <c r="H19" s="19">
        <f>H20+H24</f>
        <v>16374753.529999999</v>
      </c>
      <c r="I19" s="19">
        <f>I20+I24</f>
        <v>0</v>
      </c>
      <c r="J19" s="20">
        <f>J20+J24</f>
        <v>0</v>
      </c>
    </row>
    <row r="20" spans="1:19" ht="36" customHeight="1" x14ac:dyDescent="0.2">
      <c r="A20" s="13"/>
      <c r="B20" s="308" t="s">
        <v>379</v>
      </c>
      <c r="C20" s="309"/>
      <c r="D20" s="310"/>
      <c r="E20" s="311" t="s">
        <v>380</v>
      </c>
      <c r="F20" s="312"/>
      <c r="G20" s="313"/>
      <c r="H20" s="21">
        <f>H21</f>
        <v>-4149123.58</v>
      </c>
      <c r="I20" s="21">
        <f t="shared" ref="I20:J22" si="0">I21</f>
        <v>0</v>
      </c>
      <c r="J20" s="22">
        <f t="shared" si="0"/>
        <v>0</v>
      </c>
    </row>
    <row r="21" spans="1:19" ht="35.25" customHeight="1" x14ac:dyDescent="0.2">
      <c r="A21" s="13"/>
      <c r="B21" s="308" t="s">
        <v>381</v>
      </c>
      <c r="C21" s="309"/>
      <c r="D21" s="310"/>
      <c r="E21" s="311" t="s">
        <v>382</v>
      </c>
      <c r="F21" s="312"/>
      <c r="G21" s="313"/>
      <c r="H21" s="21">
        <f>H22</f>
        <v>-4149123.58</v>
      </c>
      <c r="I21" s="21">
        <f t="shared" si="0"/>
        <v>0</v>
      </c>
      <c r="J21" s="22">
        <f t="shared" si="0"/>
        <v>0</v>
      </c>
    </row>
    <row r="22" spans="1:19" ht="38.25" customHeight="1" x14ac:dyDescent="0.2">
      <c r="A22" s="13"/>
      <c r="B22" s="308" t="s">
        <v>383</v>
      </c>
      <c r="C22" s="309"/>
      <c r="D22" s="310"/>
      <c r="E22" s="311" t="s">
        <v>384</v>
      </c>
      <c r="F22" s="312"/>
      <c r="G22" s="313"/>
      <c r="H22" s="21">
        <f>H23</f>
        <v>-4149123.58</v>
      </c>
      <c r="I22" s="21">
        <f t="shared" si="0"/>
        <v>0</v>
      </c>
      <c r="J22" s="22">
        <f t="shared" si="0"/>
        <v>0</v>
      </c>
    </row>
    <row r="23" spans="1:19" ht="51.75" customHeight="1" x14ac:dyDescent="0.2">
      <c r="A23" s="13"/>
      <c r="B23" s="308" t="s">
        <v>385</v>
      </c>
      <c r="C23" s="309"/>
      <c r="D23" s="310"/>
      <c r="E23" s="311" t="s">
        <v>386</v>
      </c>
      <c r="F23" s="312"/>
      <c r="G23" s="313"/>
      <c r="H23" s="21">
        <v>-4149123.58</v>
      </c>
      <c r="I23" s="21">
        <v>0</v>
      </c>
      <c r="J23" s="22">
        <v>0</v>
      </c>
    </row>
    <row r="24" spans="1:19" ht="36.75" customHeight="1" x14ac:dyDescent="0.2">
      <c r="A24" s="13"/>
      <c r="B24" s="308" t="s">
        <v>387</v>
      </c>
      <c r="C24" s="309"/>
      <c r="D24" s="310"/>
      <c r="E24" s="311" t="s">
        <v>388</v>
      </c>
      <c r="F24" s="312"/>
      <c r="G24" s="313"/>
      <c r="H24" s="21">
        <f>H25</f>
        <v>20523877.109999999</v>
      </c>
      <c r="I24" s="21">
        <f t="shared" ref="I24:J26" si="1">I25</f>
        <v>0</v>
      </c>
      <c r="J24" s="22">
        <f t="shared" si="1"/>
        <v>0</v>
      </c>
    </row>
    <row r="25" spans="1:19" ht="35.25" customHeight="1" x14ac:dyDescent="0.2">
      <c r="A25" s="13"/>
      <c r="B25" s="308" t="s">
        <v>389</v>
      </c>
      <c r="C25" s="309"/>
      <c r="D25" s="310"/>
      <c r="E25" s="311" t="s">
        <v>390</v>
      </c>
      <c r="F25" s="312"/>
      <c r="G25" s="313"/>
      <c r="H25" s="21">
        <f>H26</f>
        <v>20523877.109999999</v>
      </c>
      <c r="I25" s="21">
        <f t="shared" si="1"/>
        <v>0</v>
      </c>
      <c r="J25" s="22">
        <f t="shared" si="1"/>
        <v>0</v>
      </c>
    </row>
    <row r="26" spans="1:19" ht="30.75" customHeight="1" x14ac:dyDescent="0.2">
      <c r="A26" s="13"/>
      <c r="B26" s="308" t="s">
        <v>391</v>
      </c>
      <c r="C26" s="309"/>
      <c r="D26" s="310"/>
      <c r="E26" s="311" t="s">
        <v>392</v>
      </c>
      <c r="F26" s="312"/>
      <c r="G26" s="313"/>
      <c r="H26" s="21">
        <f>H27</f>
        <v>20523877.109999999</v>
      </c>
      <c r="I26" s="21">
        <f t="shared" si="1"/>
        <v>0</v>
      </c>
      <c r="J26" s="22">
        <f t="shared" si="1"/>
        <v>0</v>
      </c>
    </row>
    <row r="27" spans="1:19" ht="54" customHeight="1" x14ac:dyDescent="0.2">
      <c r="A27" s="13"/>
      <c r="B27" s="308" t="s">
        <v>393</v>
      </c>
      <c r="C27" s="309"/>
      <c r="D27" s="310"/>
      <c r="E27" s="311" t="s">
        <v>394</v>
      </c>
      <c r="F27" s="312"/>
      <c r="G27" s="313"/>
      <c r="H27" s="21">
        <v>20523877.109999999</v>
      </c>
      <c r="I27" s="21">
        <v>0</v>
      </c>
      <c r="J27" s="22">
        <v>0</v>
      </c>
    </row>
    <row r="28" spans="1:19" ht="43.5" customHeight="1" x14ac:dyDescent="0.2">
      <c r="A28" s="13"/>
      <c r="B28" s="303" t="s">
        <v>395</v>
      </c>
      <c r="C28" s="304"/>
      <c r="D28" s="304"/>
      <c r="E28" s="306"/>
      <c r="F28" s="306"/>
      <c r="G28" s="307"/>
      <c r="H28" s="19">
        <f>H18</f>
        <v>16374753.529999999</v>
      </c>
      <c r="I28" s="19">
        <f>I18</f>
        <v>0</v>
      </c>
      <c r="J28" s="20">
        <f>J18</f>
        <v>0</v>
      </c>
    </row>
    <row r="29" spans="1:19" x14ac:dyDescent="0.2">
      <c r="H29" s="23"/>
    </row>
    <row r="30" spans="1:19" x14ac:dyDescent="0.2">
      <c r="H30" s="23"/>
    </row>
    <row r="36" spans="9:9" x14ac:dyDescent="0.2">
      <c r="I36" s="235"/>
    </row>
  </sheetData>
  <mergeCells count="38">
    <mergeCell ref="B19:D19"/>
    <mergeCell ref="E20:G20"/>
    <mergeCell ref="B21:D21"/>
    <mergeCell ref="E21:G21"/>
    <mergeCell ref="B22:D22"/>
    <mergeCell ref="E22:G22"/>
    <mergeCell ref="M18:S18"/>
    <mergeCell ref="B18:D18"/>
    <mergeCell ref="E18:G18"/>
    <mergeCell ref="E19:G19"/>
    <mergeCell ref="B28:G28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0:D20"/>
    <mergeCell ref="G11:J11"/>
    <mergeCell ref="B14:J14"/>
    <mergeCell ref="B15:J15"/>
    <mergeCell ref="B17:D17"/>
    <mergeCell ref="E17:G17"/>
    <mergeCell ref="G12:J12"/>
    <mergeCell ref="G7:J7"/>
    <mergeCell ref="G8:J8"/>
    <mergeCell ref="G9:J9"/>
    <mergeCell ref="G10:J10"/>
    <mergeCell ref="H6:J6"/>
    <mergeCell ref="G1:J1"/>
    <mergeCell ref="G2:J2"/>
    <mergeCell ref="G3:J3"/>
    <mergeCell ref="G4:J4"/>
    <mergeCell ref="G5:J5"/>
  </mergeCells>
  <pageMargins left="0.74803149606299213" right="0.74803149606299213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zoomScale="80" zoomScaleNormal="80" zoomScaleSheetLayoutView="70" workbookViewId="0">
      <selection activeCell="G5" sqref="G5:I5"/>
    </sheetView>
  </sheetViews>
  <sheetFormatPr defaultRowHeight="12.75" x14ac:dyDescent="0.2"/>
  <cols>
    <col min="1" max="1" width="44.42578125" style="29" customWidth="1"/>
    <col min="2" max="3" width="8.5703125" style="29" customWidth="1"/>
    <col min="4" max="4" width="7.7109375" style="29" customWidth="1"/>
    <col min="5" max="5" width="14.7109375" style="29" bestFit="1" customWidth="1"/>
    <col min="6" max="6" width="6.85546875" style="29" customWidth="1"/>
    <col min="7" max="9" width="16.7109375" style="29" customWidth="1"/>
    <col min="10" max="16384" width="9.140625" style="29"/>
  </cols>
  <sheetData>
    <row r="1" spans="1:9" ht="17.25" customHeight="1" x14ac:dyDescent="0.2">
      <c r="H1" s="260" t="s">
        <v>396</v>
      </c>
      <c r="I1" s="260"/>
    </row>
    <row r="2" spans="1:9" ht="15.75" customHeight="1" x14ac:dyDescent="0.2">
      <c r="H2" s="260" t="s">
        <v>14</v>
      </c>
      <c r="I2" s="260"/>
    </row>
    <row r="3" spans="1:9" ht="19.5" customHeight="1" x14ac:dyDescent="0.2">
      <c r="H3" s="260" t="s">
        <v>11</v>
      </c>
      <c r="I3" s="260"/>
    </row>
    <row r="4" spans="1:9" ht="19.149999999999999" customHeight="1" x14ac:dyDescent="0.2">
      <c r="H4" s="260" t="s">
        <v>1009</v>
      </c>
      <c r="I4" s="260"/>
    </row>
    <row r="5" spans="1:9" ht="102.75" customHeight="1" x14ac:dyDescent="0.2">
      <c r="G5" s="261" t="s">
        <v>624</v>
      </c>
      <c r="H5" s="261"/>
      <c r="I5" s="261"/>
    </row>
    <row r="6" spans="1:9" ht="20.25" customHeight="1" x14ac:dyDescent="0.2">
      <c r="G6" s="260" t="s">
        <v>949</v>
      </c>
      <c r="H6" s="260"/>
      <c r="I6" s="260"/>
    </row>
    <row r="7" spans="1:9" ht="15.75" x14ac:dyDescent="0.2">
      <c r="G7" s="260" t="s">
        <v>14</v>
      </c>
      <c r="H7" s="260"/>
      <c r="I7" s="260"/>
    </row>
    <row r="8" spans="1:9" ht="15.75" x14ac:dyDescent="0.2">
      <c r="G8" s="260" t="s">
        <v>11</v>
      </c>
      <c r="H8" s="260"/>
      <c r="I8" s="260"/>
    </row>
    <row r="9" spans="1:9" ht="15.75" x14ac:dyDescent="0.2">
      <c r="G9" s="260" t="s">
        <v>597</v>
      </c>
      <c r="H9" s="260"/>
      <c r="I9" s="260"/>
    </row>
    <row r="10" spans="1:9" ht="15.75" x14ac:dyDescent="0.2">
      <c r="G10" s="260" t="s">
        <v>15</v>
      </c>
      <c r="H10" s="260"/>
      <c r="I10" s="260"/>
    </row>
    <row r="11" spans="1:9" ht="15.75" x14ac:dyDescent="0.2">
      <c r="G11" s="260" t="s">
        <v>12</v>
      </c>
      <c r="H11" s="260"/>
      <c r="I11" s="260"/>
    </row>
    <row r="12" spans="1:9" ht="15.75" x14ac:dyDescent="0.2">
      <c r="A12" s="29" t="s">
        <v>16</v>
      </c>
      <c r="G12" s="260" t="s">
        <v>2</v>
      </c>
      <c r="H12" s="260"/>
      <c r="I12" s="260"/>
    </row>
    <row r="13" spans="1:9" ht="15.75" x14ac:dyDescent="0.2">
      <c r="A13" s="30" t="s">
        <v>16</v>
      </c>
      <c r="B13" s="30" t="s">
        <v>16</v>
      </c>
      <c r="C13" s="30" t="s">
        <v>16</v>
      </c>
      <c r="D13" s="31" t="s">
        <v>16</v>
      </c>
      <c r="E13" s="31" t="s">
        <v>16</v>
      </c>
      <c r="F13" s="31" t="s">
        <v>16</v>
      </c>
      <c r="G13" s="262" t="s">
        <v>16</v>
      </c>
      <c r="H13" s="262"/>
      <c r="I13" s="262"/>
    </row>
    <row r="14" spans="1:9" ht="42" customHeight="1" x14ac:dyDescent="0.2">
      <c r="A14" s="263" t="s">
        <v>999</v>
      </c>
      <c r="B14" s="263"/>
      <c r="C14" s="263"/>
      <c r="D14" s="263"/>
      <c r="E14" s="263"/>
      <c r="F14" s="263"/>
      <c r="G14" s="263"/>
      <c r="H14" s="263"/>
      <c r="I14" s="263"/>
    </row>
    <row r="15" spans="1:9" ht="15.75" x14ac:dyDescent="0.2">
      <c r="A15" s="260" t="s">
        <v>17</v>
      </c>
      <c r="B15" s="260"/>
      <c r="C15" s="260"/>
      <c r="D15" s="260"/>
      <c r="E15" s="260"/>
      <c r="F15" s="260"/>
      <c r="G15" s="260"/>
      <c r="H15" s="260"/>
      <c r="I15" s="260"/>
    </row>
    <row r="16" spans="1:9" ht="15.75" x14ac:dyDescent="0.2">
      <c r="A16" s="32" t="s">
        <v>18</v>
      </c>
      <c r="B16" s="32" t="s">
        <v>19</v>
      </c>
      <c r="C16" s="32" t="s">
        <v>20</v>
      </c>
      <c r="D16" s="32" t="s">
        <v>21</v>
      </c>
      <c r="E16" s="32" t="s">
        <v>22</v>
      </c>
      <c r="F16" s="32" t="s">
        <v>23</v>
      </c>
      <c r="G16" s="32" t="s">
        <v>24</v>
      </c>
      <c r="H16" s="32" t="s">
        <v>25</v>
      </c>
      <c r="I16" s="32" t="s">
        <v>26</v>
      </c>
    </row>
    <row r="17" spans="1:9" ht="31.5" hidden="1" x14ac:dyDescent="0.2">
      <c r="A17" s="33" t="s">
        <v>27</v>
      </c>
      <c r="B17" s="34" t="s">
        <v>28</v>
      </c>
      <c r="C17" s="34" t="s">
        <v>16</v>
      </c>
      <c r="D17" s="34" t="s">
        <v>16</v>
      </c>
      <c r="E17" s="35" t="s">
        <v>16</v>
      </c>
      <c r="F17" s="35" t="s">
        <v>16</v>
      </c>
      <c r="G17" s="36">
        <f>G18</f>
        <v>0</v>
      </c>
      <c r="H17" s="36">
        <f t="shared" ref="H17:I17" si="0">H18</f>
        <v>0</v>
      </c>
      <c r="I17" s="36">
        <f t="shared" si="0"/>
        <v>0</v>
      </c>
    </row>
    <row r="18" spans="1:9" ht="15.75" hidden="1" x14ac:dyDescent="0.2">
      <c r="A18" s="37" t="s">
        <v>29</v>
      </c>
      <c r="B18" s="32" t="s">
        <v>28</v>
      </c>
      <c r="C18" s="32" t="s">
        <v>30</v>
      </c>
      <c r="D18" s="32" t="s">
        <v>16</v>
      </c>
      <c r="E18" s="32" t="s">
        <v>16</v>
      </c>
      <c r="F18" s="32" t="s">
        <v>16</v>
      </c>
      <c r="G18" s="38">
        <f>G19+G23+G32</f>
        <v>0</v>
      </c>
      <c r="H18" s="38">
        <f t="shared" ref="H18:I18" si="1">H19+H23</f>
        <v>0</v>
      </c>
      <c r="I18" s="38">
        <f t="shared" si="1"/>
        <v>0</v>
      </c>
    </row>
    <row r="19" spans="1:9" ht="63" hidden="1" x14ac:dyDescent="0.2">
      <c r="A19" s="37" t="s">
        <v>31</v>
      </c>
      <c r="B19" s="32" t="s">
        <v>28</v>
      </c>
      <c r="C19" s="32" t="s">
        <v>30</v>
      </c>
      <c r="D19" s="32" t="s">
        <v>32</v>
      </c>
      <c r="E19" s="32" t="s">
        <v>16</v>
      </c>
      <c r="F19" s="32" t="s">
        <v>16</v>
      </c>
      <c r="G19" s="38">
        <f>G20</f>
        <v>0</v>
      </c>
      <c r="H19" s="38">
        <f t="shared" ref="H19:I21" si="2">H20</f>
        <v>0</v>
      </c>
      <c r="I19" s="38">
        <f t="shared" si="2"/>
        <v>0</v>
      </c>
    </row>
    <row r="20" spans="1:9" ht="31.5" hidden="1" x14ac:dyDescent="0.2">
      <c r="A20" s="39" t="s">
        <v>33</v>
      </c>
      <c r="B20" s="32" t="s">
        <v>28</v>
      </c>
      <c r="C20" s="32" t="s">
        <v>30</v>
      </c>
      <c r="D20" s="32" t="s">
        <v>32</v>
      </c>
      <c r="E20" s="32" t="s">
        <v>34</v>
      </c>
      <c r="F20" s="40" t="s">
        <v>16</v>
      </c>
      <c r="G20" s="38">
        <f>G21</f>
        <v>0</v>
      </c>
      <c r="H20" s="38">
        <f t="shared" si="2"/>
        <v>0</v>
      </c>
      <c r="I20" s="38">
        <f t="shared" si="2"/>
        <v>0</v>
      </c>
    </row>
    <row r="21" spans="1:9" ht="94.5" hidden="1" x14ac:dyDescent="0.2">
      <c r="A21" s="39" t="s">
        <v>35</v>
      </c>
      <c r="B21" s="32" t="s">
        <v>28</v>
      </c>
      <c r="C21" s="32" t="s">
        <v>30</v>
      </c>
      <c r="D21" s="32" t="s">
        <v>32</v>
      </c>
      <c r="E21" s="32" t="s">
        <v>34</v>
      </c>
      <c r="F21" s="32" t="s">
        <v>8</v>
      </c>
      <c r="G21" s="38">
        <f>G22</f>
        <v>0</v>
      </c>
      <c r="H21" s="38">
        <f t="shared" si="2"/>
        <v>0</v>
      </c>
      <c r="I21" s="38">
        <f t="shared" si="2"/>
        <v>0</v>
      </c>
    </row>
    <row r="22" spans="1:9" ht="47.25" hidden="1" x14ac:dyDescent="0.2">
      <c r="A22" s="39" t="s">
        <v>36</v>
      </c>
      <c r="B22" s="32" t="s">
        <v>28</v>
      </c>
      <c r="C22" s="32" t="s">
        <v>30</v>
      </c>
      <c r="D22" s="32" t="s">
        <v>32</v>
      </c>
      <c r="E22" s="32" t="s">
        <v>34</v>
      </c>
      <c r="F22" s="32" t="s">
        <v>37</v>
      </c>
      <c r="G22" s="38"/>
      <c r="H22" s="38"/>
      <c r="I22" s="38"/>
    </row>
    <row r="23" spans="1:9" ht="78.75" hidden="1" x14ac:dyDescent="0.2">
      <c r="A23" s="37" t="s">
        <v>38</v>
      </c>
      <c r="B23" s="32" t="s">
        <v>28</v>
      </c>
      <c r="C23" s="32" t="s">
        <v>30</v>
      </c>
      <c r="D23" s="32" t="s">
        <v>39</v>
      </c>
      <c r="E23" s="32" t="s">
        <v>16</v>
      </c>
      <c r="F23" s="32" t="s">
        <v>16</v>
      </c>
      <c r="G23" s="38">
        <f>G24+G29</f>
        <v>0</v>
      </c>
      <c r="H23" s="38">
        <f>H24+H29</f>
        <v>0</v>
      </c>
      <c r="I23" s="38">
        <f>I24+I29</f>
        <v>0</v>
      </c>
    </row>
    <row r="24" spans="1:9" ht="47.25" hidden="1" x14ac:dyDescent="0.2">
      <c r="A24" s="39" t="s">
        <v>40</v>
      </c>
      <c r="B24" s="32" t="s">
        <v>28</v>
      </c>
      <c r="C24" s="32" t="s">
        <v>30</v>
      </c>
      <c r="D24" s="32" t="s">
        <v>39</v>
      </c>
      <c r="E24" s="32" t="s">
        <v>41</v>
      </c>
      <c r="F24" s="40" t="s">
        <v>16</v>
      </c>
      <c r="G24" s="38">
        <f>G25+G27</f>
        <v>0</v>
      </c>
      <c r="H24" s="38">
        <f t="shared" ref="H24:I24" si="3">H25+H27</f>
        <v>0</v>
      </c>
      <c r="I24" s="38">
        <f t="shared" si="3"/>
        <v>0</v>
      </c>
    </row>
    <row r="25" spans="1:9" ht="94.5" hidden="1" x14ac:dyDescent="0.2">
      <c r="A25" s="39" t="s">
        <v>35</v>
      </c>
      <c r="B25" s="32" t="s">
        <v>28</v>
      </c>
      <c r="C25" s="32" t="s">
        <v>30</v>
      </c>
      <c r="D25" s="32" t="s">
        <v>39</v>
      </c>
      <c r="E25" s="32" t="s">
        <v>41</v>
      </c>
      <c r="F25" s="32" t="s">
        <v>8</v>
      </c>
      <c r="G25" s="38">
        <f>G26</f>
        <v>0</v>
      </c>
      <c r="H25" s="38">
        <f t="shared" ref="H25:I25" si="4">H26</f>
        <v>0</v>
      </c>
      <c r="I25" s="38">
        <f t="shared" si="4"/>
        <v>0</v>
      </c>
    </row>
    <row r="26" spans="1:9" ht="47.25" hidden="1" x14ac:dyDescent="0.2">
      <c r="A26" s="39" t="s">
        <v>36</v>
      </c>
      <c r="B26" s="32" t="s">
        <v>28</v>
      </c>
      <c r="C26" s="32" t="s">
        <v>30</v>
      </c>
      <c r="D26" s="32" t="s">
        <v>39</v>
      </c>
      <c r="E26" s="32" t="s">
        <v>41</v>
      </c>
      <c r="F26" s="32" t="s">
        <v>37</v>
      </c>
      <c r="G26" s="38"/>
      <c r="H26" s="38"/>
      <c r="I26" s="38"/>
    </row>
    <row r="27" spans="1:9" ht="47.25" hidden="1" x14ac:dyDescent="0.2">
      <c r="A27" s="39" t="s">
        <v>42</v>
      </c>
      <c r="B27" s="32" t="s">
        <v>28</v>
      </c>
      <c r="C27" s="32" t="s">
        <v>30</v>
      </c>
      <c r="D27" s="32" t="s">
        <v>39</v>
      </c>
      <c r="E27" s="32" t="s">
        <v>41</v>
      </c>
      <c r="F27" s="32" t="s">
        <v>43</v>
      </c>
      <c r="G27" s="38">
        <f>G28</f>
        <v>0</v>
      </c>
      <c r="H27" s="38">
        <f t="shared" ref="H27:I27" si="5">H28</f>
        <v>0</v>
      </c>
      <c r="I27" s="38">
        <f t="shared" si="5"/>
        <v>0</v>
      </c>
    </row>
    <row r="28" spans="1:9" ht="47.25" hidden="1" x14ac:dyDescent="0.2">
      <c r="A28" s="39" t="s">
        <v>44</v>
      </c>
      <c r="B28" s="32" t="s">
        <v>28</v>
      </c>
      <c r="C28" s="32" t="s">
        <v>30</v>
      </c>
      <c r="D28" s="32" t="s">
        <v>39</v>
      </c>
      <c r="E28" s="32" t="s">
        <v>41</v>
      </c>
      <c r="F28" s="32" t="s">
        <v>45</v>
      </c>
      <c r="G28" s="38"/>
      <c r="H28" s="38"/>
      <c r="I28" s="38"/>
    </row>
    <row r="29" spans="1:9" ht="31.5" hidden="1" x14ac:dyDescent="0.2">
      <c r="A29" s="39" t="s">
        <v>46</v>
      </c>
      <c r="B29" s="32" t="s">
        <v>28</v>
      </c>
      <c r="C29" s="32" t="s">
        <v>30</v>
      </c>
      <c r="D29" s="32" t="s">
        <v>39</v>
      </c>
      <c r="E29" s="32" t="s">
        <v>47</v>
      </c>
      <c r="F29" s="40" t="s">
        <v>16</v>
      </c>
      <c r="G29" s="38">
        <f>G30</f>
        <v>0</v>
      </c>
      <c r="H29" s="38">
        <f t="shared" ref="H29:I30" si="6">H30</f>
        <v>0</v>
      </c>
      <c r="I29" s="38">
        <f t="shared" si="6"/>
        <v>0</v>
      </c>
    </row>
    <row r="30" spans="1:9" ht="15.75" hidden="1" x14ac:dyDescent="0.2">
      <c r="A30" s="39" t="s">
        <v>48</v>
      </c>
      <c r="B30" s="32" t="s">
        <v>28</v>
      </c>
      <c r="C30" s="32" t="s">
        <v>30</v>
      </c>
      <c r="D30" s="32" t="s">
        <v>39</v>
      </c>
      <c r="E30" s="32" t="s">
        <v>47</v>
      </c>
      <c r="F30" s="32" t="s">
        <v>49</v>
      </c>
      <c r="G30" s="38">
        <f>G31</f>
        <v>0</v>
      </c>
      <c r="H30" s="38">
        <f t="shared" si="6"/>
        <v>0</v>
      </c>
      <c r="I30" s="38">
        <f t="shared" si="6"/>
        <v>0</v>
      </c>
    </row>
    <row r="31" spans="1:9" ht="15.75" hidden="1" x14ac:dyDescent="0.2">
      <c r="A31" s="39" t="s">
        <v>50</v>
      </c>
      <c r="B31" s="32" t="s">
        <v>28</v>
      </c>
      <c r="C31" s="32" t="s">
        <v>30</v>
      </c>
      <c r="D31" s="32" t="s">
        <v>39</v>
      </c>
      <c r="E31" s="32" t="s">
        <v>47</v>
      </c>
      <c r="F31" s="32" t="s">
        <v>51</v>
      </c>
      <c r="G31" s="38"/>
      <c r="H31" s="38"/>
      <c r="I31" s="38"/>
    </row>
    <row r="32" spans="1:9" ht="15.75" hidden="1" x14ac:dyDescent="0.2">
      <c r="A32" s="37" t="s">
        <v>120</v>
      </c>
      <c r="B32" s="28" t="s">
        <v>28</v>
      </c>
      <c r="C32" s="28" t="s">
        <v>30</v>
      </c>
      <c r="D32" s="28" t="s">
        <v>121</v>
      </c>
      <c r="E32" s="32"/>
      <c r="F32" s="32"/>
      <c r="G32" s="38">
        <f>G33</f>
        <v>0</v>
      </c>
      <c r="H32" s="38"/>
      <c r="I32" s="38"/>
    </row>
    <row r="33" spans="1:9" ht="47.25" hidden="1" x14ac:dyDescent="0.2">
      <c r="A33" s="2" t="s">
        <v>400</v>
      </c>
      <c r="B33" s="28" t="s">
        <v>28</v>
      </c>
      <c r="C33" s="28" t="s">
        <v>30</v>
      </c>
      <c r="D33" s="28" t="s">
        <v>121</v>
      </c>
      <c r="E33" s="28" t="s">
        <v>401</v>
      </c>
      <c r="F33" s="28"/>
      <c r="G33" s="38">
        <f>G34</f>
        <v>0</v>
      </c>
      <c r="H33" s="38"/>
      <c r="I33" s="38"/>
    </row>
    <row r="34" spans="1:9" ht="47.25" hidden="1" x14ac:dyDescent="0.2">
      <c r="A34" s="2" t="s">
        <v>42</v>
      </c>
      <c r="B34" s="28" t="s">
        <v>28</v>
      </c>
      <c r="C34" s="28" t="s">
        <v>30</v>
      </c>
      <c r="D34" s="28" t="s">
        <v>121</v>
      </c>
      <c r="E34" s="28" t="s">
        <v>401</v>
      </c>
      <c r="F34" s="28" t="s">
        <v>43</v>
      </c>
      <c r="G34" s="38">
        <f>G35</f>
        <v>0</v>
      </c>
      <c r="H34" s="38"/>
      <c r="I34" s="38"/>
    </row>
    <row r="35" spans="1:9" ht="47.25" hidden="1" x14ac:dyDescent="0.2">
      <c r="A35" s="2" t="s">
        <v>44</v>
      </c>
      <c r="B35" s="28" t="s">
        <v>28</v>
      </c>
      <c r="C35" s="28" t="s">
        <v>30</v>
      </c>
      <c r="D35" s="28" t="s">
        <v>121</v>
      </c>
      <c r="E35" s="28" t="s">
        <v>401</v>
      </c>
      <c r="F35" s="28" t="s">
        <v>45</v>
      </c>
      <c r="G35" s="38">
        <v>0</v>
      </c>
      <c r="H35" s="38"/>
      <c r="I35" s="38"/>
    </row>
    <row r="36" spans="1:9" ht="31.5" x14ac:dyDescent="0.2">
      <c r="A36" s="33" t="s">
        <v>4</v>
      </c>
      <c r="B36" s="34" t="s">
        <v>5</v>
      </c>
      <c r="C36" s="34" t="s">
        <v>16</v>
      </c>
      <c r="D36" s="34" t="s">
        <v>16</v>
      </c>
      <c r="E36" s="35" t="s">
        <v>16</v>
      </c>
      <c r="F36" s="35" t="s">
        <v>16</v>
      </c>
      <c r="G36" s="36">
        <f>G37+G130</f>
        <v>21787636.27</v>
      </c>
      <c r="H36" s="36">
        <f>H37+H130</f>
        <v>0</v>
      </c>
      <c r="I36" s="36">
        <f>I37+I130</f>
        <v>0</v>
      </c>
    </row>
    <row r="37" spans="1:9" ht="15.75" x14ac:dyDescent="0.2">
      <c r="A37" s="37" t="s">
        <v>52</v>
      </c>
      <c r="B37" s="32" t="s">
        <v>5</v>
      </c>
      <c r="C37" s="32" t="s">
        <v>53</v>
      </c>
      <c r="D37" s="32" t="s">
        <v>16</v>
      </c>
      <c r="E37" s="32" t="s">
        <v>16</v>
      </c>
      <c r="F37" s="32" t="s">
        <v>16</v>
      </c>
      <c r="G37" s="38">
        <f>G38+G48+G76+G87+G91</f>
        <v>21787636.27</v>
      </c>
      <c r="H37" s="38">
        <f>H38+H48+H76+H87+H91</f>
        <v>0</v>
      </c>
      <c r="I37" s="38">
        <f>I38+I48+I76+I87+I91</f>
        <v>0</v>
      </c>
    </row>
    <row r="38" spans="1:9" ht="15.75" hidden="1" x14ac:dyDescent="0.2">
      <c r="A38" s="37" t="s">
        <v>54</v>
      </c>
      <c r="B38" s="32" t="s">
        <v>5</v>
      </c>
      <c r="C38" s="32" t="s">
        <v>53</v>
      </c>
      <c r="D38" s="32" t="s">
        <v>30</v>
      </c>
      <c r="E38" s="32" t="s">
        <v>16</v>
      </c>
      <c r="F38" s="32" t="s">
        <v>16</v>
      </c>
      <c r="G38" s="38">
        <f>G39+G42+G45</f>
        <v>0</v>
      </c>
      <c r="H38" s="38">
        <f t="shared" ref="H38:I38" si="7">H39+H42+H45</f>
        <v>0</v>
      </c>
      <c r="I38" s="38">
        <f t="shared" si="7"/>
        <v>0</v>
      </c>
    </row>
    <row r="39" spans="1:9" ht="338.25" hidden="1" customHeight="1" x14ac:dyDescent="0.2">
      <c r="A39" s="39" t="s">
        <v>55</v>
      </c>
      <c r="B39" s="32" t="s">
        <v>5</v>
      </c>
      <c r="C39" s="32" t="s">
        <v>53</v>
      </c>
      <c r="D39" s="32" t="s">
        <v>30</v>
      </c>
      <c r="E39" s="32" t="s">
        <v>56</v>
      </c>
      <c r="F39" s="40" t="s">
        <v>16</v>
      </c>
      <c r="G39" s="38">
        <f>G40</f>
        <v>0</v>
      </c>
      <c r="H39" s="38">
        <f t="shared" ref="H39:I40" si="8">H40</f>
        <v>0</v>
      </c>
      <c r="I39" s="38">
        <f t="shared" si="8"/>
        <v>0</v>
      </c>
    </row>
    <row r="40" spans="1:9" ht="47.25" hidden="1" x14ac:dyDescent="0.2">
      <c r="A40" s="39" t="s">
        <v>57</v>
      </c>
      <c r="B40" s="32" t="s">
        <v>5</v>
      </c>
      <c r="C40" s="32" t="s">
        <v>53</v>
      </c>
      <c r="D40" s="32" t="s">
        <v>30</v>
      </c>
      <c r="E40" s="32" t="s">
        <v>56</v>
      </c>
      <c r="F40" s="32" t="s">
        <v>58</v>
      </c>
      <c r="G40" s="38">
        <f>G41</f>
        <v>0</v>
      </c>
      <c r="H40" s="38">
        <f t="shared" si="8"/>
        <v>0</v>
      </c>
      <c r="I40" s="38">
        <f t="shared" si="8"/>
        <v>0</v>
      </c>
    </row>
    <row r="41" spans="1:9" ht="15.75" hidden="1" x14ac:dyDescent="0.2">
      <c r="A41" s="39" t="s">
        <v>59</v>
      </c>
      <c r="B41" s="32" t="s">
        <v>5</v>
      </c>
      <c r="C41" s="32" t="s">
        <v>53</v>
      </c>
      <c r="D41" s="32" t="s">
        <v>30</v>
      </c>
      <c r="E41" s="32" t="s">
        <v>56</v>
      </c>
      <c r="F41" s="32" t="s">
        <v>60</v>
      </c>
      <c r="G41" s="38"/>
      <c r="H41" s="38"/>
      <c r="I41" s="38"/>
    </row>
    <row r="42" spans="1:9" ht="31.5" hidden="1" x14ac:dyDescent="0.2">
      <c r="A42" s="39" t="s">
        <v>61</v>
      </c>
      <c r="B42" s="32" t="s">
        <v>5</v>
      </c>
      <c r="C42" s="32" t="s">
        <v>53</v>
      </c>
      <c r="D42" s="32" t="s">
        <v>30</v>
      </c>
      <c r="E42" s="32" t="s">
        <v>62</v>
      </c>
      <c r="F42" s="40" t="s">
        <v>16</v>
      </c>
      <c r="G42" s="38">
        <f>G43</f>
        <v>0</v>
      </c>
      <c r="H42" s="38">
        <f t="shared" ref="H42:I43" si="9">H43</f>
        <v>0</v>
      </c>
      <c r="I42" s="38">
        <f t="shared" si="9"/>
        <v>0</v>
      </c>
    </row>
    <row r="43" spans="1:9" ht="47.25" hidden="1" x14ac:dyDescent="0.2">
      <c r="A43" s="39" t="s">
        <v>57</v>
      </c>
      <c r="B43" s="32" t="s">
        <v>5</v>
      </c>
      <c r="C43" s="32" t="s">
        <v>53</v>
      </c>
      <c r="D43" s="32" t="s">
        <v>30</v>
      </c>
      <c r="E43" s="32" t="s">
        <v>62</v>
      </c>
      <c r="F43" s="32" t="s">
        <v>58</v>
      </c>
      <c r="G43" s="38">
        <f>G44</f>
        <v>0</v>
      </c>
      <c r="H43" s="38">
        <f t="shared" si="9"/>
        <v>0</v>
      </c>
      <c r="I43" s="38">
        <f t="shared" si="9"/>
        <v>0</v>
      </c>
    </row>
    <row r="44" spans="1:9" ht="15.75" hidden="1" x14ac:dyDescent="0.2">
      <c r="A44" s="39" t="s">
        <v>59</v>
      </c>
      <c r="B44" s="32" t="s">
        <v>5</v>
      </c>
      <c r="C44" s="32" t="s">
        <v>53</v>
      </c>
      <c r="D44" s="32" t="s">
        <v>30</v>
      </c>
      <c r="E44" s="32" t="s">
        <v>62</v>
      </c>
      <c r="F44" s="32" t="s">
        <v>60</v>
      </c>
      <c r="G44" s="38"/>
      <c r="H44" s="38"/>
      <c r="I44" s="38"/>
    </row>
    <row r="45" spans="1:9" ht="47.25" hidden="1" x14ac:dyDescent="0.2">
      <c r="A45" s="39" t="s">
        <v>73</v>
      </c>
      <c r="B45" s="32" t="s">
        <v>5</v>
      </c>
      <c r="C45" s="32" t="s">
        <v>53</v>
      </c>
      <c r="D45" s="32" t="s">
        <v>30</v>
      </c>
      <c r="E45" s="32" t="s">
        <v>74</v>
      </c>
      <c r="F45" s="40" t="s">
        <v>16</v>
      </c>
      <c r="G45" s="38">
        <f>G46</f>
        <v>0</v>
      </c>
      <c r="H45" s="38">
        <f t="shared" ref="H45:I46" si="10">H46</f>
        <v>0</v>
      </c>
      <c r="I45" s="38">
        <f t="shared" si="10"/>
        <v>0</v>
      </c>
    </row>
    <row r="46" spans="1:9" ht="47.25" hidden="1" x14ac:dyDescent="0.2">
      <c r="A46" s="39" t="s">
        <v>57</v>
      </c>
      <c r="B46" s="32" t="s">
        <v>5</v>
      </c>
      <c r="C46" s="32" t="s">
        <v>53</v>
      </c>
      <c r="D46" s="32" t="s">
        <v>30</v>
      </c>
      <c r="E46" s="32" t="s">
        <v>74</v>
      </c>
      <c r="F46" s="32" t="s">
        <v>58</v>
      </c>
      <c r="G46" s="38">
        <f>G47</f>
        <v>0</v>
      </c>
      <c r="H46" s="38">
        <f t="shared" si="10"/>
        <v>0</v>
      </c>
      <c r="I46" s="38">
        <f t="shared" si="10"/>
        <v>0</v>
      </c>
    </row>
    <row r="47" spans="1:9" ht="15.75" hidden="1" x14ac:dyDescent="0.2">
      <c r="A47" s="39" t="s">
        <v>59</v>
      </c>
      <c r="B47" s="32" t="s">
        <v>5</v>
      </c>
      <c r="C47" s="32" t="s">
        <v>53</v>
      </c>
      <c r="D47" s="32" t="s">
        <v>30</v>
      </c>
      <c r="E47" s="32" t="s">
        <v>74</v>
      </c>
      <c r="F47" s="32" t="s">
        <v>60</v>
      </c>
      <c r="G47" s="38"/>
      <c r="H47" s="38"/>
      <c r="I47" s="38"/>
    </row>
    <row r="48" spans="1:9" ht="15.75" x14ac:dyDescent="0.2">
      <c r="A48" s="37" t="s">
        <v>63</v>
      </c>
      <c r="B48" s="32" t="s">
        <v>5</v>
      </c>
      <c r="C48" s="32" t="s">
        <v>53</v>
      </c>
      <c r="D48" s="32" t="s">
        <v>32</v>
      </c>
      <c r="E48" s="32" t="s">
        <v>16</v>
      </c>
      <c r="F48" s="32" t="s">
        <v>16</v>
      </c>
      <c r="G48" s="38">
        <f>G49+G55+G61+G64+G67+G70+G58+G52+G73</f>
        <v>21711926.579999998</v>
      </c>
      <c r="H48" s="38">
        <f t="shared" ref="H48:I48" si="11">H49+H55+H61+H64+H67+H70+H58+H52</f>
        <v>0</v>
      </c>
      <c r="I48" s="38">
        <f t="shared" si="11"/>
        <v>0</v>
      </c>
    </row>
    <row r="49" spans="1:9" ht="126" x14ac:dyDescent="0.2">
      <c r="A49" s="39" t="s">
        <v>64</v>
      </c>
      <c r="B49" s="32" t="s">
        <v>5</v>
      </c>
      <c r="C49" s="32" t="s">
        <v>53</v>
      </c>
      <c r="D49" s="32" t="s">
        <v>32</v>
      </c>
      <c r="E49" s="32" t="s">
        <v>65</v>
      </c>
      <c r="F49" s="40" t="s">
        <v>16</v>
      </c>
      <c r="G49" s="38">
        <f>G50</f>
        <v>19539469</v>
      </c>
      <c r="H49" s="38">
        <f t="shared" ref="H49:I50" si="12">H50</f>
        <v>0</v>
      </c>
      <c r="I49" s="38">
        <f t="shared" si="12"/>
        <v>0</v>
      </c>
    </row>
    <row r="50" spans="1:9" ht="47.25" x14ac:dyDescent="0.2">
      <c r="A50" s="39" t="s">
        <v>57</v>
      </c>
      <c r="B50" s="32" t="s">
        <v>5</v>
      </c>
      <c r="C50" s="32" t="s">
        <v>53</v>
      </c>
      <c r="D50" s="32" t="s">
        <v>32</v>
      </c>
      <c r="E50" s="32" t="s">
        <v>65</v>
      </c>
      <c r="F50" s="32" t="s">
        <v>58</v>
      </c>
      <c r="G50" s="38">
        <f>G51</f>
        <v>19539469</v>
      </c>
      <c r="H50" s="38">
        <f t="shared" si="12"/>
        <v>0</v>
      </c>
      <c r="I50" s="38">
        <f t="shared" si="12"/>
        <v>0</v>
      </c>
    </row>
    <row r="51" spans="1:9" ht="15.75" x14ac:dyDescent="0.2">
      <c r="A51" s="39" t="s">
        <v>59</v>
      </c>
      <c r="B51" s="32" t="s">
        <v>5</v>
      </c>
      <c r="C51" s="32" t="s">
        <v>53</v>
      </c>
      <c r="D51" s="32" t="s">
        <v>32</v>
      </c>
      <c r="E51" s="32" t="s">
        <v>65</v>
      </c>
      <c r="F51" s="32" t="s">
        <v>60</v>
      </c>
      <c r="G51" s="38">
        <v>19539469</v>
      </c>
      <c r="H51" s="38"/>
      <c r="I51" s="38"/>
    </row>
    <row r="52" spans="1:9" ht="78.75" hidden="1" x14ac:dyDescent="0.2">
      <c r="A52" s="39" t="s">
        <v>402</v>
      </c>
      <c r="B52" s="32" t="s">
        <v>5</v>
      </c>
      <c r="C52" s="32" t="s">
        <v>53</v>
      </c>
      <c r="D52" s="32" t="s">
        <v>32</v>
      </c>
      <c r="E52" s="32" t="s">
        <v>66</v>
      </c>
      <c r="F52" s="32"/>
      <c r="G52" s="38">
        <f>G53</f>
        <v>0</v>
      </c>
      <c r="H52" s="38">
        <f t="shared" ref="H52:I53" si="13">H53</f>
        <v>0</v>
      </c>
      <c r="I52" s="38">
        <f t="shared" si="13"/>
        <v>0</v>
      </c>
    </row>
    <row r="53" spans="1:9" ht="47.25" hidden="1" x14ac:dyDescent="0.2">
      <c r="A53" s="39" t="s">
        <v>57</v>
      </c>
      <c r="B53" s="32" t="s">
        <v>5</v>
      </c>
      <c r="C53" s="32" t="s">
        <v>53</v>
      </c>
      <c r="D53" s="32" t="s">
        <v>32</v>
      </c>
      <c r="E53" s="32" t="s">
        <v>66</v>
      </c>
      <c r="F53" s="32">
        <v>600</v>
      </c>
      <c r="G53" s="38">
        <f>G54</f>
        <v>0</v>
      </c>
      <c r="H53" s="38">
        <f t="shared" si="13"/>
        <v>0</v>
      </c>
      <c r="I53" s="38">
        <f t="shared" si="13"/>
        <v>0</v>
      </c>
    </row>
    <row r="54" spans="1:9" ht="15.75" hidden="1" x14ac:dyDescent="0.2">
      <c r="A54" s="39" t="s">
        <v>59</v>
      </c>
      <c r="B54" s="32" t="s">
        <v>5</v>
      </c>
      <c r="C54" s="32" t="s">
        <v>53</v>
      </c>
      <c r="D54" s="32" t="s">
        <v>32</v>
      </c>
      <c r="E54" s="32" t="s">
        <v>66</v>
      </c>
      <c r="F54" s="32">
        <v>610</v>
      </c>
      <c r="G54" s="38"/>
      <c r="H54" s="38"/>
      <c r="I54" s="38"/>
    </row>
    <row r="55" spans="1:9" ht="25.5" hidden="1" customHeight="1" x14ac:dyDescent="0.2">
      <c r="A55" s="39" t="s">
        <v>67</v>
      </c>
      <c r="B55" s="32" t="s">
        <v>5</v>
      </c>
      <c r="C55" s="32" t="s">
        <v>53</v>
      </c>
      <c r="D55" s="32" t="s">
        <v>32</v>
      </c>
      <c r="E55" s="32" t="s">
        <v>68</v>
      </c>
      <c r="F55" s="40" t="s">
        <v>16</v>
      </c>
      <c r="G55" s="38">
        <f>G56</f>
        <v>0</v>
      </c>
      <c r="H55" s="38">
        <f t="shared" ref="H55:I56" si="14">H56</f>
        <v>0</v>
      </c>
      <c r="I55" s="38">
        <f t="shared" si="14"/>
        <v>0</v>
      </c>
    </row>
    <row r="56" spans="1:9" ht="58.5" hidden="1" customHeight="1" x14ac:dyDescent="0.2">
      <c r="A56" s="39" t="s">
        <v>57</v>
      </c>
      <c r="B56" s="32" t="s">
        <v>5</v>
      </c>
      <c r="C56" s="32" t="s">
        <v>53</v>
      </c>
      <c r="D56" s="32" t="s">
        <v>32</v>
      </c>
      <c r="E56" s="32" t="s">
        <v>68</v>
      </c>
      <c r="F56" s="32" t="s">
        <v>58</v>
      </c>
      <c r="G56" s="38">
        <f>G57</f>
        <v>0</v>
      </c>
      <c r="H56" s="38">
        <f t="shared" si="14"/>
        <v>0</v>
      </c>
      <c r="I56" s="38">
        <f t="shared" si="14"/>
        <v>0</v>
      </c>
    </row>
    <row r="57" spans="1:9" ht="24" hidden="1" customHeight="1" x14ac:dyDescent="0.2">
      <c r="A57" s="39" t="s">
        <v>59</v>
      </c>
      <c r="B57" s="32" t="s">
        <v>5</v>
      </c>
      <c r="C57" s="32" t="s">
        <v>53</v>
      </c>
      <c r="D57" s="32" t="s">
        <v>32</v>
      </c>
      <c r="E57" s="32" t="s">
        <v>68</v>
      </c>
      <c r="F57" s="32" t="s">
        <v>60</v>
      </c>
      <c r="G57" s="38"/>
      <c r="H57" s="38"/>
      <c r="I57" s="38"/>
    </row>
    <row r="58" spans="1:9" ht="78.75" hidden="1" x14ac:dyDescent="0.2">
      <c r="A58" s="39" t="s">
        <v>69</v>
      </c>
      <c r="B58" s="32" t="s">
        <v>5</v>
      </c>
      <c r="C58" s="32" t="s">
        <v>53</v>
      </c>
      <c r="D58" s="32" t="s">
        <v>32</v>
      </c>
      <c r="E58" s="32" t="s">
        <v>70</v>
      </c>
      <c r="F58" s="32"/>
      <c r="G58" s="38">
        <f>G59</f>
        <v>0</v>
      </c>
      <c r="H58" s="38"/>
      <c r="I58" s="38"/>
    </row>
    <row r="59" spans="1:9" ht="47.25" hidden="1" x14ac:dyDescent="0.2">
      <c r="A59" s="39" t="s">
        <v>57</v>
      </c>
      <c r="B59" s="32" t="s">
        <v>5</v>
      </c>
      <c r="C59" s="32" t="s">
        <v>53</v>
      </c>
      <c r="D59" s="32" t="s">
        <v>32</v>
      </c>
      <c r="E59" s="32" t="s">
        <v>70</v>
      </c>
      <c r="F59" s="32">
        <v>600</v>
      </c>
      <c r="G59" s="38">
        <f>G60</f>
        <v>0</v>
      </c>
      <c r="H59" s="38"/>
      <c r="I59" s="38"/>
    </row>
    <row r="60" spans="1:9" ht="15.75" hidden="1" x14ac:dyDescent="0.2">
      <c r="A60" s="39" t="s">
        <v>59</v>
      </c>
      <c r="B60" s="32" t="s">
        <v>5</v>
      </c>
      <c r="C60" s="32" t="s">
        <v>53</v>
      </c>
      <c r="D60" s="32" t="s">
        <v>32</v>
      </c>
      <c r="E60" s="32" t="s">
        <v>70</v>
      </c>
      <c r="F60" s="32">
        <v>610</v>
      </c>
      <c r="G60" s="38"/>
      <c r="H60" s="38"/>
      <c r="I60" s="38"/>
    </row>
    <row r="61" spans="1:9" ht="47.25" hidden="1" x14ac:dyDescent="0.2">
      <c r="A61" s="39" t="s">
        <v>71</v>
      </c>
      <c r="B61" s="32" t="s">
        <v>5</v>
      </c>
      <c r="C61" s="32" t="s">
        <v>53</v>
      </c>
      <c r="D61" s="32" t="s">
        <v>32</v>
      </c>
      <c r="E61" s="32" t="s">
        <v>72</v>
      </c>
      <c r="F61" s="40" t="s">
        <v>16</v>
      </c>
      <c r="G61" s="38">
        <f>G62</f>
        <v>0</v>
      </c>
      <c r="H61" s="38">
        <f t="shared" ref="H61:I62" si="15">H62</f>
        <v>0</v>
      </c>
      <c r="I61" s="38">
        <f t="shared" si="15"/>
        <v>0</v>
      </c>
    </row>
    <row r="62" spans="1:9" ht="47.25" hidden="1" x14ac:dyDescent="0.2">
      <c r="A62" s="39" t="s">
        <v>57</v>
      </c>
      <c r="B62" s="32" t="s">
        <v>5</v>
      </c>
      <c r="C62" s="32" t="s">
        <v>53</v>
      </c>
      <c r="D62" s="32" t="s">
        <v>32</v>
      </c>
      <c r="E62" s="32" t="s">
        <v>72</v>
      </c>
      <c r="F62" s="32" t="s">
        <v>58</v>
      </c>
      <c r="G62" s="38">
        <f>G63</f>
        <v>0</v>
      </c>
      <c r="H62" s="38">
        <f t="shared" si="15"/>
        <v>0</v>
      </c>
      <c r="I62" s="38">
        <f t="shared" si="15"/>
        <v>0</v>
      </c>
    </row>
    <row r="63" spans="1:9" ht="15.75" hidden="1" x14ac:dyDescent="0.2">
      <c r="A63" s="39" t="s">
        <v>59</v>
      </c>
      <c r="B63" s="32" t="s">
        <v>5</v>
      </c>
      <c r="C63" s="32" t="s">
        <v>53</v>
      </c>
      <c r="D63" s="32" t="s">
        <v>32</v>
      </c>
      <c r="E63" s="32" t="s">
        <v>72</v>
      </c>
      <c r="F63" s="32" t="s">
        <v>60</v>
      </c>
      <c r="G63" s="38"/>
      <c r="H63" s="38"/>
      <c r="I63" s="38">
        <v>0</v>
      </c>
    </row>
    <row r="64" spans="1:9" ht="47.25" hidden="1" x14ac:dyDescent="0.2">
      <c r="A64" s="39" t="s">
        <v>73</v>
      </c>
      <c r="B64" s="32" t="s">
        <v>5</v>
      </c>
      <c r="C64" s="32" t="s">
        <v>53</v>
      </c>
      <c r="D64" s="32" t="s">
        <v>32</v>
      </c>
      <c r="E64" s="32" t="s">
        <v>74</v>
      </c>
      <c r="F64" s="40" t="s">
        <v>16</v>
      </c>
      <c r="G64" s="38">
        <f>G65</f>
        <v>0</v>
      </c>
      <c r="H64" s="38">
        <f t="shared" ref="H64:I65" si="16">H65</f>
        <v>0</v>
      </c>
      <c r="I64" s="38">
        <f t="shared" si="16"/>
        <v>0</v>
      </c>
    </row>
    <row r="65" spans="1:9" ht="47.25" hidden="1" x14ac:dyDescent="0.2">
      <c r="A65" s="39" t="s">
        <v>57</v>
      </c>
      <c r="B65" s="32" t="s">
        <v>5</v>
      </c>
      <c r="C65" s="32" t="s">
        <v>53</v>
      </c>
      <c r="D65" s="32" t="s">
        <v>32</v>
      </c>
      <c r="E65" s="32" t="s">
        <v>74</v>
      </c>
      <c r="F65" s="32" t="s">
        <v>58</v>
      </c>
      <c r="G65" s="38">
        <f>G66</f>
        <v>0</v>
      </c>
      <c r="H65" s="38">
        <f t="shared" si="16"/>
        <v>0</v>
      </c>
      <c r="I65" s="38">
        <f t="shared" si="16"/>
        <v>0</v>
      </c>
    </row>
    <row r="66" spans="1:9" ht="15.75" hidden="1" x14ac:dyDescent="0.2">
      <c r="A66" s="39" t="s">
        <v>59</v>
      </c>
      <c r="B66" s="32" t="s">
        <v>5</v>
      </c>
      <c r="C66" s="32" t="s">
        <v>53</v>
      </c>
      <c r="D66" s="32" t="s">
        <v>32</v>
      </c>
      <c r="E66" s="32" t="s">
        <v>74</v>
      </c>
      <c r="F66" s="32" t="s">
        <v>60</v>
      </c>
      <c r="G66" s="38"/>
      <c r="H66" s="38"/>
      <c r="I66" s="38"/>
    </row>
    <row r="67" spans="1:9" ht="62.45" hidden="1" customHeight="1" x14ac:dyDescent="0.2">
      <c r="A67" s="39" t="s">
        <v>75</v>
      </c>
      <c r="B67" s="32" t="s">
        <v>5</v>
      </c>
      <c r="C67" s="32" t="s">
        <v>53</v>
      </c>
      <c r="D67" s="32" t="s">
        <v>32</v>
      </c>
      <c r="E67" s="32" t="s">
        <v>76</v>
      </c>
      <c r="F67" s="32"/>
      <c r="G67" s="38">
        <f t="shared" ref="G67:I68" si="17">G68</f>
        <v>0</v>
      </c>
      <c r="H67" s="38">
        <f t="shared" si="17"/>
        <v>0</v>
      </c>
      <c r="I67" s="38">
        <f t="shared" si="17"/>
        <v>0</v>
      </c>
    </row>
    <row r="68" spans="1:9" ht="47.25" hidden="1" x14ac:dyDescent="0.2">
      <c r="A68" s="39" t="s">
        <v>57</v>
      </c>
      <c r="B68" s="32" t="s">
        <v>5</v>
      </c>
      <c r="C68" s="32" t="s">
        <v>53</v>
      </c>
      <c r="D68" s="32" t="s">
        <v>32</v>
      </c>
      <c r="E68" s="32" t="s">
        <v>76</v>
      </c>
      <c r="F68" s="32" t="s">
        <v>58</v>
      </c>
      <c r="G68" s="38">
        <f t="shared" si="17"/>
        <v>0</v>
      </c>
      <c r="H68" s="38">
        <f t="shared" si="17"/>
        <v>0</v>
      </c>
      <c r="I68" s="38">
        <f t="shared" si="17"/>
        <v>0</v>
      </c>
    </row>
    <row r="69" spans="1:9" ht="15.75" hidden="1" x14ac:dyDescent="0.2">
      <c r="A69" s="39" t="s">
        <v>59</v>
      </c>
      <c r="B69" s="32" t="s">
        <v>5</v>
      </c>
      <c r="C69" s="32" t="s">
        <v>53</v>
      </c>
      <c r="D69" s="32" t="s">
        <v>32</v>
      </c>
      <c r="E69" s="32" t="s">
        <v>76</v>
      </c>
      <c r="F69" s="32" t="s">
        <v>60</v>
      </c>
      <c r="G69" s="38"/>
      <c r="H69" s="38"/>
      <c r="I69" s="38"/>
    </row>
    <row r="70" spans="1:9" ht="55.9" hidden="1" customHeight="1" x14ac:dyDescent="0.2">
      <c r="A70" s="39" t="s">
        <v>77</v>
      </c>
      <c r="B70" s="32" t="s">
        <v>5</v>
      </c>
      <c r="C70" s="32" t="s">
        <v>53</v>
      </c>
      <c r="D70" s="32" t="s">
        <v>32</v>
      </c>
      <c r="E70" s="32" t="s">
        <v>78</v>
      </c>
      <c r="F70" s="32"/>
      <c r="G70" s="38">
        <f t="shared" ref="G70:I71" si="18">G71</f>
        <v>0</v>
      </c>
      <c r="H70" s="38">
        <f t="shared" si="18"/>
        <v>0</v>
      </c>
      <c r="I70" s="38">
        <f t="shared" si="18"/>
        <v>0</v>
      </c>
    </row>
    <row r="71" spans="1:9" ht="47.25" hidden="1" x14ac:dyDescent="0.2">
      <c r="A71" s="39" t="s">
        <v>57</v>
      </c>
      <c r="B71" s="32" t="s">
        <v>5</v>
      </c>
      <c r="C71" s="32" t="s">
        <v>53</v>
      </c>
      <c r="D71" s="32" t="s">
        <v>32</v>
      </c>
      <c r="E71" s="32" t="s">
        <v>78</v>
      </c>
      <c r="F71" s="32" t="s">
        <v>58</v>
      </c>
      <c r="G71" s="38">
        <f t="shared" si="18"/>
        <v>0</v>
      </c>
      <c r="H71" s="38">
        <f t="shared" si="18"/>
        <v>0</v>
      </c>
      <c r="I71" s="38">
        <f t="shared" si="18"/>
        <v>0</v>
      </c>
    </row>
    <row r="72" spans="1:9" ht="27.75" hidden="1" customHeight="1" x14ac:dyDescent="0.2">
      <c r="A72" s="39" t="s">
        <v>59</v>
      </c>
      <c r="B72" s="32" t="s">
        <v>5</v>
      </c>
      <c r="C72" s="32" t="s">
        <v>53</v>
      </c>
      <c r="D72" s="32" t="s">
        <v>32</v>
      </c>
      <c r="E72" s="32" t="s">
        <v>78</v>
      </c>
      <c r="F72" s="32" t="s">
        <v>60</v>
      </c>
      <c r="G72" s="38"/>
      <c r="H72" s="38"/>
      <c r="I72" s="38"/>
    </row>
    <row r="73" spans="1:9" ht="79.5" customHeight="1" x14ac:dyDescent="0.2">
      <c r="A73" s="39" t="s">
        <v>977</v>
      </c>
      <c r="B73" s="41" t="s">
        <v>5</v>
      </c>
      <c r="C73" s="41" t="s">
        <v>53</v>
      </c>
      <c r="D73" s="41" t="s">
        <v>32</v>
      </c>
      <c r="E73" s="41" t="s">
        <v>978</v>
      </c>
      <c r="F73" s="41"/>
      <c r="G73" s="38">
        <f>G74</f>
        <v>2172457.58</v>
      </c>
      <c r="H73" s="38"/>
      <c r="I73" s="38"/>
    </row>
    <row r="74" spans="1:9" ht="58.5" customHeight="1" x14ac:dyDescent="0.2">
      <c r="A74" s="39" t="s">
        <v>57</v>
      </c>
      <c r="B74" s="41" t="s">
        <v>5</v>
      </c>
      <c r="C74" s="41" t="s">
        <v>53</v>
      </c>
      <c r="D74" s="41" t="s">
        <v>32</v>
      </c>
      <c r="E74" s="41" t="s">
        <v>978</v>
      </c>
      <c r="F74" s="41" t="s">
        <v>58</v>
      </c>
      <c r="G74" s="38">
        <f>G75</f>
        <v>2172457.58</v>
      </c>
      <c r="H74" s="38"/>
      <c r="I74" s="38"/>
    </row>
    <row r="75" spans="1:9" ht="22.5" customHeight="1" x14ac:dyDescent="0.2">
      <c r="A75" s="39" t="s">
        <v>59</v>
      </c>
      <c r="B75" s="41" t="s">
        <v>5</v>
      </c>
      <c r="C75" s="41" t="s">
        <v>53</v>
      </c>
      <c r="D75" s="41" t="s">
        <v>32</v>
      </c>
      <c r="E75" s="41" t="s">
        <v>978</v>
      </c>
      <c r="F75" s="41" t="s">
        <v>60</v>
      </c>
      <c r="G75" s="38">
        <f>2150733+21724.58</f>
        <v>2172457.58</v>
      </c>
      <c r="H75" s="38"/>
      <c r="I75" s="38"/>
    </row>
    <row r="76" spans="1:9" ht="18.75" customHeight="1" x14ac:dyDescent="0.2">
      <c r="A76" s="37" t="s">
        <v>79</v>
      </c>
      <c r="B76" s="32" t="s">
        <v>5</v>
      </c>
      <c r="C76" s="32" t="s">
        <v>53</v>
      </c>
      <c r="D76" s="32" t="s">
        <v>39</v>
      </c>
      <c r="E76" s="32" t="s">
        <v>16</v>
      </c>
      <c r="F76" s="32" t="s">
        <v>16</v>
      </c>
      <c r="G76" s="38">
        <f>G77+G80</f>
        <v>0</v>
      </c>
      <c r="H76" s="38">
        <f t="shared" ref="H76:I78" si="19">H77</f>
        <v>0</v>
      </c>
      <c r="I76" s="38">
        <f t="shared" si="19"/>
        <v>0</v>
      </c>
    </row>
    <row r="77" spans="1:9" ht="31.5" x14ac:dyDescent="0.2">
      <c r="A77" s="39" t="s">
        <v>80</v>
      </c>
      <c r="B77" s="32" t="s">
        <v>5</v>
      </c>
      <c r="C77" s="32" t="s">
        <v>53</v>
      </c>
      <c r="D77" s="32" t="s">
        <v>39</v>
      </c>
      <c r="E77" s="32" t="s">
        <v>81</v>
      </c>
      <c r="F77" s="40" t="s">
        <v>16</v>
      </c>
      <c r="G77" s="38">
        <f>G78</f>
        <v>-2278566</v>
      </c>
      <c r="H77" s="38">
        <f t="shared" si="19"/>
        <v>0</v>
      </c>
      <c r="I77" s="38">
        <f t="shared" si="19"/>
        <v>0</v>
      </c>
    </row>
    <row r="78" spans="1:9" ht="47.25" x14ac:dyDescent="0.2">
      <c r="A78" s="39" t="s">
        <v>57</v>
      </c>
      <c r="B78" s="32" t="s">
        <v>5</v>
      </c>
      <c r="C78" s="32" t="s">
        <v>53</v>
      </c>
      <c r="D78" s="32" t="s">
        <v>39</v>
      </c>
      <c r="E78" s="32" t="s">
        <v>81</v>
      </c>
      <c r="F78" s="32" t="s">
        <v>58</v>
      </c>
      <c r="G78" s="38">
        <f>G79</f>
        <v>-2278566</v>
      </c>
      <c r="H78" s="38">
        <f t="shared" si="19"/>
        <v>0</v>
      </c>
      <c r="I78" s="38">
        <f t="shared" si="19"/>
        <v>0</v>
      </c>
    </row>
    <row r="79" spans="1:9" ht="15.75" x14ac:dyDescent="0.2">
      <c r="A79" s="39" t="s">
        <v>59</v>
      </c>
      <c r="B79" s="32" t="s">
        <v>5</v>
      </c>
      <c r="C79" s="32" t="s">
        <v>53</v>
      </c>
      <c r="D79" s="32" t="s">
        <v>39</v>
      </c>
      <c r="E79" s="32" t="s">
        <v>81</v>
      </c>
      <c r="F79" s="32" t="s">
        <v>60</v>
      </c>
      <c r="G79" s="38">
        <f>-2163841-114725</f>
        <v>-2278566</v>
      </c>
      <c r="H79" s="38"/>
      <c r="I79" s="38"/>
    </row>
    <row r="80" spans="1:9" ht="57.75" customHeight="1" x14ac:dyDescent="0.2">
      <c r="A80" s="39" t="s">
        <v>82</v>
      </c>
      <c r="B80" s="32" t="s">
        <v>5</v>
      </c>
      <c r="C80" s="32" t="s">
        <v>53</v>
      </c>
      <c r="D80" s="32" t="s">
        <v>39</v>
      </c>
      <c r="E80" s="32" t="s">
        <v>83</v>
      </c>
      <c r="F80" s="32"/>
      <c r="G80" s="38">
        <f>G81+G85</f>
        <v>2278566</v>
      </c>
      <c r="H80" s="38"/>
      <c r="I80" s="38"/>
    </row>
    <row r="81" spans="1:9" ht="47.25" x14ac:dyDescent="0.2">
      <c r="A81" s="39" t="s">
        <v>57</v>
      </c>
      <c r="B81" s="32" t="s">
        <v>5</v>
      </c>
      <c r="C81" s="32" t="s">
        <v>53</v>
      </c>
      <c r="D81" s="32" t="s">
        <v>39</v>
      </c>
      <c r="E81" s="32" t="s">
        <v>83</v>
      </c>
      <c r="F81" s="32">
        <v>600</v>
      </c>
      <c r="G81" s="38">
        <f>G82+G83+G84</f>
        <v>2278566</v>
      </c>
      <c r="H81" s="38"/>
      <c r="I81" s="38"/>
    </row>
    <row r="82" spans="1:9" ht="15.75" x14ac:dyDescent="0.2">
      <c r="A82" s="39" t="s">
        <v>59</v>
      </c>
      <c r="B82" s="32" t="s">
        <v>5</v>
      </c>
      <c r="C82" s="32" t="s">
        <v>53</v>
      </c>
      <c r="D82" s="32" t="s">
        <v>39</v>
      </c>
      <c r="E82" s="32" t="s">
        <v>83</v>
      </c>
      <c r="F82" s="32">
        <v>610</v>
      </c>
      <c r="G82" s="38">
        <f>2163841+114725</f>
        <v>2278566</v>
      </c>
      <c r="H82" s="38"/>
      <c r="I82" s="38"/>
    </row>
    <row r="83" spans="1:9" ht="15.75" hidden="1" x14ac:dyDescent="0.2">
      <c r="A83" s="39" t="s">
        <v>277</v>
      </c>
      <c r="B83" s="32" t="s">
        <v>5</v>
      </c>
      <c r="C83" s="32" t="s">
        <v>53</v>
      </c>
      <c r="D83" s="32" t="s">
        <v>39</v>
      </c>
      <c r="E83" s="32" t="s">
        <v>83</v>
      </c>
      <c r="F83" s="32">
        <v>620</v>
      </c>
      <c r="G83" s="38"/>
      <c r="H83" s="38"/>
      <c r="I83" s="38"/>
    </row>
    <row r="84" spans="1:9" ht="82.5" hidden="1" customHeight="1" x14ac:dyDescent="0.2">
      <c r="A84" s="39" t="s">
        <v>403</v>
      </c>
      <c r="B84" s="32" t="s">
        <v>5</v>
      </c>
      <c r="C84" s="32" t="s">
        <v>53</v>
      </c>
      <c r="D84" s="32" t="s">
        <v>39</v>
      </c>
      <c r="E84" s="32" t="s">
        <v>83</v>
      </c>
      <c r="F84" s="32">
        <v>630</v>
      </c>
      <c r="G84" s="38"/>
      <c r="H84" s="38"/>
      <c r="I84" s="38"/>
    </row>
    <row r="85" spans="1:9" ht="15.75" hidden="1" x14ac:dyDescent="0.2">
      <c r="A85" s="39" t="s">
        <v>48</v>
      </c>
      <c r="B85" s="32" t="s">
        <v>5</v>
      </c>
      <c r="C85" s="32" t="s">
        <v>53</v>
      </c>
      <c r="D85" s="32" t="s">
        <v>39</v>
      </c>
      <c r="E85" s="32" t="s">
        <v>83</v>
      </c>
      <c r="F85" s="32">
        <v>800</v>
      </c>
      <c r="G85" s="38"/>
      <c r="H85" s="38"/>
      <c r="I85" s="38"/>
    </row>
    <row r="86" spans="1:9" ht="86.25" hidden="1" customHeight="1" x14ac:dyDescent="0.2">
      <c r="A86" s="39" t="s">
        <v>193</v>
      </c>
      <c r="B86" s="32" t="s">
        <v>5</v>
      </c>
      <c r="C86" s="32" t="s">
        <v>53</v>
      </c>
      <c r="D86" s="32" t="s">
        <v>39</v>
      </c>
      <c r="E86" s="32" t="s">
        <v>83</v>
      </c>
      <c r="F86" s="32">
        <v>810</v>
      </c>
      <c r="G86" s="38"/>
      <c r="H86" s="38"/>
      <c r="I86" s="38"/>
    </row>
    <row r="87" spans="1:9" ht="15.75" hidden="1" x14ac:dyDescent="0.2">
      <c r="A87" s="37" t="s">
        <v>84</v>
      </c>
      <c r="B87" s="32" t="s">
        <v>5</v>
      </c>
      <c r="C87" s="32" t="s">
        <v>53</v>
      </c>
      <c r="D87" s="32" t="s">
        <v>53</v>
      </c>
      <c r="E87" s="32" t="s">
        <v>16</v>
      </c>
      <c r="F87" s="32" t="s">
        <v>16</v>
      </c>
      <c r="G87" s="38">
        <f>G88</f>
        <v>0</v>
      </c>
      <c r="H87" s="38">
        <f t="shared" ref="H87:I89" si="20">H88</f>
        <v>0</v>
      </c>
      <c r="I87" s="38">
        <f t="shared" si="20"/>
        <v>0</v>
      </c>
    </row>
    <row r="88" spans="1:9" ht="31.5" hidden="1" x14ac:dyDescent="0.2">
      <c r="A88" s="39" t="s">
        <v>85</v>
      </c>
      <c r="B88" s="32" t="s">
        <v>5</v>
      </c>
      <c r="C88" s="32" t="s">
        <v>53</v>
      </c>
      <c r="D88" s="32" t="s">
        <v>53</v>
      </c>
      <c r="E88" s="32" t="s">
        <v>86</v>
      </c>
      <c r="F88" s="40" t="s">
        <v>16</v>
      </c>
      <c r="G88" s="38">
        <f>G89</f>
        <v>0</v>
      </c>
      <c r="H88" s="38">
        <f t="shared" si="20"/>
        <v>0</v>
      </c>
      <c r="I88" s="38">
        <f t="shared" si="20"/>
        <v>0</v>
      </c>
    </row>
    <row r="89" spans="1:9" ht="47.25" hidden="1" x14ac:dyDescent="0.2">
      <c r="A89" s="39" t="s">
        <v>57</v>
      </c>
      <c r="B89" s="32" t="s">
        <v>5</v>
      </c>
      <c r="C89" s="32" t="s">
        <v>53</v>
      </c>
      <c r="D89" s="32" t="s">
        <v>53</v>
      </c>
      <c r="E89" s="32" t="s">
        <v>86</v>
      </c>
      <c r="F89" s="32" t="s">
        <v>58</v>
      </c>
      <c r="G89" s="38">
        <f>G90</f>
        <v>0</v>
      </c>
      <c r="H89" s="38">
        <f t="shared" si="20"/>
        <v>0</v>
      </c>
      <c r="I89" s="38">
        <f t="shared" si="20"/>
        <v>0</v>
      </c>
    </row>
    <row r="90" spans="1:9" ht="15.75" hidden="1" x14ac:dyDescent="0.2">
      <c r="A90" s="39" t="s">
        <v>59</v>
      </c>
      <c r="B90" s="32" t="s">
        <v>5</v>
      </c>
      <c r="C90" s="32" t="s">
        <v>53</v>
      </c>
      <c r="D90" s="32" t="s">
        <v>53</v>
      </c>
      <c r="E90" s="32" t="s">
        <v>86</v>
      </c>
      <c r="F90" s="32" t="s">
        <v>60</v>
      </c>
      <c r="G90" s="38"/>
      <c r="H90" s="38"/>
      <c r="I90" s="38"/>
    </row>
    <row r="91" spans="1:9" ht="15.75" x14ac:dyDescent="0.2">
      <c r="A91" s="37" t="s">
        <v>87</v>
      </c>
      <c r="B91" s="32" t="s">
        <v>5</v>
      </c>
      <c r="C91" s="32" t="s">
        <v>53</v>
      </c>
      <c r="D91" s="32" t="s">
        <v>88</v>
      </c>
      <c r="E91" s="32" t="s">
        <v>16</v>
      </c>
      <c r="F91" s="32" t="s">
        <v>16</v>
      </c>
      <c r="G91" s="38">
        <f>G92+G95+G101+G104+G112+G115+G118+G121+G124+G127+G98</f>
        <v>75709.69</v>
      </c>
      <c r="H91" s="38">
        <f>H92+H95+H101+H104+H112+H115+H118+H121+H124+H127</f>
        <v>0</v>
      </c>
      <c r="I91" s="38">
        <f>I92+I95+I101+I104+I112+I115+I118+I121+I124+I127</f>
        <v>0</v>
      </c>
    </row>
    <row r="92" spans="1:9" ht="141.75" hidden="1" x14ac:dyDescent="0.2">
      <c r="A92" s="39" t="s">
        <v>89</v>
      </c>
      <c r="B92" s="32" t="s">
        <v>5</v>
      </c>
      <c r="C92" s="32" t="s">
        <v>53</v>
      </c>
      <c r="D92" s="32" t="s">
        <v>88</v>
      </c>
      <c r="E92" s="32" t="s">
        <v>90</v>
      </c>
      <c r="F92" s="40" t="s">
        <v>16</v>
      </c>
      <c r="G92" s="38">
        <f>G93</f>
        <v>0</v>
      </c>
      <c r="H92" s="38">
        <f t="shared" ref="H92:I93" si="21">H93</f>
        <v>0</v>
      </c>
      <c r="I92" s="38">
        <f t="shared" si="21"/>
        <v>0</v>
      </c>
    </row>
    <row r="93" spans="1:9" ht="47.25" hidden="1" x14ac:dyDescent="0.2">
      <c r="A93" s="39" t="s">
        <v>57</v>
      </c>
      <c r="B93" s="32" t="s">
        <v>5</v>
      </c>
      <c r="C93" s="32" t="s">
        <v>53</v>
      </c>
      <c r="D93" s="32" t="s">
        <v>88</v>
      </c>
      <c r="E93" s="32" t="s">
        <v>90</v>
      </c>
      <c r="F93" s="32" t="s">
        <v>58</v>
      </c>
      <c r="G93" s="38">
        <f>G94</f>
        <v>0</v>
      </c>
      <c r="H93" s="38">
        <f t="shared" si="21"/>
        <v>0</v>
      </c>
      <c r="I93" s="38">
        <f t="shared" si="21"/>
        <v>0</v>
      </c>
    </row>
    <row r="94" spans="1:9" ht="15.75" hidden="1" x14ac:dyDescent="0.2">
      <c r="A94" s="39" t="s">
        <v>59</v>
      </c>
      <c r="B94" s="32" t="s">
        <v>5</v>
      </c>
      <c r="C94" s="32" t="s">
        <v>53</v>
      </c>
      <c r="D94" s="32" t="s">
        <v>88</v>
      </c>
      <c r="E94" s="32" t="s">
        <v>90</v>
      </c>
      <c r="F94" s="32" t="s">
        <v>60</v>
      </c>
      <c r="G94" s="38"/>
      <c r="H94" s="38"/>
      <c r="I94" s="38"/>
    </row>
    <row r="95" spans="1:9" ht="47.25" hidden="1" x14ac:dyDescent="0.2">
      <c r="A95" s="39" t="s">
        <v>40</v>
      </c>
      <c r="B95" s="32" t="s">
        <v>5</v>
      </c>
      <c r="C95" s="32" t="s">
        <v>53</v>
      </c>
      <c r="D95" s="32" t="s">
        <v>88</v>
      </c>
      <c r="E95" s="32" t="s">
        <v>91</v>
      </c>
      <c r="F95" s="40" t="s">
        <v>16</v>
      </c>
      <c r="G95" s="38">
        <f>G96</f>
        <v>0</v>
      </c>
      <c r="H95" s="38">
        <f t="shared" ref="H95:I96" si="22">H96</f>
        <v>0</v>
      </c>
      <c r="I95" s="38">
        <f t="shared" si="22"/>
        <v>0</v>
      </c>
    </row>
    <row r="96" spans="1:9" ht="94.5" hidden="1" x14ac:dyDescent="0.2">
      <c r="A96" s="39" t="s">
        <v>35</v>
      </c>
      <c r="B96" s="32" t="s">
        <v>5</v>
      </c>
      <c r="C96" s="32" t="s">
        <v>53</v>
      </c>
      <c r="D96" s="32" t="s">
        <v>88</v>
      </c>
      <c r="E96" s="32" t="s">
        <v>91</v>
      </c>
      <c r="F96" s="32" t="s">
        <v>8</v>
      </c>
      <c r="G96" s="38">
        <f>G97</f>
        <v>0</v>
      </c>
      <c r="H96" s="38">
        <f t="shared" si="22"/>
        <v>0</v>
      </c>
      <c r="I96" s="38">
        <f t="shared" si="22"/>
        <v>0</v>
      </c>
    </row>
    <row r="97" spans="1:9" ht="47.25" hidden="1" x14ac:dyDescent="0.2">
      <c r="A97" s="39" t="s">
        <v>36</v>
      </c>
      <c r="B97" s="32" t="s">
        <v>5</v>
      </c>
      <c r="C97" s="32" t="s">
        <v>53</v>
      </c>
      <c r="D97" s="32" t="s">
        <v>88</v>
      </c>
      <c r="E97" s="32" t="s">
        <v>91</v>
      </c>
      <c r="F97" s="32" t="s">
        <v>37</v>
      </c>
      <c r="G97" s="38"/>
      <c r="H97" s="38"/>
      <c r="I97" s="38"/>
    </row>
    <row r="98" spans="1:9" ht="36" hidden="1" customHeight="1" x14ac:dyDescent="0.2">
      <c r="A98" s="39" t="s">
        <v>404</v>
      </c>
      <c r="B98" s="32" t="s">
        <v>5</v>
      </c>
      <c r="C98" s="32" t="s">
        <v>53</v>
      </c>
      <c r="D98" s="32" t="s">
        <v>88</v>
      </c>
      <c r="E98" s="32" t="s">
        <v>405</v>
      </c>
      <c r="F98" s="32"/>
      <c r="G98" s="38">
        <f>G99</f>
        <v>0</v>
      </c>
      <c r="H98" s="38"/>
      <c r="I98" s="38"/>
    </row>
    <row r="99" spans="1:9" ht="94.5" hidden="1" x14ac:dyDescent="0.2">
      <c r="A99" s="39" t="s">
        <v>35</v>
      </c>
      <c r="B99" s="32" t="s">
        <v>5</v>
      </c>
      <c r="C99" s="32" t="s">
        <v>53</v>
      </c>
      <c r="D99" s="32" t="s">
        <v>88</v>
      </c>
      <c r="E99" s="32" t="s">
        <v>405</v>
      </c>
      <c r="F99" s="32">
        <v>100</v>
      </c>
      <c r="G99" s="38">
        <f>G100</f>
        <v>0</v>
      </c>
      <c r="H99" s="38"/>
      <c r="I99" s="38"/>
    </row>
    <row r="100" spans="1:9" ht="45" hidden="1" customHeight="1" x14ac:dyDescent="0.2">
      <c r="A100" s="39" t="s">
        <v>96</v>
      </c>
      <c r="B100" s="32" t="s">
        <v>5</v>
      </c>
      <c r="C100" s="32" t="s">
        <v>53</v>
      </c>
      <c r="D100" s="32" t="s">
        <v>88</v>
      </c>
      <c r="E100" s="32" t="s">
        <v>405</v>
      </c>
      <c r="F100" s="32">
        <v>120</v>
      </c>
      <c r="G100" s="38"/>
      <c r="H100" s="38"/>
      <c r="I100" s="38"/>
    </row>
    <row r="101" spans="1:9" ht="31.5" hidden="1" x14ac:dyDescent="0.2">
      <c r="A101" s="39" t="s">
        <v>92</v>
      </c>
      <c r="B101" s="32" t="s">
        <v>5</v>
      </c>
      <c r="C101" s="32" t="s">
        <v>53</v>
      </c>
      <c r="D101" s="32" t="s">
        <v>88</v>
      </c>
      <c r="E101" s="32" t="s">
        <v>93</v>
      </c>
      <c r="F101" s="40" t="s">
        <v>16</v>
      </c>
      <c r="G101" s="38">
        <f>G102</f>
        <v>0</v>
      </c>
      <c r="H101" s="38">
        <f t="shared" ref="H101:I102" si="23">H102</f>
        <v>0</v>
      </c>
      <c r="I101" s="38">
        <f t="shared" si="23"/>
        <v>0</v>
      </c>
    </row>
    <row r="102" spans="1:9" ht="47.25" hidden="1" x14ac:dyDescent="0.2">
      <c r="A102" s="39" t="s">
        <v>57</v>
      </c>
      <c r="B102" s="32" t="s">
        <v>5</v>
      </c>
      <c r="C102" s="32" t="s">
        <v>53</v>
      </c>
      <c r="D102" s="32" t="s">
        <v>88</v>
      </c>
      <c r="E102" s="32" t="s">
        <v>93</v>
      </c>
      <c r="F102" s="32" t="s">
        <v>58</v>
      </c>
      <c r="G102" s="38">
        <f>G103</f>
        <v>0</v>
      </c>
      <c r="H102" s="38">
        <f t="shared" si="23"/>
        <v>0</v>
      </c>
      <c r="I102" s="38">
        <f t="shared" si="23"/>
        <v>0</v>
      </c>
    </row>
    <row r="103" spans="1:9" ht="15.75" hidden="1" x14ac:dyDescent="0.2">
      <c r="A103" s="39" t="s">
        <v>59</v>
      </c>
      <c r="B103" s="32" t="s">
        <v>5</v>
      </c>
      <c r="C103" s="32" t="s">
        <v>53</v>
      </c>
      <c r="D103" s="32" t="s">
        <v>88</v>
      </c>
      <c r="E103" s="32" t="s">
        <v>93</v>
      </c>
      <c r="F103" s="32" t="s">
        <v>60</v>
      </c>
      <c r="G103" s="38"/>
      <c r="H103" s="38"/>
      <c r="I103" s="38"/>
    </row>
    <row r="104" spans="1:9" ht="63" customHeight="1" x14ac:dyDescent="0.2">
      <c r="A104" s="39" t="s">
        <v>94</v>
      </c>
      <c r="B104" s="32" t="s">
        <v>5</v>
      </c>
      <c r="C104" s="32" t="s">
        <v>53</v>
      </c>
      <c r="D104" s="32" t="s">
        <v>88</v>
      </c>
      <c r="E104" s="32" t="s">
        <v>95</v>
      </c>
      <c r="F104" s="40" t="s">
        <v>16</v>
      </c>
      <c r="G104" s="38">
        <f>G105+G108+G110</f>
        <v>75709.69</v>
      </c>
      <c r="H104" s="38">
        <f t="shared" ref="H104:I104" si="24">H105+H108</f>
        <v>0</v>
      </c>
      <c r="I104" s="38">
        <f t="shared" si="24"/>
        <v>0</v>
      </c>
    </row>
    <row r="105" spans="1:9" ht="94.5" x14ac:dyDescent="0.2">
      <c r="A105" s="39" t="s">
        <v>35</v>
      </c>
      <c r="B105" s="32" t="s">
        <v>5</v>
      </c>
      <c r="C105" s="32" t="s">
        <v>53</v>
      </c>
      <c r="D105" s="32" t="s">
        <v>88</v>
      </c>
      <c r="E105" s="32" t="s">
        <v>95</v>
      </c>
      <c r="F105" s="32" t="s">
        <v>8</v>
      </c>
      <c r="G105" s="38">
        <f>G106+G107</f>
        <v>2400</v>
      </c>
      <c r="H105" s="38">
        <f t="shared" ref="H105:I105" si="25">H106+H107</f>
        <v>0</v>
      </c>
      <c r="I105" s="38">
        <f t="shared" si="25"/>
        <v>0</v>
      </c>
    </row>
    <row r="106" spans="1:9" ht="31.5" x14ac:dyDescent="0.2">
      <c r="A106" s="39" t="s">
        <v>96</v>
      </c>
      <c r="B106" s="32" t="s">
        <v>5</v>
      </c>
      <c r="C106" s="32" t="s">
        <v>53</v>
      </c>
      <c r="D106" s="32" t="s">
        <v>88</v>
      </c>
      <c r="E106" s="32" t="s">
        <v>95</v>
      </c>
      <c r="F106" s="32" t="s">
        <v>97</v>
      </c>
      <c r="G106" s="38">
        <v>1200</v>
      </c>
      <c r="H106" s="38"/>
      <c r="I106" s="38"/>
    </row>
    <row r="107" spans="1:9" ht="47.25" x14ac:dyDescent="0.2">
      <c r="A107" s="39" t="s">
        <v>36</v>
      </c>
      <c r="B107" s="32" t="s">
        <v>5</v>
      </c>
      <c r="C107" s="32" t="s">
        <v>53</v>
      </c>
      <c r="D107" s="32" t="s">
        <v>88</v>
      </c>
      <c r="E107" s="32" t="s">
        <v>95</v>
      </c>
      <c r="F107" s="32" t="s">
        <v>37</v>
      </c>
      <c r="G107" s="38">
        <v>1200</v>
      </c>
      <c r="H107" s="38"/>
      <c r="I107" s="38"/>
    </row>
    <row r="108" spans="1:9" ht="47.25" x14ac:dyDescent="0.2">
      <c r="A108" s="39" t="s">
        <v>42</v>
      </c>
      <c r="B108" s="32" t="s">
        <v>5</v>
      </c>
      <c r="C108" s="32" t="s">
        <v>53</v>
      </c>
      <c r="D108" s="32" t="s">
        <v>88</v>
      </c>
      <c r="E108" s="32" t="s">
        <v>95</v>
      </c>
      <c r="F108" s="32" t="s">
        <v>43</v>
      </c>
      <c r="G108" s="38">
        <f>G109</f>
        <v>73309.69</v>
      </c>
      <c r="H108" s="38">
        <f t="shared" ref="H108:I108" si="26">H109</f>
        <v>0</v>
      </c>
      <c r="I108" s="38">
        <f t="shared" si="26"/>
        <v>0</v>
      </c>
    </row>
    <row r="109" spans="1:9" ht="47.25" x14ac:dyDescent="0.2">
      <c r="A109" s="39" t="s">
        <v>44</v>
      </c>
      <c r="B109" s="32" t="s">
        <v>5</v>
      </c>
      <c r="C109" s="32" t="s">
        <v>53</v>
      </c>
      <c r="D109" s="32" t="s">
        <v>88</v>
      </c>
      <c r="E109" s="32" t="s">
        <v>95</v>
      </c>
      <c r="F109" s="32" t="s">
        <v>45</v>
      </c>
      <c r="G109" s="38">
        <f>98449.69-25140</f>
        <v>73309.69</v>
      </c>
      <c r="H109" s="38"/>
      <c r="I109" s="38"/>
    </row>
    <row r="110" spans="1:9" ht="31.5" hidden="1" x14ac:dyDescent="0.2">
      <c r="A110" s="39" t="s">
        <v>115</v>
      </c>
      <c r="B110" s="32" t="s">
        <v>5</v>
      </c>
      <c r="C110" s="32" t="s">
        <v>53</v>
      </c>
      <c r="D110" s="32" t="s">
        <v>88</v>
      </c>
      <c r="E110" s="32" t="s">
        <v>95</v>
      </c>
      <c r="F110" s="32">
        <v>300</v>
      </c>
      <c r="G110" s="38">
        <f>G111</f>
        <v>0</v>
      </c>
      <c r="H110" s="38"/>
      <c r="I110" s="38"/>
    </row>
    <row r="111" spans="1:9" ht="47.25" hidden="1" x14ac:dyDescent="0.2">
      <c r="A111" s="39" t="s">
        <v>117</v>
      </c>
      <c r="B111" s="32" t="s">
        <v>5</v>
      </c>
      <c r="C111" s="32" t="s">
        <v>53</v>
      </c>
      <c r="D111" s="32" t="s">
        <v>88</v>
      </c>
      <c r="E111" s="32" t="s">
        <v>95</v>
      </c>
      <c r="F111" s="32">
        <v>320</v>
      </c>
      <c r="G111" s="38"/>
      <c r="H111" s="38"/>
      <c r="I111" s="38"/>
    </row>
    <row r="112" spans="1:9" ht="31.5" hidden="1" x14ac:dyDescent="0.2">
      <c r="A112" s="39" t="s">
        <v>46</v>
      </c>
      <c r="B112" s="32" t="s">
        <v>5</v>
      </c>
      <c r="C112" s="32" t="s">
        <v>53</v>
      </c>
      <c r="D112" s="32" t="s">
        <v>88</v>
      </c>
      <c r="E112" s="32" t="s">
        <v>98</v>
      </c>
      <c r="F112" s="40" t="s">
        <v>16</v>
      </c>
      <c r="G112" s="38">
        <f>G113</f>
        <v>0</v>
      </c>
      <c r="H112" s="38">
        <f t="shared" ref="H112:I113" si="27">H113</f>
        <v>0</v>
      </c>
      <c r="I112" s="38">
        <f t="shared" si="27"/>
        <v>0</v>
      </c>
    </row>
    <row r="113" spans="1:9" ht="15.75" hidden="1" x14ac:dyDescent="0.2">
      <c r="A113" s="39" t="s">
        <v>48</v>
      </c>
      <c r="B113" s="32" t="s">
        <v>5</v>
      </c>
      <c r="C113" s="32" t="s">
        <v>53</v>
      </c>
      <c r="D113" s="32" t="s">
        <v>88</v>
      </c>
      <c r="E113" s="32" t="s">
        <v>98</v>
      </c>
      <c r="F113" s="32" t="s">
        <v>49</v>
      </c>
      <c r="G113" s="38">
        <f>G114</f>
        <v>0</v>
      </c>
      <c r="H113" s="38">
        <f t="shared" si="27"/>
        <v>0</v>
      </c>
      <c r="I113" s="38">
        <f t="shared" si="27"/>
        <v>0</v>
      </c>
    </row>
    <row r="114" spans="1:9" ht="15.75" hidden="1" x14ac:dyDescent="0.2">
      <c r="A114" s="39" t="s">
        <v>50</v>
      </c>
      <c r="B114" s="32" t="s">
        <v>5</v>
      </c>
      <c r="C114" s="32" t="s">
        <v>53</v>
      </c>
      <c r="D114" s="32" t="s">
        <v>88</v>
      </c>
      <c r="E114" s="32" t="s">
        <v>98</v>
      </c>
      <c r="F114" s="32" t="s">
        <v>51</v>
      </c>
      <c r="G114" s="38"/>
      <c r="H114" s="38"/>
      <c r="I114" s="38"/>
    </row>
    <row r="115" spans="1:9" ht="31.5" hidden="1" x14ac:dyDescent="0.2">
      <c r="A115" s="39" t="s">
        <v>99</v>
      </c>
      <c r="B115" s="32" t="s">
        <v>5</v>
      </c>
      <c r="C115" s="32" t="s">
        <v>53</v>
      </c>
      <c r="D115" s="32" t="s">
        <v>88</v>
      </c>
      <c r="E115" s="32" t="s">
        <v>100</v>
      </c>
      <c r="F115" s="40" t="s">
        <v>16</v>
      </c>
      <c r="G115" s="38">
        <f>G116</f>
        <v>0</v>
      </c>
      <c r="H115" s="38">
        <f t="shared" ref="H115:I116" si="28">H116</f>
        <v>0</v>
      </c>
      <c r="I115" s="38">
        <f t="shared" si="28"/>
        <v>0</v>
      </c>
    </row>
    <row r="116" spans="1:9" ht="47.25" hidden="1" x14ac:dyDescent="0.2">
      <c r="A116" s="39" t="s">
        <v>57</v>
      </c>
      <c r="B116" s="32" t="s">
        <v>5</v>
      </c>
      <c r="C116" s="32" t="s">
        <v>53</v>
      </c>
      <c r="D116" s="32" t="s">
        <v>88</v>
      </c>
      <c r="E116" s="32" t="s">
        <v>100</v>
      </c>
      <c r="F116" s="32" t="s">
        <v>58</v>
      </c>
      <c r="G116" s="38">
        <f>G117</f>
        <v>0</v>
      </c>
      <c r="H116" s="38">
        <f t="shared" si="28"/>
        <v>0</v>
      </c>
      <c r="I116" s="38">
        <f t="shared" si="28"/>
        <v>0</v>
      </c>
    </row>
    <row r="117" spans="1:9" ht="15.75" hidden="1" x14ac:dyDescent="0.2">
      <c r="A117" s="39" t="s">
        <v>59</v>
      </c>
      <c r="B117" s="32" t="s">
        <v>5</v>
      </c>
      <c r="C117" s="32" t="s">
        <v>53</v>
      </c>
      <c r="D117" s="32" t="s">
        <v>88</v>
      </c>
      <c r="E117" s="32" t="s">
        <v>100</v>
      </c>
      <c r="F117" s="32" t="s">
        <v>60</v>
      </c>
      <c r="G117" s="38"/>
      <c r="H117" s="38"/>
      <c r="I117" s="38"/>
    </row>
    <row r="118" spans="1:9" ht="31.5" hidden="1" x14ac:dyDescent="0.2">
      <c r="A118" s="39" t="s">
        <v>101</v>
      </c>
      <c r="B118" s="32" t="s">
        <v>5</v>
      </c>
      <c r="C118" s="32" t="s">
        <v>53</v>
      </c>
      <c r="D118" s="32" t="s">
        <v>88</v>
      </c>
      <c r="E118" s="32" t="s">
        <v>102</v>
      </c>
      <c r="F118" s="40" t="s">
        <v>16</v>
      </c>
      <c r="G118" s="38">
        <f>G119</f>
        <v>0</v>
      </c>
      <c r="H118" s="38">
        <f t="shared" ref="H118:I119" si="29">H119</f>
        <v>0</v>
      </c>
      <c r="I118" s="38">
        <f t="shared" si="29"/>
        <v>0</v>
      </c>
    </row>
    <row r="119" spans="1:9" ht="47.25" hidden="1" x14ac:dyDescent="0.2">
      <c r="A119" s="39" t="s">
        <v>57</v>
      </c>
      <c r="B119" s="32" t="s">
        <v>5</v>
      </c>
      <c r="C119" s="32" t="s">
        <v>53</v>
      </c>
      <c r="D119" s="32" t="s">
        <v>88</v>
      </c>
      <c r="E119" s="32" t="s">
        <v>102</v>
      </c>
      <c r="F119" s="32" t="s">
        <v>58</v>
      </c>
      <c r="G119" s="38">
        <f>G120</f>
        <v>0</v>
      </c>
      <c r="H119" s="38">
        <f t="shared" si="29"/>
        <v>0</v>
      </c>
      <c r="I119" s="38">
        <f t="shared" si="29"/>
        <v>0</v>
      </c>
    </row>
    <row r="120" spans="1:9" ht="15.75" hidden="1" x14ac:dyDescent="0.2">
      <c r="A120" s="39" t="s">
        <v>59</v>
      </c>
      <c r="B120" s="32" t="s">
        <v>5</v>
      </c>
      <c r="C120" s="32" t="s">
        <v>53</v>
      </c>
      <c r="D120" s="32" t="s">
        <v>88</v>
      </c>
      <c r="E120" s="32" t="s">
        <v>102</v>
      </c>
      <c r="F120" s="32" t="s">
        <v>60</v>
      </c>
      <c r="G120" s="38"/>
      <c r="H120" s="38"/>
      <c r="I120" s="38"/>
    </row>
    <row r="121" spans="1:9" ht="31.5" hidden="1" x14ac:dyDescent="0.2">
      <c r="A121" s="39" t="s">
        <v>103</v>
      </c>
      <c r="B121" s="32" t="s">
        <v>5</v>
      </c>
      <c r="C121" s="32" t="s">
        <v>53</v>
      </c>
      <c r="D121" s="32" t="s">
        <v>88</v>
      </c>
      <c r="E121" s="32" t="s">
        <v>104</v>
      </c>
      <c r="F121" s="40" t="s">
        <v>16</v>
      </c>
      <c r="G121" s="38">
        <f>G122</f>
        <v>0</v>
      </c>
      <c r="H121" s="38">
        <f t="shared" ref="H121:I122" si="30">H122</f>
        <v>0</v>
      </c>
      <c r="I121" s="38">
        <f t="shared" si="30"/>
        <v>0</v>
      </c>
    </row>
    <row r="122" spans="1:9" ht="47.25" hidden="1" x14ac:dyDescent="0.2">
      <c r="A122" s="39" t="s">
        <v>57</v>
      </c>
      <c r="B122" s="32" t="s">
        <v>5</v>
      </c>
      <c r="C122" s="32" t="s">
        <v>53</v>
      </c>
      <c r="D122" s="32" t="s">
        <v>88</v>
      </c>
      <c r="E122" s="32" t="s">
        <v>104</v>
      </c>
      <c r="F122" s="32" t="s">
        <v>58</v>
      </c>
      <c r="G122" s="38">
        <f>G123</f>
        <v>0</v>
      </c>
      <c r="H122" s="38">
        <f t="shared" si="30"/>
        <v>0</v>
      </c>
      <c r="I122" s="38">
        <f t="shared" si="30"/>
        <v>0</v>
      </c>
    </row>
    <row r="123" spans="1:9" ht="15.75" hidden="1" x14ac:dyDescent="0.2">
      <c r="A123" s="39" t="s">
        <v>59</v>
      </c>
      <c r="B123" s="32" t="s">
        <v>5</v>
      </c>
      <c r="C123" s="32" t="s">
        <v>53</v>
      </c>
      <c r="D123" s="32" t="s">
        <v>88</v>
      </c>
      <c r="E123" s="32" t="s">
        <v>104</v>
      </c>
      <c r="F123" s="32" t="s">
        <v>60</v>
      </c>
      <c r="G123" s="38"/>
      <c r="H123" s="38"/>
      <c r="I123" s="38"/>
    </row>
    <row r="124" spans="1:9" ht="47.25" hidden="1" x14ac:dyDescent="0.2">
      <c r="A124" s="39" t="s">
        <v>105</v>
      </c>
      <c r="B124" s="32" t="s">
        <v>5</v>
      </c>
      <c r="C124" s="32" t="s">
        <v>53</v>
      </c>
      <c r="D124" s="32" t="s">
        <v>88</v>
      </c>
      <c r="E124" s="32" t="s">
        <v>106</v>
      </c>
      <c r="F124" s="40" t="s">
        <v>16</v>
      </c>
      <c r="G124" s="38">
        <f>G125</f>
        <v>0</v>
      </c>
      <c r="H124" s="38">
        <f t="shared" ref="H124:I125" si="31">H125</f>
        <v>0</v>
      </c>
      <c r="I124" s="38">
        <f t="shared" si="31"/>
        <v>0</v>
      </c>
    </row>
    <row r="125" spans="1:9" ht="47.25" hidden="1" x14ac:dyDescent="0.2">
      <c r="A125" s="39" t="s">
        <v>57</v>
      </c>
      <c r="B125" s="32" t="s">
        <v>5</v>
      </c>
      <c r="C125" s="32" t="s">
        <v>53</v>
      </c>
      <c r="D125" s="32" t="s">
        <v>88</v>
      </c>
      <c r="E125" s="32" t="s">
        <v>106</v>
      </c>
      <c r="F125" s="32" t="s">
        <v>58</v>
      </c>
      <c r="G125" s="38">
        <f>G126</f>
        <v>0</v>
      </c>
      <c r="H125" s="38">
        <f t="shared" si="31"/>
        <v>0</v>
      </c>
      <c r="I125" s="38">
        <f t="shared" si="31"/>
        <v>0</v>
      </c>
    </row>
    <row r="126" spans="1:9" ht="15.75" hidden="1" x14ac:dyDescent="0.2">
      <c r="A126" s="39" t="s">
        <v>59</v>
      </c>
      <c r="B126" s="32" t="s">
        <v>5</v>
      </c>
      <c r="C126" s="32" t="s">
        <v>53</v>
      </c>
      <c r="D126" s="32" t="s">
        <v>88</v>
      </c>
      <c r="E126" s="32" t="s">
        <v>106</v>
      </c>
      <c r="F126" s="32" t="s">
        <v>60</v>
      </c>
      <c r="G126" s="38"/>
      <c r="H126" s="38"/>
      <c r="I126" s="38"/>
    </row>
    <row r="127" spans="1:9" ht="47.25" hidden="1" x14ac:dyDescent="0.2">
      <c r="A127" s="39" t="s">
        <v>107</v>
      </c>
      <c r="B127" s="32" t="s">
        <v>5</v>
      </c>
      <c r="C127" s="32" t="s">
        <v>53</v>
      </c>
      <c r="D127" s="32" t="s">
        <v>88</v>
      </c>
      <c r="E127" s="32" t="s">
        <v>108</v>
      </c>
      <c r="F127" s="40" t="s">
        <v>16</v>
      </c>
      <c r="G127" s="38">
        <f>G128</f>
        <v>0</v>
      </c>
      <c r="H127" s="38">
        <f t="shared" ref="H127:I128" si="32">H128</f>
        <v>0</v>
      </c>
      <c r="I127" s="38">
        <f t="shared" si="32"/>
        <v>0</v>
      </c>
    </row>
    <row r="128" spans="1:9" ht="47.25" hidden="1" x14ac:dyDescent="0.2">
      <c r="A128" s="39" t="s">
        <v>57</v>
      </c>
      <c r="B128" s="32" t="s">
        <v>5</v>
      </c>
      <c r="C128" s="32" t="s">
        <v>53</v>
      </c>
      <c r="D128" s="32" t="s">
        <v>88</v>
      </c>
      <c r="E128" s="32" t="s">
        <v>108</v>
      </c>
      <c r="F128" s="32" t="s">
        <v>58</v>
      </c>
      <c r="G128" s="38">
        <f>G129</f>
        <v>0</v>
      </c>
      <c r="H128" s="38">
        <f t="shared" si="32"/>
        <v>0</v>
      </c>
      <c r="I128" s="38">
        <f t="shared" si="32"/>
        <v>0</v>
      </c>
    </row>
    <row r="129" spans="1:9" ht="15.75" hidden="1" x14ac:dyDescent="0.2">
      <c r="A129" s="39" t="s">
        <v>59</v>
      </c>
      <c r="B129" s="32" t="s">
        <v>5</v>
      </c>
      <c r="C129" s="32" t="s">
        <v>53</v>
      </c>
      <c r="D129" s="32" t="s">
        <v>88</v>
      </c>
      <c r="E129" s="32" t="s">
        <v>108</v>
      </c>
      <c r="F129" s="32" t="s">
        <v>60</v>
      </c>
      <c r="G129" s="38"/>
      <c r="H129" s="38"/>
      <c r="I129" s="38"/>
    </row>
    <row r="130" spans="1:9" ht="15.75" hidden="1" x14ac:dyDescent="0.2">
      <c r="A130" s="37" t="s">
        <v>109</v>
      </c>
      <c r="B130" s="32" t="s">
        <v>5</v>
      </c>
      <c r="C130" s="32" t="s">
        <v>110</v>
      </c>
      <c r="D130" s="32" t="s">
        <v>16</v>
      </c>
      <c r="E130" s="32" t="s">
        <v>16</v>
      </c>
      <c r="F130" s="32" t="s">
        <v>16</v>
      </c>
      <c r="G130" s="38">
        <f>G131</f>
        <v>0</v>
      </c>
      <c r="H130" s="38">
        <f t="shared" ref="H130:I133" si="33">H131</f>
        <v>0</v>
      </c>
      <c r="I130" s="38">
        <f t="shared" si="33"/>
        <v>0</v>
      </c>
    </row>
    <row r="131" spans="1:9" ht="15.75" hidden="1" x14ac:dyDescent="0.2">
      <c r="A131" s="37" t="s">
        <v>111</v>
      </c>
      <c r="B131" s="32" t="s">
        <v>5</v>
      </c>
      <c r="C131" s="32" t="s">
        <v>110</v>
      </c>
      <c r="D131" s="32" t="s">
        <v>112</v>
      </c>
      <c r="E131" s="32" t="s">
        <v>16</v>
      </c>
      <c r="F131" s="32" t="s">
        <v>16</v>
      </c>
      <c r="G131" s="38">
        <f>G132</f>
        <v>0</v>
      </c>
      <c r="H131" s="38">
        <f t="shared" si="33"/>
        <v>0</v>
      </c>
      <c r="I131" s="38">
        <f t="shared" si="33"/>
        <v>0</v>
      </c>
    </row>
    <row r="132" spans="1:9" ht="78.75" hidden="1" x14ac:dyDescent="0.2">
      <c r="A132" s="39" t="s">
        <v>113</v>
      </c>
      <c r="B132" s="32" t="s">
        <v>5</v>
      </c>
      <c r="C132" s="32" t="s">
        <v>110</v>
      </c>
      <c r="D132" s="32" t="s">
        <v>112</v>
      </c>
      <c r="E132" s="32" t="s">
        <v>114</v>
      </c>
      <c r="F132" s="40" t="s">
        <v>16</v>
      </c>
      <c r="G132" s="38">
        <f>G133</f>
        <v>0</v>
      </c>
      <c r="H132" s="38">
        <f t="shared" si="33"/>
        <v>0</v>
      </c>
      <c r="I132" s="38">
        <f t="shared" si="33"/>
        <v>0</v>
      </c>
    </row>
    <row r="133" spans="1:9" ht="31.5" hidden="1" x14ac:dyDescent="0.2">
      <c r="A133" s="39" t="s">
        <v>115</v>
      </c>
      <c r="B133" s="32" t="s">
        <v>5</v>
      </c>
      <c r="C133" s="32" t="s">
        <v>110</v>
      </c>
      <c r="D133" s="32" t="s">
        <v>112</v>
      </c>
      <c r="E133" s="32" t="s">
        <v>114</v>
      </c>
      <c r="F133" s="32" t="s">
        <v>116</v>
      </c>
      <c r="G133" s="38">
        <f>G134</f>
        <v>0</v>
      </c>
      <c r="H133" s="38">
        <f t="shared" si="33"/>
        <v>0</v>
      </c>
      <c r="I133" s="38">
        <f t="shared" si="33"/>
        <v>0</v>
      </c>
    </row>
    <row r="134" spans="1:9" ht="47.25" hidden="1" x14ac:dyDescent="0.2">
      <c r="A134" s="39" t="s">
        <v>117</v>
      </c>
      <c r="B134" s="32" t="s">
        <v>5</v>
      </c>
      <c r="C134" s="32" t="s">
        <v>110</v>
      </c>
      <c r="D134" s="32" t="s">
        <v>112</v>
      </c>
      <c r="E134" s="32" t="s">
        <v>114</v>
      </c>
      <c r="F134" s="32" t="s">
        <v>118</v>
      </c>
      <c r="G134" s="38"/>
      <c r="H134" s="38"/>
      <c r="I134" s="38"/>
    </row>
    <row r="135" spans="1:9" ht="47.25" x14ac:dyDescent="0.2">
      <c r="A135" s="33" t="s">
        <v>119</v>
      </c>
      <c r="B135" s="34" t="s">
        <v>3</v>
      </c>
      <c r="C135" s="34" t="s">
        <v>16</v>
      </c>
      <c r="D135" s="34" t="s">
        <v>16</v>
      </c>
      <c r="E135" s="35" t="s">
        <v>16</v>
      </c>
      <c r="F135" s="35" t="s">
        <v>16</v>
      </c>
      <c r="G135" s="36">
        <f>G136+G150+G146</f>
        <v>390000</v>
      </c>
      <c r="H135" s="36">
        <f t="shared" ref="H135:I135" si="34">H136+H150+H146</f>
        <v>0</v>
      </c>
      <c r="I135" s="36">
        <f t="shared" si="34"/>
        <v>0</v>
      </c>
    </row>
    <row r="136" spans="1:9" ht="15.75" hidden="1" x14ac:dyDescent="0.2">
      <c r="A136" s="37" t="s">
        <v>29</v>
      </c>
      <c r="B136" s="32" t="s">
        <v>3</v>
      </c>
      <c r="C136" s="32" t="s">
        <v>30</v>
      </c>
      <c r="D136" s="32" t="s">
        <v>16</v>
      </c>
      <c r="E136" s="32" t="s">
        <v>16</v>
      </c>
      <c r="F136" s="32" t="s">
        <v>16</v>
      </c>
      <c r="G136" s="38">
        <f>G137</f>
        <v>0</v>
      </c>
      <c r="H136" s="38">
        <f t="shared" ref="H136:I136" si="35">H137</f>
        <v>0</v>
      </c>
      <c r="I136" s="38">
        <f t="shared" si="35"/>
        <v>0</v>
      </c>
    </row>
    <row r="137" spans="1:9" ht="15.75" hidden="1" x14ac:dyDescent="0.2">
      <c r="A137" s="37" t="s">
        <v>120</v>
      </c>
      <c r="B137" s="32" t="s">
        <v>3</v>
      </c>
      <c r="C137" s="32" t="s">
        <v>30</v>
      </c>
      <c r="D137" s="32" t="s">
        <v>121</v>
      </c>
      <c r="E137" s="32" t="s">
        <v>16</v>
      </c>
      <c r="F137" s="32" t="s">
        <v>16</v>
      </c>
      <c r="G137" s="38">
        <f>G138+G143</f>
        <v>0</v>
      </c>
      <c r="H137" s="38">
        <f t="shared" ref="H137:I137" si="36">H138+H143</f>
        <v>0</v>
      </c>
      <c r="I137" s="38">
        <f t="shared" si="36"/>
        <v>0</v>
      </c>
    </row>
    <row r="138" spans="1:9" ht="47.25" hidden="1" x14ac:dyDescent="0.2">
      <c r="A138" s="39" t="s">
        <v>40</v>
      </c>
      <c r="B138" s="32" t="s">
        <v>3</v>
      </c>
      <c r="C138" s="32" t="s">
        <v>30</v>
      </c>
      <c r="D138" s="32" t="s">
        <v>121</v>
      </c>
      <c r="E138" s="32" t="s">
        <v>122</v>
      </c>
      <c r="F138" s="40" t="s">
        <v>16</v>
      </c>
      <c r="G138" s="38">
        <f>G139+G141</f>
        <v>0</v>
      </c>
      <c r="H138" s="38">
        <f t="shared" ref="H138:I138" si="37">H139+H141</f>
        <v>0</v>
      </c>
      <c r="I138" s="38">
        <f t="shared" si="37"/>
        <v>0</v>
      </c>
    </row>
    <row r="139" spans="1:9" ht="94.5" hidden="1" x14ac:dyDescent="0.2">
      <c r="A139" s="39" t="s">
        <v>35</v>
      </c>
      <c r="B139" s="32" t="s">
        <v>3</v>
      </c>
      <c r="C139" s="32" t="s">
        <v>30</v>
      </c>
      <c r="D139" s="32" t="s">
        <v>121</v>
      </c>
      <c r="E139" s="32" t="s">
        <v>122</v>
      </c>
      <c r="F139" s="32" t="s">
        <v>8</v>
      </c>
      <c r="G139" s="38">
        <f>G140</f>
        <v>0</v>
      </c>
      <c r="H139" s="38">
        <f t="shared" ref="H139:I139" si="38">H140</f>
        <v>0</v>
      </c>
      <c r="I139" s="38">
        <f t="shared" si="38"/>
        <v>0</v>
      </c>
    </row>
    <row r="140" spans="1:9" ht="47.25" hidden="1" x14ac:dyDescent="0.2">
      <c r="A140" s="39" t="s">
        <v>36</v>
      </c>
      <c r="B140" s="32" t="s">
        <v>3</v>
      </c>
      <c r="C140" s="32" t="s">
        <v>30</v>
      </c>
      <c r="D140" s="32" t="s">
        <v>121</v>
      </c>
      <c r="E140" s="32" t="s">
        <v>122</v>
      </c>
      <c r="F140" s="32" t="s">
        <v>37</v>
      </c>
      <c r="G140" s="38"/>
      <c r="H140" s="38"/>
      <c r="I140" s="38"/>
    </row>
    <row r="141" spans="1:9" ht="47.25" hidden="1" x14ac:dyDescent="0.2">
      <c r="A141" s="39" t="s">
        <v>42</v>
      </c>
      <c r="B141" s="32" t="s">
        <v>3</v>
      </c>
      <c r="C141" s="32" t="s">
        <v>30</v>
      </c>
      <c r="D141" s="32" t="s">
        <v>121</v>
      </c>
      <c r="E141" s="32" t="s">
        <v>122</v>
      </c>
      <c r="F141" s="32" t="s">
        <v>43</v>
      </c>
      <c r="G141" s="38">
        <f>G142</f>
        <v>0</v>
      </c>
      <c r="H141" s="38">
        <f t="shared" ref="H141:I141" si="39">H142</f>
        <v>0</v>
      </c>
      <c r="I141" s="38">
        <f t="shared" si="39"/>
        <v>0</v>
      </c>
    </row>
    <row r="142" spans="1:9" ht="47.25" hidden="1" x14ac:dyDescent="0.2">
      <c r="A142" s="39" t="s">
        <v>44</v>
      </c>
      <c r="B142" s="32" t="s">
        <v>3</v>
      </c>
      <c r="C142" s="32" t="s">
        <v>30</v>
      </c>
      <c r="D142" s="32" t="s">
        <v>121</v>
      </c>
      <c r="E142" s="32" t="s">
        <v>122</v>
      </c>
      <c r="F142" s="32" t="s">
        <v>45</v>
      </c>
      <c r="G142" s="38"/>
      <c r="H142" s="38"/>
      <c r="I142" s="38"/>
    </row>
    <row r="143" spans="1:9" ht="31.5" hidden="1" x14ac:dyDescent="0.2">
      <c r="A143" s="39" t="s">
        <v>46</v>
      </c>
      <c r="B143" s="32" t="s">
        <v>3</v>
      </c>
      <c r="C143" s="32" t="s">
        <v>30</v>
      </c>
      <c r="D143" s="32" t="s">
        <v>121</v>
      </c>
      <c r="E143" s="32" t="s">
        <v>123</v>
      </c>
      <c r="F143" s="40" t="s">
        <v>16</v>
      </c>
      <c r="G143" s="38">
        <f>G144</f>
        <v>0</v>
      </c>
      <c r="H143" s="38">
        <f t="shared" ref="H143:I144" si="40">H144</f>
        <v>0</v>
      </c>
      <c r="I143" s="38">
        <f t="shared" si="40"/>
        <v>0</v>
      </c>
    </row>
    <row r="144" spans="1:9" ht="15.75" hidden="1" x14ac:dyDescent="0.2">
      <c r="A144" s="39" t="s">
        <v>48</v>
      </c>
      <c r="B144" s="32" t="s">
        <v>3</v>
      </c>
      <c r="C144" s="32" t="s">
        <v>30</v>
      </c>
      <c r="D144" s="32" t="s">
        <v>121</v>
      </c>
      <c r="E144" s="32" t="s">
        <v>123</v>
      </c>
      <c r="F144" s="32" t="s">
        <v>49</v>
      </c>
      <c r="G144" s="38">
        <f>G145</f>
        <v>0</v>
      </c>
      <c r="H144" s="38">
        <f t="shared" si="40"/>
        <v>0</v>
      </c>
      <c r="I144" s="38">
        <f t="shared" si="40"/>
        <v>0</v>
      </c>
    </row>
    <row r="145" spans="1:9" ht="15.75" hidden="1" x14ac:dyDescent="0.2">
      <c r="A145" s="39" t="s">
        <v>50</v>
      </c>
      <c r="B145" s="32" t="s">
        <v>3</v>
      </c>
      <c r="C145" s="32" t="s">
        <v>30</v>
      </c>
      <c r="D145" s="32" t="s">
        <v>121</v>
      </c>
      <c r="E145" s="32" t="s">
        <v>123</v>
      </c>
      <c r="F145" s="32" t="s">
        <v>51</v>
      </c>
      <c r="G145" s="38"/>
      <c r="H145" s="38"/>
      <c r="I145" s="38"/>
    </row>
    <row r="146" spans="1:9" ht="31.5" hidden="1" x14ac:dyDescent="0.2">
      <c r="A146" s="39" t="s">
        <v>404</v>
      </c>
      <c r="B146" s="32" t="s">
        <v>3</v>
      </c>
      <c r="C146" s="32" t="s">
        <v>30</v>
      </c>
      <c r="D146" s="32" t="s">
        <v>121</v>
      </c>
      <c r="E146" s="32" t="s">
        <v>405</v>
      </c>
      <c r="F146" s="32"/>
      <c r="G146" s="38">
        <f>G147</f>
        <v>0</v>
      </c>
      <c r="H146" s="38"/>
      <c r="I146" s="38"/>
    </row>
    <row r="147" spans="1:9" ht="94.5" hidden="1" x14ac:dyDescent="0.2">
      <c r="A147" s="39" t="s">
        <v>35</v>
      </c>
      <c r="B147" s="32" t="s">
        <v>3</v>
      </c>
      <c r="C147" s="32" t="s">
        <v>30</v>
      </c>
      <c r="D147" s="32" t="s">
        <v>121</v>
      </c>
      <c r="E147" s="32" t="s">
        <v>405</v>
      </c>
      <c r="F147" s="32">
        <v>100</v>
      </c>
      <c r="G147" s="38">
        <f>G148</f>
        <v>0</v>
      </c>
      <c r="H147" s="38"/>
      <c r="I147" s="38"/>
    </row>
    <row r="148" spans="1:9" ht="31.5" hidden="1" x14ac:dyDescent="0.2">
      <c r="A148" s="39" t="s">
        <v>96</v>
      </c>
      <c r="B148" s="32" t="s">
        <v>3</v>
      </c>
      <c r="C148" s="32" t="s">
        <v>30</v>
      </c>
      <c r="D148" s="32" t="s">
        <v>121</v>
      </c>
      <c r="E148" s="32" t="s">
        <v>405</v>
      </c>
      <c r="F148" s="32">
        <v>120</v>
      </c>
      <c r="G148" s="38"/>
      <c r="H148" s="38"/>
      <c r="I148" s="38"/>
    </row>
    <row r="149" spans="1:9" ht="15.75" hidden="1" x14ac:dyDescent="0.2">
      <c r="A149" s="39"/>
      <c r="B149" s="32"/>
      <c r="C149" s="32"/>
      <c r="D149" s="32"/>
      <c r="E149" s="32"/>
      <c r="F149" s="32"/>
      <c r="G149" s="38"/>
      <c r="H149" s="38"/>
      <c r="I149" s="38"/>
    </row>
    <row r="150" spans="1:9" ht="15.75" x14ac:dyDescent="0.2">
      <c r="A150" s="37" t="s">
        <v>124</v>
      </c>
      <c r="B150" s="32" t="s">
        <v>3</v>
      </c>
      <c r="C150" s="32" t="s">
        <v>112</v>
      </c>
      <c r="D150" s="32" t="s">
        <v>16</v>
      </c>
      <c r="E150" s="32" t="s">
        <v>16</v>
      </c>
      <c r="F150" s="32" t="s">
        <v>16</v>
      </c>
      <c r="G150" s="38">
        <f>G151</f>
        <v>390000</v>
      </c>
      <c r="H150" s="38">
        <f t="shared" ref="H150:I150" si="41">H151</f>
        <v>0</v>
      </c>
      <c r="I150" s="38">
        <f t="shared" si="41"/>
        <v>0</v>
      </c>
    </row>
    <row r="151" spans="1:9" ht="31.5" x14ac:dyDescent="0.2">
      <c r="A151" s="37" t="s">
        <v>125</v>
      </c>
      <c r="B151" s="32" t="s">
        <v>3</v>
      </c>
      <c r="C151" s="32" t="s">
        <v>112</v>
      </c>
      <c r="D151" s="32" t="s">
        <v>126</v>
      </c>
      <c r="E151" s="32" t="s">
        <v>16</v>
      </c>
      <c r="F151" s="32" t="s">
        <v>16</v>
      </c>
      <c r="G151" s="38">
        <f>G152+G155+G158</f>
        <v>390000</v>
      </c>
      <c r="H151" s="38">
        <f t="shared" ref="H151:I151" si="42">H152+H155+H158</f>
        <v>0</v>
      </c>
      <c r="I151" s="38">
        <f t="shared" si="42"/>
        <v>0</v>
      </c>
    </row>
    <row r="152" spans="1:9" ht="47.25" hidden="1" x14ac:dyDescent="0.2">
      <c r="A152" s="39" t="s">
        <v>127</v>
      </c>
      <c r="B152" s="32" t="s">
        <v>3</v>
      </c>
      <c r="C152" s="32" t="s">
        <v>112</v>
      </c>
      <c r="D152" s="32" t="s">
        <v>126</v>
      </c>
      <c r="E152" s="32" t="s">
        <v>128</v>
      </c>
      <c r="F152" s="40" t="s">
        <v>16</v>
      </c>
      <c r="G152" s="38">
        <f>G153</f>
        <v>0</v>
      </c>
      <c r="H152" s="38">
        <f t="shared" ref="H152:I153" si="43">H153</f>
        <v>0</v>
      </c>
      <c r="I152" s="38">
        <f t="shared" si="43"/>
        <v>0</v>
      </c>
    </row>
    <row r="153" spans="1:9" ht="47.25" hidden="1" x14ac:dyDescent="0.2">
      <c r="A153" s="39" t="s">
        <v>42</v>
      </c>
      <c r="B153" s="32" t="s">
        <v>3</v>
      </c>
      <c r="C153" s="32" t="s">
        <v>112</v>
      </c>
      <c r="D153" s="32" t="s">
        <v>126</v>
      </c>
      <c r="E153" s="32" t="s">
        <v>128</v>
      </c>
      <c r="F153" s="32" t="s">
        <v>43</v>
      </c>
      <c r="G153" s="38">
        <f>G154</f>
        <v>0</v>
      </c>
      <c r="H153" s="38">
        <f t="shared" si="43"/>
        <v>0</v>
      </c>
      <c r="I153" s="38">
        <f t="shared" si="43"/>
        <v>0</v>
      </c>
    </row>
    <row r="154" spans="1:9" ht="47.25" hidden="1" x14ac:dyDescent="0.2">
      <c r="A154" s="39" t="s">
        <v>44</v>
      </c>
      <c r="B154" s="32" t="s">
        <v>3</v>
      </c>
      <c r="C154" s="32" t="s">
        <v>112</v>
      </c>
      <c r="D154" s="32" t="s">
        <v>126</v>
      </c>
      <c r="E154" s="32" t="s">
        <v>128</v>
      </c>
      <c r="F154" s="32" t="s">
        <v>45</v>
      </c>
      <c r="G154" s="38"/>
      <c r="H154" s="38"/>
      <c r="I154" s="38"/>
    </row>
    <row r="155" spans="1:9" ht="31.5" x14ac:dyDescent="0.2">
      <c r="A155" s="39" t="s">
        <v>129</v>
      </c>
      <c r="B155" s="32" t="s">
        <v>3</v>
      </c>
      <c r="C155" s="32" t="s">
        <v>112</v>
      </c>
      <c r="D155" s="32" t="s">
        <v>126</v>
      </c>
      <c r="E155" s="32" t="s">
        <v>130</v>
      </c>
      <c r="F155" s="40" t="s">
        <v>16</v>
      </c>
      <c r="G155" s="38">
        <f>G156</f>
        <v>390000</v>
      </c>
      <c r="H155" s="38">
        <f t="shared" ref="H155:I156" si="44">H156</f>
        <v>0</v>
      </c>
      <c r="I155" s="38">
        <f t="shared" si="44"/>
        <v>0</v>
      </c>
    </row>
    <row r="156" spans="1:9" ht="47.25" x14ac:dyDescent="0.2">
      <c r="A156" s="39" t="s">
        <v>42</v>
      </c>
      <c r="B156" s="32" t="s">
        <v>3</v>
      </c>
      <c r="C156" s="32" t="s">
        <v>112</v>
      </c>
      <c r="D156" s="32" t="s">
        <v>126</v>
      </c>
      <c r="E156" s="32" t="s">
        <v>130</v>
      </c>
      <c r="F156" s="32" t="s">
        <v>43</v>
      </c>
      <c r="G156" s="38">
        <f>G157</f>
        <v>390000</v>
      </c>
      <c r="H156" s="38">
        <f t="shared" si="44"/>
        <v>0</v>
      </c>
      <c r="I156" s="38">
        <f t="shared" si="44"/>
        <v>0</v>
      </c>
    </row>
    <row r="157" spans="1:9" ht="47.25" x14ac:dyDescent="0.2">
      <c r="A157" s="39" t="s">
        <v>44</v>
      </c>
      <c r="B157" s="32" t="s">
        <v>3</v>
      </c>
      <c r="C157" s="32" t="s">
        <v>112</v>
      </c>
      <c r="D157" s="32" t="s">
        <v>126</v>
      </c>
      <c r="E157" s="32" t="s">
        <v>130</v>
      </c>
      <c r="F157" s="32" t="s">
        <v>45</v>
      </c>
      <c r="G157" s="38">
        <v>390000</v>
      </c>
      <c r="H157" s="38"/>
      <c r="I157" s="38"/>
    </row>
    <row r="158" spans="1:9" ht="63" hidden="1" x14ac:dyDescent="0.2">
      <c r="A158" s="39" t="s">
        <v>131</v>
      </c>
      <c r="B158" s="32" t="s">
        <v>3</v>
      </c>
      <c r="C158" s="32" t="s">
        <v>112</v>
      </c>
      <c r="D158" s="32" t="s">
        <v>126</v>
      </c>
      <c r="E158" s="32" t="s">
        <v>132</v>
      </c>
      <c r="F158" s="40" t="s">
        <v>16</v>
      </c>
      <c r="G158" s="38">
        <f>G159</f>
        <v>0</v>
      </c>
      <c r="H158" s="38">
        <f t="shared" ref="H158:I159" si="45">H159</f>
        <v>0</v>
      </c>
      <c r="I158" s="38">
        <f t="shared" si="45"/>
        <v>0</v>
      </c>
    </row>
    <row r="159" spans="1:9" ht="47.25" hidden="1" x14ac:dyDescent="0.2">
      <c r="A159" s="39" t="s">
        <v>42</v>
      </c>
      <c r="B159" s="32" t="s">
        <v>3</v>
      </c>
      <c r="C159" s="32" t="s">
        <v>112</v>
      </c>
      <c r="D159" s="32" t="s">
        <v>126</v>
      </c>
      <c r="E159" s="32" t="s">
        <v>132</v>
      </c>
      <c r="F159" s="32" t="s">
        <v>43</v>
      </c>
      <c r="G159" s="38">
        <f>G160</f>
        <v>0</v>
      </c>
      <c r="H159" s="38">
        <f t="shared" si="45"/>
        <v>0</v>
      </c>
      <c r="I159" s="38">
        <f t="shared" si="45"/>
        <v>0</v>
      </c>
    </row>
    <row r="160" spans="1:9" ht="47.25" hidden="1" x14ac:dyDescent="0.2">
      <c r="A160" s="39" t="s">
        <v>44</v>
      </c>
      <c r="B160" s="32" t="s">
        <v>3</v>
      </c>
      <c r="C160" s="32" t="s">
        <v>112</v>
      </c>
      <c r="D160" s="32" t="s">
        <v>126</v>
      </c>
      <c r="E160" s="32" t="s">
        <v>132</v>
      </c>
      <c r="F160" s="32" t="s">
        <v>45</v>
      </c>
      <c r="G160" s="38"/>
      <c r="H160" s="38"/>
      <c r="I160" s="38"/>
    </row>
    <row r="161" spans="1:9" ht="31.5" x14ac:dyDescent="0.2">
      <c r="A161" s="33" t="s">
        <v>133</v>
      </c>
      <c r="B161" s="34" t="s">
        <v>6</v>
      </c>
      <c r="C161" s="34" t="s">
        <v>16</v>
      </c>
      <c r="D161" s="34" t="s">
        <v>16</v>
      </c>
      <c r="E161" s="35" t="s">
        <v>16</v>
      </c>
      <c r="F161" s="35" t="s">
        <v>16</v>
      </c>
      <c r="G161" s="36">
        <f>G162+G188+G183+G172</f>
        <v>138302.44</v>
      </c>
      <c r="H161" s="36">
        <f t="shared" ref="H161:I161" si="46">H162+H188+H183+H172</f>
        <v>0</v>
      </c>
      <c r="I161" s="36">
        <f t="shared" si="46"/>
        <v>0</v>
      </c>
    </row>
    <row r="162" spans="1:9" ht="15.75" x14ac:dyDescent="0.2">
      <c r="A162" s="37" t="s">
        <v>29</v>
      </c>
      <c r="B162" s="32" t="s">
        <v>6</v>
      </c>
      <c r="C162" s="32" t="s">
        <v>30</v>
      </c>
      <c r="D162" s="32" t="s">
        <v>16</v>
      </c>
      <c r="E162" s="32" t="s">
        <v>16</v>
      </c>
      <c r="F162" s="32" t="s">
        <v>16</v>
      </c>
      <c r="G162" s="38">
        <f>G163+G175+G179</f>
        <v>138302.44</v>
      </c>
      <c r="H162" s="38">
        <f t="shared" ref="H162:I162" si="47">H163+H175+H179</f>
        <v>0</v>
      </c>
      <c r="I162" s="38">
        <f t="shared" si="47"/>
        <v>0</v>
      </c>
    </row>
    <row r="163" spans="1:9" ht="63" hidden="1" x14ac:dyDescent="0.2">
      <c r="A163" s="37" t="s">
        <v>134</v>
      </c>
      <c r="B163" s="32" t="s">
        <v>6</v>
      </c>
      <c r="C163" s="32" t="s">
        <v>30</v>
      </c>
      <c r="D163" s="32" t="s">
        <v>135</v>
      </c>
      <c r="E163" s="32" t="s">
        <v>16</v>
      </c>
      <c r="F163" s="32" t="s">
        <v>16</v>
      </c>
      <c r="G163" s="38">
        <f>G164+G169</f>
        <v>0</v>
      </c>
      <c r="H163" s="38">
        <f t="shared" ref="H163:I163" si="48">H164+H169</f>
        <v>0</v>
      </c>
      <c r="I163" s="38">
        <f t="shared" si="48"/>
        <v>0</v>
      </c>
    </row>
    <row r="164" spans="1:9" ht="47.25" hidden="1" x14ac:dyDescent="0.2">
      <c r="A164" s="39" t="s">
        <v>40</v>
      </c>
      <c r="B164" s="32" t="s">
        <v>6</v>
      </c>
      <c r="C164" s="32" t="s">
        <v>30</v>
      </c>
      <c r="D164" s="32" t="s">
        <v>135</v>
      </c>
      <c r="E164" s="32" t="s">
        <v>136</v>
      </c>
      <c r="F164" s="40" t="s">
        <v>16</v>
      </c>
      <c r="G164" s="38">
        <f>G165+G167</f>
        <v>0</v>
      </c>
      <c r="H164" s="38">
        <f t="shared" ref="H164:I164" si="49">H165+H167</f>
        <v>0</v>
      </c>
      <c r="I164" s="38">
        <f t="shared" si="49"/>
        <v>0</v>
      </c>
    </row>
    <row r="165" spans="1:9" ht="94.5" hidden="1" x14ac:dyDescent="0.2">
      <c r="A165" s="39" t="s">
        <v>35</v>
      </c>
      <c r="B165" s="32" t="s">
        <v>6</v>
      </c>
      <c r="C165" s="32" t="s">
        <v>30</v>
      </c>
      <c r="D165" s="32" t="s">
        <v>135</v>
      </c>
      <c r="E165" s="32" t="s">
        <v>136</v>
      </c>
      <c r="F165" s="32" t="s">
        <v>8</v>
      </c>
      <c r="G165" s="38">
        <f>G166</f>
        <v>0</v>
      </c>
      <c r="H165" s="38">
        <f t="shared" ref="H165:I165" si="50">H166</f>
        <v>0</v>
      </c>
      <c r="I165" s="38">
        <f t="shared" si="50"/>
        <v>0</v>
      </c>
    </row>
    <row r="166" spans="1:9" ht="47.25" hidden="1" x14ac:dyDescent="0.2">
      <c r="A166" s="39" t="s">
        <v>36</v>
      </c>
      <c r="B166" s="32" t="s">
        <v>6</v>
      </c>
      <c r="C166" s="32" t="s">
        <v>30</v>
      </c>
      <c r="D166" s="32" t="s">
        <v>135</v>
      </c>
      <c r="E166" s="32" t="s">
        <v>136</v>
      </c>
      <c r="F166" s="32" t="s">
        <v>37</v>
      </c>
      <c r="G166" s="38"/>
      <c r="H166" s="38"/>
      <c r="I166" s="38"/>
    </row>
    <row r="167" spans="1:9" ht="47.25" hidden="1" x14ac:dyDescent="0.2">
      <c r="A167" s="39" t="s">
        <v>42</v>
      </c>
      <c r="B167" s="32" t="s">
        <v>6</v>
      </c>
      <c r="C167" s="32" t="s">
        <v>30</v>
      </c>
      <c r="D167" s="32" t="s">
        <v>135</v>
      </c>
      <c r="E167" s="32" t="s">
        <v>136</v>
      </c>
      <c r="F167" s="32" t="s">
        <v>43</v>
      </c>
      <c r="G167" s="38">
        <f>G168</f>
        <v>0</v>
      </c>
      <c r="H167" s="38">
        <f t="shared" ref="H167:I167" si="51">H168</f>
        <v>0</v>
      </c>
      <c r="I167" s="38">
        <f t="shared" si="51"/>
        <v>0</v>
      </c>
    </row>
    <row r="168" spans="1:9" ht="47.25" hidden="1" x14ac:dyDescent="0.2">
      <c r="A168" s="39" t="s">
        <v>44</v>
      </c>
      <c r="B168" s="32" t="s">
        <v>6</v>
      </c>
      <c r="C168" s="32" t="s">
        <v>30</v>
      </c>
      <c r="D168" s="32" t="s">
        <v>135</v>
      </c>
      <c r="E168" s="32" t="s">
        <v>136</v>
      </c>
      <c r="F168" s="32" t="s">
        <v>45</v>
      </c>
      <c r="G168" s="38"/>
      <c r="H168" s="38"/>
      <c r="I168" s="38"/>
    </row>
    <row r="169" spans="1:9" ht="31.5" hidden="1" x14ac:dyDescent="0.2">
      <c r="A169" s="39" t="s">
        <v>46</v>
      </c>
      <c r="B169" s="32" t="s">
        <v>6</v>
      </c>
      <c r="C169" s="32" t="s">
        <v>30</v>
      </c>
      <c r="D169" s="32" t="s">
        <v>135</v>
      </c>
      <c r="E169" s="32" t="s">
        <v>137</v>
      </c>
      <c r="F169" s="40" t="s">
        <v>16</v>
      </c>
      <c r="G169" s="38">
        <f>G170</f>
        <v>0</v>
      </c>
      <c r="H169" s="38">
        <f t="shared" ref="H169:I170" si="52">H170</f>
        <v>0</v>
      </c>
      <c r="I169" s="38">
        <f t="shared" si="52"/>
        <v>0</v>
      </c>
    </row>
    <row r="170" spans="1:9" ht="15.75" hidden="1" x14ac:dyDescent="0.2">
      <c r="A170" s="39" t="s">
        <v>48</v>
      </c>
      <c r="B170" s="32" t="s">
        <v>6</v>
      </c>
      <c r="C170" s="32" t="s">
        <v>30</v>
      </c>
      <c r="D170" s="32" t="s">
        <v>135</v>
      </c>
      <c r="E170" s="32" t="s">
        <v>137</v>
      </c>
      <c r="F170" s="32" t="s">
        <v>49</v>
      </c>
      <c r="G170" s="38">
        <f>G171</f>
        <v>0</v>
      </c>
      <c r="H170" s="38">
        <f t="shared" si="52"/>
        <v>0</v>
      </c>
      <c r="I170" s="38">
        <f t="shared" si="52"/>
        <v>0</v>
      </c>
    </row>
    <row r="171" spans="1:9" ht="15.75" hidden="1" x14ac:dyDescent="0.2">
      <c r="A171" s="39" t="s">
        <v>50</v>
      </c>
      <c r="B171" s="32" t="s">
        <v>6</v>
      </c>
      <c r="C171" s="32" t="s">
        <v>30</v>
      </c>
      <c r="D171" s="32" t="s">
        <v>135</v>
      </c>
      <c r="E171" s="32" t="s">
        <v>137</v>
      </c>
      <c r="F171" s="32" t="s">
        <v>51</v>
      </c>
      <c r="G171" s="38"/>
      <c r="H171" s="38"/>
      <c r="I171" s="38"/>
    </row>
    <row r="172" spans="1:9" ht="31.5" hidden="1" x14ac:dyDescent="0.2">
      <c r="A172" s="39" t="s">
        <v>404</v>
      </c>
      <c r="B172" s="32" t="s">
        <v>6</v>
      </c>
      <c r="C172" s="32" t="s">
        <v>30</v>
      </c>
      <c r="D172" s="32" t="s">
        <v>135</v>
      </c>
      <c r="E172" s="32" t="s">
        <v>405</v>
      </c>
      <c r="F172" s="32"/>
      <c r="G172" s="38">
        <f>G173</f>
        <v>0</v>
      </c>
      <c r="H172" s="38"/>
      <c r="I172" s="38"/>
    </row>
    <row r="173" spans="1:9" ht="94.5" hidden="1" x14ac:dyDescent="0.2">
      <c r="A173" s="39" t="s">
        <v>35</v>
      </c>
      <c r="B173" s="32" t="s">
        <v>6</v>
      </c>
      <c r="C173" s="32" t="s">
        <v>30</v>
      </c>
      <c r="D173" s="32" t="s">
        <v>135</v>
      </c>
      <c r="E173" s="32" t="s">
        <v>405</v>
      </c>
      <c r="F173" s="32">
        <v>100</v>
      </c>
      <c r="G173" s="38">
        <f>G174</f>
        <v>0</v>
      </c>
      <c r="H173" s="38"/>
      <c r="I173" s="38"/>
    </row>
    <row r="174" spans="1:9" ht="31.5" hidden="1" x14ac:dyDescent="0.2">
      <c r="A174" s="39" t="s">
        <v>96</v>
      </c>
      <c r="B174" s="32" t="s">
        <v>6</v>
      </c>
      <c r="C174" s="32" t="s">
        <v>30</v>
      </c>
      <c r="D174" s="32" t="s">
        <v>135</v>
      </c>
      <c r="E174" s="32" t="s">
        <v>405</v>
      </c>
      <c r="F174" s="32">
        <v>120</v>
      </c>
      <c r="G174" s="38"/>
      <c r="H174" s="38"/>
      <c r="I174" s="38"/>
    </row>
    <row r="175" spans="1:9" ht="26.25" customHeight="1" x14ac:dyDescent="0.2">
      <c r="A175" s="37" t="s">
        <v>138</v>
      </c>
      <c r="B175" s="32" t="s">
        <v>6</v>
      </c>
      <c r="C175" s="32" t="s">
        <v>30</v>
      </c>
      <c r="D175" s="32" t="s">
        <v>139</v>
      </c>
      <c r="E175" s="32" t="s">
        <v>16</v>
      </c>
      <c r="F175" s="32" t="s">
        <v>16</v>
      </c>
      <c r="G175" s="38">
        <f>G176</f>
        <v>138302.44</v>
      </c>
      <c r="H175" s="38">
        <f t="shared" ref="H175:I177" si="53">H176</f>
        <v>0</v>
      </c>
      <c r="I175" s="38">
        <f t="shared" si="53"/>
        <v>0</v>
      </c>
    </row>
    <row r="176" spans="1:9" ht="26.25" customHeight="1" x14ac:dyDescent="0.2">
      <c r="A176" s="39" t="s">
        <v>140</v>
      </c>
      <c r="B176" s="32" t="s">
        <v>6</v>
      </c>
      <c r="C176" s="32" t="s">
        <v>30</v>
      </c>
      <c r="D176" s="32" t="s">
        <v>139</v>
      </c>
      <c r="E176" s="32" t="s">
        <v>141</v>
      </c>
      <c r="F176" s="40" t="s">
        <v>16</v>
      </c>
      <c r="G176" s="38">
        <f>G177</f>
        <v>138302.44</v>
      </c>
      <c r="H176" s="38">
        <f t="shared" si="53"/>
        <v>0</v>
      </c>
      <c r="I176" s="38">
        <f t="shared" si="53"/>
        <v>0</v>
      </c>
    </row>
    <row r="177" spans="1:9" ht="15.75" customHeight="1" x14ac:dyDescent="0.2">
      <c r="A177" s="39" t="s">
        <v>48</v>
      </c>
      <c r="B177" s="32" t="s">
        <v>6</v>
      </c>
      <c r="C177" s="32" t="s">
        <v>30</v>
      </c>
      <c r="D177" s="32" t="s">
        <v>139</v>
      </c>
      <c r="E177" s="32" t="s">
        <v>141</v>
      </c>
      <c r="F177" s="32" t="s">
        <v>49</v>
      </c>
      <c r="G177" s="38">
        <f>G178</f>
        <v>138302.44</v>
      </c>
      <c r="H177" s="38">
        <f t="shared" si="53"/>
        <v>0</v>
      </c>
      <c r="I177" s="38">
        <f t="shared" si="53"/>
        <v>0</v>
      </c>
    </row>
    <row r="178" spans="1:9" ht="25.5" customHeight="1" x14ac:dyDescent="0.2">
      <c r="A178" s="39" t="s">
        <v>142</v>
      </c>
      <c r="B178" s="32" t="s">
        <v>6</v>
      </c>
      <c r="C178" s="32" t="s">
        <v>30</v>
      </c>
      <c r="D178" s="32" t="s">
        <v>139</v>
      </c>
      <c r="E178" s="32" t="s">
        <v>141</v>
      </c>
      <c r="F178" s="32" t="s">
        <v>143</v>
      </c>
      <c r="G178" s="38">
        <f>300000-161697.56</f>
        <v>138302.44</v>
      </c>
      <c r="H178" s="38"/>
      <c r="I178" s="38"/>
    </row>
    <row r="179" spans="1:9" ht="23.25" hidden="1" customHeight="1" x14ac:dyDescent="0.2">
      <c r="A179" s="37" t="s">
        <v>120</v>
      </c>
      <c r="B179" s="32" t="s">
        <v>6</v>
      </c>
      <c r="C179" s="32" t="s">
        <v>30</v>
      </c>
      <c r="D179" s="32" t="s">
        <v>121</v>
      </c>
      <c r="E179" s="32" t="s">
        <v>16</v>
      </c>
      <c r="F179" s="32" t="s">
        <v>16</v>
      </c>
      <c r="G179" s="38">
        <f>G180</f>
        <v>0</v>
      </c>
      <c r="H179" s="38">
        <f t="shared" ref="H179:I181" si="54">H180</f>
        <v>0</v>
      </c>
      <c r="I179" s="38">
        <f t="shared" si="54"/>
        <v>0</v>
      </c>
    </row>
    <row r="180" spans="1:9" ht="23.25" hidden="1" customHeight="1" x14ac:dyDescent="0.2">
      <c r="A180" s="39" t="s">
        <v>144</v>
      </c>
      <c r="B180" s="32" t="s">
        <v>6</v>
      </c>
      <c r="C180" s="32" t="s">
        <v>30</v>
      </c>
      <c r="D180" s="32" t="s">
        <v>121</v>
      </c>
      <c r="E180" s="32" t="s">
        <v>145</v>
      </c>
      <c r="F180" s="40" t="s">
        <v>16</v>
      </c>
      <c r="G180" s="38">
        <f>G181</f>
        <v>0</v>
      </c>
      <c r="H180" s="38">
        <f t="shared" si="54"/>
        <v>0</v>
      </c>
      <c r="I180" s="38">
        <f t="shared" si="54"/>
        <v>0</v>
      </c>
    </row>
    <row r="181" spans="1:9" ht="23.25" hidden="1" customHeight="1" x14ac:dyDescent="0.2">
      <c r="A181" s="39" t="s">
        <v>48</v>
      </c>
      <c r="B181" s="32" t="s">
        <v>6</v>
      </c>
      <c r="C181" s="32" t="s">
        <v>30</v>
      </c>
      <c r="D181" s="32" t="s">
        <v>121</v>
      </c>
      <c r="E181" s="32" t="s">
        <v>145</v>
      </c>
      <c r="F181" s="32" t="s">
        <v>49</v>
      </c>
      <c r="G181" s="38">
        <f>G182</f>
        <v>0</v>
      </c>
      <c r="H181" s="38">
        <f t="shared" si="54"/>
        <v>0</v>
      </c>
      <c r="I181" s="38">
        <f t="shared" si="54"/>
        <v>0</v>
      </c>
    </row>
    <row r="182" spans="1:9" ht="23.25" hidden="1" customHeight="1" x14ac:dyDescent="0.2">
      <c r="A182" s="39" t="s">
        <v>142</v>
      </c>
      <c r="B182" s="32" t="s">
        <v>6</v>
      </c>
      <c r="C182" s="32" t="s">
        <v>30</v>
      </c>
      <c r="D182" s="32" t="s">
        <v>121</v>
      </c>
      <c r="E182" s="32" t="s">
        <v>145</v>
      </c>
      <c r="F182" s="32" t="s">
        <v>143</v>
      </c>
      <c r="G182" s="38"/>
      <c r="H182" s="38"/>
      <c r="I182" s="38"/>
    </row>
    <row r="183" spans="1:9" ht="33" hidden="1" customHeight="1" x14ac:dyDescent="0.2">
      <c r="A183" s="39" t="s">
        <v>178</v>
      </c>
      <c r="B183" s="41" t="s">
        <v>6</v>
      </c>
      <c r="C183" s="41" t="s">
        <v>39</v>
      </c>
      <c r="D183" s="41"/>
      <c r="E183" s="41"/>
      <c r="F183" s="32"/>
      <c r="G183" s="38">
        <f>G184</f>
        <v>0</v>
      </c>
      <c r="H183" s="38"/>
      <c r="I183" s="38"/>
    </row>
    <row r="184" spans="1:9" ht="29.25" hidden="1" customHeight="1" x14ac:dyDescent="0.2">
      <c r="A184" s="39" t="s">
        <v>406</v>
      </c>
      <c r="B184" s="41" t="s">
        <v>6</v>
      </c>
      <c r="C184" s="41" t="s">
        <v>39</v>
      </c>
      <c r="D184" s="41">
        <v>10</v>
      </c>
      <c r="E184" s="41"/>
      <c r="F184" s="32"/>
      <c r="G184" s="38">
        <f>G185</f>
        <v>0</v>
      </c>
      <c r="H184" s="38"/>
      <c r="I184" s="38"/>
    </row>
    <row r="185" spans="1:9" ht="32.25" hidden="1" customHeight="1" x14ac:dyDescent="0.2">
      <c r="A185" s="39" t="s">
        <v>140</v>
      </c>
      <c r="B185" s="41" t="s">
        <v>6</v>
      </c>
      <c r="C185" s="41" t="s">
        <v>39</v>
      </c>
      <c r="D185" s="41" t="s">
        <v>110</v>
      </c>
      <c r="E185" s="41" t="s">
        <v>141</v>
      </c>
      <c r="F185" s="32"/>
      <c r="G185" s="38">
        <f>G186</f>
        <v>0</v>
      </c>
      <c r="H185" s="38"/>
      <c r="I185" s="38"/>
    </row>
    <row r="186" spans="1:9" ht="23.25" hidden="1" customHeight="1" x14ac:dyDescent="0.2">
      <c r="A186" s="39" t="s">
        <v>151</v>
      </c>
      <c r="B186" s="41" t="s">
        <v>6</v>
      </c>
      <c r="C186" s="41" t="s">
        <v>39</v>
      </c>
      <c r="D186" s="41" t="s">
        <v>110</v>
      </c>
      <c r="E186" s="41" t="s">
        <v>141</v>
      </c>
      <c r="F186" s="32">
        <v>500</v>
      </c>
      <c r="G186" s="38">
        <f>G187</f>
        <v>0</v>
      </c>
      <c r="H186" s="38"/>
      <c r="I186" s="38"/>
    </row>
    <row r="187" spans="1:9" ht="20.25" hidden="1" customHeight="1" x14ac:dyDescent="0.2">
      <c r="A187" s="39" t="s">
        <v>13</v>
      </c>
      <c r="B187" s="41" t="s">
        <v>6</v>
      </c>
      <c r="C187" s="41" t="s">
        <v>39</v>
      </c>
      <c r="D187" s="41" t="s">
        <v>110</v>
      </c>
      <c r="E187" s="41" t="s">
        <v>141</v>
      </c>
      <c r="F187" s="32">
        <v>540</v>
      </c>
      <c r="G187" s="38"/>
      <c r="H187" s="38"/>
      <c r="I187" s="38"/>
    </row>
    <row r="188" spans="1:9" ht="47.25" hidden="1" x14ac:dyDescent="0.2">
      <c r="A188" s="37" t="s">
        <v>146</v>
      </c>
      <c r="B188" s="32" t="s">
        <v>6</v>
      </c>
      <c r="C188" s="32" t="s">
        <v>147</v>
      </c>
      <c r="D188" s="32" t="s">
        <v>16</v>
      </c>
      <c r="E188" s="32" t="s">
        <v>16</v>
      </c>
      <c r="F188" s="32" t="s">
        <v>16</v>
      </c>
      <c r="G188" s="38">
        <f>G189+G193+G197</f>
        <v>0</v>
      </c>
      <c r="H188" s="38">
        <f t="shared" ref="H188:I188" si="55">H189+H193</f>
        <v>0</v>
      </c>
      <c r="I188" s="38">
        <f t="shared" si="55"/>
        <v>0</v>
      </c>
    </row>
    <row r="189" spans="1:9" ht="47.25" hidden="1" x14ac:dyDescent="0.2">
      <c r="A189" s="37" t="s">
        <v>148</v>
      </c>
      <c r="B189" s="32" t="s">
        <v>6</v>
      </c>
      <c r="C189" s="32" t="s">
        <v>147</v>
      </c>
      <c r="D189" s="32" t="s">
        <v>30</v>
      </c>
      <c r="E189" s="32" t="s">
        <v>16</v>
      </c>
      <c r="F189" s="32" t="s">
        <v>16</v>
      </c>
      <c r="G189" s="38">
        <f>G190</f>
        <v>0</v>
      </c>
      <c r="H189" s="38">
        <f t="shared" ref="H189:I191" si="56">H190</f>
        <v>0</v>
      </c>
      <c r="I189" s="38">
        <f t="shared" si="56"/>
        <v>0</v>
      </c>
    </row>
    <row r="190" spans="1:9" ht="94.5" hidden="1" x14ac:dyDescent="0.2">
      <c r="A190" s="39" t="s">
        <v>149</v>
      </c>
      <c r="B190" s="32" t="s">
        <v>6</v>
      </c>
      <c r="C190" s="32" t="s">
        <v>147</v>
      </c>
      <c r="D190" s="32" t="s">
        <v>30</v>
      </c>
      <c r="E190" s="32" t="s">
        <v>150</v>
      </c>
      <c r="F190" s="40" t="s">
        <v>16</v>
      </c>
      <c r="G190" s="38">
        <f>G191</f>
        <v>0</v>
      </c>
      <c r="H190" s="38">
        <f t="shared" si="56"/>
        <v>0</v>
      </c>
      <c r="I190" s="38">
        <f t="shared" si="56"/>
        <v>0</v>
      </c>
    </row>
    <row r="191" spans="1:9" ht="15.75" hidden="1" x14ac:dyDescent="0.2">
      <c r="A191" s="39" t="s">
        <v>151</v>
      </c>
      <c r="B191" s="32" t="s">
        <v>6</v>
      </c>
      <c r="C191" s="32" t="s">
        <v>147</v>
      </c>
      <c r="D191" s="32" t="s">
        <v>30</v>
      </c>
      <c r="E191" s="32" t="s">
        <v>150</v>
      </c>
      <c r="F191" s="32" t="s">
        <v>152</v>
      </c>
      <c r="G191" s="38">
        <f>G192</f>
        <v>0</v>
      </c>
      <c r="H191" s="38">
        <f t="shared" si="56"/>
        <v>0</v>
      </c>
      <c r="I191" s="38">
        <f t="shared" si="56"/>
        <v>0</v>
      </c>
    </row>
    <row r="192" spans="1:9" ht="15.75" hidden="1" x14ac:dyDescent="0.2">
      <c r="A192" s="39" t="s">
        <v>153</v>
      </c>
      <c r="B192" s="32" t="s">
        <v>6</v>
      </c>
      <c r="C192" s="32" t="s">
        <v>147</v>
      </c>
      <c r="D192" s="32" t="s">
        <v>30</v>
      </c>
      <c r="E192" s="32" t="s">
        <v>150</v>
      </c>
      <c r="F192" s="32" t="s">
        <v>154</v>
      </c>
      <c r="G192" s="38"/>
      <c r="H192" s="38"/>
      <c r="I192" s="38"/>
    </row>
    <row r="193" spans="1:9" ht="15.75" hidden="1" x14ac:dyDescent="0.2">
      <c r="A193" s="37" t="s">
        <v>155</v>
      </c>
      <c r="B193" s="32" t="s">
        <v>6</v>
      </c>
      <c r="C193" s="32" t="s">
        <v>147</v>
      </c>
      <c r="D193" s="32" t="s">
        <v>32</v>
      </c>
      <c r="E193" s="32" t="s">
        <v>16</v>
      </c>
      <c r="F193" s="32" t="s">
        <v>16</v>
      </c>
      <c r="G193" s="38">
        <f>G194</f>
        <v>0</v>
      </c>
      <c r="H193" s="38">
        <v>0</v>
      </c>
      <c r="I193" s="38">
        <v>0</v>
      </c>
    </row>
    <row r="194" spans="1:9" ht="31.5" hidden="1" x14ac:dyDescent="0.2">
      <c r="A194" s="39" t="s">
        <v>156</v>
      </c>
      <c r="B194" s="32" t="s">
        <v>6</v>
      </c>
      <c r="C194" s="32" t="s">
        <v>147</v>
      </c>
      <c r="D194" s="32" t="s">
        <v>32</v>
      </c>
      <c r="E194" s="32" t="s">
        <v>157</v>
      </c>
      <c r="F194" s="40" t="s">
        <v>16</v>
      </c>
      <c r="G194" s="38">
        <f>G195</f>
        <v>0</v>
      </c>
      <c r="H194" s="38">
        <v>0</v>
      </c>
      <c r="I194" s="38">
        <v>0</v>
      </c>
    </row>
    <row r="195" spans="1:9" ht="15.75" hidden="1" x14ac:dyDescent="0.2">
      <c r="A195" s="39" t="s">
        <v>151</v>
      </c>
      <c r="B195" s="32" t="s">
        <v>6</v>
      </c>
      <c r="C195" s="32" t="s">
        <v>147</v>
      </c>
      <c r="D195" s="32" t="s">
        <v>32</v>
      </c>
      <c r="E195" s="32" t="s">
        <v>157</v>
      </c>
      <c r="F195" s="32" t="s">
        <v>152</v>
      </c>
      <c r="G195" s="38">
        <f>G196</f>
        <v>0</v>
      </c>
      <c r="H195" s="38">
        <v>0</v>
      </c>
      <c r="I195" s="38">
        <v>0</v>
      </c>
    </row>
    <row r="196" spans="1:9" ht="15.75" hidden="1" x14ac:dyDescent="0.2">
      <c r="A196" s="39" t="s">
        <v>153</v>
      </c>
      <c r="B196" s="32" t="s">
        <v>6</v>
      </c>
      <c r="C196" s="32" t="s">
        <v>147</v>
      </c>
      <c r="D196" s="32" t="s">
        <v>32</v>
      </c>
      <c r="E196" s="32" t="s">
        <v>157</v>
      </c>
      <c r="F196" s="32" t="s">
        <v>154</v>
      </c>
      <c r="G196" s="38"/>
      <c r="H196" s="38">
        <v>0</v>
      </c>
      <c r="I196" s="38">
        <v>0</v>
      </c>
    </row>
    <row r="197" spans="1:9" ht="31.5" hidden="1" x14ac:dyDescent="0.2">
      <c r="A197" s="39" t="s">
        <v>407</v>
      </c>
      <c r="B197" s="32" t="s">
        <v>6</v>
      </c>
      <c r="C197" s="32" t="s">
        <v>147</v>
      </c>
      <c r="D197" s="32" t="s">
        <v>39</v>
      </c>
      <c r="E197" s="32"/>
      <c r="F197" s="32"/>
      <c r="G197" s="38">
        <f>G198</f>
        <v>0</v>
      </c>
      <c r="H197" s="38"/>
      <c r="I197" s="38"/>
    </row>
    <row r="198" spans="1:9" ht="86.25" hidden="1" customHeight="1" x14ac:dyDescent="0.2">
      <c r="A198" s="39" t="s">
        <v>408</v>
      </c>
      <c r="B198" s="32" t="s">
        <v>6</v>
      </c>
      <c r="C198" s="32" t="s">
        <v>147</v>
      </c>
      <c r="D198" s="32" t="s">
        <v>39</v>
      </c>
      <c r="E198" s="32" t="s">
        <v>409</v>
      </c>
      <c r="F198" s="32"/>
      <c r="G198" s="38">
        <f>G199</f>
        <v>0</v>
      </c>
      <c r="H198" s="38"/>
      <c r="I198" s="38"/>
    </row>
    <row r="199" spans="1:9" ht="18.75" hidden="1" customHeight="1" x14ac:dyDescent="0.2">
      <c r="A199" s="39" t="s">
        <v>151</v>
      </c>
      <c r="B199" s="32" t="s">
        <v>6</v>
      </c>
      <c r="C199" s="32">
        <v>14</v>
      </c>
      <c r="D199" s="32" t="s">
        <v>39</v>
      </c>
      <c r="E199" s="32" t="s">
        <v>409</v>
      </c>
      <c r="F199" s="32">
        <v>500</v>
      </c>
      <c r="G199" s="38">
        <f>G200</f>
        <v>0</v>
      </c>
      <c r="H199" s="38"/>
      <c r="I199" s="38"/>
    </row>
    <row r="200" spans="1:9" ht="21.75" hidden="1" customHeight="1" x14ac:dyDescent="0.2">
      <c r="A200" s="39" t="s">
        <v>13</v>
      </c>
      <c r="B200" s="32" t="s">
        <v>6</v>
      </c>
      <c r="C200" s="32">
        <v>14</v>
      </c>
      <c r="D200" s="32" t="s">
        <v>39</v>
      </c>
      <c r="E200" s="32" t="s">
        <v>409</v>
      </c>
      <c r="F200" s="32">
        <v>540</v>
      </c>
      <c r="G200" s="38"/>
      <c r="H200" s="38"/>
      <c r="I200" s="38"/>
    </row>
    <row r="201" spans="1:9" ht="31.5" x14ac:dyDescent="0.2">
      <c r="A201" s="33" t="s">
        <v>158</v>
      </c>
      <c r="B201" s="34" t="s">
        <v>7</v>
      </c>
      <c r="C201" s="34" t="s">
        <v>16</v>
      </c>
      <c r="D201" s="34" t="s">
        <v>16</v>
      </c>
      <c r="E201" s="35" t="s">
        <v>16</v>
      </c>
      <c r="F201" s="35" t="s">
        <v>16</v>
      </c>
      <c r="G201" s="36">
        <f>G202+G253+G258+G279+G313+G343+G353+G401+G452+G215</f>
        <v>11150674.550000001</v>
      </c>
      <c r="H201" s="36">
        <f>H202+H253+H258+H279+H313+H343+H353+H401+H452+H215</f>
        <v>0</v>
      </c>
      <c r="I201" s="36">
        <f>I202+I253+I258+I279+I313+I343+I353+I401+I452+I215</f>
        <v>0</v>
      </c>
    </row>
    <row r="202" spans="1:9" ht="15.75" x14ac:dyDescent="0.2">
      <c r="A202" s="37" t="s">
        <v>29</v>
      </c>
      <c r="B202" s="32" t="s">
        <v>7</v>
      </c>
      <c r="C202" s="32" t="s">
        <v>30</v>
      </c>
      <c r="D202" s="32" t="s">
        <v>16</v>
      </c>
      <c r="E202" s="32" t="s">
        <v>16</v>
      </c>
      <c r="F202" s="32" t="s">
        <v>16</v>
      </c>
      <c r="G202" s="38">
        <f>G203+G219+G227+G223</f>
        <v>4745908</v>
      </c>
      <c r="H202" s="38">
        <f t="shared" ref="H202:I202" si="57">H203+H219+H227</f>
        <v>0</v>
      </c>
      <c r="I202" s="38">
        <f t="shared" si="57"/>
        <v>0</v>
      </c>
    </row>
    <row r="203" spans="1:9" ht="78.75" x14ac:dyDescent="0.2">
      <c r="A203" s="37" t="s">
        <v>159</v>
      </c>
      <c r="B203" s="32" t="s">
        <v>7</v>
      </c>
      <c r="C203" s="32" t="s">
        <v>30</v>
      </c>
      <c r="D203" s="32" t="s">
        <v>112</v>
      </c>
      <c r="E203" s="32" t="s">
        <v>16</v>
      </c>
      <c r="F203" s="32" t="s">
        <v>16</v>
      </c>
      <c r="G203" s="38">
        <f>G204+G207+G212</f>
        <v>4675908</v>
      </c>
      <c r="H203" s="38">
        <f t="shared" ref="H203:I203" si="58">H204+H207+H212</f>
        <v>0</v>
      </c>
      <c r="I203" s="38">
        <f t="shared" si="58"/>
        <v>0</v>
      </c>
    </row>
    <row r="204" spans="1:9" ht="63" hidden="1" x14ac:dyDescent="0.2">
      <c r="A204" s="39" t="s">
        <v>160</v>
      </c>
      <c r="B204" s="32" t="s">
        <v>7</v>
      </c>
      <c r="C204" s="32" t="s">
        <v>30</v>
      </c>
      <c r="D204" s="32" t="s">
        <v>112</v>
      </c>
      <c r="E204" s="32" t="s">
        <v>161</v>
      </c>
      <c r="F204" s="40" t="s">
        <v>16</v>
      </c>
      <c r="G204" s="38">
        <f>G205</f>
        <v>0</v>
      </c>
      <c r="H204" s="38">
        <f t="shared" ref="H204:I205" si="59">H205</f>
        <v>0</v>
      </c>
      <c r="I204" s="38">
        <f t="shared" si="59"/>
        <v>0</v>
      </c>
    </row>
    <row r="205" spans="1:9" ht="94.5" hidden="1" x14ac:dyDescent="0.2">
      <c r="A205" s="39" t="s">
        <v>35</v>
      </c>
      <c r="B205" s="32" t="s">
        <v>7</v>
      </c>
      <c r="C205" s="32" t="s">
        <v>30</v>
      </c>
      <c r="D205" s="32" t="s">
        <v>112</v>
      </c>
      <c r="E205" s="32" t="s">
        <v>161</v>
      </c>
      <c r="F205" s="32" t="s">
        <v>8</v>
      </c>
      <c r="G205" s="38">
        <f>G206</f>
        <v>0</v>
      </c>
      <c r="H205" s="38">
        <f t="shared" si="59"/>
        <v>0</v>
      </c>
      <c r="I205" s="38">
        <f t="shared" si="59"/>
        <v>0</v>
      </c>
    </row>
    <row r="206" spans="1:9" ht="47.25" hidden="1" x14ac:dyDescent="0.2">
      <c r="A206" s="39" t="s">
        <v>36</v>
      </c>
      <c r="B206" s="32" t="s">
        <v>7</v>
      </c>
      <c r="C206" s="32" t="s">
        <v>30</v>
      </c>
      <c r="D206" s="32" t="s">
        <v>112</v>
      </c>
      <c r="E206" s="32" t="s">
        <v>161</v>
      </c>
      <c r="F206" s="32" t="s">
        <v>37</v>
      </c>
      <c r="G206" s="38"/>
      <c r="H206" s="38"/>
      <c r="I206" s="38"/>
    </row>
    <row r="207" spans="1:9" ht="47.25" x14ac:dyDescent="0.2">
      <c r="A207" s="39" t="s">
        <v>40</v>
      </c>
      <c r="B207" s="32" t="s">
        <v>7</v>
      </c>
      <c r="C207" s="32" t="s">
        <v>30</v>
      </c>
      <c r="D207" s="32" t="s">
        <v>112</v>
      </c>
      <c r="E207" s="32" t="s">
        <v>162</v>
      </c>
      <c r="F207" s="40" t="s">
        <v>16</v>
      </c>
      <c r="G207" s="38">
        <f>G208+G210</f>
        <v>4675908</v>
      </c>
      <c r="H207" s="38">
        <f t="shared" ref="H207:I207" si="60">H208+H210</f>
        <v>0</v>
      </c>
      <c r="I207" s="38">
        <f t="shared" si="60"/>
        <v>0</v>
      </c>
    </row>
    <row r="208" spans="1:9" ht="94.5" hidden="1" x14ac:dyDescent="0.2">
      <c r="A208" s="39" t="s">
        <v>35</v>
      </c>
      <c r="B208" s="32" t="s">
        <v>7</v>
      </c>
      <c r="C208" s="32" t="s">
        <v>30</v>
      </c>
      <c r="D208" s="32" t="s">
        <v>112</v>
      </c>
      <c r="E208" s="32" t="s">
        <v>162</v>
      </c>
      <c r="F208" s="32" t="s">
        <v>8</v>
      </c>
      <c r="G208" s="38">
        <f>G209</f>
        <v>0</v>
      </c>
      <c r="H208" s="38">
        <f t="shared" ref="H208:I208" si="61">H209</f>
        <v>0</v>
      </c>
      <c r="I208" s="38">
        <f t="shared" si="61"/>
        <v>0</v>
      </c>
    </row>
    <row r="209" spans="1:9" ht="47.25" hidden="1" x14ac:dyDescent="0.2">
      <c r="A209" s="39" t="s">
        <v>36</v>
      </c>
      <c r="B209" s="32" t="s">
        <v>7</v>
      </c>
      <c r="C209" s="32" t="s">
        <v>30</v>
      </c>
      <c r="D209" s="32" t="s">
        <v>112</v>
      </c>
      <c r="E209" s="32" t="s">
        <v>162</v>
      </c>
      <c r="F209" s="32" t="s">
        <v>37</v>
      </c>
      <c r="G209" s="38"/>
      <c r="H209" s="38"/>
      <c r="I209" s="38"/>
    </row>
    <row r="210" spans="1:9" ht="47.25" x14ac:dyDescent="0.2">
      <c r="A210" s="39" t="s">
        <v>42</v>
      </c>
      <c r="B210" s="32" t="s">
        <v>7</v>
      </c>
      <c r="C210" s="32" t="s">
        <v>30</v>
      </c>
      <c r="D210" s="32" t="s">
        <v>112</v>
      </c>
      <c r="E210" s="32" t="s">
        <v>162</v>
      </c>
      <c r="F210" s="32" t="s">
        <v>43</v>
      </c>
      <c r="G210" s="38">
        <f>G211</f>
        <v>4675908</v>
      </c>
      <c r="H210" s="38">
        <f t="shared" ref="H210:I210" si="62">H211</f>
        <v>0</v>
      </c>
      <c r="I210" s="38">
        <f t="shared" si="62"/>
        <v>0</v>
      </c>
    </row>
    <row r="211" spans="1:9" ht="47.25" x14ac:dyDescent="0.2">
      <c r="A211" s="39" t="s">
        <v>44</v>
      </c>
      <c r="B211" s="32" t="s">
        <v>7</v>
      </c>
      <c r="C211" s="32" t="s">
        <v>30</v>
      </c>
      <c r="D211" s="32" t="s">
        <v>112</v>
      </c>
      <c r="E211" s="32" t="s">
        <v>162</v>
      </c>
      <c r="F211" s="32" t="s">
        <v>45</v>
      </c>
      <c r="G211" s="38">
        <f>4703908-28000</f>
        <v>4675908</v>
      </c>
      <c r="H211" s="38"/>
      <c r="I211" s="38"/>
    </row>
    <row r="212" spans="1:9" ht="31.5" hidden="1" x14ac:dyDescent="0.2">
      <c r="A212" s="39" t="s">
        <v>46</v>
      </c>
      <c r="B212" s="32" t="s">
        <v>7</v>
      </c>
      <c r="C212" s="32" t="s">
        <v>30</v>
      </c>
      <c r="D212" s="32" t="s">
        <v>112</v>
      </c>
      <c r="E212" s="32" t="s">
        <v>163</v>
      </c>
      <c r="F212" s="40" t="s">
        <v>16</v>
      </c>
      <c r="G212" s="38">
        <f>G213</f>
        <v>0</v>
      </c>
      <c r="H212" s="38">
        <f t="shared" ref="H212:I213" si="63">H213</f>
        <v>0</v>
      </c>
      <c r="I212" s="38">
        <f t="shared" si="63"/>
        <v>0</v>
      </c>
    </row>
    <row r="213" spans="1:9" ht="15.75" hidden="1" x14ac:dyDescent="0.2">
      <c r="A213" s="39" t="s">
        <v>48</v>
      </c>
      <c r="B213" s="32" t="s">
        <v>7</v>
      </c>
      <c r="C213" s="32" t="s">
        <v>30</v>
      </c>
      <c r="D213" s="32" t="s">
        <v>112</v>
      </c>
      <c r="E213" s="32" t="s">
        <v>163</v>
      </c>
      <c r="F213" s="32" t="s">
        <v>49</v>
      </c>
      <c r="G213" s="38">
        <f>G214</f>
        <v>0</v>
      </c>
      <c r="H213" s="38">
        <f t="shared" si="63"/>
        <v>0</v>
      </c>
      <c r="I213" s="38">
        <f t="shared" si="63"/>
        <v>0</v>
      </c>
    </row>
    <row r="214" spans="1:9" ht="15.75" hidden="1" x14ac:dyDescent="0.2">
      <c r="A214" s="39" t="s">
        <v>50</v>
      </c>
      <c r="B214" s="32" t="s">
        <v>7</v>
      </c>
      <c r="C214" s="32" t="s">
        <v>30</v>
      </c>
      <c r="D214" s="32" t="s">
        <v>112</v>
      </c>
      <c r="E214" s="32" t="s">
        <v>163</v>
      </c>
      <c r="F214" s="32" t="s">
        <v>51</v>
      </c>
      <c r="G214" s="38"/>
      <c r="H214" s="38"/>
      <c r="I214" s="38"/>
    </row>
    <row r="215" spans="1:9" ht="31.5" hidden="1" x14ac:dyDescent="0.2">
      <c r="A215" s="39" t="s">
        <v>404</v>
      </c>
      <c r="B215" s="32" t="s">
        <v>7</v>
      </c>
      <c r="C215" s="32" t="s">
        <v>30</v>
      </c>
      <c r="D215" s="32" t="s">
        <v>112</v>
      </c>
      <c r="E215" s="32" t="s">
        <v>405</v>
      </c>
      <c r="F215" s="32"/>
      <c r="G215" s="38">
        <f>G216</f>
        <v>0</v>
      </c>
      <c r="H215" s="38"/>
      <c r="I215" s="38"/>
    </row>
    <row r="216" spans="1:9" ht="94.5" hidden="1" x14ac:dyDescent="0.2">
      <c r="A216" s="39" t="s">
        <v>35</v>
      </c>
      <c r="B216" s="32" t="s">
        <v>7</v>
      </c>
      <c r="C216" s="32" t="s">
        <v>30</v>
      </c>
      <c r="D216" s="32" t="s">
        <v>112</v>
      </c>
      <c r="E216" s="32" t="s">
        <v>405</v>
      </c>
      <c r="F216" s="32">
        <v>100</v>
      </c>
      <c r="G216" s="38">
        <f>G217</f>
        <v>0</v>
      </c>
      <c r="H216" s="38"/>
      <c r="I216" s="38"/>
    </row>
    <row r="217" spans="1:9" ht="31.5" hidden="1" x14ac:dyDescent="0.2">
      <c r="A217" s="39" t="s">
        <v>96</v>
      </c>
      <c r="B217" s="32" t="s">
        <v>7</v>
      </c>
      <c r="C217" s="32" t="s">
        <v>30</v>
      </c>
      <c r="D217" s="32" t="s">
        <v>112</v>
      </c>
      <c r="E217" s="32" t="s">
        <v>405</v>
      </c>
      <c r="F217" s="32">
        <v>120</v>
      </c>
      <c r="G217" s="38"/>
      <c r="H217" s="38"/>
      <c r="I217" s="38"/>
    </row>
    <row r="218" spans="1:9" ht="15.75" hidden="1" x14ac:dyDescent="0.2">
      <c r="A218" s="39"/>
      <c r="B218" s="32"/>
      <c r="C218" s="32"/>
      <c r="D218" s="32"/>
      <c r="E218" s="32"/>
      <c r="F218" s="32"/>
      <c r="G218" s="38"/>
      <c r="H218" s="38"/>
      <c r="I218" s="38"/>
    </row>
    <row r="219" spans="1:9" ht="15.75" hidden="1" x14ac:dyDescent="0.2">
      <c r="A219" s="37" t="s">
        <v>164</v>
      </c>
      <c r="B219" s="32" t="s">
        <v>7</v>
      </c>
      <c r="C219" s="32" t="s">
        <v>30</v>
      </c>
      <c r="D219" s="32" t="s">
        <v>165</v>
      </c>
      <c r="E219" s="32" t="s">
        <v>16</v>
      </c>
      <c r="F219" s="32" t="s">
        <v>16</v>
      </c>
      <c r="G219" s="38">
        <f>G220</f>
        <v>0</v>
      </c>
      <c r="H219" s="38">
        <f t="shared" ref="H219:I221" si="64">H220</f>
        <v>0</v>
      </c>
      <c r="I219" s="38">
        <f t="shared" si="64"/>
        <v>0</v>
      </c>
    </row>
    <row r="220" spans="1:9" ht="78.75" hidden="1" x14ac:dyDescent="0.2">
      <c r="A220" s="39" t="s">
        <v>166</v>
      </c>
      <c r="B220" s="32" t="s">
        <v>7</v>
      </c>
      <c r="C220" s="32" t="s">
        <v>30</v>
      </c>
      <c r="D220" s="32" t="s">
        <v>165</v>
      </c>
      <c r="E220" s="32" t="s">
        <v>167</v>
      </c>
      <c r="F220" s="40" t="s">
        <v>16</v>
      </c>
      <c r="G220" s="38">
        <f>G221</f>
        <v>0</v>
      </c>
      <c r="H220" s="38">
        <f t="shared" si="64"/>
        <v>0</v>
      </c>
      <c r="I220" s="38">
        <f t="shared" si="64"/>
        <v>0</v>
      </c>
    </row>
    <row r="221" spans="1:9" ht="47.25" hidden="1" x14ac:dyDescent="0.2">
      <c r="A221" s="39" t="s">
        <v>42</v>
      </c>
      <c r="B221" s="32" t="s">
        <v>7</v>
      </c>
      <c r="C221" s="32" t="s">
        <v>30</v>
      </c>
      <c r="D221" s="32" t="s">
        <v>165</v>
      </c>
      <c r="E221" s="32" t="s">
        <v>167</v>
      </c>
      <c r="F221" s="32" t="s">
        <v>43</v>
      </c>
      <c r="G221" s="38">
        <f>G222</f>
        <v>0</v>
      </c>
      <c r="H221" s="38">
        <f t="shared" si="64"/>
        <v>0</v>
      </c>
      <c r="I221" s="38">
        <f t="shared" si="64"/>
        <v>0</v>
      </c>
    </row>
    <row r="222" spans="1:9" ht="47.25" hidden="1" x14ac:dyDescent="0.2">
      <c r="A222" s="39" t="s">
        <v>44</v>
      </c>
      <c r="B222" s="32" t="s">
        <v>7</v>
      </c>
      <c r="C222" s="32" t="s">
        <v>30</v>
      </c>
      <c r="D222" s="32" t="s">
        <v>165</v>
      </c>
      <c r="E222" s="32" t="s">
        <v>167</v>
      </c>
      <c r="F222" s="32" t="s">
        <v>45</v>
      </c>
      <c r="G222" s="38"/>
      <c r="H222" s="38"/>
      <c r="I222" s="38"/>
    </row>
    <row r="223" spans="1:9" ht="31.5" hidden="1" x14ac:dyDescent="0.2">
      <c r="A223" s="39" t="s">
        <v>410</v>
      </c>
      <c r="B223" s="41">
        <v>916</v>
      </c>
      <c r="C223" s="41" t="s">
        <v>30</v>
      </c>
      <c r="D223" s="41" t="s">
        <v>53</v>
      </c>
      <c r="E223" s="41"/>
      <c r="F223" s="41"/>
      <c r="G223" s="38">
        <f>G224</f>
        <v>0</v>
      </c>
      <c r="H223" s="38"/>
      <c r="I223" s="38"/>
    </row>
    <row r="224" spans="1:9" ht="31.5" hidden="1" x14ac:dyDescent="0.2">
      <c r="A224" s="39" t="s">
        <v>411</v>
      </c>
      <c r="B224" s="41">
        <v>916</v>
      </c>
      <c r="C224" s="41" t="s">
        <v>30</v>
      </c>
      <c r="D224" s="41" t="s">
        <v>53</v>
      </c>
      <c r="E224" s="41" t="s">
        <v>412</v>
      </c>
      <c r="F224" s="41"/>
      <c r="G224" s="38">
        <f>G225</f>
        <v>0</v>
      </c>
      <c r="H224" s="38"/>
      <c r="I224" s="38"/>
    </row>
    <row r="225" spans="1:9" ht="15.75" hidden="1" x14ac:dyDescent="0.2">
      <c r="A225" s="39" t="s">
        <v>48</v>
      </c>
      <c r="B225" s="41">
        <v>916</v>
      </c>
      <c r="C225" s="41" t="s">
        <v>30</v>
      </c>
      <c r="D225" s="41" t="s">
        <v>53</v>
      </c>
      <c r="E225" s="41" t="s">
        <v>412</v>
      </c>
      <c r="F225" s="41" t="s">
        <v>49</v>
      </c>
      <c r="G225" s="38">
        <f>G226</f>
        <v>0</v>
      </c>
      <c r="H225" s="38"/>
      <c r="I225" s="38"/>
    </row>
    <row r="226" spans="1:9" ht="15.75" hidden="1" x14ac:dyDescent="0.2">
      <c r="A226" s="39" t="s">
        <v>413</v>
      </c>
      <c r="B226" s="41">
        <v>916</v>
      </c>
      <c r="C226" s="41" t="s">
        <v>30</v>
      </c>
      <c r="D226" s="41" t="s">
        <v>53</v>
      </c>
      <c r="E226" s="41" t="s">
        <v>412</v>
      </c>
      <c r="F226" s="41" t="s">
        <v>414</v>
      </c>
      <c r="G226" s="38"/>
      <c r="H226" s="38"/>
      <c r="I226" s="38"/>
    </row>
    <row r="227" spans="1:9" ht="15.75" x14ac:dyDescent="0.2">
      <c r="A227" s="37" t="s">
        <v>120</v>
      </c>
      <c r="B227" s="32" t="s">
        <v>7</v>
      </c>
      <c r="C227" s="32" t="s">
        <v>30</v>
      </c>
      <c r="D227" s="32" t="s">
        <v>121</v>
      </c>
      <c r="E227" s="32" t="s">
        <v>16</v>
      </c>
      <c r="F227" s="32" t="s">
        <v>16</v>
      </c>
      <c r="G227" s="38">
        <f>G228+G241+G247+G235+G250+G238+G244</f>
        <v>70000</v>
      </c>
      <c r="H227" s="38">
        <f t="shared" ref="H227:I227" si="65">H228+H241+H247</f>
        <v>0</v>
      </c>
      <c r="I227" s="38">
        <f t="shared" si="65"/>
        <v>0</v>
      </c>
    </row>
    <row r="228" spans="1:9" ht="173.25" hidden="1" x14ac:dyDescent="0.2">
      <c r="A228" s="39" t="s">
        <v>168</v>
      </c>
      <c r="B228" s="32" t="s">
        <v>7</v>
      </c>
      <c r="C228" s="32" t="s">
        <v>30</v>
      </c>
      <c r="D228" s="32" t="s">
        <v>121</v>
      </c>
      <c r="E228" s="32" t="s">
        <v>169</v>
      </c>
      <c r="F228" s="40" t="s">
        <v>16</v>
      </c>
      <c r="G228" s="38">
        <f>G229+G231+G233+G241</f>
        <v>0</v>
      </c>
      <c r="H228" s="38">
        <f t="shared" ref="H228:I228" si="66">H229+H231+H233</f>
        <v>0</v>
      </c>
      <c r="I228" s="38">
        <f t="shared" si="66"/>
        <v>0</v>
      </c>
    </row>
    <row r="229" spans="1:9" ht="94.5" hidden="1" x14ac:dyDescent="0.2">
      <c r="A229" s="39" t="s">
        <v>35</v>
      </c>
      <c r="B229" s="32" t="s">
        <v>7</v>
      </c>
      <c r="C229" s="32" t="s">
        <v>30</v>
      </c>
      <c r="D229" s="32" t="s">
        <v>121</v>
      </c>
      <c r="E229" s="32" t="s">
        <v>169</v>
      </c>
      <c r="F229" s="32" t="s">
        <v>8</v>
      </c>
      <c r="G229" s="38">
        <f>G230</f>
        <v>0</v>
      </c>
      <c r="H229" s="38">
        <f t="shared" ref="H229:I229" si="67">H230</f>
        <v>0</v>
      </c>
      <c r="I229" s="38">
        <f t="shared" si="67"/>
        <v>0</v>
      </c>
    </row>
    <row r="230" spans="1:9" ht="47.25" hidden="1" x14ac:dyDescent="0.2">
      <c r="A230" s="39" t="s">
        <v>36</v>
      </c>
      <c r="B230" s="32" t="s">
        <v>7</v>
      </c>
      <c r="C230" s="32" t="s">
        <v>30</v>
      </c>
      <c r="D230" s="32" t="s">
        <v>121</v>
      </c>
      <c r="E230" s="32" t="s">
        <v>169</v>
      </c>
      <c r="F230" s="32" t="s">
        <v>37</v>
      </c>
      <c r="G230" s="38"/>
      <c r="H230" s="38"/>
      <c r="I230" s="38"/>
    </row>
    <row r="231" spans="1:9" ht="47.25" hidden="1" x14ac:dyDescent="0.2">
      <c r="A231" s="39" t="s">
        <v>42</v>
      </c>
      <c r="B231" s="32" t="s">
        <v>7</v>
      </c>
      <c r="C231" s="32" t="s">
        <v>30</v>
      </c>
      <c r="D231" s="32" t="s">
        <v>121</v>
      </c>
      <c r="E231" s="32" t="s">
        <v>169</v>
      </c>
      <c r="F231" s="32" t="s">
        <v>43</v>
      </c>
      <c r="G231" s="38">
        <f>G232</f>
        <v>0</v>
      </c>
      <c r="H231" s="38">
        <f t="shared" ref="H231:I231" si="68">H232</f>
        <v>0</v>
      </c>
      <c r="I231" s="38">
        <f t="shared" si="68"/>
        <v>0</v>
      </c>
    </row>
    <row r="232" spans="1:9" ht="47.25" hidden="1" x14ac:dyDescent="0.2">
      <c r="A232" s="39" t="s">
        <v>44</v>
      </c>
      <c r="B232" s="32" t="s">
        <v>7</v>
      </c>
      <c r="C232" s="32" t="s">
        <v>30</v>
      </c>
      <c r="D232" s="32" t="s">
        <v>121</v>
      </c>
      <c r="E232" s="32" t="s">
        <v>169</v>
      </c>
      <c r="F232" s="32" t="s">
        <v>45</v>
      </c>
      <c r="G232" s="38"/>
      <c r="H232" s="38"/>
      <c r="I232" s="38"/>
    </row>
    <row r="233" spans="1:9" ht="15.75" hidden="1" x14ac:dyDescent="0.2">
      <c r="A233" s="39" t="s">
        <v>151</v>
      </c>
      <c r="B233" s="32" t="s">
        <v>7</v>
      </c>
      <c r="C233" s="32" t="s">
        <v>30</v>
      </c>
      <c r="D233" s="32" t="s">
        <v>121</v>
      </c>
      <c r="E233" s="32" t="s">
        <v>169</v>
      </c>
      <c r="F233" s="32" t="s">
        <v>152</v>
      </c>
      <c r="G233" s="38">
        <f>G234</f>
        <v>0</v>
      </c>
      <c r="H233" s="38">
        <f t="shared" ref="H233:I233" si="69">H234</f>
        <v>0</v>
      </c>
      <c r="I233" s="38">
        <f t="shared" si="69"/>
        <v>0</v>
      </c>
    </row>
    <row r="234" spans="1:9" ht="15.75" hidden="1" x14ac:dyDescent="0.2">
      <c r="A234" s="39" t="s">
        <v>170</v>
      </c>
      <c r="B234" s="32" t="s">
        <v>7</v>
      </c>
      <c r="C234" s="32" t="s">
        <v>30</v>
      </c>
      <c r="D234" s="32" t="s">
        <v>121</v>
      </c>
      <c r="E234" s="32" t="s">
        <v>169</v>
      </c>
      <c r="F234" s="32" t="s">
        <v>171</v>
      </c>
      <c r="G234" s="38"/>
      <c r="H234" s="38"/>
      <c r="I234" s="38"/>
    </row>
    <row r="235" spans="1:9" ht="31.5" hidden="1" x14ac:dyDescent="0.2">
      <c r="A235" s="39" t="s">
        <v>202</v>
      </c>
      <c r="B235" s="32" t="s">
        <v>7</v>
      </c>
      <c r="C235" s="32" t="s">
        <v>30</v>
      </c>
      <c r="D235" s="32" t="s">
        <v>121</v>
      </c>
      <c r="E235" s="32" t="s">
        <v>203</v>
      </c>
      <c r="F235" s="32"/>
      <c r="G235" s="38">
        <f>G236</f>
        <v>0</v>
      </c>
      <c r="H235" s="38"/>
      <c r="I235" s="38"/>
    </row>
    <row r="236" spans="1:9" ht="47.25" hidden="1" x14ac:dyDescent="0.2">
      <c r="A236" s="39" t="s">
        <v>42</v>
      </c>
      <c r="B236" s="32" t="s">
        <v>7</v>
      </c>
      <c r="C236" s="32" t="s">
        <v>30</v>
      </c>
      <c r="D236" s="32" t="s">
        <v>121</v>
      </c>
      <c r="E236" s="32" t="s">
        <v>203</v>
      </c>
      <c r="F236" s="32">
        <v>200</v>
      </c>
      <c r="G236" s="38">
        <f>G237</f>
        <v>0</v>
      </c>
      <c r="H236" s="38"/>
      <c r="I236" s="38"/>
    </row>
    <row r="237" spans="1:9" ht="47.25" hidden="1" x14ac:dyDescent="0.2">
      <c r="A237" s="39" t="s">
        <v>44</v>
      </c>
      <c r="B237" s="32" t="s">
        <v>7</v>
      </c>
      <c r="C237" s="32" t="s">
        <v>30</v>
      </c>
      <c r="D237" s="32" t="s">
        <v>121</v>
      </c>
      <c r="E237" s="32" t="s">
        <v>203</v>
      </c>
      <c r="F237" s="32">
        <v>240</v>
      </c>
      <c r="G237" s="38"/>
      <c r="H237" s="38"/>
      <c r="I237" s="38"/>
    </row>
    <row r="238" spans="1:9" ht="47.25" hidden="1" x14ac:dyDescent="0.2">
      <c r="A238" s="39" t="s">
        <v>400</v>
      </c>
      <c r="B238" s="32">
        <v>916</v>
      </c>
      <c r="C238" s="32" t="s">
        <v>30</v>
      </c>
      <c r="D238" s="32" t="s">
        <v>121</v>
      </c>
      <c r="E238" s="32" t="s">
        <v>415</v>
      </c>
      <c r="F238" s="32"/>
      <c r="G238" s="38">
        <f>G239</f>
        <v>0</v>
      </c>
      <c r="H238" s="38"/>
      <c r="I238" s="38"/>
    </row>
    <row r="239" spans="1:9" ht="47.25" hidden="1" x14ac:dyDescent="0.2">
      <c r="A239" s="39" t="s">
        <v>42</v>
      </c>
      <c r="B239" s="32">
        <v>916</v>
      </c>
      <c r="C239" s="32" t="s">
        <v>30</v>
      </c>
      <c r="D239" s="32" t="s">
        <v>121</v>
      </c>
      <c r="E239" s="32" t="s">
        <v>415</v>
      </c>
      <c r="F239" s="32">
        <v>200</v>
      </c>
      <c r="G239" s="38">
        <f>G240</f>
        <v>0</v>
      </c>
      <c r="H239" s="38"/>
      <c r="I239" s="38"/>
    </row>
    <row r="240" spans="1:9" ht="47.25" hidden="1" x14ac:dyDescent="0.2">
      <c r="A240" s="39" t="s">
        <v>44</v>
      </c>
      <c r="B240" s="32">
        <v>916</v>
      </c>
      <c r="C240" s="32" t="s">
        <v>30</v>
      </c>
      <c r="D240" s="32" t="s">
        <v>121</v>
      </c>
      <c r="E240" s="32" t="s">
        <v>415</v>
      </c>
      <c r="F240" s="32">
        <v>240</v>
      </c>
      <c r="G240" s="38"/>
      <c r="H240" s="38"/>
      <c r="I240" s="38"/>
    </row>
    <row r="241" spans="1:9" ht="47.25" hidden="1" x14ac:dyDescent="0.2">
      <c r="A241" s="39" t="s">
        <v>172</v>
      </c>
      <c r="B241" s="32" t="s">
        <v>7</v>
      </c>
      <c r="C241" s="32" t="s">
        <v>30</v>
      </c>
      <c r="D241" s="32" t="s">
        <v>121</v>
      </c>
      <c r="E241" s="32" t="s">
        <v>173</v>
      </c>
      <c r="F241" s="40" t="s">
        <v>16</v>
      </c>
      <c r="G241" s="38">
        <f>G242</f>
        <v>0</v>
      </c>
      <c r="H241" s="38">
        <f t="shared" ref="H241:I242" si="70">H242</f>
        <v>0</v>
      </c>
      <c r="I241" s="38">
        <f t="shared" si="70"/>
        <v>0</v>
      </c>
    </row>
    <row r="242" spans="1:9" ht="47.25" hidden="1" x14ac:dyDescent="0.2">
      <c r="A242" s="39" t="s">
        <v>57</v>
      </c>
      <c r="B242" s="32" t="s">
        <v>7</v>
      </c>
      <c r="C242" s="32" t="s">
        <v>30</v>
      </c>
      <c r="D242" s="32" t="s">
        <v>121</v>
      </c>
      <c r="E242" s="32" t="s">
        <v>173</v>
      </c>
      <c r="F242" s="32" t="s">
        <v>58</v>
      </c>
      <c r="G242" s="38">
        <f>G243</f>
        <v>0</v>
      </c>
      <c r="H242" s="38">
        <f t="shared" si="70"/>
        <v>0</v>
      </c>
      <c r="I242" s="38">
        <f t="shared" si="70"/>
        <v>0</v>
      </c>
    </row>
    <row r="243" spans="1:9" ht="15.75" hidden="1" x14ac:dyDescent="0.2">
      <c r="A243" s="39" t="s">
        <v>59</v>
      </c>
      <c r="B243" s="32" t="s">
        <v>7</v>
      </c>
      <c r="C243" s="32" t="s">
        <v>30</v>
      </c>
      <c r="D243" s="32" t="s">
        <v>121</v>
      </c>
      <c r="E243" s="32" t="s">
        <v>173</v>
      </c>
      <c r="F243" s="32" t="s">
        <v>60</v>
      </c>
      <c r="G243" s="38"/>
      <c r="H243" s="38"/>
      <c r="I243" s="38"/>
    </row>
    <row r="244" spans="1:9" ht="41.25" hidden="1" customHeight="1" x14ac:dyDescent="0.2">
      <c r="A244" s="39" t="s">
        <v>612</v>
      </c>
      <c r="B244" s="32" t="s">
        <v>7</v>
      </c>
      <c r="C244" s="32" t="s">
        <v>30</v>
      </c>
      <c r="D244" s="32" t="s">
        <v>121</v>
      </c>
      <c r="E244" s="32" t="s">
        <v>613</v>
      </c>
      <c r="F244" s="32"/>
      <c r="G244" s="38">
        <f>G245</f>
        <v>0</v>
      </c>
      <c r="H244" s="38"/>
      <c r="I244" s="38"/>
    </row>
    <row r="245" spans="1:9" ht="47.25" hidden="1" x14ac:dyDescent="0.2">
      <c r="A245" s="39" t="s">
        <v>42</v>
      </c>
      <c r="B245" s="32" t="s">
        <v>7</v>
      </c>
      <c r="C245" s="32" t="s">
        <v>30</v>
      </c>
      <c r="D245" s="32" t="s">
        <v>121</v>
      </c>
      <c r="E245" s="32" t="s">
        <v>613</v>
      </c>
      <c r="F245" s="32">
        <v>200</v>
      </c>
      <c r="G245" s="38">
        <f>G246</f>
        <v>0</v>
      </c>
      <c r="H245" s="38"/>
      <c r="I245" s="38"/>
    </row>
    <row r="246" spans="1:9" ht="47.25" hidden="1" x14ac:dyDescent="0.2">
      <c r="A246" s="39" t="s">
        <v>44</v>
      </c>
      <c r="B246" s="32" t="s">
        <v>7</v>
      </c>
      <c r="C246" s="32" t="s">
        <v>30</v>
      </c>
      <c r="D246" s="32" t="s">
        <v>121</v>
      </c>
      <c r="E246" s="32" t="s">
        <v>613</v>
      </c>
      <c r="F246" s="32">
        <v>240</v>
      </c>
      <c r="G246" s="38"/>
      <c r="H246" s="38"/>
      <c r="I246" s="38"/>
    </row>
    <row r="247" spans="1:9" ht="31.5" x14ac:dyDescent="0.2">
      <c r="A247" s="39" t="s">
        <v>416</v>
      </c>
      <c r="B247" s="32" t="s">
        <v>7</v>
      </c>
      <c r="C247" s="32" t="s">
        <v>30</v>
      </c>
      <c r="D247" s="32" t="s">
        <v>121</v>
      </c>
      <c r="E247" s="32" t="s">
        <v>417</v>
      </c>
      <c r="F247" s="40" t="s">
        <v>16</v>
      </c>
      <c r="G247" s="38">
        <f>G248</f>
        <v>70000</v>
      </c>
      <c r="H247" s="38">
        <f t="shared" ref="H247:I248" si="71">H248</f>
        <v>0</v>
      </c>
      <c r="I247" s="38">
        <f t="shared" si="71"/>
        <v>0</v>
      </c>
    </row>
    <row r="248" spans="1:9" ht="15.75" x14ac:dyDescent="0.2">
      <c r="A248" s="39" t="s">
        <v>48</v>
      </c>
      <c r="B248" s="32" t="s">
        <v>7</v>
      </c>
      <c r="C248" s="32" t="s">
        <v>30</v>
      </c>
      <c r="D248" s="32" t="s">
        <v>121</v>
      </c>
      <c r="E248" s="32" t="s">
        <v>417</v>
      </c>
      <c r="F248" s="32" t="s">
        <v>49</v>
      </c>
      <c r="G248" s="38">
        <f>G249</f>
        <v>70000</v>
      </c>
      <c r="H248" s="38">
        <f t="shared" si="71"/>
        <v>0</v>
      </c>
      <c r="I248" s="38">
        <f t="shared" si="71"/>
        <v>0</v>
      </c>
    </row>
    <row r="249" spans="1:9" ht="15.75" x14ac:dyDescent="0.2">
      <c r="A249" s="39" t="s">
        <v>50</v>
      </c>
      <c r="B249" s="32" t="s">
        <v>7</v>
      </c>
      <c r="C249" s="32" t="s">
        <v>30</v>
      </c>
      <c r="D249" s="32" t="s">
        <v>121</v>
      </c>
      <c r="E249" s="32" t="s">
        <v>417</v>
      </c>
      <c r="F249" s="32" t="s">
        <v>51</v>
      </c>
      <c r="G249" s="38">
        <v>70000</v>
      </c>
      <c r="H249" s="38"/>
      <c r="I249" s="38"/>
    </row>
    <row r="250" spans="1:9" ht="153.75" hidden="1" customHeight="1" x14ac:dyDescent="0.2">
      <c r="A250" s="39" t="s">
        <v>418</v>
      </c>
      <c r="B250" s="32" t="s">
        <v>7</v>
      </c>
      <c r="C250" s="32" t="s">
        <v>30</v>
      </c>
      <c r="D250" s="32" t="s">
        <v>121</v>
      </c>
      <c r="E250" s="32" t="s">
        <v>419</v>
      </c>
      <c r="F250" s="32"/>
      <c r="G250" s="38">
        <f>G251</f>
        <v>0</v>
      </c>
      <c r="H250" s="38"/>
      <c r="I250" s="38"/>
    </row>
    <row r="251" spans="1:9" ht="47.25" hidden="1" x14ac:dyDescent="0.2">
      <c r="A251" s="39" t="s">
        <v>42</v>
      </c>
      <c r="B251" s="32" t="s">
        <v>7</v>
      </c>
      <c r="C251" s="32" t="s">
        <v>30</v>
      </c>
      <c r="D251" s="32" t="s">
        <v>121</v>
      </c>
      <c r="E251" s="32" t="s">
        <v>419</v>
      </c>
      <c r="F251" s="32">
        <v>200</v>
      </c>
      <c r="G251" s="38">
        <f>G252</f>
        <v>0</v>
      </c>
      <c r="H251" s="38"/>
      <c r="I251" s="38"/>
    </row>
    <row r="252" spans="1:9" ht="47.25" hidden="1" x14ac:dyDescent="0.2">
      <c r="A252" s="39" t="s">
        <v>44</v>
      </c>
      <c r="B252" s="32" t="s">
        <v>7</v>
      </c>
      <c r="C252" s="32" t="s">
        <v>30</v>
      </c>
      <c r="D252" s="32" t="s">
        <v>121</v>
      </c>
      <c r="E252" s="32" t="s">
        <v>419</v>
      </c>
      <c r="F252" s="32">
        <v>240</v>
      </c>
      <c r="G252" s="38"/>
      <c r="H252" s="38"/>
      <c r="I252" s="38"/>
    </row>
    <row r="253" spans="1:9" ht="15.75" hidden="1" x14ac:dyDescent="0.2">
      <c r="A253" s="37" t="s">
        <v>174</v>
      </c>
      <c r="B253" s="32" t="s">
        <v>7</v>
      </c>
      <c r="C253" s="32" t="s">
        <v>32</v>
      </c>
      <c r="D253" s="32" t="s">
        <v>16</v>
      </c>
      <c r="E253" s="32" t="s">
        <v>16</v>
      </c>
      <c r="F253" s="32" t="s">
        <v>16</v>
      </c>
      <c r="G253" s="38">
        <f>G254</f>
        <v>0</v>
      </c>
      <c r="H253" s="38">
        <f t="shared" ref="H253:I256" si="72">H254</f>
        <v>0</v>
      </c>
      <c r="I253" s="38">
        <f t="shared" si="72"/>
        <v>0</v>
      </c>
    </row>
    <row r="254" spans="1:9" ht="31.5" hidden="1" x14ac:dyDescent="0.2">
      <c r="A254" s="37" t="s">
        <v>175</v>
      </c>
      <c r="B254" s="32" t="s">
        <v>7</v>
      </c>
      <c r="C254" s="32" t="s">
        <v>32</v>
      </c>
      <c r="D254" s="32" t="s">
        <v>39</v>
      </c>
      <c r="E254" s="32" t="s">
        <v>16</v>
      </c>
      <c r="F254" s="32" t="s">
        <v>16</v>
      </c>
      <c r="G254" s="38">
        <f>G255</f>
        <v>0</v>
      </c>
      <c r="H254" s="38">
        <f t="shared" si="72"/>
        <v>0</v>
      </c>
      <c r="I254" s="38">
        <f t="shared" si="72"/>
        <v>0</v>
      </c>
    </row>
    <row r="255" spans="1:9" ht="78.75" hidden="1" x14ac:dyDescent="0.2">
      <c r="A255" s="39" t="s">
        <v>176</v>
      </c>
      <c r="B255" s="32" t="s">
        <v>7</v>
      </c>
      <c r="C255" s="32" t="s">
        <v>32</v>
      </c>
      <c r="D255" s="32" t="s">
        <v>39</v>
      </c>
      <c r="E255" s="32" t="s">
        <v>177</v>
      </c>
      <c r="F255" s="40" t="s">
        <v>16</v>
      </c>
      <c r="G255" s="38">
        <f>G256</f>
        <v>0</v>
      </c>
      <c r="H255" s="38">
        <f t="shared" si="72"/>
        <v>0</v>
      </c>
      <c r="I255" s="38">
        <f t="shared" si="72"/>
        <v>0</v>
      </c>
    </row>
    <row r="256" spans="1:9" ht="15.75" hidden="1" x14ac:dyDescent="0.2">
      <c r="A256" s="39" t="s">
        <v>151</v>
      </c>
      <c r="B256" s="32" t="s">
        <v>7</v>
      </c>
      <c r="C256" s="32" t="s">
        <v>32</v>
      </c>
      <c r="D256" s="32" t="s">
        <v>39</v>
      </c>
      <c r="E256" s="32" t="s">
        <v>177</v>
      </c>
      <c r="F256" s="32" t="s">
        <v>152</v>
      </c>
      <c r="G256" s="38">
        <f>G257</f>
        <v>0</v>
      </c>
      <c r="H256" s="38">
        <f t="shared" si="72"/>
        <v>0</v>
      </c>
      <c r="I256" s="38">
        <f t="shared" si="72"/>
        <v>0</v>
      </c>
    </row>
    <row r="257" spans="1:9" ht="15.75" hidden="1" x14ac:dyDescent="0.2">
      <c r="A257" s="39" t="s">
        <v>170</v>
      </c>
      <c r="B257" s="32" t="s">
        <v>7</v>
      </c>
      <c r="C257" s="32" t="s">
        <v>32</v>
      </c>
      <c r="D257" s="32" t="s">
        <v>39</v>
      </c>
      <c r="E257" s="32" t="s">
        <v>177</v>
      </c>
      <c r="F257" s="32" t="s">
        <v>171</v>
      </c>
      <c r="G257" s="38"/>
      <c r="H257" s="38"/>
      <c r="I257" s="38"/>
    </row>
    <row r="258" spans="1:9" ht="31.5" hidden="1" x14ac:dyDescent="0.2">
      <c r="A258" s="37" t="s">
        <v>178</v>
      </c>
      <c r="B258" s="32" t="s">
        <v>7</v>
      </c>
      <c r="C258" s="32" t="s">
        <v>39</v>
      </c>
      <c r="D258" s="32" t="s">
        <v>16</v>
      </c>
      <c r="E258" s="32" t="s">
        <v>16</v>
      </c>
      <c r="F258" s="32" t="s">
        <v>16</v>
      </c>
      <c r="G258" s="38">
        <f>G259+G272+G268</f>
        <v>0</v>
      </c>
      <c r="H258" s="38">
        <f t="shared" ref="H258:I258" si="73">H259+H272</f>
        <v>0</v>
      </c>
      <c r="I258" s="38">
        <f t="shared" si="73"/>
        <v>0</v>
      </c>
    </row>
    <row r="259" spans="1:9" ht="63" hidden="1" x14ac:dyDescent="0.2">
      <c r="A259" s="37" t="s">
        <v>420</v>
      </c>
      <c r="B259" s="32" t="s">
        <v>7</v>
      </c>
      <c r="C259" s="32" t="s">
        <v>39</v>
      </c>
      <c r="D259" s="32" t="s">
        <v>88</v>
      </c>
      <c r="E259" s="32" t="s">
        <v>16</v>
      </c>
      <c r="F259" s="32" t="s">
        <v>16</v>
      </c>
      <c r="G259" s="38">
        <f>G260+G265</f>
        <v>0</v>
      </c>
      <c r="H259" s="38">
        <f t="shared" ref="H259:I259" si="74">H260+H265</f>
        <v>0</v>
      </c>
      <c r="I259" s="38">
        <f t="shared" si="74"/>
        <v>0</v>
      </c>
    </row>
    <row r="260" spans="1:9" ht="30" hidden="1" customHeight="1" x14ac:dyDescent="0.2">
      <c r="A260" s="39" t="s">
        <v>179</v>
      </c>
      <c r="B260" s="32" t="s">
        <v>7</v>
      </c>
      <c r="C260" s="32" t="s">
        <v>39</v>
      </c>
      <c r="D260" s="32" t="s">
        <v>88</v>
      </c>
      <c r="E260" s="32" t="s">
        <v>180</v>
      </c>
      <c r="F260" s="40" t="s">
        <v>16</v>
      </c>
      <c r="G260" s="38">
        <f>G261+G263</f>
        <v>0</v>
      </c>
      <c r="H260" s="38">
        <f t="shared" ref="H260:I260" si="75">H261+H263</f>
        <v>0</v>
      </c>
      <c r="I260" s="38">
        <f t="shared" si="75"/>
        <v>0</v>
      </c>
    </row>
    <row r="261" spans="1:9" ht="94.5" hidden="1" x14ac:dyDescent="0.2">
      <c r="A261" s="39" t="s">
        <v>35</v>
      </c>
      <c r="B261" s="32" t="s">
        <v>7</v>
      </c>
      <c r="C261" s="32" t="s">
        <v>39</v>
      </c>
      <c r="D261" s="32" t="s">
        <v>88</v>
      </c>
      <c r="E261" s="32" t="s">
        <v>180</v>
      </c>
      <c r="F261" s="32" t="s">
        <v>8</v>
      </c>
      <c r="G261" s="38">
        <f>G262</f>
        <v>0</v>
      </c>
      <c r="H261" s="38">
        <f t="shared" ref="H261:I261" si="76">H262</f>
        <v>0</v>
      </c>
      <c r="I261" s="38">
        <f t="shared" si="76"/>
        <v>0</v>
      </c>
    </row>
    <row r="262" spans="1:9" ht="31.5" hidden="1" x14ac:dyDescent="0.2">
      <c r="A262" s="39" t="s">
        <v>96</v>
      </c>
      <c r="B262" s="32" t="s">
        <v>7</v>
      </c>
      <c r="C262" s="32" t="s">
        <v>39</v>
      </c>
      <c r="D262" s="32" t="s">
        <v>88</v>
      </c>
      <c r="E262" s="32" t="s">
        <v>180</v>
      </c>
      <c r="F262" s="32" t="s">
        <v>97</v>
      </c>
      <c r="G262" s="38"/>
      <c r="H262" s="38"/>
      <c r="I262" s="38"/>
    </row>
    <row r="263" spans="1:9" ht="47.25" hidden="1" x14ac:dyDescent="0.2">
      <c r="A263" s="39" t="s">
        <v>42</v>
      </c>
      <c r="B263" s="32" t="s">
        <v>7</v>
      </c>
      <c r="C263" s="32" t="s">
        <v>39</v>
      </c>
      <c r="D263" s="32" t="s">
        <v>88</v>
      </c>
      <c r="E263" s="32" t="s">
        <v>180</v>
      </c>
      <c r="F263" s="32" t="s">
        <v>43</v>
      </c>
      <c r="G263" s="38">
        <f>G264</f>
        <v>0</v>
      </c>
      <c r="H263" s="38">
        <f t="shared" ref="H263:I263" si="77">H264</f>
        <v>0</v>
      </c>
      <c r="I263" s="38">
        <f t="shared" si="77"/>
        <v>0</v>
      </c>
    </row>
    <row r="264" spans="1:9" ht="47.25" hidden="1" x14ac:dyDescent="0.2">
      <c r="A264" s="39" t="s">
        <v>44</v>
      </c>
      <c r="B264" s="32" t="s">
        <v>7</v>
      </c>
      <c r="C264" s="32" t="s">
        <v>39</v>
      </c>
      <c r="D264" s="32" t="s">
        <v>88</v>
      </c>
      <c r="E264" s="32" t="s">
        <v>180</v>
      </c>
      <c r="F264" s="32" t="s">
        <v>45</v>
      </c>
      <c r="G264" s="38">
        <v>0</v>
      </c>
      <c r="H264" s="38"/>
      <c r="I264" s="38"/>
    </row>
    <row r="265" spans="1:9" ht="31.5" hidden="1" x14ac:dyDescent="0.2">
      <c r="A265" s="39" t="s">
        <v>46</v>
      </c>
      <c r="B265" s="32" t="s">
        <v>7</v>
      </c>
      <c r="C265" s="32" t="s">
        <v>39</v>
      </c>
      <c r="D265" s="32" t="s">
        <v>88</v>
      </c>
      <c r="E265" s="32" t="s">
        <v>163</v>
      </c>
      <c r="F265" s="40" t="s">
        <v>16</v>
      </c>
      <c r="G265" s="38">
        <f>G266</f>
        <v>0</v>
      </c>
      <c r="H265" s="38">
        <f t="shared" ref="H265:I266" si="78">H266</f>
        <v>0</v>
      </c>
      <c r="I265" s="38">
        <f t="shared" si="78"/>
        <v>0</v>
      </c>
    </row>
    <row r="266" spans="1:9" ht="15.75" hidden="1" x14ac:dyDescent="0.2">
      <c r="A266" s="39" t="s">
        <v>48</v>
      </c>
      <c r="B266" s="32" t="s">
        <v>7</v>
      </c>
      <c r="C266" s="32" t="s">
        <v>39</v>
      </c>
      <c r="D266" s="32" t="s">
        <v>88</v>
      </c>
      <c r="E266" s="32" t="s">
        <v>163</v>
      </c>
      <c r="F266" s="32" t="s">
        <v>49</v>
      </c>
      <c r="G266" s="38">
        <f>G267</f>
        <v>0</v>
      </c>
      <c r="H266" s="38">
        <f t="shared" si="78"/>
        <v>0</v>
      </c>
      <c r="I266" s="38">
        <f t="shared" si="78"/>
        <v>0</v>
      </c>
    </row>
    <row r="267" spans="1:9" ht="15.75" hidden="1" x14ac:dyDescent="0.2">
      <c r="A267" s="39" t="s">
        <v>50</v>
      </c>
      <c r="B267" s="32" t="s">
        <v>7</v>
      </c>
      <c r="C267" s="32" t="s">
        <v>39</v>
      </c>
      <c r="D267" s="32" t="s">
        <v>88</v>
      </c>
      <c r="E267" s="32" t="s">
        <v>163</v>
      </c>
      <c r="F267" s="32" t="s">
        <v>51</v>
      </c>
      <c r="G267" s="38"/>
      <c r="H267" s="38"/>
      <c r="I267" s="38"/>
    </row>
    <row r="268" spans="1:9" ht="15.75" hidden="1" x14ac:dyDescent="0.2">
      <c r="A268" s="39" t="s">
        <v>406</v>
      </c>
      <c r="B268" s="32" t="s">
        <v>7</v>
      </c>
      <c r="C268" s="41" t="s">
        <v>39</v>
      </c>
      <c r="D268" s="41">
        <v>10</v>
      </c>
      <c r="E268" s="41"/>
      <c r="F268" s="32"/>
      <c r="G268" s="38">
        <f>G269</f>
        <v>0</v>
      </c>
      <c r="H268" s="38"/>
      <c r="I268" s="38"/>
    </row>
    <row r="269" spans="1:9" ht="15.75" hidden="1" x14ac:dyDescent="0.2">
      <c r="A269" s="39" t="s">
        <v>140</v>
      </c>
      <c r="B269" s="32" t="s">
        <v>7</v>
      </c>
      <c r="C269" s="41" t="s">
        <v>39</v>
      </c>
      <c r="D269" s="41" t="s">
        <v>110</v>
      </c>
      <c r="E269" s="41" t="s">
        <v>141</v>
      </c>
      <c r="F269" s="32"/>
      <c r="G269" s="38">
        <f>G270</f>
        <v>0</v>
      </c>
      <c r="H269" s="38"/>
      <c r="I269" s="38"/>
    </row>
    <row r="270" spans="1:9" ht="47.25" hidden="1" x14ac:dyDescent="0.2">
      <c r="A270" s="39" t="s">
        <v>42</v>
      </c>
      <c r="B270" s="32" t="s">
        <v>7</v>
      </c>
      <c r="C270" s="32" t="s">
        <v>39</v>
      </c>
      <c r="D270" s="32">
        <v>10</v>
      </c>
      <c r="E270" s="41" t="s">
        <v>141</v>
      </c>
      <c r="F270" s="32">
        <v>200</v>
      </c>
      <c r="G270" s="38">
        <f>G271</f>
        <v>0</v>
      </c>
      <c r="H270" s="38"/>
      <c r="I270" s="38"/>
    </row>
    <row r="271" spans="1:9" ht="47.25" hidden="1" x14ac:dyDescent="0.2">
      <c r="A271" s="39" t="s">
        <v>44</v>
      </c>
      <c r="B271" s="32" t="s">
        <v>7</v>
      </c>
      <c r="C271" s="32" t="s">
        <v>39</v>
      </c>
      <c r="D271" s="32">
        <v>10</v>
      </c>
      <c r="E271" s="41" t="s">
        <v>141</v>
      </c>
      <c r="F271" s="32">
        <v>240</v>
      </c>
      <c r="G271" s="38"/>
      <c r="H271" s="38"/>
      <c r="I271" s="38"/>
    </row>
    <row r="272" spans="1:9" ht="47.25" hidden="1" x14ac:dyDescent="0.2">
      <c r="A272" s="37" t="s">
        <v>181</v>
      </c>
      <c r="B272" s="32" t="s">
        <v>7</v>
      </c>
      <c r="C272" s="32" t="s">
        <v>39</v>
      </c>
      <c r="D272" s="32" t="s">
        <v>147</v>
      </c>
      <c r="E272" s="32" t="s">
        <v>16</v>
      </c>
      <c r="F272" s="32" t="s">
        <v>16</v>
      </c>
      <c r="G272" s="38">
        <f>G273+G276</f>
        <v>0</v>
      </c>
      <c r="H272" s="38">
        <f t="shared" ref="H272:I272" si="79">H273+H276</f>
        <v>0</v>
      </c>
      <c r="I272" s="38">
        <f t="shared" si="79"/>
        <v>0</v>
      </c>
    </row>
    <row r="273" spans="1:9" ht="47.25" hidden="1" x14ac:dyDescent="0.2">
      <c r="A273" s="39" t="s">
        <v>182</v>
      </c>
      <c r="B273" s="32" t="s">
        <v>7</v>
      </c>
      <c r="C273" s="32" t="s">
        <v>39</v>
      </c>
      <c r="D273" s="32" t="s">
        <v>147</v>
      </c>
      <c r="E273" s="32" t="s">
        <v>183</v>
      </c>
      <c r="F273" s="40" t="s">
        <v>16</v>
      </c>
      <c r="G273" s="38">
        <f>G274</f>
        <v>0</v>
      </c>
      <c r="H273" s="38">
        <f t="shared" ref="H273:I274" si="80">H274</f>
        <v>0</v>
      </c>
      <c r="I273" s="38">
        <f t="shared" si="80"/>
        <v>0</v>
      </c>
    </row>
    <row r="274" spans="1:9" ht="60" hidden="1" customHeight="1" x14ac:dyDescent="0.2">
      <c r="A274" s="39" t="s">
        <v>42</v>
      </c>
      <c r="B274" s="32" t="s">
        <v>7</v>
      </c>
      <c r="C274" s="32" t="s">
        <v>39</v>
      </c>
      <c r="D274" s="32" t="s">
        <v>147</v>
      </c>
      <c r="E274" s="32" t="s">
        <v>183</v>
      </c>
      <c r="F274" s="32" t="s">
        <v>43</v>
      </c>
      <c r="G274" s="38">
        <f>G275</f>
        <v>0</v>
      </c>
      <c r="H274" s="38">
        <f t="shared" si="80"/>
        <v>0</v>
      </c>
      <c r="I274" s="38">
        <f t="shared" si="80"/>
        <v>0</v>
      </c>
    </row>
    <row r="275" spans="1:9" ht="60" hidden="1" customHeight="1" x14ac:dyDescent="0.2">
      <c r="A275" s="39" t="s">
        <v>44</v>
      </c>
      <c r="B275" s="32" t="s">
        <v>7</v>
      </c>
      <c r="C275" s="32" t="s">
        <v>39</v>
      </c>
      <c r="D275" s="32" t="s">
        <v>147</v>
      </c>
      <c r="E275" s="32" t="s">
        <v>183</v>
      </c>
      <c r="F275" s="32" t="s">
        <v>45</v>
      </c>
      <c r="G275" s="38"/>
      <c r="H275" s="38">
        <v>0</v>
      </c>
      <c r="I275" s="38">
        <v>0</v>
      </c>
    </row>
    <row r="276" spans="1:9" ht="94.5" hidden="1" x14ac:dyDescent="0.2">
      <c r="A276" s="39" t="s">
        <v>184</v>
      </c>
      <c r="B276" s="32" t="s">
        <v>7</v>
      </c>
      <c r="C276" s="32" t="s">
        <v>39</v>
      </c>
      <c r="D276" s="32" t="s">
        <v>147</v>
      </c>
      <c r="E276" s="32" t="s">
        <v>185</v>
      </c>
      <c r="F276" s="40" t="s">
        <v>16</v>
      </c>
      <c r="G276" s="38">
        <f>G277</f>
        <v>0</v>
      </c>
      <c r="H276" s="38">
        <f t="shared" ref="H276:I277" si="81">H277</f>
        <v>0</v>
      </c>
      <c r="I276" s="38">
        <f t="shared" si="81"/>
        <v>0</v>
      </c>
    </row>
    <row r="277" spans="1:9" ht="47.25" hidden="1" x14ac:dyDescent="0.2">
      <c r="A277" s="39" t="s">
        <v>42</v>
      </c>
      <c r="B277" s="32" t="s">
        <v>7</v>
      </c>
      <c r="C277" s="32" t="s">
        <v>39</v>
      </c>
      <c r="D277" s="32" t="s">
        <v>147</v>
      </c>
      <c r="E277" s="32" t="s">
        <v>185</v>
      </c>
      <c r="F277" s="32" t="s">
        <v>43</v>
      </c>
      <c r="G277" s="38">
        <f>G278</f>
        <v>0</v>
      </c>
      <c r="H277" s="38">
        <f t="shared" si="81"/>
        <v>0</v>
      </c>
      <c r="I277" s="38">
        <f t="shared" si="81"/>
        <v>0</v>
      </c>
    </row>
    <row r="278" spans="1:9" ht="47.25" hidden="1" x14ac:dyDescent="0.2">
      <c r="A278" s="39" t="s">
        <v>44</v>
      </c>
      <c r="B278" s="32" t="s">
        <v>7</v>
      </c>
      <c r="C278" s="32" t="s">
        <v>39</v>
      </c>
      <c r="D278" s="32" t="s">
        <v>147</v>
      </c>
      <c r="E278" s="32" t="s">
        <v>185</v>
      </c>
      <c r="F278" s="32" t="s">
        <v>45</v>
      </c>
      <c r="G278" s="38"/>
      <c r="H278" s="38">
        <v>0</v>
      </c>
      <c r="I278" s="38">
        <v>0</v>
      </c>
    </row>
    <row r="279" spans="1:9" ht="15.75" x14ac:dyDescent="0.2">
      <c r="A279" s="37" t="s">
        <v>124</v>
      </c>
      <c r="B279" s="32" t="s">
        <v>7</v>
      </c>
      <c r="C279" s="32" t="s">
        <v>112</v>
      </c>
      <c r="D279" s="32" t="s">
        <v>16</v>
      </c>
      <c r="E279" s="32" t="s">
        <v>16</v>
      </c>
      <c r="F279" s="32" t="s">
        <v>16</v>
      </c>
      <c r="G279" s="38">
        <f>G280+G284+G288+G298</f>
        <v>6110000</v>
      </c>
      <c r="H279" s="38">
        <f t="shared" ref="H279:I279" si="82">H280+H284+H288+H298</f>
        <v>0</v>
      </c>
      <c r="I279" s="38">
        <f t="shared" si="82"/>
        <v>0</v>
      </c>
    </row>
    <row r="280" spans="1:9" ht="15.75" hidden="1" x14ac:dyDescent="0.2">
      <c r="A280" s="37" t="s">
        <v>186</v>
      </c>
      <c r="B280" s="32" t="s">
        <v>7</v>
      </c>
      <c r="C280" s="32" t="s">
        <v>112</v>
      </c>
      <c r="D280" s="32" t="s">
        <v>165</v>
      </c>
      <c r="E280" s="32" t="s">
        <v>16</v>
      </c>
      <c r="F280" s="32" t="s">
        <v>16</v>
      </c>
      <c r="G280" s="38">
        <f>G281</f>
        <v>0</v>
      </c>
      <c r="H280" s="38">
        <f t="shared" ref="H280:I282" si="83">H281</f>
        <v>0</v>
      </c>
      <c r="I280" s="38">
        <f t="shared" si="83"/>
        <v>0</v>
      </c>
    </row>
    <row r="281" spans="1:9" ht="195.75" hidden="1" customHeight="1" x14ac:dyDescent="0.2">
      <c r="A281" s="39" t="s">
        <v>187</v>
      </c>
      <c r="B281" s="32" t="s">
        <v>7</v>
      </c>
      <c r="C281" s="32" t="s">
        <v>112</v>
      </c>
      <c r="D281" s="32" t="s">
        <v>165</v>
      </c>
      <c r="E281" s="32" t="s">
        <v>188</v>
      </c>
      <c r="F281" s="40" t="s">
        <v>16</v>
      </c>
      <c r="G281" s="38">
        <f>G282</f>
        <v>0</v>
      </c>
      <c r="H281" s="38">
        <f t="shared" si="83"/>
        <v>0</v>
      </c>
      <c r="I281" s="38">
        <f t="shared" si="83"/>
        <v>0</v>
      </c>
    </row>
    <row r="282" spans="1:9" ht="47.25" hidden="1" x14ac:dyDescent="0.2">
      <c r="A282" s="39" t="s">
        <v>42</v>
      </c>
      <c r="B282" s="32" t="s">
        <v>7</v>
      </c>
      <c r="C282" s="32" t="s">
        <v>112</v>
      </c>
      <c r="D282" s="32" t="s">
        <v>165</v>
      </c>
      <c r="E282" s="32" t="s">
        <v>188</v>
      </c>
      <c r="F282" s="32" t="s">
        <v>43</v>
      </c>
      <c r="G282" s="38">
        <f>G283</f>
        <v>0</v>
      </c>
      <c r="H282" s="38">
        <f t="shared" si="83"/>
        <v>0</v>
      </c>
      <c r="I282" s="38">
        <f t="shared" si="83"/>
        <v>0</v>
      </c>
    </row>
    <row r="283" spans="1:9" ht="47.25" hidden="1" x14ac:dyDescent="0.2">
      <c r="A283" s="39" t="s">
        <v>44</v>
      </c>
      <c r="B283" s="32" t="s">
        <v>7</v>
      </c>
      <c r="C283" s="32" t="s">
        <v>112</v>
      </c>
      <c r="D283" s="32" t="s">
        <v>165</v>
      </c>
      <c r="E283" s="32" t="s">
        <v>188</v>
      </c>
      <c r="F283" s="32" t="s">
        <v>45</v>
      </c>
      <c r="G283" s="38"/>
      <c r="H283" s="38"/>
      <c r="I283" s="38"/>
    </row>
    <row r="284" spans="1:9" ht="15.75" hidden="1" x14ac:dyDescent="0.2">
      <c r="A284" s="37" t="s">
        <v>189</v>
      </c>
      <c r="B284" s="32" t="s">
        <v>7</v>
      </c>
      <c r="C284" s="32" t="s">
        <v>112</v>
      </c>
      <c r="D284" s="32" t="s">
        <v>190</v>
      </c>
      <c r="E284" s="32" t="s">
        <v>16</v>
      </c>
      <c r="F284" s="32" t="s">
        <v>16</v>
      </c>
      <c r="G284" s="38">
        <f>G285</f>
        <v>0</v>
      </c>
      <c r="H284" s="38">
        <f t="shared" ref="H284:I286" si="84">H285</f>
        <v>0</v>
      </c>
      <c r="I284" s="38">
        <f t="shared" si="84"/>
        <v>0</v>
      </c>
    </row>
    <row r="285" spans="1:9" ht="110.25" hidden="1" x14ac:dyDescent="0.2">
      <c r="A285" s="39" t="s">
        <v>191</v>
      </c>
      <c r="B285" s="32" t="s">
        <v>7</v>
      </c>
      <c r="C285" s="32" t="s">
        <v>112</v>
      </c>
      <c r="D285" s="32" t="s">
        <v>190</v>
      </c>
      <c r="E285" s="32" t="s">
        <v>192</v>
      </c>
      <c r="F285" s="40" t="s">
        <v>16</v>
      </c>
      <c r="G285" s="38">
        <f>G286</f>
        <v>0</v>
      </c>
      <c r="H285" s="38">
        <f t="shared" si="84"/>
        <v>0</v>
      </c>
      <c r="I285" s="38">
        <f t="shared" si="84"/>
        <v>0</v>
      </c>
    </row>
    <row r="286" spans="1:9" ht="15.75" hidden="1" x14ac:dyDescent="0.2">
      <c r="A286" s="39" t="s">
        <v>48</v>
      </c>
      <c r="B286" s="32" t="s">
        <v>7</v>
      </c>
      <c r="C286" s="32" t="s">
        <v>112</v>
      </c>
      <c r="D286" s="32" t="s">
        <v>190</v>
      </c>
      <c r="E286" s="32" t="s">
        <v>192</v>
      </c>
      <c r="F286" s="32" t="s">
        <v>49</v>
      </c>
      <c r="G286" s="38">
        <f>G287</f>
        <v>0</v>
      </c>
      <c r="H286" s="38">
        <f t="shared" si="84"/>
        <v>0</v>
      </c>
      <c r="I286" s="38">
        <f t="shared" si="84"/>
        <v>0</v>
      </c>
    </row>
    <row r="287" spans="1:9" ht="78.75" hidden="1" x14ac:dyDescent="0.2">
      <c r="A287" s="39" t="s">
        <v>193</v>
      </c>
      <c r="B287" s="32" t="s">
        <v>7</v>
      </c>
      <c r="C287" s="32" t="s">
        <v>112</v>
      </c>
      <c r="D287" s="32" t="s">
        <v>190</v>
      </c>
      <c r="E287" s="32" t="s">
        <v>192</v>
      </c>
      <c r="F287" s="32" t="s">
        <v>9</v>
      </c>
      <c r="G287" s="38">
        <v>0</v>
      </c>
      <c r="H287" s="38"/>
      <c r="I287" s="38"/>
    </row>
    <row r="288" spans="1:9" ht="27.6" customHeight="1" x14ac:dyDescent="0.2">
      <c r="A288" s="37" t="s">
        <v>194</v>
      </c>
      <c r="B288" s="32" t="s">
        <v>7</v>
      </c>
      <c r="C288" s="32" t="s">
        <v>112</v>
      </c>
      <c r="D288" s="32" t="s">
        <v>88</v>
      </c>
      <c r="E288" s="32" t="s">
        <v>16</v>
      </c>
      <c r="F288" s="32" t="s">
        <v>16</v>
      </c>
      <c r="G288" s="38">
        <f>G289+G292+G295</f>
        <v>6110000</v>
      </c>
      <c r="H288" s="38">
        <f t="shared" ref="H288:I288" si="85">H289+H292</f>
        <v>0</v>
      </c>
      <c r="I288" s="38">
        <f t="shared" si="85"/>
        <v>0</v>
      </c>
    </row>
    <row r="289" spans="1:9" ht="47.25" hidden="1" x14ac:dyDescent="0.2">
      <c r="A289" s="39" t="s">
        <v>195</v>
      </c>
      <c r="B289" s="32" t="s">
        <v>7</v>
      </c>
      <c r="C289" s="32" t="s">
        <v>112</v>
      </c>
      <c r="D289" s="32" t="s">
        <v>88</v>
      </c>
      <c r="E289" s="32" t="s">
        <v>196</v>
      </c>
      <c r="F289" s="40" t="s">
        <v>16</v>
      </c>
      <c r="G289" s="38">
        <f>G290</f>
        <v>0</v>
      </c>
      <c r="H289" s="38">
        <f t="shared" ref="H289:I290" si="86">H290</f>
        <v>0</v>
      </c>
      <c r="I289" s="38">
        <f t="shared" si="86"/>
        <v>0</v>
      </c>
    </row>
    <row r="290" spans="1:9" ht="47.25" hidden="1" x14ac:dyDescent="0.2">
      <c r="A290" s="39" t="s">
        <v>42</v>
      </c>
      <c r="B290" s="32" t="s">
        <v>7</v>
      </c>
      <c r="C290" s="32" t="s">
        <v>112</v>
      </c>
      <c r="D290" s="32" t="s">
        <v>88</v>
      </c>
      <c r="E290" s="32" t="s">
        <v>196</v>
      </c>
      <c r="F290" s="32" t="s">
        <v>43</v>
      </c>
      <c r="G290" s="38">
        <f>G291</f>
        <v>0</v>
      </c>
      <c r="H290" s="38">
        <f t="shared" si="86"/>
        <v>0</v>
      </c>
      <c r="I290" s="38">
        <f t="shared" si="86"/>
        <v>0</v>
      </c>
    </row>
    <row r="291" spans="1:9" ht="47.25" hidden="1" x14ac:dyDescent="0.2">
      <c r="A291" s="39" t="s">
        <v>44</v>
      </c>
      <c r="B291" s="32" t="s">
        <v>7</v>
      </c>
      <c r="C291" s="32" t="s">
        <v>112</v>
      </c>
      <c r="D291" s="32" t="s">
        <v>88</v>
      </c>
      <c r="E291" s="32" t="s">
        <v>196</v>
      </c>
      <c r="F291" s="32" t="s">
        <v>45</v>
      </c>
      <c r="G291" s="38"/>
      <c r="H291" s="38"/>
      <c r="I291" s="38"/>
    </row>
    <row r="292" spans="1:9" ht="299.25" x14ac:dyDescent="0.2">
      <c r="A292" s="39" t="s">
        <v>197</v>
      </c>
      <c r="B292" s="32" t="s">
        <v>7</v>
      </c>
      <c r="C292" s="32" t="s">
        <v>112</v>
      </c>
      <c r="D292" s="32" t="s">
        <v>88</v>
      </c>
      <c r="E292" s="32" t="s">
        <v>198</v>
      </c>
      <c r="F292" s="40" t="s">
        <v>16</v>
      </c>
      <c r="G292" s="38">
        <f>G293</f>
        <v>-390000</v>
      </c>
      <c r="H292" s="38">
        <f t="shared" ref="H292:I293" si="87">H293</f>
        <v>0</v>
      </c>
      <c r="I292" s="38">
        <f t="shared" si="87"/>
        <v>0</v>
      </c>
    </row>
    <row r="293" spans="1:9" ht="25.9" customHeight="1" x14ac:dyDescent="0.2">
      <c r="A293" s="39" t="s">
        <v>151</v>
      </c>
      <c r="B293" s="32" t="s">
        <v>7</v>
      </c>
      <c r="C293" s="32" t="s">
        <v>112</v>
      </c>
      <c r="D293" s="32" t="s">
        <v>88</v>
      </c>
      <c r="E293" s="32" t="s">
        <v>198</v>
      </c>
      <c r="F293" s="32" t="s">
        <v>152</v>
      </c>
      <c r="G293" s="38">
        <f>G294</f>
        <v>-390000</v>
      </c>
      <c r="H293" s="38">
        <f t="shared" si="87"/>
        <v>0</v>
      </c>
      <c r="I293" s="38">
        <f t="shared" si="87"/>
        <v>0</v>
      </c>
    </row>
    <row r="294" spans="1:9" ht="27" customHeight="1" x14ac:dyDescent="0.2">
      <c r="A294" s="39" t="s">
        <v>13</v>
      </c>
      <c r="B294" s="32" t="s">
        <v>7</v>
      </c>
      <c r="C294" s="32" t="s">
        <v>112</v>
      </c>
      <c r="D294" s="32" t="s">
        <v>88</v>
      </c>
      <c r="E294" s="32" t="s">
        <v>198</v>
      </c>
      <c r="F294" s="32" t="s">
        <v>199</v>
      </c>
      <c r="G294" s="38">
        <v>-390000</v>
      </c>
      <c r="H294" s="38"/>
      <c r="I294" s="38"/>
    </row>
    <row r="295" spans="1:9" ht="69" customHeight="1" x14ac:dyDescent="0.2">
      <c r="A295" s="39" t="s">
        <v>195</v>
      </c>
      <c r="B295" s="32" t="s">
        <v>7</v>
      </c>
      <c r="C295" s="32" t="s">
        <v>112</v>
      </c>
      <c r="D295" s="32" t="s">
        <v>88</v>
      </c>
      <c r="E295" s="32" t="s">
        <v>980</v>
      </c>
      <c r="F295" s="32"/>
      <c r="G295" s="38">
        <f>G296</f>
        <v>6500000</v>
      </c>
      <c r="H295" s="38"/>
      <c r="I295" s="38"/>
    </row>
    <row r="296" spans="1:9" ht="27" customHeight="1" x14ac:dyDescent="0.2">
      <c r="A296" s="39" t="s">
        <v>151</v>
      </c>
      <c r="B296" s="32" t="s">
        <v>7</v>
      </c>
      <c r="C296" s="32" t="s">
        <v>112</v>
      </c>
      <c r="D296" s="32" t="s">
        <v>88</v>
      </c>
      <c r="E296" s="32" t="s">
        <v>980</v>
      </c>
      <c r="F296" s="32">
        <v>500</v>
      </c>
      <c r="G296" s="38">
        <f>G297</f>
        <v>6500000</v>
      </c>
      <c r="H296" s="38"/>
      <c r="I296" s="38"/>
    </row>
    <row r="297" spans="1:9" ht="27" customHeight="1" x14ac:dyDescent="0.2">
      <c r="A297" s="39" t="s">
        <v>13</v>
      </c>
      <c r="B297" s="32" t="s">
        <v>7</v>
      </c>
      <c r="C297" s="32" t="s">
        <v>112</v>
      </c>
      <c r="D297" s="32" t="s">
        <v>88</v>
      </c>
      <c r="E297" s="32" t="s">
        <v>980</v>
      </c>
      <c r="F297" s="32">
        <v>540</v>
      </c>
      <c r="G297" s="38">
        <f>6110000+390000</f>
        <v>6500000</v>
      </c>
      <c r="H297" s="38"/>
      <c r="I297" s="38"/>
    </row>
    <row r="298" spans="1:9" ht="31.5" hidden="1" x14ac:dyDescent="0.2">
      <c r="A298" s="37" t="s">
        <v>125</v>
      </c>
      <c r="B298" s="32" t="s">
        <v>7</v>
      </c>
      <c r="C298" s="32" t="s">
        <v>112</v>
      </c>
      <c r="D298" s="32" t="s">
        <v>126</v>
      </c>
      <c r="E298" s="32" t="s">
        <v>16</v>
      </c>
      <c r="F298" s="32" t="s">
        <v>16</v>
      </c>
      <c r="G298" s="38">
        <f>G299+G307+G310+G304</f>
        <v>0</v>
      </c>
      <c r="H298" s="38">
        <f t="shared" ref="H298:I298" si="88">H299+H307+H310</f>
        <v>0</v>
      </c>
      <c r="I298" s="38">
        <f t="shared" si="88"/>
        <v>0</v>
      </c>
    </row>
    <row r="299" spans="1:9" ht="79.5" hidden="1" customHeight="1" x14ac:dyDescent="0.2">
      <c r="A299" s="39" t="s">
        <v>200</v>
      </c>
      <c r="B299" s="32" t="s">
        <v>7</v>
      </c>
      <c r="C299" s="32" t="s">
        <v>112</v>
      </c>
      <c r="D299" s="32" t="s">
        <v>126</v>
      </c>
      <c r="E299" s="32" t="s">
        <v>201</v>
      </c>
      <c r="F299" s="40" t="s">
        <v>16</v>
      </c>
      <c r="G299" s="38">
        <f>G300+G302</f>
        <v>0</v>
      </c>
      <c r="H299" s="38">
        <f>H300+H302</f>
        <v>0</v>
      </c>
      <c r="I299" s="38">
        <f t="shared" ref="I299" si="89">I300+I302</f>
        <v>0</v>
      </c>
    </row>
    <row r="300" spans="1:9" ht="94.5" hidden="1" x14ac:dyDescent="0.2">
      <c r="A300" s="39" t="s">
        <v>35</v>
      </c>
      <c r="B300" s="32" t="s">
        <v>7</v>
      </c>
      <c r="C300" s="32" t="s">
        <v>112</v>
      </c>
      <c r="D300" s="32" t="s">
        <v>126</v>
      </c>
      <c r="E300" s="32" t="s">
        <v>201</v>
      </c>
      <c r="F300" s="32" t="s">
        <v>8</v>
      </c>
      <c r="G300" s="38">
        <f>G301</f>
        <v>0</v>
      </c>
      <c r="H300" s="38">
        <f t="shared" ref="H300:I300" si="90">H301</f>
        <v>0</v>
      </c>
      <c r="I300" s="38">
        <f t="shared" si="90"/>
        <v>0</v>
      </c>
    </row>
    <row r="301" spans="1:9" ht="47.25" hidden="1" x14ac:dyDescent="0.2">
      <c r="A301" s="39" t="s">
        <v>36</v>
      </c>
      <c r="B301" s="32" t="s">
        <v>7</v>
      </c>
      <c r="C301" s="32" t="s">
        <v>112</v>
      </c>
      <c r="D301" s="32" t="s">
        <v>126</v>
      </c>
      <c r="E301" s="32" t="s">
        <v>201</v>
      </c>
      <c r="F301" s="32" t="s">
        <v>37</v>
      </c>
      <c r="G301" s="38"/>
      <c r="H301" s="38"/>
      <c r="I301" s="38"/>
    </row>
    <row r="302" spans="1:9" ht="47.25" hidden="1" x14ac:dyDescent="0.2">
      <c r="A302" s="39" t="s">
        <v>42</v>
      </c>
      <c r="B302" s="32" t="s">
        <v>7</v>
      </c>
      <c r="C302" s="32" t="s">
        <v>112</v>
      </c>
      <c r="D302" s="32" t="s">
        <v>126</v>
      </c>
      <c r="E302" s="32" t="s">
        <v>201</v>
      </c>
      <c r="F302" s="32" t="s">
        <v>43</v>
      </c>
      <c r="G302" s="38">
        <f>G303</f>
        <v>0</v>
      </c>
      <c r="H302" s="38">
        <f t="shared" ref="H302:I302" si="91">H303</f>
        <v>0</v>
      </c>
      <c r="I302" s="38">
        <f t="shared" si="91"/>
        <v>0</v>
      </c>
    </row>
    <row r="303" spans="1:9" ht="47.25" hidden="1" x14ac:dyDescent="0.2">
      <c r="A303" s="39" t="s">
        <v>44</v>
      </c>
      <c r="B303" s="32" t="s">
        <v>7</v>
      </c>
      <c r="C303" s="32" t="s">
        <v>112</v>
      </c>
      <c r="D303" s="32" t="s">
        <v>126</v>
      </c>
      <c r="E303" s="32" t="s">
        <v>201</v>
      </c>
      <c r="F303" s="32" t="s">
        <v>45</v>
      </c>
      <c r="G303" s="38"/>
      <c r="H303" s="38"/>
      <c r="I303" s="38"/>
    </row>
    <row r="304" spans="1:9" ht="31.5" hidden="1" x14ac:dyDescent="0.2">
      <c r="A304" s="39" t="s">
        <v>202</v>
      </c>
      <c r="B304" s="32" t="s">
        <v>7</v>
      </c>
      <c r="C304" s="32" t="s">
        <v>112</v>
      </c>
      <c r="D304" s="32" t="s">
        <v>126</v>
      </c>
      <c r="E304" s="32" t="s">
        <v>203</v>
      </c>
      <c r="F304" s="32"/>
      <c r="G304" s="38">
        <f>G305</f>
        <v>0</v>
      </c>
      <c r="H304" s="38"/>
      <c r="I304" s="38"/>
    </row>
    <row r="305" spans="1:9" ht="47.25" hidden="1" x14ac:dyDescent="0.2">
      <c r="A305" s="39" t="s">
        <v>42</v>
      </c>
      <c r="B305" s="32" t="s">
        <v>7</v>
      </c>
      <c r="C305" s="32" t="s">
        <v>112</v>
      </c>
      <c r="D305" s="32" t="s">
        <v>126</v>
      </c>
      <c r="E305" s="32" t="s">
        <v>203</v>
      </c>
      <c r="F305" s="32">
        <v>200</v>
      </c>
      <c r="G305" s="38">
        <f>G306</f>
        <v>0</v>
      </c>
      <c r="H305" s="38"/>
      <c r="I305" s="38"/>
    </row>
    <row r="306" spans="1:9" ht="47.25" hidden="1" x14ac:dyDescent="0.2">
      <c r="A306" s="39" t="s">
        <v>44</v>
      </c>
      <c r="B306" s="32" t="s">
        <v>7</v>
      </c>
      <c r="C306" s="32" t="s">
        <v>112</v>
      </c>
      <c r="D306" s="32" t="s">
        <v>126</v>
      </c>
      <c r="E306" s="32" t="s">
        <v>203</v>
      </c>
      <c r="F306" s="32">
        <v>240</v>
      </c>
      <c r="G306" s="38"/>
      <c r="H306" s="38"/>
      <c r="I306" s="38"/>
    </row>
    <row r="307" spans="1:9" ht="31.5" hidden="1" x14ac:dyDescent="0.2">
      <c r="A307" s="39" t="s">
        <v>129</v>
      </c>
      <c r="B307" s="32" t="s">
        <v>7</v>
      </c>
      <c r="C307" s="32" t="s">
        <v>112</v>
      </c>
      <c r="D307" s="32" t="s">
        <v>126</v>
      </c>
      <c r="E307" s="32" t="s">
        <v>421</v>
      </c>
      <c r="F307" s="40" t="s">
        <v>16</v>
      </c>
      <c r="G307" s="38">
        <f>G308</f>
        <v>0</v>
      </c>
      <c r="H307" s="38">
        <f t="shared" ref="H307:I308" si="92">H308</f>
        <v>0</v>
      </c>
      <c r="I307" s="38">
        <f t="shared" si="92"/>
        <v>0</v>
      </c>
    </row>
    <row r="308" spans="1:9" ht="47.25" hidden="1" x14ac:dyDescent="0.2">
      <c r="A308" s="39" t="s">
        <v>42</v>
      </c>
      <c r="B308" s="32" t="s">
        <v>7</v>
      </c>
      <c r="C308" s="32" t="s">
        <v>112</v>
      </c>
      <c r="D308" s="32" t="s">
        <v>126</v>
      </c>
      <c r="E308" s="32" t="s">
        <v>421</v>
      </c>
      <c r="F308" s="32" t="s">
        <v>43</v>
      </c>
      <c r="G308" s="38">
        <f>G309</f>
        <v>0</v>
      </c>
      <c r="H308" s="38">
        <f t="shared" si="92"/>
        <v>0</v>
      </c>
      <c r="I308" s="38">
        <f t="shared" si="92"/>
        <v>0</v>
      </c>
    </row>
    <row r="309" spans="1:9" ht="47.25" hidden="1" x14ac:dyDescent="0.2">
      <c r="A309" s="39" t="s">
        <v>44</v>
      </c>
      <c r="B309" s="32" t="s">
        <v>7</v>
      </c>
      <c r="C309" s="32" t="s">
        <v>112</v>
      </c>
      <c r="D309" s="32" t="s">
        <v>126</v>
      </c>
      <c r="E309" s="32" t="s">
        <v>421</v>
      </c>
      <c r="F309" s="32" t="s">
        <v>45</v>
      </c>
      <c r="G309" s="38"/>
      <c r="H309" s="38">
        <v>0</v>
      </c>
      <c r="I309" s="38">
        <v>0</v>
      </c>
    </row>
    <row r="310" spans="1:9" ht="157.5" hidden="1" x14ac:dyDescent="0.2">
      <c r="A310" s="39" t="s">
        <v>422</v>
      </c>
      <c r="B310" s="32" t="s">
        <v>7</v>
      </c>
      <c r="C310" s="32" t="s">
        <v>112</v>
      </c>
      <c r="D310" s="32" t="s">
        <v>126</v>
      </c>
      <c r="E310" s="32" t="s">
        <v>423</v>
      </c>
      <c r="F310" s="40" t="s">
        <v>16</v>
      </c>
      <c r="G310" s="38">
        <f>G311</f>
        <v>0</v>
      </c>
      <c r="H310" s="38">
        <f t="shared" ref="H310:I311" si="93">H311</f>
        <v>0</v>
      </c>
      <c r="I310" s="38">
        <f t="shared" si="93"/>
        <v>0</v>
      </c>
    </row>
    <row r="311" spans="1:9" ht="15.75" hidden="1" x14ac:dyDescent="0.2">
      <c r="A311" s="39" t="s">
        <v>151</v>
      </c>
      <c r="B311" s="32" t="s">
        <v>7</v>
      </c>
      <c r="C311" s="32" t="s">
        <v>112</v>
      </c>
      <c r="D311" s="32" t="s">
        <v>126</v>
      </c>
      <c r="E311" s="32" t="s">
        <v>423</v>
      </c>
      <c r="F311" s="32" t="s">
        <v>152</v>
      </c>
      <c r="G311" s="38">
        <f>G312</f>
        <v>0</v>
      </c>
      <c r="H311" s="38">
        <f t="shared" si="93"/>
        <v>0</v>
      </c>
      <c r="I311" s="38">
        <f t="shared" si="93"/>
        <v>0</v>
      </c>
    </row>
    <row r="312" spans="1:9" ht="15.75" hidden="1" x14ac:dyDescent="0.2">
      <c r="A312" s="39" t="s">
        <v>13</v>
      </c>
      <c r="B312" s="32" t="s">
        <v>7</v>
      </c>
      <c r="C312" s="32" t="s">
        <v>112</v>
      </c>
      <c r="D312" s="32" t="s">
        <v>126</v>
      </c>
      <c r="E312" s="32" t="s">
        <v>423</v>
      </c>
      <c r="F312" s="32" t="s">
        <v>199</v>
      </c>
      <c r="G312" s="38"/>
      <c r="H312" s="38"/>
      <c r="I312" s="38"/>
    </row>
    <row r="313" spans="1:9" ht="24" customHeight="1" x14ac:dyDescent="0.2">
      <c r="A313" s="37" t="s">
        <v>204</v>
      </c>
      <c r="B313" s="32" t="s">
        <v>7</v>
      </c>
      <c r="C313" s="32" t="s">
        <v>165</v>
      </c>
      <c r="D313" s="32" t="s">
        <v>16</v>
      </c>
      <c r="E313" s="32" t="s">
        <v>16</v>
      </c>
      <c r="F313" s="32" t="s">
        <v>16</v>
      </c>
      <c r="G313" s="38">
        <f>G318+G333+G314</f>
        <v>-484717.33</v>
      </c>
      <c r="H313" s="38">
        <f>H318+H333</f>
        <v>0</v>
      </c>
      <c r="I313" s="38">
        <f>I318+I333</f>
        <v>0</v>
      </c>
    </row>
    <row r="314" spans="1:9" ht="24" hidden="1" customHeight="1" x14ac:dyDescent="0.2">
      <c r="A314" s="39" t="s">
        <v>205</v>
      </c>
      <c r="B314" s="32" t="s">
        <v>7</v>
      </c>
      <c r="C314" s="32" t="s">
        <v>165</v>
      </c>
      <c r="D314" s="32" t="s">
        <v>30</v>
      </c>
      <c r="E314" s="32"/>
      <c r="F314" s="40"/>
      <c r="G314" s="38">
        <f>G315</f>
        <v>0</v>
      </c>
      <c r="H314" s="38"/>
      <c r="I314" s="38"/>
    </row>
    <row r="315" spans="1:9" ht="83.45" hidden="1" customHeight="1" x14ac:dyDescent="0.2">
      <c r="A315" s="39" t="s">
        <v>206</v>
      </c>
      <c r="B315" s="32" t="s">
        <v>7</v>
      </c>
      <c r="C315" s="32" t="s">
        <v>165</v>
      </c>
      <c r="D315" s="32" t="s">
        <v>30</v>
      </c>
      <c r="E315" s="32" t="s">
        <v>207</v>
      </c>
      <c r="F315" s="32"/>
      <c r="G315" s="38">
        <f>G316</f>
        <v>0</v>
      </c>
      <c r="H315" s="38"/>
      <c r="I315" s="38"/>
    </row>
    <row r="316" spans="1:9" ht="57.75" hidden="1" customHeight="1" x14ac:dyDescent="0.2">
      <c r="A316" s="39" t="s">
        <v>424</v>
      </c>
      <c r="B316" s="32" t="s">
        <v>7</v>
      </c>
      <c r="C316" s="32" t="s">
        <v>165</v>
      </c>
      <c r="D316" s="32" t="s">
        <v>30</v>
      </c>
      <c r="E316" s="32" t="s">
        <v>207</v>
      </c>
      <c r="F316" s="32" t="s">
        <v>43</v>
      </c>
      <c r="G316" s="38">
        <f>G317</f>
        <v>0</v>
      </c>
      <c r="H316" s="38"/>
      <c r="I316" s="38"/>
    </row>
    <row r="317" spans="1:9" ht="48.6" hidden="1" customHeight="1" x14ac:dyDescent="0.2">
      <c r="A317" s="39" t="s">
        <v>44</v>
      </c>
      <c r="B317" s="32" t="s">
        <v>7</v>
      </c>
      <c r="C317" s="32" t="s">
        <v>165</v>
      </c>
      <c r="D317" s="32" t="s">
        <v>30</v>
      </c>
      <c r="E317" s="32" t="s">
        <v>207</v>
      </c>
      <c r="F317" s="32" t="s">
        <v>45</v>
      </c>
      <c r="G317" s="38"/>
      <c r="H317" s="38"/>
      <c r="I317" s="38"/>
    </row>
    <row r="318" spans="1:9" ht="24" customHeight="1" x14ac:dyDescent="0.2">
      <c r="A318" s="39" t="s">
        <v>208</v>
      </c>
      <c r="B318" s="32" t="s">
        <v>7</v>
      </c>
      <c r="C318" s="32" t="s">
        <v>165</v>
      </c>
      <c r="D318" s="32" t="s">
        <v>32</v>
      </c>
      <c r="E318" s="32" t="s">
        <v>16</v>
      </c>
      <c r="F318" s="32" t="s">
        <v>16</v>
      </c>
      <c r="G318" s="38">
        <f>G324+G327+G330+G319</f>
        <v>-531914.89</v>
      </c>
      <c r="H318" s="38">
        <f>H324+H327+H330</f>
        <v>0</v>
      </c>
      <c r="I318" s="38">
        <f>I324+I327+I330</f>
        <v>0</v>
      </c>
    </row>
    <row r="319" spans="1:9" ht="61.5" hidden="1" customHeight="1" x14ac:dyDescent="0.2">
      <c r="A319" s="39" t="s">
        <v>425</v>
      </c>
      <c r="B319" s="32" t="s">
        <v>7</v>
      </c>
      <c r="C319" s="32" t="s">
        <v>165</v>
      </c>
      <c r="D319" s="32" t="s">
        <v>32</v>
      </c>
      <c r="E319" s="32" t="s">
        <v>426</v>
      </c>
      <c r="F319" s="32"/>
      <c r="G319" s="38">
        <f>G320+G322</f>
        <v>0</v>
      </c>
      <c r="H319" s="38"/>
      <c r="I319" s="38"/>
    </row>
    <row r="320" spans="1:9" ht="52.5" hidden="1" customHeight="1" x14ac:dyDescent="0.2">
      <c r="A320" s="39" t="s">
        <v>424</v>
      </c>
      <c r="B320" s="32" t="s">
        <v>7</v>
      </c>
      <c r="C320" s="32" t="s">
        <v>165</v>
      </c>
      <c r="D320" s="32" t="s">
        <v>32</v>
      </c>
      <c r="E320" s="32" t="s">
        <v>426</v>
      </c>
      <c r="F320" s="32" t="s">
        <v>43</v>
      </c>
      <c r="G320" s="38">
        <f>G321</f>
        <v>0</v>
      </c>
      <c r="H320" s="38"/>
      <c r="I320" s="38"/>
    </row>
    <row r="321" spans="1:9" ht="53.45" hidden="1" customHeight="1" x14ac:dyDescent="0.2">
      <c r="A321" s="39" t="s">
        <v>44</v>
      </c>
      <c r="B321" s="32" t="s">
        <v>7</v>
      </c>
      <c r="C321" s="32" t="s">
        <v>165</v>
      </c>
      <c r="D321" s="32" t="s">
        <v>32</v>
      </c>
      <c r="E321" s="32" t="s">
        <v>426</v>
      </c>
      <c r="F321" s="32" t="s">
        <v>45</v>
      </c>
      <c r="G321" s="38"/>
      <c r="H321" s="38"/>
      <c r="I321" s="38"/>
    </row>
    <row r="322" spans="1:9" ht="53.45" hidden="1" customHeight="1" x14ac:dyDescent="0.2">
      <c r="A322" s="39" t="s">
        <v>218</v>
      </c>
      <c r="B322" s="32" t="s">
        <v>7</v>
      </c>
      <c r="C322" s="32" t="s">
        <v>165</v>
      </c>
      <c r="D322" s="32" t="s">
        <v>32</v>
      </c>
      <c r="E322" s="32" t="s">
        <v>426</v>
      </c>
      <c r="F322" s="32">
        <v>400</v>
      </c>
      <c r="G322" s="38">
        <f>G323</f>
        <v>0</v>
      </c>
      <c r="H322" s="38"/>
      <c r="I322" s="38"/>
    </row>
    <row r="323" spans="1:9" ht="39" hidden="1" customHeight="1" x14ac:dyDescent="0.2">
      <c r="A323" s="39" t="s">
        <v>220</v>
      </c>
      <c r="B323" s="32" t="s">
        <v>7</v>
      </c>
      <c r="C323" s="32" t="s">
        <v>165</v>
      </c>
      <c r="D323" s="32" t="s">
        <v>32</v>
      </c>
      <c r="E323" s="32" t="s">
        <v>426</v>
      </c>
      <c r="F323" s="32">
        <v>410</v>
      </c>
      <c r="G323" s="38"/>
      <c r="H323" s="38"/>
      <c r="I323" s="38"/>
    </row>
    <row r="324" spans="1:9" ht="31.5" hidden="1" customHeight="1" x14ac:dyDescent="0.2">
      <c r="A324" s="39" t="s">
        <v>209</v>
      </c>
      <c r="B324" s="32" t="s">
        <v>7</v>
      </c>
      <c r="C324" s="32" t="s">
        <v>165</v>
      </c>
      <c r="D324" s="32" t="s">
        <v>32</v>
      </c>
      <c r="E324" s="32" t="s">
        <v>210</v>
      </c>
      <c r="F324" s="32" t="s">
        <v>16</v>
      </c>
      <c r="G324" s="38">
        <f>G325</f>
        <v>0</v>
      </c>
      <c r="H324" s="38">
        <f t="shared" ref="H324:I325" si="94">H325</f>
        <v>0</v>
      </c>
      <c r="I324" s="38">
        <f t="shared" si="94"/>
        <v>0</v>
      </c>
    </row>
    <row r="325" spans="1:9" ht="47.25" hidden="1" x14ac:dyDescent="0.2">
      <c r="A325" s="39" t="s">
        <v>42</v>
      </c>
      <c r="B325" s="32" t="s">
        <v>7</v>
      </c>
      <c r="C325" s="32" t="s">
        <v>165</v>
      </c>
      <c r="D325" s="32" t="s">
        <v>32</v>
      </c>
      <c r="E325" s="32" t="s">
        <v>210</v>
      </c>
      <c r="F325" s="32" t="s">
        <v>43</v>
      </c>
      <c r="G325" s="38">
        <f>G326</f>
        <v>0</v>
      </c>
      <c r="H325" s="38">
        <f t="shared" si="94"/>
        <v>0</v>
      </c>
      <c r="I325" s="38">
        <f t="shared" si="94"/>
        <v>0</v>
      </c>
    </row>
    <row r="326" spans="1:9" ht="47.25" hidden="1" x14ac:dyDescent="0.2">
      <c r="A326" s="39" t="s">
        <v>44</v>
      </c>
      <c r="B326" s="32" t="s">
        <v>7</v>
      </c>
      <c r="C326" s="32" t="s">
        <v>165</v>
      </c>
      <c r="D326" s="32" t="s">
        <v>32</v>
      </c>
      <c r="E326" s="32" t="s">
        <v>210</v>
      </c>
      <c r="F326" s="32" t="s">
        <v>45</v>
      </c>
      <c r="G326" s="38"/>
      <c r="H326" s="38"/>
      <c r="I326" s="38"/>
    </row>
    <row r="327" spans="1:9" ht="126" hidden="1" x14ac:dyDescent="0.2">
      <c r="A327" s="39" t="s">
        <v>211</v>
      </c>
      <c r="B327" s="32" t="s">
        <v>7</v>
      </c>
      <c r="C327" s="32" t="s">
        <v>165</v>
      </c>
      <c r="D327" s="32" t="s">
        <v>32</v>
      </c>
      <c r="E327" s="32" t="s">
        <v>212</v>
      </c>
      <c r="F327" s="40" t="s">
        <v>16</v>
      </c>
      <c r="G327" s="38">
        <f>G328</f>
        <v>0</v>
      </c>
      <c r="H327" s="38">
        <f t="shared" ref="H327:I328" si="95">H328</f>
        <v>0</v>
      </c>
      <c r="I327" s="38">
        <f t="shared" si="95"/>
        <v>0</v>
      </c>
    </row>
    <row r="328" spans="1:9" ht="15.75" hidden="1" x14ac:dyDescent="0.2">
      <c r="A328" s="39" t="s">
        <v>151</v>
      </c>
      <c r="B328" s="32" t="s">
        <v>7</v>
      </c>
      <c r="C328" s="32" t="s">
        <v>165</v>
      </c>
      <c r="D328" s="32" t="s">
        <v>32</v>
      </c>
      <c r="E328" s="32" t="s">
        <v>212</v>
      </c>
      <c r="F328" s="32" t="s">
        <v>152</v>
      </c>
      <c r="G328" s="38">
        <f>G329</f>
        <v>0</v>
      </c>
      <c r="H328" s="38">
        <f t="shared" si="95"/>
        <v>0</v>
      </c>
      <c r="I328" s="38">
        <f t="shared" si="95"/>
        <v>0</v>
      </c>
    </row>
    <row r="329" spans="1:9" ht="15.75" hidden="1" x14ac:dyDescent="0.2">
      <c r="A329" s="39" t="s">
        <v>13</v>
      </c>
      <c r="B329" s="32" t="s">
        <v>7</v>
      </c>
      <c r="C329" s="32" t="s">
        <v>165</v>
      </c>
      <c r="D329" s="32" t="s">
        <v>32</v>
      </c>
      <c r="E329" s="32" t="s">
        <v>212</v>
      </c>
      <c r="F329" s="32" t="s">
        <v>199</v>
      </c>
      <c r="G329" s="38"/>
      <c r="H329" s="38"/>
      <c r="I329" s="38"/>
    </row>
    <row r="330" spans="1:9" ht="18" customHeight="1" x14ac:dyDescent="0.2">
      <c r="A330" s="39" t="s">
        <v>213</v>
      </c>
      <c r="B330" s="32" t="s">
        <v>7</v>
      </c>
      <c r="C330" s="32" t="s">
        <v>165</v>
      </c>
      <c r="D330" s="32" t="s">
        <v>32</v>
      </c>
      <c r="E330" s="32" t="s">
        <v>214</v>
      </c>
      <c r="F330" s="40" t="s">
        <v>16</v>
      </c>
      <c r="G330" s="38">
        <f>G331</f>
        <v>-531914.89</v>
      </c>
      <c r="H330" s="38">
        <f t="shared" ref="H330:I331" si="96">H331</f>
        <v>0</v>
      </c>
      <c r="I330" s="38">
        <f t="shared" si="96"/>
        <v>0</v>
      </c>
    </row>
    <row r="331" spans="1:9" ht="47.25" x14ac:dyDescent="0.2">
      <c r="A331" s="39" t="s">
        <v>42</v>
      </c>
      <c r="B331" s="32" t="s">
        <v>7</v>
      </c>
      <c r="C331" s="32" t="s">
        <v>165</v>
      </c>
      <c r="D331" s="32" t="s">
        <v>32</v>
      </c>
      <c r="E331" s="32" t="s">
        <v>214</v>
      </c>
      <c r="F331" s="32" t="s">
        <v>43</v>
      </c>
      <c r="G331" s="38">
        <f>G332</f>
        <v>-531914.89</v>
      </c>
      <c r="H331" s="38">
        <f t="shared" si="96"/>
        <v>0</v>
      </c>
      <c r="I331" s="38">
        <f t="shared" si="96"/>
        <v>0</v>
      </c>
    </row>
    <row r="332" spans="1:9" ht="47.25" x14ac:dyDescent="0.2">
      <c r="A332" s="39" t="s">
        <v>44</v>
      </c>
      <c r="B332" s="32" t="s">
        <v>7</v>
      </c>
      <c r="C332" s="32" t="s">
        <v>165</v>
      </c>
      <c r="D332" s="32" t="s">
        <v>32</v>
      </c>
      <c r="E332" s="32" t="s">
        <v>214</v>
      </c>
      <c r="F332" s="32" t="s">
        <v>45</v>
      </c>
      <c r="G332" s="38">
        <f>-500000-31914.89</f>
        <v>-531914.89</v>
      </c>
      <c r="H332" s="38"/>
      <c r="I332" s="38"/>
    </row>
    <row r="333" spans="1:9" ht="31.5" x14ac:dyDescent="0.2">
      <c r="A333" s="37" t="s">
        <v>215</v>
      </c>
      <c r="B333" s="32" t="s">
        <v>7</v>
      </c>
      <c r="C333" s="32" t="s">
        <v>165</v>
      </c>
      <c r="D333" s="32" t="s">
        <v>165</v>
      </c>
      <c r="E333" s="32" t="s">
        <v>16</v>
      </c>
      <c r="F333" s="32" t="s">
        <v>16</v>
      </c>
      <c r="G333" s="38">
        <f>G334+G337+G340</f>
        <v>47197.56</v>
      </c>
      <c r="H333" s="38">
        <f t="shared" ref="H333:I335" si="97">H334</f>
        <v>0</v>
      </c>
      <c r="I333" s="38">
        <f t="shared" si="97"/>
        <v>0</v>
      </c>
    </row>
    <row r="334" spans="1:9" ht="47.25" hidden="1" x14ac:dyDescent="0.2">
      <c r="A334" s="39" t="s">
        <v>216</v>
      </c>
      <c r="B334" s="32" t="s">
        <v>7</v>
      </c>
      <c r="C334" s="32" t="s">
        <v>165</v>
      </c>
      <c r="D334" s="32" t="s">
        <v>165</v>
      </c>
      <c r="E334" s="32" t="s">
        <v>217</v>
      </c>
      <c r="F334" s="40" t="s">
        <v>16</v>
      </c>
      <c r="G334" s="38">
        <f>G335</f>
        <v>0</v>
      </c>
      <c r="H334" s="38">
        <f t="shared" si="97"/>
        <v>0</v>
      </c>
      <c r="I334" s="38">
        <f t="shared" si="97"/>
        <v>0</v>
      </c>
    </row>
    <row r="335" spans="1:9" ht="47.25" hidden="1" x14ac:dyDescent="0.2">
      <c r="A335" s="39" t="s">
        <v>218</v>
      </c>
      <c r="B335" s="32" t="s">
        <v>7</v>
      </c>
      <c r="C335" s="32" t="s">
        <v>165</v>
      </c>
      <c r="D335" s="32" t="s">
        <v>165</v>
      </c>
      <c r="E335" s="32" t="s">
        <v>217</v>
      </c>
      <c r="F335" s="32" t="s">
        <v>219</v>
      </c>
      <c r="G335" s="38">
        <f>G336</f>
        <v>0</v>
      </c>
      <c r="H335" s="38">
        <f t="shared" si="97"/>
        <v>0</v>
      </c>
      <c r="I335" s="38">
        <f t="shared" si="97"/>
        <v>0</v>
      </c>
    </row>
    <row r="336" spans="1:9" ht="15.75" hidden="1" x14ac:dyDescent="0.2">
      <c r="A336" s="39" t="s">
        <v>220</v>
      </c>
      <c r="B336" s="32" t="s">
        <v>7</v>
      </c>
      <c r="C336" s="32" t="s">
        <v>165</v>
      </c>
      <c r="D336" s="32" t="s">
        <v>165</v>
      </c>
      <c r="E336" s="32" t="s">
        <v>217</v>
      </c>
      <c r="F336" s="32" t="s">
        <v>221</v>
      </c>
      <c r="G336" s="38"/>
      <c r="H336" s="38"/>
      <c r="I336" s="38">
        <v>0</v>
      </c>
    </row>
    <row r="337" spans="1:9" ht="47.25" hidden="1" x14ac:dyDescent="0.2">
      <c r="A337" s="39" t="s">
        <v>216</v>
      </c>
      <c r="B337" s="32" t="s">
        <v>7</v>
      </c>
      <c r="C337" s="32" t="s">
        <v>165</v>
      </c>
      <c r="D337" s="32" t="s">
        <v>165</v>
      </c>
      <c r="E337" s="32" t="s">
        <v>617</v>
      </c>
      <c r="F337" s="40" t="s">
        <v>16</v>
      </c>
      <c r="G337" s="38">
        <f>G338</f>
        <v>0</v>
      </c>
      <c r="H337" s="38"/>
      <c r="I337" s="38"/>
    </row>
    <row r="338" spans="1:9" ht="47.25" hidden="1" x14ac:dyDescent="0.2">
      <c r="A338" s="39" t="s">
        <v>218</v>
      </c>
      <c r="B338" s="32" t="s">
        <v>7</v>
      </c>
      <c r="C338" s="32" t="s">
        <v>165</v>
      </c>
      <c r="D338" s="32" t="s">
        <v>165</v>
      </c>
      <c r="E338" s="32" t="s">
        <v>617</v>
      </c>
      <c r="F338" s="32" t="s">
        <v>219</v>
      </c>
      <c r="G338" s="38">
        <f>G339</f>
        <v>0</v>
      </c>
      <c r="H338" s="38"/>
      <c r="I338" s="38"/>
    </row>
    <row r="339" spans="1:9" ht="27" hidden="1" customHeight="1" x14ac:dyDescent="0.2">
      <c r="A339" s="39" t="s">
        <v>220</v>
      </c>
      <c r="B339" s="32" t="s">
        <v>7</v>
      </c>
      <c r="C339" s="32" t="s">
        <v>165</v>
      </c>
      <c r="D339" s="32" t="s">
        <v>165</v>
      </c>
      <c r="E339" s="32" t="s">
        <v>617</v>
      </c>
      <c r="F339" s="32" t="s">
        <v>221</v>
      </c>
      <c r="G339" s="38"/>
      <c r="H339" s="38"/>
      <c r="I339" s="38"/>
    </row>
    <row r="340" spans="1:9" ht="35.25" customHeight="1" x14ac:dyDescent="0.2">
      <c r="A340" s="39" t="s">
        <v>209</v>
      </c>
      <c r="B340" s="32" t="s">
        <v>7</v>
      </c>
      <c r="C340" s="32" t="s">
        <v>165</v>
      </c>
      <c r="D340" s="32" t="s">
        <v>165</v>
      </c>
      <c r="E340" s="32" t="s">
        <v>210</v>
      </c>
      <c r="F340" s="32"/>
      <c r="G340" s="38">
        <f>G341</f>
        <v>47197.56</v>
      </c>
      <c r="H340" s="38"/>
      <c r="I340" s="38"/>
    </row>
    <row r="341" spans="1:9" ht="57" customHeight="1" x14ac:dyDescent="0.2">
      <c r="A341" s="39" t="s">
        <v>218</v>
      </c>
      <c r="B341" s="32" t="s">
        <v>7</v>
      </c>
      <c r="C341" s="32" t="s">
        <v>165</v>
      </c>
      <c r="D341" s="32" t="s">
        <v>165</v>
      </c>
      <c r="E341" s="32" t="s">
        <v>210</v>
      </c>
      <c r="F341" s="32">
        <v>400</v>
      </c>
      <c r="G341" s="38">
        <f>G342</f>
        <v>47197.56</v>
      </c>
      <c r="H341" s="38"/>
      <c r="I341" s="38"/>
    </row>
    <row r="342" spans="1:9" ht="27" customHeight="1" x14ac:dyDescent="0.2">
      <c r="A342" s="39" t="s">
        <v>220</v>
      </c>
      <c r="B342" s="32" t="s">
        <v>7</v>
      </c>
      <c r="C342" s="32" t="s">
        <v>165</v>
      </c>
      <c r="D342" s="32" t="s">
        <v>165</v>
      </c>
      <c r="E342" s="32" t="s">
        <v>210</v>
      </c>
      <c r="F342" s="32">
        <v>410</v>
      </c>
      <c r="G342" s="38">
        <f>47197.56</f>
        <v>47197.56</v>
      </c>
      <c r="H342" s="38"/>
      <c r="I342" s="38"/>
    </row>
    <row r="343" spans="1:9" ht="26.25" hidden="1" customHeight="1" x14ac:dyDescent="0.2">
      <c r="A343" s="37" t="s">
        <v>222</v>
      </c>
      <c r="B343" s="32" t="s">
        <v>7</v>
      </c>
      <c r="C343" s="32" t="s">
        <v>135</v>
      </c>
      <c r="D343" s="32" t="s">
        <v>16</v>
      </c>
      <c r="E343" s="32" t="s">
        <v>16</v>
      </c>
      <c r="F343" s="32" t="s">
        <v>16</v>
      </c>
      <c r="G343" s="38">
        <f>G344</f>
        <v>0</v>
      </c>
      <c r="H343" s="38">
        <f t="shared" ref="H343:I351" si="98">H344</f>
        <v>0</v>
      </c>
      <c r="I343" s="38">
        <f t="shared" si="98"/>
        <v>0</v>
      </c>
    </row>
    <row r="344" spans="1:9" ht="31.5" hidden="1" x14ac:dyDescent="0.2">
      <c r="A344" s="37" t="s">
        <v>223</v>
      </c>
      <c r="B344" s="32" t="s">
        <v>7</v>
      </c>
      <c r="C344" s="32" t="s">
        <v>135</v>
      </c>
      <c r="D344" s="32" t="s">
        <v>165</v>
      </c>
      <c r="E344" s="32" t="s">
        <v>16</v>
      </c>
      <c r="F344" s="32" t="s">
        <v>16</v>
      </c>
      <c r="G344" s="38">
        <f>G350+G345+G347</f>
        <v>0</v>
      </c>
      <c r="H344" s="38">
        <f>H350</f>
        <v>0</v>
      </c>
      <c r="I344" s="38">
        <f>I350</f>
        <v>0</v>
      </c>
    </row>
    <row r="345" spans="1:9" ht="31.5" hidden="1" x14ac:dyDescent="0.2">
      <c r="A345" s="73" t="s">
        <v>224</v>
      </c>
      <c r="B345" s="32" t="s">
        <v>7</v>
      </c>
      <c r="C345" s="32" t="s">
        <v>135</v>
      </c>
      <c r="D345" s="32" t="s">
        <v>165</v>
      </c>
      <c r="E345" s="74" t="s">
        <v>599</v>
      </c>
      <c r="G345" s="38">
        <f>G346+G348</f>
        <v>0</v>
      </c>
      <c r="H345" s="38"/>
      <c r="I345" s="38"/>
    </row>
    <row r="346" spans="1:9" ht="47.25" hidden="1" x14ac:dyDescent="0.2">
      <c r="A346" s="73" t="s">
        <v>42</v>
      </c>
      <c r="B346" s="32" t="s">
        <v>7</v>
      </c>
      <c r="C346" s="32" t="s">
        <v>135</v>
      </c>
      <c r="D346" s="32" t="s">
        <v>165</v>
      </c>
      <c r="E346" s="74" t="s">
        <v>599</v>
      </c>
      <c r="F346" s="32">
        <v>200</v>
      </c>
      <c r="G346" s="38">
        <f>G347</f>
        <v>0</v>
      </c>
      <c r="H346" s="38"/>
      <c r="I346" s="38"/>
    </row>
    <row r="347" spans="1:9" ht="47.25" hidden="1" x14ac:dyDescent="0.2">
      <c r="A347" s="73" t="s">
        <v>44</v>
      </c>
      <c r="B347" s="32" t="s">
        <v>7</v>
      </c>
      <c r="C347" s="32" t="s">
        <v>135</v>
      </c>
      <c r="D347" s="32" t="s">
        <v>165</v>
      </c>
      <c r="E347" s="74" t="s">
        <v>599</v>
      </c>
      <c r="F347" s="32">
        <v>240</v>
      </c>
      <c r="G347" s="38">
        <v>0</v>
      </c>
      <c r="H347" s="38"/>
      <c r="I347" s="38"/>
    </row>
    <row r="348" spans="1:9" ht="47.25" hidden="1" x14ac:dyDescent="0.2">
      <c r="A348" s="39" t="s">
        <v>218</v>
      </c>
      <c r="B348" s="32" t="s">
        <v>7</v>
      </c>
      <c r="C348" s="32" t="s">
        <v>135</v>
      </c>
      <c r="D348" s="32" t="s">
        <v>165</v>
      </c>
      <c r="E348" s="74" t="s">
        <v>599</v>
      </c>
      <c r="F348" s="32">
        <v>400</v>
      </c>
      <c r="G348" s="38">
        <f>G349</f>
        <v>0</v>
      </c>
      <c r="H348" s="38"/>
      <c r="I348" s="38"/>
    </row>
    <row r="349" spans="1:9" ht="15.75" hidden="1" x14ac:dyDescent="0.2">
      <c r="A349" s="39" t="s">
        <v>220</v>
      </c>
      <c r="B349" s="32" t="s">
        <v>7</v>
      </c>
      <c r="C349" s="32" t="s">
        <v>135</v>
      </c>
      <c r="D349" s="32" t="s">
        <v>165</v>
      </c>
      <c r="E349" s="74" t="s">
        <v>599</v>
      </c>
      <c r="F349" s="32">
        <v>410</v>
      </c>
      <c r="G349" s="38"/>
      <c r="H349" s="38"/>
      <c r="I349" s="38"/>
    </row>
    <row r="350" spans="1:9" ht="15.75" hidden="1" x14ac:dyDescent="0.2">
      <c r="A350" s="39" t="s">
        <v>222</v>
      </c>
      <c r="B350" s="32" t="s">
        <v>7</v>
      </c>
      <c r="C350" s="32" t="s">
        <v>135</v>
      </c>
      <c r="D350" s="32" t="s">
        <v>165</v>
      </c>
      <c r="E350" s="32" t="s">
        <v>225</v>
      </c>
      <c r="F350" s="40" t="s">
        <v>16</v>
      </c>
      <c r="G350" s="38">
        <f>G351</f>
        <v>0</v>
      </c>
      <c r="H350" s="38">
        <f t="shared" si="98"/>
        <v>0</v>
      </c>
      <c r="I350" s="38">
        <f t="shared" si="98"/>
        <v>0</v>
      </c>
    </row>
    <row r="351" spans="1:9" ht="47.25" hidden="1" x14ac:dyDescent="0.2">
      <c r="A351" s="39" t="s">
        <v>218</v>
      </c>
      <c r="B351" s="32" t="s">
        <v>7</v>
      </c>
      <c r="C351" s="32" t="s">
        <v>135</v>
      </c>
      <c r="D351" s="32" t="s">
        <v>165</v>
      </c>
      <c r="E351" s="32" t="s">
        <v>225</v>
      </c>
      <c r="F351" s="32" t="s">
        <v>219</v>
      </c>
      <c r="G351" s="38">
        <f>G352</f>
        <v>0</v>
      </c>
      <c r="H351" s="38">
        <f t="shared" si="98"/>
        <v>0</v>
      </c>
      <c r="I351" s="38">
        <f t="shared" si="98"/>
        <v>0</v>
      </c>
    </row>
    <row r="352" spans="1:9" ht="15.75" hidden="1" x14ac:dyDescent="0.2">
      <c r="A352" s="39" t="s">
        <v>220</v>
      </c>
      <c r="B352" s="32" t="s">
        <v>7</v>
      </c>
      <c r="C352" s="32" t="s">
        <v>135</v>
      </c>
      <c r="D352" s="32" t="s">
        <v>165</v>
      </c>
      <c r="E352" s="32" t="s">
        <v>225</v>
      </c>
      <c r="F352" s="32" t="s">
        <v>221</v>
      </c>
      <c r="G352" s="38"/>
      <c r="H352" s="38"/>
      <c r="I352" s="38"/>
    </row>
    <row r="353" spans="1:9" ht="26.25" customHeight="1" x14ac:dyDescent="0.2">
      <c r="A353" s="37" t="s">
        <v>226</v>
      </c>
      <c r="B353" s="32" t="s">
        <v>7</v>
      </c>
      <c r="C353" s="32" t="s">
        <v>190</v>
      </c>
      <c r="D353" s="32" t="s">
        <v>16</v>
      </c>
      <c r="E353" s="32" t="s">
        <v>16</v>
      </c>
      <c r="F353" s="32" t="s">
        <v>16</v>
      </c>
      <c r="G353" s="38">
        <f>G354+G397+G376</f>
        <v>664691</v>
      </c>
      <c r="H353" s="38">
        <f t="shared" ref="H353" si="99">H354+H397</f>
        <v>0</v>
      </c>
      <c r="I353" s="38">
        <f>I354+I397</f>
        <v>0</v>
      </c>
    </row>
    <row r="354" spans="1:9" ht="22.5" customHeight="1" x14ac:dyDescent="0.2">
      <c r="A354" s="37" t="s">
        <v>227</v>
      </c>
      <c r="B354" s="32" t="s">
        <v>7</v>
      </c>
      <c r="C354" s="32" t="s">
        <v>190</v>
      </c>
      <c r="D354" s="32" t="s">
        <v>30</v>
      </c>
      <c r="E354" s="32" t="s">
        <v>16</v>
      </c>
      <c r="F354" s="32" t="s">
        <v>16</v>
      </c>
      <c r="G354" s="38">
        <f>G355+G358+G361+G367+G370+G382+G391+G394+G385+G388+G364+G379</f>
        <v>664691</v>
      </c>
      <c r="H354" s="38">
        <f t="shared" ref="H354" si="100">H355+H358+H361+H367+H370+H382+H391+H394</f>
        <v>0</v>
      </c>
      <c r="I354" s="38">
        <f>I355+I358+I361+I367+I370+I382+I391+I394+I385+I373</f>
        <v>0</v>
      </c>
    </row>
    <row r="355" spans="1:9" ht="25.5" customHeight="1" x14ac:dyDescent="0.2">
      <c r="A355" s="39" t="s">
        <v>228</v>
      </c>
      <c r="B355" s="32" t="s">
        <v>7</v>
      </c>
      <c r="C355" s="32" t="s">
        <v>190</v>
      </c>
      <c r="D355" s="32" t="s">
        <v>30</v>
      </c>
      <c r="E355" s="32" t="s">
        <v>229</v>
      </c>
      <c r="F355" s="40" t="s">
        <v>16</v>
      </c>
      <c r="G355" s="38">
        <f>G356</f>
        <v>500000</v>
      </c>
      <c r="H355" s="38">
        <f t="shared" ref="H355:I356" si="101">H356</f>
        <v>0</v>
      </c>
      <c r="I355" s="38">
        <f t="shared" si="101"/>
        <v>0</v>
      </c>
    </row>
    <row r="356" spans="1:9" ht="47.25" x14ac:dyDescent="0.2">
      <c r="A356" s="39" t="s">
        <v>57</v>
      </c>
      <c r="B356" s="32" t="s">
        <v>7</v>
      </c>
      <c r="C356" s="32" t="s">
        <v>190</v>
      </c>
      <c r="D356" s="32" t="s">
        <v>30</v>
      </c>
      <c r="E356" s="32" t="s">
        <v>229</v>
      </c>
      <c r="F356" s="32" t="s">
        <v>58</v>
      </c>
      <c r="G356" s="38">
        <f>G357</f>
        <v>500000</v>
      </c>
      <c r="H356" s="38">
        <f t="shared" si="101"/>
        <v>0</v>
      </c>
      <c r="I356" s="38">
        <f t="shared" si="101"/>
        <v>0</v>
      </c>
    </row>
    <row r="357" spans="1:9" ht="15.75" x14ac:dyDescent="0.2">
      <c r="A357" s="39" t="s">
        <v>59</v>
      </c>
      <c r="B357" s="32" t="s">
        <v>7</v>
      </c>
      <c r="C357" s="32" t="s">
        <v>190</v>
      </c>
      <c r="D357" s="32" t="s">
        <v>30</v>
      </c>
      <c r="E357" s="32" t="s">
        <v>229</v>
      </c>
      <c r="F357" s="32" t="s">
        <v>60</v>
      </c>
      <c r="G357" s="38">
        <v>500000</v>
      </c>
      <c r="H357" s="38">
        <v>0</v>
      </c>
      <c r="I357" s="38">
        <v>0</v>
      </c>
    </row>
    <row r="358" spans="1:9" ht="15.75" hidden="1" x14ac:dyDescent="0.2">
      <c r="A358" s="39" t="s">
        <v>230</v>
      </c>
      <c r="B358" s="32" t="s">
        <v>7</v>
      </c>
      <c r="C358" s="32" t="s">
        <v>190</v>
      </c>
      <c r="D358" s="32" t="s">
        <v>30</v>
      </c>
      <c r="E358" s="32" t="s">
        <v>231</v>
      </c>
      <c r="F358" s="40" t="s">
        <v>16</v>
      </c>
      <c r="G358" s="38">
        <f>G359</f>
        <v>0</v>
      </c>
      <c r="H358" s="38">
        <f t="shared" ref="H358:I359" si="102">H359</f>
        <v>0</v>
      </c>
      <c r="I358" s="38">
        <f t="shared" si="102"/>
        <v>0</v>
      </c>
    </row>
    <row r="359" spans="1:9" ht="47.25" hidden="1" x14ac:dyDescent="0.2">
      <c r="A359" s="39" t="s">
        <v>57</v>
      </c>
      <c r="B359" s="32" t="s">
        <v>7</v>
      </c>
      <c r="C359" s="32" t="s">
        <v>190</v>
      </c>
      <c r="D359" s="32" t="s">
        <v>30</v>
      </c>
      <c r="E359" s="32" t="s">
        <v>231</v>
      </c>
      <c r="F359" s="32" t="s">
        <v>58</v>
      </c>
      <c r="G359" s="38">
        <f>G360</f>
        <v>0</v>
      </c>
      <c r="H359" s="38">
        <f t="shared" si="102"/>
        <v>0</v>
      </c>
      <c r="I359" s="38">
        <f t="shared" si="102"/>
        <v>0</v>
      </c>
    </row>
    <row r="360" spans="1:9" ht="15.75" hidden="1" x14ac:dyDescent="0.2">
      <c r="A360" s="39" t="s">
        <v>59</v>
      </c>
      <c r="B360" s="32" t="s">
        <v>7</v>
      </c>
      <c r="C360" s="32" t="s">
        <v>190</v>
      </c>
      <c r="D360" s="32" t="s">
        <v>30</v>
      </c>
      <c r="E360" s="32" t="s">
        <v>231</v>
      </c>
      <c r="F360" s="32" t="s">
        <v>60</v>
      </c>
      <c r="G360" s="38"/>
      <c r="H360" s="38">
        <v>0</v>
      </c>
      <c r="I360" s="38">
        <v>0</v>
      </c>
    </row>
    <row r="361" spans="1:9" ht="31.5" hidden="1" x14ac:dyDescent="0.2">
      <c r="A361" s="39" t="s">
        <v>232</v>
      </c>
      <c r="B361" s="32" t="s">
        <v>7</v>
      </c>
      <c r="C361" s="32" t="s">
        <v>190</v>
      </c>
      <c r="D361" s="32" t="s">
        <v>30</v>
      </c>
      <c r="E361" s="32" t="s">
        <v>233</v>
      </c>
      <c r="F361" s="40" t="s">
        <v>16</v>
      </c>
      <c r="G361" s="38">
        <f>G362</f>
        <v>0</v>
      </c>
      <c r="H361" s="38">
        <f t="shared" ref="H361:I362" si="103">H362</f>
        <v>0</v>
      </c>
      <c r="I361" s="38">
        <f t="shared" si="103"/>
        <v>0</v>
      </c>
    </row>
    <row r="362" spans="1:9" ht="47.25" hidden="1" x14ac:dyDescent="0.2">
      <c r="A362" s="39" t="s">
        <v>57</v>
      </c>
      <c r="B362" s="32" t="s">
        <v>7</v>
      </c>
      <c r="C362" s="32" t="s">
        <v>190</v>
      </c>
      <c r="D362" s="32" t="s">
        <v>30</v>
      </c>
      <c r="E362" s="32" t="s">
        <v>233</v>
      </c>
      <c r="F362" s="32" t="s">
        <v>58</v>
      </c>
      <c r="G362" s="38">
        <f>G363</f>
        <v>0</v>
      </c>
      <c r="H362" s="38">
        <f t="shared" si="103"/>
        <v>0</v>
      </c>
      <c r="I362" s="38">
        <f t="shared" si="103"/>
        <v>0</v>
      </c>
    </row>
    <row r="363" spans="1:9" ht="15.75" hidden="1" x14ac:dyDescent="0.2">
      <c r="A363" s="39" t="s">
        <v>59</v>
      </c>
      <c r="B363" s="32" t="s">
        <v>7</v>
      </c>
      <c r="C363" s="32" t="s">
        <v>190</v>
      </c>
      <c r="D363" s="32" t="s">
        <v>30</v>
      </c>
      <c r="E363" s="32" t="s">
        <v>233</v>
      </c>
      <c r="F363" s="32" t="s">
        <v>60</v>
      </c>
      <c r="G363" s="38">
        <v>0</v>
      </c>
      <c r="H363" s="38">
        <v>0</v>
      </c>
      <c r="I363" s="38">
        <v>0</v>
      </c>
    </row>
    <row r="364" spans="1:9" ht="15.75" hidden="1" x14ac:dyDescent="0.2">
      <c r="A364" s="39" t="s">
        <v>243</v>
      </c>
      <c r="B364" s="32" t="s">
        <v>7</v>
      </c>
      <c r="C364" s="32" t="s">
        <v>190</v>
      </c>
      <c r="D364" s="32" t="s">
        <v>30</v>
      </c>
      <c r="E364" s="32" t="s">
        <v>427</v>
      </c>
      <c r="F364" s="32"/>
      <c r="G364" s="38">
        <f>G365</f>
        <v>0</v>
      </c>
      <c r="H364" s="38"/>
      <c r="I364" s="38"/>
    </row>
    <row r="365" spans="1:9" ht="47.25" hidden="1" x14ac:dyDescent="0.2">
      <c r="A365" s="39" t="s">
        <v>42</v>
      </c>
      <c r="B365" s="32" t="s">
        <v>7</v>
      </c>
      <c r="C365" s="32" t="s">
        <v>190</v>
      </c>
      <c r="D365" s="32" t="s">
        <v>30</v>
      </c>
      <c r="E365" s="32" t="s">
        <v>427</v>
      </c>
      <c r="F365" s="32" t="s">
        <v>43</v>
      </c>
      <c r="G365" s="38">
        <f>G366</f>
        <v>0</v>
      </c>
      <c r="H365" s="38"/>
      <c r="I365" s="38"/>
    </row>
    <row r="366" spans="1:9" ht="47.25" hidden="1" x14ac:dyDescent="0.2">
      <c r="A366" s="39" t="s">
        <v>44</v>
      </c>
      <c r="B366" s="32" t="s">
        <v>7</v>
      </c>
      <c r="C366" s="32" t="s">
        <v>190</v>
      </c>
      <c r="D366" s="32" t="s">
        <v>30</v>
      </c>
      <c r="E366" s="32" t="s">
        <v>427</v>
      </c>
      <c r="F366" s="32" t="s">
        <v>45</v>
      </c>
      <c r="G366" s="38"/>
      <c r="H366" s="38"/>
      <c r="I366" s="38"/>
    </row>
    <row r="367" spans="1:9" ht="110.25" hidden="1" x14ac:dyDescent="0.2">
      <c r="A367" s="39" t="s">
        <v>234</v>
      </c>
      <c r="B367" s="32" t="s">
        <v>7</v>
      </c>
      <c r="C367" s="32" t="s">
        <v>190</v>
      </c>
      <c r="D367" s="32" t="s">
        <v>30</v>
      </c>
      <c r="E367" s="32" t="s">
        <v>235</v>
      </c>
      <c r="F367" s="40" t="s">
        <v>16</v>
      </c>
      <c r="G367" s="38">
        <f>G368</f>
        <v>0</v>
      </c>
      <c r="H367" s="38">
        <f t="shared" ref="H367:I368" si="104">H368</f>
        <v>0</v>
      </c>
      <c r="I367" s="38">
        <f t="shared" si="104"/>
        <v>0</v>
      </c>
    </row>
    <row r="368" spans="1:9" ht="47.25" hidden="1" x14ac:dyDescent="0.2">
      <c r="A368" s="39" t="s">
        <v>57</v>
      </c>
      <c r="B368" s="32" t="s">
        <v>7</v>
      </c>
      <c r="C368" s="32" t="s">
        <v>190</v>
      </c>
      <c r="D368" s="32" t="s">
        <v>30</v>
      </c>
      <c r="E368" s="32" t="s">
        <v>235</v>
      </c>
      <c r="F368" s="32" t="s">
        <v>58</v>
      </c>
      <c r="G368" s="38">
        <f>G369</f>
        <v>0</v>
      </c>
      <c r="H368" s="38">
        <f t="shared" si="104"/>
        <v>0</v>
      </c>
      <c r="I368" s="38">
        <f t="shared" si="104"/>
        <v>0</v>
      </c>
    </row>
    <row r="369" spans="1:9" ht="15.75" hidden="1" x14ac:dyDescent="0.2">
      <c r="A369" s="39" t="s">
        <v>59</v>
      </c>
      <c r="B369" s="32" t="s">
        <v>7</v>
      </c>
      <c r="C369" s="32" t="s">
        <v>190</v>
      </c>
      <c r="D369" s="32" t="s">
        <v>30</v>
      </c>
      <c r="E369" s="32" t="s">
        <v>235</v>
      </c>
      <c r="F369" s="32" t="s">
        <v>60</v>
      </c>
      <c r="G369" s="38">
        <v>0</v>
      </c>
      <c r="H369" s="38">
        <v>0</v>
      </c>
      <c r="I369" s="38">
        <v>0</v>
      </c>
    </row>
    <row r="370" spans="1:9" ht="126" hidden="1" x14ac:dyDescent="0.2">
      <c r="A370" s="39" t="s">
        <v>236</v>
      </c>
      <c r="B370" s="32" t="s">
        <v>7</v>
      </c>
      <c r="C370" s="32" t="s">
        <v>190</v>
      </c>
      <c r="D370" s="32" t="s">
        <v>30</v>
      </c>
      <c r="E370" s="32" t="s">
        <v>237</v>
      </c>
      <c r="F370" s="40" t="s">
        <v>16</v>
      </c>
      <c r="G370" s="38">
        <f>G371</f>
        <v>0</v>
      </c>
      <c r="H370" s="38">
        <f t="shared" ref="H370:I371" si="105">H371</f>
        <v>0</v>
      </c>
      <c r="I370" s="38">
        <f t="shared" si="105"/>
        <v>0</v>
      </c>
    </row>
    <row r="371" spans="1:9" ht="47.25" hidden="1" x14ac:dyDescent="0.2">
      <c r="A371" s="39" t="s">
        <v>57</v>
      </c>
      <c r="B371" s="32" t="s">
        <v>7</v>
      </c>
      <c r="C371" s="32" t="s">
        <v>190</v>
      </c>
      <c r="D371" s="32" t="s">
        <v>30</v>
      </c>
      <c r="E371" s="32" t="s">
        <v>237</v>
      </c>
      <c r="F371" s="32" t="s">
        <v>58</v>
      </c>
      <c r="G371" s="38">
        <f>G372</f>
        <v>0</v>
      </c>
      <c r="H371" s="38">
        <f t="shared" si="105"/>
        <v>0</v>
      </c>
      <c r="I371" s="38">
        <f t="shared" si="105"/>
        <v>0</v>
      </c>
    </row>
    <row r="372" spans="1:9" ht="15.75" hidden="1" x14ac:dyDescent="0.2">
      <c r="A372" s="39" t="s">
        <v>59</v>
      </c>
      <c r="B372" s="32" t="s">
        <v>7</v>
      </c>
      <c r="C372" s="32" t="s">
        <v>190</v>
      </c>
      <c r="D372" s="32" t="s">
        <v>30</v>
      </c>
      <c r="E372" s="32" t="s">
        <v>237</v>
      </c>
      <c r="F372" s="32" t="s">
        <v>60</v>
      </c>
      <c r="G372" s="38">
        <v>0</v>
      </c>
      <c r="H372" s="38">
        <v>0</v>
      </c>
      <c r="I372" s="38">
        <v>0</v>
      </c>
    </row>
    <row r="373" spans="1:9" ht="15.75" hidden="1" x14ac:dyDescent="0.2">
      <c r="A373" s="39" t="s">
        <v>428</v>
      </c>
      <c r="B373" s="32" t="s">
        <v>7</v>
      </c>
      <c r="C373" s="32" t="s">
        <v>190</v>
      </c>
      <c r="D373" s="32" t="s">
        <v>30</v>
      </c>
      <c r="E373" s="32" t="s">
        <v>615</v>
      </c>
      <c r="F373" s="32"/>
      <c r="G373" s="38"/>
      <c r="H373" s="38"/>
      <c r="I373" s="38">
        <f>I374</f>
        <v>0</v>
      </c>
    </row>
    <row r="374" spans="1:9" ht="47.25" hidden="1" x14ac:dyDescent="0.2">
      <c r="A374" s="39" t="s">
        <v>42</v>
      </c>
      <c r="B374" s="32" t="s">
        <v>7</v>
      </c>
      <c r="C374" s="32" t="s">
        <v>190</v>
      </c>
      <c r="D374" s="32" t="s">
        <v>30</v>
      </c>
      <c r="E374" s="32" t="s">
        <v>615</v>
      </c>
      <c r="F374" s="32">
        <v>200</v>
      </c>
      <c r="G374" s="38"/>
      <c r="H374" s="38"/>
      <c r="I374" s="38">
        <f>I375</f>
        <v>0</v>
      </c>
    </row>
    <row r="375" spans="1:9" ht="47.25" hidden="1" x14ac:dyDescent="0.2">
      <c r="A375" s="39" t="s">
        <v>44</v>
      </c>
      <c r="B375" s="32" t="s">
        <v>7</v>
      </c>
      <c r="C375" s="32" t="s">
        <v>190</v>
      </c>
      <c r="D375" s="32" t="s">
        <v>30</v>
      </c>
      <c r="E375" s="32" t="s">
        <v>615</v>
      </c>
      <c r="F375" s="32">
        <v>240</v>
      </c>
      <c r="G375" s="38"/>
      <c r="H375" s="38"/>
      <c r="I375" s="38"/>
    </row>
    <row r="376" spans="1:9" ht="20.25" hidden="1" customHeight="1" x14ac:dyDescent="0.2">
      <c r="A376" s="39" t="s">
        <v>243</v>
      </c>
      <c r="B376" s="32" t="s">
        <v>7</v>
      </c>
      <c r="C376" s="32" t="s">
        <v>190</v>
      </c>
      <c r="D376" s="32" t="s">
        <v>30</v>
      </c>
      <c r="E376" s="32" t="s">
        <v>993</v>
      </c>
      <c r="F376" s="32"/>
      <c r="G376" s="38">
        <f>G377</f>
        <v>0</v>
      </c>
      <c r="H376" s="38"/>
      <c r="I376" s="38"/>
    </row>
    <row r="377" spans="1:9" ht="47.25" hidden="1" x14ac:dyDescent="0.2">
      <c r="A377" s="39" t="s">
        <v>42</v>
      </c>
      <c r="B377" s="32" t="s">
        <v>7</v>
      </c>
      <c r="C377" s="32" t="s">
        <v>190</v>
      </c>
      <c r="D377" s="32" t="s">
        <v>30</v>
      </c>
      <c r="E377" s="32" t="s">
        <v>993</v>
      </c>
      <c r="F377" s="32">
        <v>200</v>
      </c>
      <c r="G377" s="38">
        <f>G378</f>
        <v>0</v>
      </c>
      <c r="H377" s="38"/>
      <c r="I377" s="38"/>
    </row>
    <row r="378" spans="1:9" ht="47.25" hidden="1" x14ac:dyDescent="0.2">
      <c r="A378" s="39" t="s">
        <v>44</v>
      </c>
      <c r="B378" s="32" t="s">
        <v>7</v>
      </c>
      <c r="C378" s="32" t="s">
        <v>190</v>
      </c>
      <c r="D378" s="32" t="s">
        <v>30</v>
      </c>
      <c r="E378" s="32" t="s">
        <v>993</v>
      </c>
      <c r="F378" s="32">
        <v>240</v>
      </c>
      <c r="G378" s="38">
        <v>0</v>
      </c>
      <c r="H378" s="38"/>
      <c r="I378" s="38"/>
    </row>
    <row r="379" spans="1:9" ht="34.5" customHeight="1" x14ac:dyDescent="0.2">
      <c r="A379" s="39" t="s">
        <v>983</v>
      </c>
      <c r="B379" s="32" t="s">
        <v>7</v>
      </c>
      <c r="C379" s="32" t="s">
        <v>190</v>
      </c>
      <c r="D379" s="32" t="s">
        <v>30</v>
      </c>
      <c r="E379" s="32" t="s">
        <v>979</v>
      </c>
      <c r="F379" s="32"/>
      <c r="G379" s="38">
        <f>G380</f>
        <v>164691</v>
      </c>
      <c r="H379" s="38"/>
      <c r="I379" s="38"/>
    </row>
    <row r="380" spans="1:9" ht="64.5" customHeight="1" x14ac:dyDescent="0.2">
      <c r="A380" s="39" t="s">
        <v>57</v>
      </c>
      <c r="B380" s="32" t="s">
        <v>7</v>
      </c>
      <c r="C380" s="32" t="s">
        <v>190</v>
      </c>
      <c r="D380" s="32" t="s">
        <v>30</v>
      </c>
      <c r="E380" s="32" t="s">
        <v>979</v>
      </c>
      <c r="F380" s="32">
        <v>600</v>
      </c>
      <c r="G380" s="38">
        <f>G381</f>
        <v>164691</v>
      </c>
      <c r="H380" s="38"/>
      <c r="I380" s="38"/>
    </row>
    <row r="381" spans="1:9" ht="24.75" customHeight="1" x14ac:dyDescent="0.2">
      <c r="A381" s="39" t="s">
        <v>59</v>
      </c>
      <c r="B381" s="32" t="s">
        <v>7</v>
      </c>
      <c r="C381" s="32" t="s">
        <v>190</v>
      </c>
      <c r="D381" s="32" t="s">
        <v>30</v>
      </c>
      <c r="E381" s="32" t="s">
        <v>979</v>
      </c>
      <c r="F381" s="32">
        <v>610</v>
      </c>
      <c r="G381" s="38">
        <f>108696+1098+54348+549</f>
        <v>164691</v>
      </c>
      <c r="H381" s="38"/>
      <c r="I381" s="38"/>
    </row>
    <row r="382" spans="1:9" ht="63" hidden="1" x14ac:dyDescent="0.2">
      <c r="A382" s="39" t="s">
        <v>238</v>
      </c>
      <c r="B382" s="32" t="s">
        <v>7</v>
      </c>
      <c r="C382" s="32" t="s">
        <v>190</v>
      </c>
      <c r="D382" s="32" t="s">
        <v>30</v>
      </c>
      <c r="E382" s="32" t="s">
        <v>239</v>
      </c>
      <c r="F382" s="40" t="s">
        <v>16</v>
      </c>
      <c r="G382" s="38">
        <f>G383</f>
        <v>0</v>
      </c>
      <c r="H382" s="38">
        <f t="shared" ref="H382:I383" si="106">H383</f>
        <v>0</v>
      </c>
      <c r="I382" s="38">
        <f t="shared" si="106"/>
        <v>0</v>
      </c>
    </row>
    <row r="383" spans="1:9" ht="47.25" hidden="1" x14ac:dyDescent="0.2">
      <c r="A383" s="39" t="s">
        <v>42</v>
      </c>
      <c r="B383" s="32" t="s">
        <v>7</v>
      </c>
      <c r="C383" s="32" t="s">
        <v>190</v>
      </c>
      <c r="D383" s="32" t="s">
        <v>30</v>
      </c>
      <c r="E383" s="32" t="s">
        <v>239</v>
      </c>
      <c r="F383" s="32" t="s">
        <v>43</v>
      </c>
      <c r="G383" s="38">
        <f>G384</f>
        <v>0</v>
      </c>
      <c r="H383" s="38">
        <f t="shared" si="106"/>
        <v>0</v>
      </c>
      <c r="I383" s="38">
        <f t="shared" si="106"/>
        <v>0</v>
      </c>
    </row>
    <row r="384" spans="1:9" ht="47.25" hidden="1" x14ac:dyDescent="0.2">
      <c r="A384" s="39" t="s">
        <v>44</v>
      </c>
      <c r="B384" s="32" t="s">
        <v>7</v>
      </c>
      <c r="C384" s="32" t="s">
        <v>190</v>
      </c>
      <c r="D384" s="32" t="s">
        <v>30</v>
      </c>
      <c r="E384" s="32" t="s">
        <v>239</v>
      </c>
      <c r="F384" s="32" t="s">
        <v>45</v>
      </c>
      <c r="G384" s="38"/>
      <c r="H384" s="38"/>
      <c r="I384" s="38"/>
    </row>
    <row r="385" spans="1:9" ht="24" hidden="1" customHeight="1" x14ac:dyDescent="0.2">
      <c r="A385" s="39" t="s">
        <v>428</v>
      </c>
      <c r="B385" s="32" t="s">
        <v>7</v>
      </c>
      <c r="C385" s="32" t="s">
        <v>190</v>
      </c>
      <c r="D385" s="32" t="s">
        <v>30</v>
      </c>
      <c r="E385" s="32" t="s">
        <v>240</v>
      </c>
      <c r="F385" s="32"/>
      <c r="G385" s="38">
        <f>G386</f>
        <v>0</v>
      </c>
      <c r="H385" s="38"/>
      <c r="I385" s="38">
        <f>I386</f>
        <v>0</v>
      </c>
    </row>
    <row r="386" spans="1:9" ht="49.15" hidden="1" customHeight="1" x14ac:dyDescent="0.2">
      <c r="A386" s="39" t="s">
        <v>57</v>
      </c>
      <c r="B386" s="32" t="s">
        <v>7</v>
      </c>
      <c r="C386" s="32" t="s">
        <v>190</v>
      </c>
      <c r="D386" s="32" t="s">
        <v>30</v>
      </c>
      <c r="E386" s="32" t="s">
        <v>240</v>
      </c>
      <c r="F386" s="32">
        <v>600</v>
      </c>
      <c r="G386" s="38">
        <f>G387</f>
        <v>0</v>
      </c>
      <c r="H386" s="38"/>
      <c r="I386" s="38">
        <f>I387</f>
        <v>0</v>
      </c>
    </row>
    <row r="387" spans="1:9" ht="25.9" hidden="1" customHeight="1" x14ac:dyDescent="0.2">
      <c r="A387" s="39" t="s">
        <v>59</v>
      </c>
      <c r="B387" s="32" t="s">
        <v>7</v>
      </c>
      <c r="C387" s="32" t="s">
        <v>190</v>
      </c>
      <c r="D387" s="32" t="s">
        <v>30</v>
      </c>
      <c r="E387" s="32" t="s">
        <v>240</v>
      </c>
      <c r="F387" s="32">
        <v>610</v>
      </c>
      <c r="G387" s="38"/>
      <c r="H387" s="38"/>
      <c r="I387" s="38"/>
    </row>
    <row r="388" spans="1:9" ht="83.25" hidden="1" customHeight="1" x14ac:dyDescent="0.2">
      <c r="A388" s="39" t="s">
        <v>429</v>
      </c>
      <c r="B388" s="32" t="s">
        <v>7</v>
      </c>
      <c r="C388" s="32" t="s">
        <v>190</v>
      </c>
      <c r="D388" s="32" t="s">
        <v>30</v>
      </c>
      <c r="E388" s="32" t="s">
        <v>430</v>
      </c>
      <c r="F388" s="32"/>
      <c r="G388" s="38">
        <f>G389</f>
        <v>0</v>
      </c>
      <c r="H388" s="38"/>
      <c r="I388" s="38"/>
    </row>
    <row r="389" spans="1:9" ht="51" hidden="1" customHeight="1" x14ac:dyDescent="0.2">
      <c r="A389" s="39" t="s">
        <v>42</v>
      </c>
      <c r="B389" s="32" t="s">
        <v>7</v>
      </c>
      <c r="C389" s="32" t="s">
        <v>190</v>
      </c>
      <c r="D389" s="32" t="s">
        <v>30</v>
      </c>
      <c r="E389" s="32" t="s">
        <v>430</v>
      </c>
      <c r="F389" s="32">
        <v>200</v>
      </c>
      <c r="G389" s="38">
        <f>G390</f>
        <v>0</v>
      </c>
      <c r="H389" s="38"/>
      <c r="I389" s="38"/>
    </row>
    <row r="390" spans="1:9" ht="44.45" hidden="1" customHeight="1" x14ac:dyDescent="0.2">
      <c r="A390" s="39" t="s">
        <v>44</v>
      </c>
      <c r="B390" s="32" t="s">
        <v>7</v>
      </c>
      <c r="C390" s="32" t="s">
        <v>190</v>
      </c>
      <c r="D390" s="32" t="s">
        <v>30</v>
      </c>
      <c r="E390" s="32" t="s">
        <v>430</v>
      </c>
      <c r="F390" s="32">
        <v>240</v>
      </c>
      <c r="G390" s="38"/>
      <c r="H390" s="38"/>
      <c r="I390" s="38"/>
    </row>
    <row r="391" spans="1:9" ht="44.45" hidden="1" customHeight="1" x14ac:dyDescent="0.2">
      <c r="A391" s="39" t="s">
        <v>241</v>
      </c>
      <c r="B391" s="32" t="s">
        <v>7</v>
      </c>
      <c r="C391" s="32" t="s">
        <v>190</v>
      </c>
      <c r="D391" s="32" t="s">
        <v>30</v>
      </c>
      <c r="E391" s="32" t="s">
        <v>242</v>
      </c>
      <c r="F391" s="40" t="s">
        <v>16</v>
      </c>
      <c r="G391" s="38">
        <f>G392</f>
        <v>0</v>
      </c>
      <c r="H391" s="38">
        <f t="shared" ref="H391:I392" si="107">H392</f>
        <v>0</v>
      </c>
      <c r="I391" s="38">
        <f t="shared" si="107"/>
        <v>0</v>
      </c>
    </row>
    <row r="392" spans="1:9" ht="47.25" hidden="1" x14ac:dyDescent="0.2">
      <c r="A392" s="39" t="s">
        <v>42</v>
      </c>
      <c r="B392" s="32" t="s">
        <v>7</v>
      </c>
      <c r="C392" s="32" t="s">
        <v>190</v>
      </c>
      <c r="D392" s="32" t="s">
        <v>30</v>
      </c>
      <c r="E392" s="32" t="s">
        <v>242</v>
      </c>
      <c r="F392" s="32" t="s">
        <v>43</v>
      </c>
      <c r="G392" s="38">
        <f>G393</f>
        <v>0</v>
      </c>
      <c r="H392" s="38">
        <f t="shared" si="107"/>
        <v>0</v>
      </c>
      <c r="I392" s="38">
        <f t="shared" si="107"/>
        <v>0</v>
      </c>
    </row>
    <row r="393" spans="1:9" ht="47.25" hidden="1" x14ac:dyDescent="0.2">
      <c r="A393" s="39" t="s">
        <v>44</v>
      </c>
      <c r="B393" s="32" t="s">
        <v>7</v>
      </c>
      <c r="C393" s="32" t="s">
        <v>190</v>
      </c>
      <c r="D393" s="32" t="s">
        <v>30</v>
      </c>
      <c r="E393" s="32" t="s">
        <v>242</v>
      </c>
      <c r="F393" s="32" t="s">
        <v>45</v>
      </c>
      <c r="G393" s="38">
        <v>0</v>
      </c>
      <c r="H393" s="38">
        <v>0</v>
      </c>
      <c r="I393" s="38">
        <v>0</v>
      </c>
    </row>
    <row r="394" spans="1:9" ht="15.75" hidden="1" x14ac:dyDescent="0.2">
      <c r="A394" s="39" t="s">
        <v>243</v>
      </c>
      <c r="B394" s="32" t="s">
        <v>7</v>
      </c>
      <c r="C394" s="32" t="s">
        <v>190</v>
      </c>
      <c r="D394" s="32" t="s">
        <v>30</v>
      </c>
      <c r="E394" s="32" t="s">
        <v>244</v>
      </c>
      <c r="F394" s="40" t="s">
        <v>16</v>
      </c>
      <c r="G394" s="38">
        <f>G395</f>
        <v>0</v>
      </c>
      <c r="H394" s="38">
        <f t="shared" ref="H394:I395" si="108">H395</f>
        <v>0</v>
      </c>
      <c r="I394" s="38">
        <f t="shared" si="108"/>
        <v>0</v>
      </c>
    </row>
    <row r="395" spans="1:9" ht="47.25" hidden="1" x14ac:dyDescent="0.2">
      <c r="A395" s="39" t="s">
        <v>42</v>
      </c>
      <c r="B395" s="32" t="s">
        <v>7</v>
      </c>
      <c r="C395" s="32" t="s">
        <v>190</v>
      </c>
      <c r="D395" s="32" t="s">
        <v>30</v>
      </c>
      <c r="E395" s="32" t="s">
        <v>244</v>
      </c>
      <c r="F395" s="32" t="s">
        <v>43</v>
      </c>
      <c r="G395" s="38">
        <f>G396</f>
        <v>0</v>
      </c>
      <c r="H395" s="38">
        <f t="shared" si="108"/>
        <v>0</v>
      </c>
      <c r="I395" s="38">
        <f t="shared" si="108"/>
        <v>0</v>
      </c>
    </row>
    <row r="396" spans="1:9" ht="47.25" hidden="1" x14ac:dyDescent="0.2">
      <c r="A396" s="39" t="s">
        <v>44</v>
      </c>
      <c r="B396" s="32" t="s">
        <v>7</v>
      </c>
      <c r="C396" s="32" t="s">
        <v>190</v>
      </c>
      <c r="D396" s="32" t="s">
        <v>30</v>
      </c>
      <c r="E396" s="32" t="s">
        <v>244</v>
      </c>
      <c r="F396" s="32" t="s">
        <v>45</v>
      </c>
      <c r="G396" s="38"/>
      <c r="H396" s="38">
        <v>0</v>
      </c>
      <c r="I396" s="38">
        <v>0</v>
      </c>
    </row>
    <row r="397" spans="1:9" ht="31.5" hidden="1" x14ac:dyDescent="0.2">
      <c r="A397" s="37" t="s">
        <v>245</v>
      </c>
      <c r="B397" s="32" t="s">
        <v>7</v>
      </c>
      <c r="C397" s="32" t="s">
        <v>190</v>
      </c>
      <c r="D397" s="32" t="s">
        <v>112</v>
      </c>
      <c r="E397" s="32" t="s">
        <v>16</v>
      </c>
      <c r="F397" s="32" t="s">
        <v>16</v>
      </c>
      <c r="G397" s="38">
        <f>G398</f>
        <v>0</v>
      </c>
      <c r="H397" s="38">
        <f t="shared" ref="H397:I399" si="109">H398</f>
        <v>0</v>
      </c>
      <c r="I397" s="38">
        <f t="shared" si="109"/>
        <v>0</v>
      </c>
    </row>
    <row r="398" spans="1:9" ht="141.75" hidden="1" x14ac:dyDescent="0.2">
      <c r="A398" s="39" t="s">
        <v>246</v>
      </c>
      <c r="B398" s="32" t="s">
        <v>7</v>
      </c>
      <c r="C398" s="32" t="s">
        <v>190</v>
      </c>
      <c r="D398" s="32" t="s">
        <v>112</v>
      </c>
      <c r="E398" s="32" t="s">
        <v>247</v>
      </c>
      <c r="F398" s="40" t="s">
        <v>16</v>
      </c>
      <c r="G398" s="38">
        <f>G399</f>
        <v>0</v>
      </c>
      <c r="H398" s="38">
        <f t="shared" si="109"/>
        <v>0</v>
      </c>
      <c r="I398" s="38">
        <f t="shared" si="109"/>
        <v>0</v>
      </c>
    </row>
    <row r="399" spans="1:9" ht="47.25" hidden="1" x14ac:dyDescent="0.2">
      <c r="A399" s="39" t="s">
        <v>57</v>
      </c>
      <c r="B399" s="32" t="s">
        <v>7</v>
      </c>
      <c r="C399" s="32" t="s">
        <v>190</v>
      </c>
      <c r="D399" s="32" t="s">
        <v>112</v>
      </c>
      <c r="E399" s="32" t="s">
        <v>247</v>
      </c>
      <c r="F399" s="32" t="s">
        <v>58</v>
      </c>
      <c r="G399" s="38">
        <f>G400</f>
        <v>0</v>
      </c>
      <c r="H399" s="38">
        <f t="shared" si="109"/>
        <v>0</v>
      </c>
      <c r="I399" s="38">
        <f t="shared" si="109"/>
        <v>0</v>
      </c>
    </row>
    <row r="400" spans="1:9" ht="28.15" hidden="1" customHeight="1" x14ac:dyDescent="0.2">
      <c r="A400" s="39" t="s">
        <v>59</v>
      </c>
      <c r="B400" s="32" t="s">
        <v>7</v>
      </c>
      <c r="C400" s="32" t="s">
        <v>190</v>
      </c>
      <c r="D400" s="32" t="s">
        <v>112</v>
      </c>
      <c r="E400" s="32" t="s">
        <v>247</v>
      </c>
      <c r="F400" s="32" t="s">
        <v>60</v>
      </c>
      <c r="G400" s="38"/>
      <c r="H400" s="38"/>
      <c r="I400" s="38"/>
    </row>
    <row r="401" spans="1:9" ht="23.45" customHeight="1" x14ac:dyDescent="0.2">
      <c r="A401" s="37" t="s">
        <v>109</v>
      </c>
      <c r="B401" s="32" t="s">
        <v>7</v>
      </c>
      <c r="C401" s="32" t="s">
        <v>110</v>
      </c>
      <c r="D401" s="32" t="s">
        <v>16</v>
      </c>
      <c r="E401" s="32" t="s">
        <v>16</v>
      </c>
      <c r="F401" s="32" t="s">
        <v>16</v>
      </c>
      <c r="G401" s="38">
        <f>G402+G406+G413+G431</f>
        <v>114792.88</v>
      </c>
      <c r="H401" s="38">
        <f t="shared" ref="H401:I401" si="110">H402+H406+H413+H431</f>
        <v>0</v>
      </c>
      <c r="I401" s="38">
        <f t="shared" si="110"/>
        <v>0</v>
      </c>
    </row>
    <row r="402" spans="1:9" ht="30" hidden="1" customHeight="1" x14ac:dyDescent="0.2">
      <c r="A402" s="37" t="s">
        <v>248</v>
      </c>
      <c r="B402" s="32" t="s">
        <v>7</v>
      </c>
      <c r="C402" s="32" t="s">
        <v>110</v>
      </c>
      <c r="D402" s="32" t="s">
        <v>30</v>
      </c>
      <c r="E402" s="32" t="s">
        <v>16</v>
      </c>
      <c r="F402" s="32" t="s">
        <v>16</v>
      </c>
      <c r="G402" s="38">
        <f>G403</f>
        <v>0</v>
      </c>
      <c r="H402" s="38">
        <f t="shared" ref="H402:I404" si="111">H403</f>
        <v>0</v>
      </c>
      <c r="I402" s="38">
        <f t="shared" si="111"/>
        <v>0</v>
      </c>
    </row>
    <row r="403" spans="1:9" ht="39" hidden="1" customHeight="1" x14ac:dyDescent="0.2">
      <c r="A403" s="39" t="s">
        <v>249</v>
      </c>
      <c r="B403" s="32" t="s">
        <v>7</v>
      </c>
      <c r="C403" s="32" t="s">
        <v>110</v>
      </c>
      <c r="D403" s="32" t="s">
        <v>30</v>
      </c>
      <c r="E403" s="32" t="s">
        <v>250</v>
      </c>
      <c r="F403" s="40" t="s">
        <v>16</v>
      </c>
      <c r="G403" s="38">
        <f>G404</f>
        <v>0</v>
      </c>
      <c r="H403" s="38">
        <f t="shared" si="111"/>
        <v>0</v>
      </c>
      <c r="I403" s="38">
        <f t="shared" si="111"/>
        <v>0</v>
      </c>
    </row>
    <row r="404" spans="1:9" ht="31.5" hidden="1" x14ac:dyDescent="0.2">
      <c r="A404" s="39" t="s">
        <v>115</v>
      </c>
      <c r="B404" s="32" t="s">
        <v>7</v>
      </c>
      <c r="C404" s="32" t="s">
        <v>110</v>
      </c>
      <c r="D404" s="32" t="s">
        <v>30</v>
      </c>
      <c r="E404" s="32" t="s">
        <v>250</v>
      </c>
      <c r="F404" s="32" t="s">
        <v>116</v>
      </c>
      <c r="G404" s="38">
        <f>G405</f>
        <v>0</v>
      </c>
      <c r="H404" s="38">
        <f t="shared" si="111"/>
        <v>0</v>
      </c>
      <c r="I404" s="38">
        <f t="shared" si="111"/>
        <v>0</v>
      </c>
    </row>
    <row r="405" spans="1:9" ht="47.25" hidden="1" x14ac:dyDescent="0.2">
      <c r="A405" s="39" t="s">
        <v>117</v>
      </c>
      <c r="B405" s="32" t="s">
        <v>7</v>
      </c>
      <c r="C405" s="32" t="s">
        <v>110</v>
      </c>
      <c r="D405" s="32" t="s">
        <v>30</v>
      </c>
      <c r="E405" s="32" t="s">
        <v>250</v>
      </c>
      <c r="F405" s="32" t="s">
        <v>118</v>
      </c>
      <c r="G405" s="38"/>
      <c r="H405" s="38"/>
      <c r="I405" s="38"/>
    </row>
    <row r="406" spans="1:9" ht="21" hidden="1" customHeight="1" x14ac:dyDescent="0.2">
      <c r="A406" s="37" t="s">
        <v>251</v>
      </c>
      <c r="B406" s="32" t="s">
        <v>7</v>
      </c>
      <c r="C406" s="32" t="s">
        <v>110</v>
      </c>
      <c r="D406" s="32" t="s">
        <v>39</v>
      </c>
      <c r="E406" s="32" t="s">
        <v>16</v>
      </c>
      <c r="F406" s="32" t="s">
        <v>16</v>
      </c>
      <c r="G406" s="38">
        <f>G407+G410</f>
        <v>0</v>
      </c>
      <c r="H406" s="38">
        <f t="shared" ref="H406:I406" si="112">H407+H410</f>
        <v>0</v>
      </c>
      <c r="I406" s="38">
        <f t="shared" si="112"/>
        <v>0</v>
      </c>
    </row>
    <row r="407" spans="1:9" ht="63" hidden="1" x14ac:dyDescent="0.2">
      <c r="A407" s="39" t="s">
        <v>252</v>
      </c>
      <c r="B407" s="32" t="s">
        <v>7</v>
      </c>
      <c r="C407" s="32" t="s">
        <v>110</v>
      </c>
      <c r="D407" s="32" t="s">
        <v>39</v>
      </c>
      <c r="E407" s="32" t="s">
        <v>253</v>
      </c>
      <c r="F407" s="40" t="s">
        <v>16</v>
      </c>
      <c r="G407" s="38">
        <f>G408</f>
        <v>0</v>
      </c>
      <c r="H407" s="38">
        <f t="shared" ref="H407:I408" si="113">H408</f>
        <v>0</v>
      </c>
      <c r="I407" s="38">
        <f t="shared" si="113"/>
        <v>0</v>
      </c>
    </row>
    <row r="408" spans="1:9" ht="31.5" hidden="1" x14ac:dyDescent="0.2">
      <c r="A408" s="39" t="s">
        <v>115</v>
      </c>
      <c r="B408" s="32" t="s">
        <v>7</v>
      </c>
      <c r="C408" s="32" t="s">
        <v>110</v>
      </c>
      <c r="D408" s="32" t="s">
        <v>39</v>
      </c>
      <c r="E408" s="32" t="s">
        <v>253</v>
      </c>
      <c r="F408" s="32" t="s">
        <v>116</v>
      </c>
      <c r="G408" s="38">
        <f>G409</f>
        <v>0</v>
      </c>
      <c r="H408" s="38">
        <f t="shared" si="113"/>
        <v>0</v>
      </c>
      <c r="I408" s="38">
        <f t="shared" si="113"/>
        <v>0</v>
      </c>
    </row>
    <row r="409" spans="1:9" ht="47.25" hidden="1" x14ac:dyDescent="0.2">
      <c r="A409" s="39" t="s">
        <v>117</v>
      </c>
      <c r="B409" s="32" t="s">
        <v>7</v>
      </c>
      <c r="C409" s="32" t="s">
        <v>110</v>
      </c>
      <c r="D409" s="32" t="s">
        <v>39</v>
      </c>
      <c r="E409" s="32" t="s">
        <v>253</v>
      </c>
      <c r="F409" s="32" t="s">
        <v>118</v>
      </c>
      <c r="G409" s="38"/>
      <c r="H409" s="38"/>
      <c r="I409" s="38"/>
    </row>
    <row r="410" spans="1:9" ht="47.25" hidden="1" x14ac:dyDescent="0.2">
      <c r="A410" s="39" t="s">
        <v>254</v>
      </c>
      <c r="B410" s="32" t="s">
        <v>7</v>
      </c>
      <c r="C410" s="32" t="s">
        <v>110</v>
      </c>
      <c r="D410" s="32" t="s">
        <v>39</v>
      </c>
      <c r="E410" s="32" t="s">
        <v>255</v>
      </c>
      <c r="F410" s="40" t="s">
        <v>16</v>
      </c>
      <c r="G410" s="38">
        <f>G411</f>
        <v>0</v>
      </c>
      <c r="H410" s="38">
        <f t="shared" ref="H410:I411" si="114">H411</f>
        <v>0</v>
      </c>
      <c r="I410" s="38">
        <f t="shared" si="114"/>
        <v>0</v>
      </c>
    </row>
    <row r="411" spans="1:9" ht="47.25" hidden="1" x14ac:dyDescent="0.2">
      <c r="A411" s="39" t="s">
        <v>42</v>
      </c>
      <c r="B411" s="32" t="s">
        <v>7</v>
      </c>
      <c r="C411" s="32" t="s">
        <v>110</v>
      </c>
      <c r="D411" s="32" t="s">
        <v>39</v>
      </c>
      <c r="E411" s="32" t="s">
        <v>255</v>
      </c>
      <c r="F411" s="32" t="s">
        <v>43</v>
      </c>
      <c r="G411" s="38">
        <f>G412</f>
        <v>0</v>
      </c>
      <c r="H411" s="38">
        <f t="shared" si="114"/>
        <v>0</v>
      </c>
      <c r="I411" s="38">
        <f t="shared" si="114"/>
        <v>0</v>
      </c>
    </row>
    <row r="412" spans="1:9" ht="47.25" hidden="1" x14ac:dyDescent="0.2">
      <c r="A412" s="39" t="s">
        <v>44</v>
      </c>
      <c r="B412" s="32" t="s">
        <v>7</v>
      </c>
      <c r="C412" s="32" t="s">
        <v>110</v>
      </c>
      <c r="D412" s="32" t="s">
        <v>39</v>
      </c>
      <c r="E412" s="32" t="s">
        <v>255</v>
      </c>
      <c r="F412" s="32" t="s">
        <v>45</v>
      </c>
      <c r="G412" s="38"/>
      <c r="H412" s="38"/>
      <c r="I412" s="38"/>
    </row>
    <row r="413" spans="1:9" ht="15.75" x14ac:dyDescent="0.2">
      <c r="A413" s="37" t="s">
        <v>111</v>
      </c>
      <c r="B413" s="32" t="s">
        <v>7</v>
      </c>
      <c r="C413" s="32" t="s">
        <v>110</v>
      </c>
      <c r="D413" s="32" t="s">
        <v>112</v>
      </c>
      <c r="E413" s="32" t="s">
        <v>16</v>
      </c>
      <c r="F413" s="32" t="s">
        <v>16</v>
      </c>
      <c r="G413" s="38">
        <f>G414+G418+G421+G424+G427</f>
        <v>112792.88</v>
      </c>
      <c r="H413" s="38">
        <f t="shared" ref="H413:I413" si="115">H414+H418+H421+H424</f>
        <v>0</v>
      </c>
      <c r="I413" s="38">
        <f t="shared" si="115"/>
        <v>0</v>
      </c>
    </row>
    <row r="414" spans="1:9" ht="126" hidden="1" x14ac:dyDescent="0.2">
      <c r="A414" s="39" t="s">
        <v>256</v>
      </c>
      <c r="B414" s="32" t="s">
        <v>7</v>
      </c>
      <c r="C414" s="32" t="s">
        <v>110</v>
      </c>
      <c r="D414" s="32" t="s">
        <v>112</v>
      </c>
      <c r="E414" s="32" t="s">
        <v>257</v>
      </c>
      <c r="F414" s="40" t="s">
        <v>16</v>
      </c>
      <c r="G414" s="38">
        <f>G415</f>
        <v>0</v>
      </c>
      <c r="H414" s="38">
        <f t="shared" ref="H414:I414" si="116">H415</f>
        <v>0</v>
      </c>
      <c r="I414" s="38">
        <f t="shared" si="116"/>
        <v>0</v>
      </c>
    </row>
    <row r="415" spans="1:9" ht="31.5" hidden="1" x14ac:dyDescent="0.2">
      <c r="A415" s="39" t="s">
        <v>115</v>
      </c>
      <c r="B415" s="32" t="s">
        <v>7</v>
      </c>
      <c r="C415" s="32" t="s">
        <v>110</v>
      </c>
      <c r="D415" s="32" t="s">
        <v>112</v>
      </c>
      <c r="E415" s="32" t="s">
        <v>257</v>
      </c>
      <c r="F415" s="32" t="s">
        <v>116</v>
      </c>
      <c r="G415" s="38">
        <f>G416+G417</f>
        <v>0</v>
      </c>
      <c r="H415" s="38">
        <f t="shared" ref="H415:I415" si="117">H416+H417</f>
        <v>0</v>
      </c>
      <c r="I415" s="38">
        <f t="shared" si="117"/>
        <v>0</v>
      </c>
    </row>
    <row r="416" spans="1:9" ht="31.5" hidden="1" x14ac:dyDescent="0.2">
      <c r="A416" s="39" t="s">
        <v>258</v>
      </c>
      <c r="B416" s="32" t="s">
        <v>7</v>
      </c>
      <c r="C416" s="32" t="s">
        <v>110</v>
      </c>
      <c r="D416" s="32" t="s">
        <v>112</v>
      </c>
      <c r="E416" s="32" t="s">
        <v>257</v>
      </c>
      <c r="F416" s="32" t="s">
        <v>259</v>
      </c>
      <c r="G416" s="38"/>
      <c r="H416" s="38"/>
      <c r="I416" s="38"/>
    </row>
    <row r="417" spans="1:9" ht="47.25" hidden="1" x14ac:dyDescent="0.2">
      <c r="A417" s="39" t="s">
        <v>117</v>
      </c>
      <c r="B417" s="32" t="s">
        <v>7</v>
      </c>
      <c r="C417" s="32" t="s">
        <v>110</v>
      </c>
      <c r="D417" s="32" t="s">
        <v>112</v>
      </c>
      <c r="E417" s="32" t="s">
        <v>257</v>
      </c>
      <c r="F417" s="32" t="s">
        <v>118</v>
      </c>
      <c r="G417" s="38"/>
      <c r="H417" s="38"/>
      <c r="I417" s="38"/>
    </row>
    <row r="418" spans="1:9" ht="47.25" x14ac:dyDescent="0.2">
      <c r="A418" s="39" t="s">
        <v>260</v>
      </c>
      <c r="B418" s="32" t="s">
        <v>7</v>
      </c>
      <c r="C418" s="32" t="s">
        <v>110</v>
      </c>
      <c r="D418" s="32" t="s">
        <v>112</v>
      </c>
      <c r="E418" s="32" t="s">
        <v>261</v>
      </c>
      <c r="F418" s="40" t="s">
        <v>16</v>
      </c>
      <c r="G418" s="38">
        <f>G419</f>
        <v>292.88</v>
      </c>
      <c r="H418" s="38">
        <f t="shared" ref="H418:I419" si="118">H419</f>
        <v>0</v>
      </c>
      <c r="I418" s="38">
        <f t="shared" si="118"/>
        <v>0</v>
      </c>
    </row>
    <row r="419" spans="1:9" ht="31.5" x14ac:dyDescent="0.2">
      <c r="A419" s="39" t="s">
        <v>115</v>
      </c>
      <c r="B419" s="32" t="s">
        <v>7</v>
      </c>
      <c r="C419" s="32" t="s">
        <v>110</v>
      </c>
      <c r="D419" s="32" t="s">
        <v>112</v>
      </c>
      <c r="E419" s="32" t="s">
        <v>261</v>
      </c>
      <c r="F419" s="32" t="s">
        <v>116</v>
      </c>
      <c r="G419" s="38">
        <f>G420</f>
        <v>292.88</v>
      </c>
      <c r="H419" s="38">
        <f t="shared" si="118"/>
        <v>0</v>
      </c>
      <c r="I419" s="38">
        <f t="shared" si="118"/>
        <v>0</v>
      </c>
    </row>
    <row r="420" spans="1:9" ht="31.5" x14ac:dyDescent="0.2">
      <c r="A420" s="39" t="s">
        <v>258</v>
      </c>
      <c r="B420" s="32" t="s">
        <v>7</v>
      </c>
      <c r="C420" s="32" t="s">
        <v>110</v>
      </c>
      <c r="D420" s="32" t="s">
        <v>112</v>
      </c>
      <c r="E420" s="32" t="s">
        <v>261</v>
      </c>
      <c r="F420" s="32" t="s">
        <v>259</v>
      </c>
      <c r="G420" s="38">
        <v>292.88</v>
      </c>
      <c r="H420" s="38"/>
      <c r="I420" s="38"/>
    </row>
    <row r="421" spans="1:9" ht="31.5" hidden="1" x14ac:dyDescent="0.2">
      <c r="A421" s="39" t="s">
        <v>262</v>
      </c>
      <c r="B421" s="32" t="s">
        <v>7</v>
      </c>
      <c r="C421" s="32" t="s">
        <v>110</v>
      </c>
      <c r="D421" s="32" t="s">
        <v>112</v>
      </c>
      <c r="E421" s="32" t="s">
        <v>263</v>
      </c>
      <c r="F421" s="40" t="s">
        <v>16</v>
      </c>
      <c r="G421" s="38">
        <f>G422</f>
        <v>0</v>
      </c>
      <c r="H421" s="38">
        <f t="shared" ref="H421:I422" si="119">H422</f>
        <v>0</v>
      </c>
      <c r="I421" s="38">
        <f t="shared" si="119"/>
        <v>0</v>
      </c>
    </row>
    <row r="422" spans="1:9" ht="31.5" hidden="1" x14ac:dyDescent="0.2">
      <c r="A422" s="39" t="s">
        <v>115</v>
      </c>
      <c r="B422" s="32" t="s">
        <v>7</v>
      </c>
      <c r="C422" s="32" t="s">
        <v>110</v>
      </c>
      <c r="D422" s="32" t="s">
        <v>112</v>
      </c>
      <c r="E422" s="32" t="s">
        <v>263</v>
      </c>
      <c r="F422" s="32" t="s">
        <v>116</v>
      </c>
      <c r="G422" s="38">
        <f>G423</f>
        <v>0</v>
      </c>
      <c r="H422" s="38">
        <f t="shared" si="119"/>
        <v>0</v>
      </c>
      <c r="I422" s="38">
        <f t="shared" si="119"/>
        <v>0</v>
      </c>
    </row>
    <row r="423" spans="1:9" ht="47.25" hidden="1" x14ac:dyDescent="0.2">
      <c r="A423" s="39" t="s">
        <v>117</v>
      </c>
      <c r="B423" s="32" t="s">
        <v>7</v>
      </c>
      <c r="C423" s="32" t="s">
        <v>110</v>
      </c>
      <c r="D423" s="32" t="s">
        <v>112</v>
      </c>
      <c r="E423" s="32" t="s">
        <v>263</v>
      </c>
      <c r="F423" s="32" t="s">
        <v>118</v>
      </c>
      <c r="G423" s="38"/>
      <c r="H423" s="38"/>
      <c r="I423" s="38"/>
    </row>
    <row r="424" spans="1:9" ht="78.75" hidden="1" x14ac:dyDescent="0.2">
      <c r="A424" s="39" t="s">
        <v>264</v>
      </c>
      <c r="B424" s="32" t="s">
        <v>7</v>
      </c>
      <c r="C424" s="32" t="s">
        <v>110</v>
      </c>
      <c r="D424" s="32" t="s">
        <v>112</v>
      </c>
      <c r="E424" s="32" t="s">
        <v>265</v>
      </c>
      <c r="F424" s="40" t="s">
        <v>16</v>
      </c>
      <c r="G424" s="38">
        <f>G425</f>
        <v>0</v>
      </c>
      <c r="H424" s="38">
        <f t="shared" ref="H424:I425" si="120">H425</f>
        <v>0</v>
      </c>
      <c r="I424" s="38">
        <f t="shared" si="120"/>
        <v>0</v>
      </c>
    </row>
    <row r="425" spans="1:9" ht="31.5" hidden="1" x14ac:dyDescent="0.2">
      <c r="A425" s="39" t="s">
        <v>115</v>
      </c>
      <c r="B425" s="32" t="s">
        <v>7</v>
      </c>
      <c r="C425" s="32" t="s">
        <v>110</v>
      </c>
      <c r="D425" s="32" t="s">
        <v>112</v>
      </c>
      <c r="E425" s="32" t="s">
        <v>265</v>
      </c>
      <c r="F425" s="32" t="s">
        <v>116</v>
      </c>
      <c r="G425" s="38">
        <f>G426</f>
        <v>0</v>
      </c>
      <c r="H425" s="38">
        <f t="shared" si="120"/>
        <v>0</v>
      </c>
      <c r="I425" s="38">
        <f t="shared" si="120"/>
        <v>0</v>
      </c>
    </row>
    <row r="426" spans="1:9" ht="47.25" hidden="1" x14ac:dyDescent="0.2">
      <c r="A426" s="39" t="s">
        <v>117</v>
      </c>
      <c r="B426" s="32" t="s">
        <v>7</v>
      </c>
      <c r="C426" s="32" t="s">
        <v>110</v>
      </c>
      <c r="D426" s="32" t="s">
        <v>112</v>
      </c>
      <c r="E426" s="32" t="s">
        <v>265</v>
      </c>
      <c r="F426" s="32" t="s">
        <v>118</v>
      </c>
      <c r="G426" s="38"/>
      <c r="H426" s="38"/>
      <c r="I426" s="38"/>
    </row>
    <row r="427" spans="1:9" ht="15.75" x14ac:dyDescent="0.2">
      <c r="A427" s="39" t="s">
        <v>140</v>
      </c>
      <c r="B427" s="32" t="s">
        <v>7</v>
      </c>
      <c r="C427" s="32" t="s">
        <v>110</v>
      </c>
      <c r="D427" s="32" t="s">
        <v>112</v>
      </c>
      <c r="E427" s="32" t="s">
        <v>141</v>
      </c>
      <c r="F427" s="32"/>
      <c r="G427" s="38">
        <f>G428</f>
        <v>112500</v>
      </c>
      <c r="H427" s="38"/>
      <c r="I427" s="38"/>
    </row>
    <row r="428" spans="1:9" ht="15.75" x14ac:dyDescent="0.2">
      <c r="A428" s="39" t="s">
        <v>48</v>
      </c>
      <c r="B428" s="32" t="s">
        <v>7</v>
      </c>
      <c r="C428" s="32" t="s">
        <v>110</v>
      </c>
      <c r="D428" s="32" t="s">
        <v>112</v>
      </c>
      <c r="E428" s="32" t="s">
        <v>141</v>
      </c>
      <c r="F428" s="32">
        <v>800</v>
      </c>
      <c r="G428" s="38">
        <f>G430+G429</f>
        <v>112500</v>
      </c>
      <c r="H428" s="38"/>
      <c r="I428" s="38"/>
    </row>
    <row r="429" spans="1:9" ht="47.25" hidden="1" x14ac:dyDescent="0.2">
      <c r="A429" s="39" t="s">
        <v>431</v>
      </c>
      <c r="B429" s="32" t="s">
        <v>7</v>
      </c>
      <c r="C429" s="32" t="s">
        <v>110</v>
      </c>
      <c r="D429" s="32" t="s">
        <v>112</v>
      </c>
      <c r="E429" s="32" t="s">
        <v>141</v>
      </c>
      <c r="F429" s="32">
        <v>830</v>
      </c>
      <c r="G429" s="38"/>
      <c r="H429" s="38"/>
      <c r="I429" s="38"/>
    </row>
    <row r="430" spans="1:9" ht="39" customHeight="1" x14ac:dyDescent="0.2">
      <c r="A430" s="39" t="s">
        <v>50</v>
      </c>
      <c r="B430" s="32" t="s">
        <v>7</v>
      </c>
      <c r="C430" s="32" t="s">
        <v>110</v>
      </c>
      <c r="D430" s="32" t="s">
        <v>112</v>
      </c>
      <c r="E430" s="32" t="s">
        <v>141</v>
      </c>
      <c r="F430" s="32">
        <v>850</v>
      </c>
      <c r="G430" s="38">
        <f>37500+37500+37500</f>
        <v>112500</v>
      </c>
      <c r="H430" s="38"/>
      <c r="I430" s="38"/>
    </row>
    <row r="431" spans="1:9" ht="31.5" x14ac:dyDescent="0.2">
      <c r="A431" s="37" t="s">
        <v>266</v>
      </c>
      <c r="B431" s="32" t="s">
        <v>7</v>
      </c>
      <c r="C431" s="32" t="s">
        <v>110</v>
      </c>
      <c r="D431" s="32" t="s">
        <v>135</v>
      </c>
      <c r="E431" s="32" t="s">
        <v>16</v>
      </c>
      <c r="F431" s="32" t="s">
        <v>16</v>
      </c>
      <c r="G431" s="38">
        <f>G432+G435+G441+G443+G446+G449</f>
        <v>2000</v>
      </c>
      <c r="H431" s="38">
        <f t="shared" ref="H431:I431" si="121">H432+H435+H441+H443+H446</f>
        <v>0</v>
      </c>
      <c r="I431" s="38">
        <f t="shared" si="121"/>
        <v>0</v>
      </c>
    </row>
    <row r="432" spans="1:9" ht="173.25" hidden="1" x14ac:dyDescent="0.2">
      <c r="A432" s="39" t="s">
        <v>168</v>
      </c>
      <c r="B432" s="32" t="s">
        <v>7</v>
      </c>
      <c r="C432" s="32" t="s">
        <v>110</v>
      </c>
      <c r="D432" s="32" t="s">
        <v>135</v>
      </c>
      <c r="E432" s="32" t="s">
        <v>169</v>
      </c>
      <c r="F432" s="40" t="s">
        <v>16</v>
      </c>
      <c r="G432" s="38">
        <f>G433</f>
        <v>0</v>
      </c>
      <c r="H432" s="38">
        <f t="shared" ref="H432:I433" si="122">H433</f>
        <v>0</v>
      </c>
      <c r="I432" s="38">
        <f t="shared" si="122"/>
        <v>0</v>
      </c>
    </row>
    <row r="433" spans="1:9" ht="94.5" hidden="1" x14ac:dyDescent="0.2">
      <c r="A433" s="39" t="s">
        <v>35</v>
      </c>
      <c r="B433" s="32" t="s">
        <v>7</v>
      </c>
      <c r="C433" s="32" t="s">
        <v>110</v>
      </c>
      <c r="D433" s="32" t="s">
        <v>135</v>
      </c>
      <c r="E433" s="32" t="s">
        <v>169</v>
      </c>
      <c r="F433" s="32" t="s">
        <v>8</v>
      </c>
      <c r="G433" s="38">
        <f>G434</f>
        <v>0</v>
      </c>
      <c r="H433" s="38">
        <f t="shared" si="122"/>
        <v>0</v>
      </c>
      <c r="I433" s="38">
        <f t="shared" si="122"/>
        <v>0</v>
      </c>
    </row>
    <row r="434" spans="1:9" ht="47.25" hidden="1" x14ac:dyDescent="0.2">
      <c r="A434" s="39" t="s">
        <v>36</v>
      </c>
      <c r="B434" s="32" t="s">
        <v>7</v>
      </c>
      <c r="C434" s="32" t="s">
        <v>110</v>
      </c>
      <c r="D434" s="32" t="s">
        <v>135</v>
      </c>
      <c r="E434" s="32" t="s">
        <v>169</v>
      </c>
      <c r="F434" s="32" t="s">
        <v>37</v>
      </c>
      <c r="G434" s="38"/>
      <c r="H434" s="38"/>
      <c r="I434" s="38"/>
    </row>
    <row r="435" spans="1:9" ht="129.75" hidden="1" customHeight="1" x14ac:dyDescent="0.2">
      <c r="A435" s="39" t="s">
        <v>256</v>
      </c>
      <c r="B435" s="32" t="s">
        <v>7</v>
      </c>
      <c r="C435" s="32" t="s">
        <v>110</v>
      </c>
      <c r="D435" s="32" t="s">
        <v>135</v>
      </c>
      <c r="E435" s="32" t="s">
        <v>267</v>
      </c>
      <c r="F435" s="40" t="s">
        <v>16</v>
      </c>
      <c r="G435" s="38">
        <f>G436+G438</f>
        <v>0</v>
      </c>
      <c r="H435" s="38">
        <f t="shared" ref="H435:I435" si="123">H436+H438</f>
        <v>0</v>
      </c>
      <c r="I435" s="38">
        <f t="shared" si="123"/>
        <v>0</v>
      </c>
    </row>
    <row r="436" spans="1:9" ht="94.5" hidden="1" x14ac:dyDescent="0.2">
      <c r="A436" s="39" t="s">
        <v>35</v>
      </c>
      <c r="B436" s="32" t="s">
        <v>7</v>
      </c>
      <c r="C436" s="32" t="s">
        <v>110</v>
      </c>
      <c r="D436" s="32" t="s">
        <v>135</v>
      </c>
      <c r="E436" s="32" t="s">
        <v>267</v>
      </c>
      <c r="F436" s="32" t="s">
        <v>8</v>
      </c>
      <c r="G436" s="38">
        <f>G437</f>
        <v>0</v>
      </c>
      <c r="H436" s="38">
        <f t="shared" ref="H436:I436" si="124">H437</f>
        <v>0</v>
      </c>
      <c r="I436" s="38">
        <f t="shared" si="124"/>
        <v>0</v>
      </c>
    </row>
    <row r="437" spans="1:9" ht="47.25" hidden="1" x14ac:dyDescent="0.2">
      <c r="A437" s="39" t="s">
        <v>36</v>
      </c>
      <c r="B437" s="32" t="s">
        <v>7</v>
      </c>
      <c r="C437" s="32" t="s">
        <v>110</v>
      </c>
      <c r="D437" s="32" t="s">
        <v>135</v>
      </c>
      <c r="E437" s="32" t="s">
        <v>267</v>
      </c>
      <c r="F437" s="32" t="s">
        <v>37</v>
      </c>
      <c r="G437" s="38"/>
      <c r="H437" s="38"/>
      <c r="I437" s="38"/>
    </row>
    <row r="438" spans="1:9" ht="47.25" hidden="1" x14ac:dyDescent="0.2">
      <c r="A438" s="39" t="s">
        <v>42</v>
      </c>
      <c r="B438" s="32" t="s">
        <v>7</v>
      </c>
      <c r="C438" s="32" t="s">
        <v>110</v>
      </c>
      <c r="D438" s="32" t="s">
        <v>135</v>
      </c>
      <c r="E438" s="32" t="s">
        <v>267</v>
      </c>
      <c r="F438" s="32" t="s">
        <v>43</v>
      </c>
      <c r="G438" s="38">
        <f>G439</f>
        <v>0</v>
      </c>
      <c r="H438" s="38">
        <f t="shared" ref="H438:I438" si="125">H439</f>
        <v>0</v>
      </c>
      <c r="I438" s="38">
        <f t="shared" si="125"/>
        <v>0</v>
      </c>
    </row>
    <row r="439" spans="1:9" ht="47.25" hidden="1" x14ac:dyDescent="0.2">
      <c r="A439" s="39" t="s">
        <v>44</v>
      </c>
      <c r="B439" s="32" t="s">
        <v>7</v>
      </c>
      <c r="C439" s="32" t="s">
        <v>110</v>
      </c>
      <c r="D439" s="32" t="s">
        <v>135</v>
      </c>
      <c r="E439" s="32" t="s">
        <v>267</v>
      </c>
      <c r="F439" s="32" t="s">
        <v>45</v>
      </c>
      <c r="G439" s="38"/>
      <c r="H439" s="38"/>
      <c r="I439" s="38"/>
    </row>
    <row r="440" spans="1:9" ht="132" hidden="1" customHeight="1" x14ac:dyDescent="0.2">
      <c r="A440" s="39" t="s">
        <v>256</v>
      </c>
      <c r="B440" s="32" t="s">
        <v>7</v>
      </c>
      <c r="C440" s="32" t="s">
        <v>110</v>
      </c>
      <c r="D440" s="32" t="s">
        <v>135</v>
      </c>
      <c r="E440" s="32" t="s">
        <v>268</v>
      </c>
      <c r="F440" s="40" t="s">
        <v>16</v>
      </c>
      <c r="G440" s="38">
        <f>G441</f>
        <v>0</v>
      </c>
      <c r="H440" s="38">
        <f t="shared" ref="H440:I441" si="126">H441</f>
        <v>0</v>
      </c>
      <c r="I440" s="38">
        <f t="shared" si="126"/>
        <v>0</v>
      </c>
    </row>
    <row r="441" spans="1:9" ht="47.25" hidden="1" x14ac:dyDescent="0.2">
      <c r="A441" s="39" t="s">
        <v>42</v>
      </c>
      <c r="B441" s="32" t="s">
        <v>7</v>
      </c>
      <c r="C441" s="32" t="s">
        <v>110</v>
      </c>
      <c r="D441" s="32" t="s">
        <v>135</v>
      </c>
      <c r="E441" s="32" t="s">
        <v>268</v>
      </c>
      <c r="F441" s="32" t="s">
        <v>43</v>
      </c>
      <c r="G441" s="38">
        <f>G442</f>
        <v>0</v>
      </c>
      <c r="H441" s="38">
        <f t="shared" si="126"/>
        <v>0</v>
      </c>
      <c r="I441" s="38">
        <f t="shared" si="126"/>
        <v>0</v>
      </c>
    </row>
    <row r="442" spans="1:9" ht="47.25" hidden="1" x14ac:dyDescent="0.2">
      <c r="A442" s="39" t="s">
        <v>44</v>
      </c>
      <c r="B442" s="32" t="s">
        <v>7</v>
      </c>
      <c r="C442" s="32" t="s">
        <v>110</v>
      </c>
      <c r="D442" s="32" t="s">
        <v>135</v>
      </c>
      <c r="E442" s="32" t="s">
        <v>268</v>
      </c>
      <c r="F442" s="32" t="s">
        <v>45</v>
      </c>
      <c r="G442" s="38"/>
      <c r="H442" s="38"/>
      <c r="I442" s="38"/>
    </row>
    <row r="443" spans="1:9" ht="31.5" hidden="1" x14ac:dyDescent="0.2">
      <c r="A443" s="39" t="s">
        <v>269</v>
      </c>
      <c r="B443" s="32" t="s">
        <v>7</v>
      </c>
      <c r="C443" s="32" t="s">
        <v>110</v>
      </c>
      <c r="D443" s="32" t="s">
        <v>135</v>
      </c>
      <c r="E443" s="32" t="s">
        <v>270</v>
      </c>
      <c r="F443" s="40" t="s">
        <v>16</v>
      </c>
      <c r="G443" s="38">
        <f>G444</f>
        <v>0</v>
      </c>
      <c r="H443" s="38">
        <f t="shared" ref="H443:I444" si="127">H444</f>
        <v>0</v>
      </c>
      <c r="I443" s="38">
        <f t="shared" si="127"/>
        <v>0</v>
      </c>
    </row>
    <row r="444" spans="1:9" ht="47.25" hidden="1" x14ac:dyDescent="0.2">
      <c r="A444" s="39" t="s">
        <v>42</v>
      </c>
      <c r="B444" s="32" t="s">
        <v>7</v>
      </c>
      <c r="C444" s="32" t="s">
        <v>110</v>
      </c>
      <c r="D444" s="32" t="s">
        <v>135</v>
      </c>
      <c r="E444" s="32" t="s">
        <v>270</v>
      </c>
      <c r="F444" s="32" t="s">
        <v>43</v>
      </c>
      <c r="G444" s="38">
        <f>G445</f>
        <v>0</v>
      </c>
      <c r="H444" s="38">
        <f t="shared" si="127"/>
        <v>0</v>
      </c>
      <c r="I444" s="38">
        <f t="shared" si="127"/>
        <v>0</v>
      </c>
    </row>
    <row r="445" spans="1:9" ht="47.25" hidden="1" x14ac:dyDescent="0.2">
      <c r="A445" s="39" t="s">
        <v>44</v>
      </c>
      <c r="B445" s="32" t="s">
        <v>7</v>
      </c>
      <c r="C445" s="32" t="s">
        <v>110</v>
      </c>
      <c r="D445" s="32" t="s">
        <v>135</v>
      </c>
      <c r="E445" s="32" t="s">
        <v>270</v>
      </c>
      <c r="F445" s="32" t="s">
        <v>45</v>
      </c>
      <c r="G445" s="38"/>
      <c r="H445" s="38"/>
      <c r="I445" s="38"/>
    </row>
    <row r="446" spans="1:9" ht="15.75" hidden="1" x14ac:dyDescent="0.2">
      <c r="A446" s="39" t="s">
        <v>271</v>
      </c>
      <c r="B446" s="32" t="s">
        <v>7</v>
      </c>
      <c r="C446" s="32" t="s">
        <v>110</v>
      </c>
      <c r="D446" s="32" t="s">
        <v>135</v>
      </c>
      <c r="E446" s="32" t="s">
        <v>272</v>
      </c>
      <c r="F446" s="40" t="s">
        <v>16</v>
      </c>
      <c r="G446" s="38">
        <f>G447</f>
        <v>0</v>
      </c>
      <c r="H446" s="38">
        <f t="shared" ref="H446:I447" si="128">H447</f>
        <v>0</v>
      </c>
      <c r="I446" s="38">
        <f t="shared" si="128"/>
        <v>0</v>
      </c>
    </row>
    <row r="447" spans="1:9" ht="47.25" hidden="1" x14ac:dyDescent="0.2">
      <c r="A447" s="39" t="s">
        <v>42</v>
      </c>
      <c r="B447" s="32" t="s">
        <v>7</v>
      </c>
      <c r="C447" s="32" t="s">
        <v>110</v>
      </c>
      <c r="D447" s="32" t="s">
        <v>135</v>
      </c>
      <c r="E447" s="32" t="s">
        <v>272</v>
      </c>
      <c r="F447" s="32" t="s">
        <v>43</v>
      </c>
      <c r="G447" s="38">
        <f>G448</f>
        <v>0</v>
      </c>
      <c r="H447" s="38">
        <f t="shared" si="128"/>
        <v>0</v>
      </c>
      <c r="I447" s="38">
        <f t="shared" si="128"/>
        <v>0</v>
      </c>
    </row>
    <row r="448" spans="1:9" ht="47.25" hidden="1" x14ac:dyDescent="0.2">
      <c r="A448" s="39" t="s">
        <v>44</v>
      </c>
      <c r="B448" s="32" t="s">
        <v>7</v>
      </c>
      <c r="C448" s="32" t="s">
        <v>110</v>
      </c>
      <c r="D448" s="32" t="s">
        <v>135</v>
      </c>
      <c r="E448" s="32" t="s">
        <v>272</v>
      </c>
      <c r="F448" s="32" t="s">
        <v>45</v>
      </c>
      <c r="G448" s="38"/>
      <c r="H448" s="38"/>
      <c r="I448" s="38"/>
    </row>
    <row r="449" spans="1:9" ht="15.75" x14ac:dyDescent="0.2">
      <c r="A449" s="39" t="s">
        <v>140</v>
      </c>
      <c r="B449" s="32" t="s">
        <v>7</v>
      </c>
      <c r="C449" s="32" t="s">
        <v>110</v>
      </c>
      <c r="D449" s="32" t="s">
        <v>135</v>
      </c>
      <c r="E449" s="32" t="s">
        <v>141</v>
      </c>
      <c r="F449" s="32"/>
      <c r="G449" s="38">
        <f>G450</f>
        <v>2000</v>
      </c>
      <c r="H449" s="38"/>
      <c r="I449" s="38"/>
    </row>
    <row r="450" spans="1:9" ht="31.5" x14ac:dyDescent="0.2">
      <c r="A450" s="39" t="s">
        <v>115</v>
      </c>
      <c r="B450" s="32" t="s">
        <v>7</v>
      </c>
      <c r="C450" s="32" t="s">
        <v>110</v>
      </c>
      <c r="D450" s="32" t="s">
        <v>135</v>
      </c>
      <c r="E450" s="32" t="s">
        <v>141</v>
      </c>
      <c r="F450" s="32">
        <v>300</v>
      </c>
      <c r="G450" s="38">
        <f>G451</f>
        <v>2000</v>
      </c>
      <c r="H450" s="38"/>
      <c r="I450" s="38"/>
    </row>
    <row r="451" spans="1:9" ht="47.25" x14ac:dyDescent="0.2">
      <c r="A451" s="39" t="s">
        <v>117</v>
      </c>
      <c r="B451" s="32" t="s">
        <v>7</v>
      </c>
      <c r="C451" s="32" t="s">
        <v>110</v>
      </c>
      <c r="D451" s="32" t="s">
        <v>135</v>
      </c>
      <c r="E451" s="32" t="s">
        <v>141</v>
      </c>
      <c r="F451" s="32">
        <v>320</v>
      </c>
      <c r="G451" s="38">
        <v>2000</v>
      </c>
      <c r="H451" s="38"/>
      <c r="I451" s="38"/>
    </row>
    <row r="452" spans="1:9" ht="15.75" hidden="1" x14ac:dyDescent="0.2">
      <c r="A452" s="37" t="s">
        <v>273</v>
      </c>
      <c r="B452" s="32" t="s">
        <v>7</v>
      </c>
      <c r="C452" s="32" t="s">
        <v>139</v>
      </c>
      <c r="D452" s="32" t="s">
        <v>16</v>
      </c>
      <c r="E452" s="32" t="s">
        <v>16</v>
      </c>
      <c r="F452" s="32" t="s">
        <v>16</v>
      </c>
      <c r="G452" s="38">
        <f>G453+G460</f>
        <v>0</v>
      </c>
      <c r="H452" s="38">
        <f t="shared" ref="H452:I452" si="129">H453+H460</f>
        <v>0</v>
      </c>
      <c r="I452" s="38">
        <f t="shared" si="129"/>
        <v>0</v>
      </c>
    </row>
    <row r="453" spans="1:9" ht="15.75" hidden="1" x14ac:dyDescent="0.2">
      <c r="A453" s="37" t="s">
        <v>274</v>
      </c>
      <c r="B453" s="32" t="s">
        <v>7</v>
      </c>
      <c r="C453" s="32" t="s">
        <v>139</v>
      </c>
      <c r="D453" s="32" t="s">
        <v>30</v>
      </c>
      <c r="E453" s="32" t="s">
        <v>16</v>
      </c>
      <c r="F453" s="32" t="s">
        <v>16</v>
      </c>
      <c r="G453" s="38">
        <f>G454+G457</f>
        <v>0</v>
      </c>
      <c r="H453" s="38">
        <f t="shared" ref="H453:I455" si="130">H454</f>
        <v>0</v>
      </c>
      <c r="I453" s="38">
        <f t="shared" si="130"/>
        <v>0</v>
      </c>
    </row>
    <row r="454" spans="1:9" ht="31.5" hidden="1" x14ac:dyDescent="0.2">
      <c r="A454" s="39" t="s">
        <v>275</v>
      </c>
      <c r="B454" s="32" t="s">
        <v>7</v>
      </c>
      <c r="C454" s="32" t="s">
        <v>139</v>
      </c>
      <c r="D454" s="32" t="s">
        <v>30</v>
      </c>
      <c r="E454" s="32" t="s">
        <v>276</v>
      </c>
      <c r="F454" s="40" t="s">
        <v>16</v>
      </c>
      <c r="G454" s="38">
        <f>G455</f>
        <v>0</v>
      </c>
      <c r="H454" s="38">
        <f t="shared" si="130"/>
        <v>0</v>
      </c>
      <c r="I454" s="38">
        <f t="shared" si="130"/>
        <v>0</v>
      </c>
    </row>
    <row r="455" spans="1:9" ht="47.25" hidden="1" x14ac:dyDescent="0.2">
      <c r="A455" s="39" t="s">
        <v>57</v>
      </c>
      <c r="B455" s="32" t="s">
        <v>7</v>
      </c>
      <c r="C455" s="32" t="s">
        <v>139</v>
      </c>
      <c r="D455" s="32" t="s">
        <v>30</v>
      </c>
      <c r="E455" s="32" t="s">
        <v>276</v>
      </c>
      <c r="F455" s="32" t="s">
        <v>58</v>
      </c>
      <c r="G455" s="38">
        <f>G456</f>
        <v>0</v>
      </c>
      <c r="H455" s="38">
        <f t="shared" si="130"/>
        <v>0</v>
      </c>
      <c r="I455" s="38">
        <f t="shared" si="130"/>
        <v>0</v>
      </c>
    </row>
    <row r="456" spans="1:9" ht="15.75" hidden="1" x14ac:dyDescent="0.2">
      <c r="A456" s="39" t="s">
        <v>277</v>
      </c>
      <c r="B456" s="32" t="s">
        <v>7</v>
      </c>
      <c r="C456" s="32" t="s">
        <v>139</v>
      </c>
      <c r="D456" s="32" t="s">
        <v>30</v>
      </c>
      <c r="E456" s="32" t="s">
        <v>276</v>
      </c>
      <c r="F456" s="32" t="s">
        <v>278</v>
      </c>
      <c r="G456" s="38"/>
      <c r="H456" s="38"/>
      <c r="I456" s="38"/>
    </row>
    <row r="457" spans="1:9" ht="31.5" hidden="1" x14ac:dyDescent="0.2">
      <c r="A457" s="39" t="s">
        <v>432</v>
      </c>
      <c r="B457" s="32" t="s">
        <v>7</v>
      </c>
      <c r="C457" s="32" t="s">
        <v>139</v>
      </c>
      <c r="D457" s="32" t="s">
        <v>30</v>
      </c>
      <c r="E457" s="32" t="s">
        <v>433</v>
      </c>
      <c r="F457" s="32"/>
      <c r="G457" s="38">
        <f>G458</f>
        <v>0</v>
      </c>
      <c r="H457" s="38"/>
      <c r="I457" s="38"/>
    </row>
    <row r="458" spans="1:9" ht="47.25" hidden="1" x14ac:dyDescent="0.2">
      <c r="A458" s="39" t="s">
        <v>42</v>
      </c>
      <c r="B458" s="32" t="s">
        <v>7</v>
      </c>
      <c r="C458" s="32" t="s">
        <v>139</v>
      </c>
      <c r="D458" s="32" t="s">
        <v>30</v>
      </c>
      <c r="E458" s="32" t="s">
        <v>433</v>
      </c>
      <c r="F458" s="32" t="s">
        <v>43</v>
      </c>
      <c r="G458" s="38">
        <f>G459</f>
        <v>0</v>
      </c>
      <c r="H458" s="38"/>
      <c r="I458" s="38"/>
    </row>
    <row r="459" spans="1:9" ht="47.25" hidden="1" x14ac:dyDescent="0.2">
      <c r="A459" s="39" t="s">
        <v>44</v>
      </c>
      <c r="B459" s="32" t="s">
        <v>7</v>
      </c>
      <c r="C459" s="32" t="s">
        <v>139</v>
      </c>
      <c r="D459" s="32" t="s">
        <v>30</v>
      </c>
      <c r="E459" s="32" t="s">
        <v>433</v>
      </c>
      <c r="F459" s="32" t="s">
        <v>45</v>
      </c>
      <c r="G459" s="38"/>
      <c r="H459" s="38"/>
      <c r="I459" s="38"/>
    </row>
    <row r="460" spans="1:9" ht="15.75" hidden="1" x14ac:dyDescent="0.2">
      <c r="A460" s="37" t="s">
        <v>279</v>
      </c>
      <c r="B460" s="32" t="s">
        <v>7</v>
      </c>
      <c r="C460" s="32" t="s">
        <v>139</v>
      </c>
      <c r="D460" s="32" t="s">
        <v>32</v>
      </c>
      <c r="E460" s="32" t="s">
        <v>16</v>
      </c>
      <c r="F460" s="32" t="s">
        <v>16</v>
      </c>
      <c r="G460" s="38">
        <f>G461</f>
        <v>0</v>
      </c>
      <c r="H460" s="38">
        <f t="shared" ref="H460:I462" si="131">H461</f>
        <v>0</v>
      </c>
      <c r="I460" s="38">
        <f t="shared" si="131"/>
        <v>0</v>
      </c>
    </row>
    <row r="461" spans="1:9" ht="31.5" hidden="1" x14ac:dyDescent="0.2">
      <c r="A461" s="39" t="s">
        <v>280</v>
      </c>
      <c r="B461" s="32" t="s">
        <v>7</v>
      </c>
      <c r="C461" s="32" t="s">
        <v>139</v>
      </c>
      <c r="D461" s="32" t="s">
        <v>32</v>
      </c>
      <c r="E461" s="32" t="s">
        <v>281</v>
      </c>
      <c r="F461" s="40" t="s">
        <v>16</v>
      </c>
      <c r="G461" s="38">
        <f>G462</f>
        <v>0</v>
      </c>
      <c r="H461" s="38">
        <f t="shared" si="131"/>
        <v>0</v>
      </c>
      <c r="I461" s="38">
        <f t="shared" si="131"/>
        <v>0</v>
      </c>
    </row>
    <row r="462" spans="1:9" ht="47.25" hidden="1" x14ac:dyDescent="0.2">
      <c r="A462" s="39" t="s">
        <v>42</v>
      </c>
      <c r="B462" s="32" t="s">
        <v>7</v>
      </c>
      <c r="C462" s="32" t="s">
        <v>139</v>
      </c>
      <c r="D462" s="32" t="s">
        <v>32</v>
      </c>
      <c r="E462" s="32" t="s">
        <v>281</v>
      </c>
      <c r="F462" s="32" t="s">
        <v>43</v>
      </c>
      <c r="G462" s="38">
        <f>G463</f>
        <v>0</v>
      </c>
      <c r="H462" s="38">
        <f t="shared" si="131"/>
        <v>0</v>
      </c>
      <c r="I462" s="38">
        <f t="shared" si="131"/>
        <v>0</v>
      </c>
    </row>
    <row r="463" spans="1:9" ht="47.25" hidden="1" x14ac:dyDescent="0.2">
      <c r="A463" s="39" t="s">
        <v>44</v>
      </c>
      <c r="B463" s="32" t="s">
        <v>7</v>
      </c>
      <c r="C463" s="32" t="s">
        <v>139</v>
      </c>
      <c r="D463" s="32" t="s">
        <v>32</v>
      </c>
      <c r="E463" s="32" t="s">
        <v>281</v>
      </c>
      <c r="F463" s="32" t="s">
        <v>45</v>
      </c>
      <c r="G463" s="38"/>
      <c r="H463" s="38"/>
      <c r="I463" s="38"/>
    </row>
    <row r="464" spans="1:9" ht="31.5" x14ac:dyDescent="0.2">
      <c r="A464" s="33" t="s">
        <v>282</v>
      </c>
      <c r="B464" s="34" t="s">
        <v>283</v>
      </c>
      <c r="C464" s="34" t="s">
        <v>16</v>
      </c>
      <c r="D464" s="34" t="s">
        <v>16</v>
      </c>
      <c r="E464" s="35" t="s">
        <v>16</v>
      </c>
      <c r="F464" s="35" t="s">
        <v>16</v>
      </c>
      <c r="G464" s="36">
        <f>G465</f>
        <v>7000</v>
      </c>
      <c r="H464" s="36">
        <f t="shared" ref="H464:I465" si="132">H465</f>
        <v>0</v>
      </c>
      <c r="I464" s="36">
        <f t="shared" si="132"/>
        <v>0</v>
      </c>
    </row>
    <row r="465" spans="1:9" ht="15.75" x14ac:dyDescent="0.2">
      <c r="A465" s="37" t="s">
        <v>29</v>
      </c>
      <c r="B465" s="32" t="s">
        <v>283</v>
      </c>
      <c r="C465" s="32" t="s">
        <v>30</v>
      </c>
      <c r="D465" s="32" t="s">
        <v>16</v>
      </c>
      <c r="E465" s="32" t="s">
        <v>16</v>
      </c>
      <c r="F465" s="32" t="s">
        <v>16</v>
      </c>
      <c r="G465" s="38">
        <f>G466</f>
        <v>7000</v>
      </c>
      <c r="H465" s="38">
        <f t="shared" si="132"/>
        <v>0</v>
      </c>
      <c r="I465" s="38">
        <f t="shared" si="132"/>
        <v>0</v>
      </c>
    </row>
    <row r="466" spans="1:9" ht="63" x14ac:dyDescent="0.2">
      <c r="A466" s="37" t="s">
        <v>134</v>
      </c>
      <c r="B466" s="32" t="s">
        <v>283</v>
      </c>
      <c r="C466" s="32" t="s">
        <v>30</v>
      </c>
      <c r="D466" s="32" t="s">
        <v>135</v>
      </c>
      <c r="E466" s="32" t="s">
        <v>16</v>
      </c>
      <c r="F466" s="32" t="s">
        <v>16</v>
      </c>
      <c r="G466" s="38">
        <f>G467+G472+G475</f>
        <v>7000</v>
      </c>
      <c r="H466" s="38">
        <f t="shared" ref="H466:I466" si="133">H467+H472+H475</f>
        <v>0</v>
      </c>
      <c r="I466" s="38">
        <f t="shared" si="133"/>
        <v>0</v>
      </c>
    </row>
    <row r="467" spans="1:9" ht="47.25" x14ac:dyDescent="0.2">
      <c r="A467" s="39" t="s">
        <v>40</v>
      </c>
      <c r="B467" s="32" t="s">
        <v>283</v>
      </c>
      <c r="C467" s="32" t="s">
        <v>30</v>
      </c>
      <c r="D467" s="32" t="s">
        <v>135</v>
      </c>
      <c r="E467" s="32" t="s">
        <v>41</v>
      </c>
      <c r="F467" s="40" t="s">
        <v>16</v>
      </c>
      <c r="G467" s="38">
        <f>G468+G470</f>
        <v>7000</v>
      </c>
      <c r="H467" s="38">
        <f t="shared" ref="H467:I467" si="134">H468+H470</f>
        <v>0</v>
      </c>
      <c r="I467" s="38">
        <f t="shared" si="134"/>
        <v>0</v>
      </c>
    </row>
    <row r="468" spans="1:9" ht="94.5" hidden="1" x14ac:dyDescent="0.2">
      <c r="A468" s="39" t="s">
        <v>35</v>
      </c>
      <c r="B468" s="32" t="s">
        <v>283</v>
      </c>
      <c r="C468" s="32" t="s">
        <v>30</v>
      </c>
      <c r="D468" s="32" t="s">
        <v>135</v>
      </c>
      <c r="E468" s="32" t="s">
        <v>41</v>
      </c>
      <c r="F468" s="32" t="s">
        <v>8</v>
      </c>
      <c r="G468" s="38">
        <f>G469</f>
        <v>0</v>
      </c>
      <c r="H468" s="38">
        <f t="shared" ref="H468:I468" si="135">H469</f>
        <v>0</v>
      </c>
      <c r="I468" s="38">
        <f t="shared" si="135"/>
        <v>0</v>
      </c>
    </row>
    <row r="469" spans="1:9" ht="47.25" hidden="1" x14ac:dyDescent="0.2">
      <c r="A469" s="39" t="s">
        <v>36</v>
      </c>
      <c r="B469" s="32" t="s">
        <v>283</v>
      </c>
      <c r="C469" s="32" t="s">
        <v>30</v>
      </c>
      <c r="D469" s="32" t="s">
        <v>135</v>
      </c>
      <c r="E469" s="32" t="s">
        <v>41</v>
      </c>
      <c r="F469" s="32" t="s">
        <v>37</v>
      </c>
      <c r="G469" s="38"/>
      <c r="H469" s="38"/>
      <c r="I469" s="38"/>
    </row>
    <row r="470" spans="1:9" ht="47.25" x14ac:dyDescent="0.2">
      <c r="A470" s="39" t="s">
        <v>42</v>
      </c>
      <c r="B470" s="32" t="s">
        <v>283</v>
      </c>
      <c r="C470" s="32" t="s">
        <v>30</v>
      </c>
      <c r="D470" s="32" t="s">
        <v>135</v>
      </c>
      <c r="E470" s="32" t="s">
        <v>41</v>
      </c>
      <c r="F470" s="32" t="s">
        <v>43</v>
      </c>
      <c r="G470" s="38">
        <f>G471</f>
        <v>7000</v>
      </c>
      <c r="H470" s="38">
        <f t="shared" ref="H470:I470" si="136">H471</f>
        <v>0</v>
      </c>
      <c r="I470" s="38">
        <f t="shared" si="136"/>
        <v>0</v>
      </c>
    </row>
    <row r="471" spans="1:9" ht="47.25" x14ac:dyDescent="0.2">
      <c r="A471" s="39" t="s">
        <v>44</v>
      </c>
      <c r="B471" s="32" t="s">
        <v>283</v>
      </c>
      <c r="C471" s="32" t="s">
        <v>30</v>
      </c>
      <c r="D471" s="32" t="s">
        <v>135</v>
      </c>
      <c r="E471" s="32" t="s">
        <v>41</v>
      </c>
      <c r="F471" s="32" t="s">
        <v>45</v>
      </c>
      <c r="G471" s="38">
        <v>7000</v>
      </c>
      <c r="H471" s="38"/>
      <c r="I471" s="38"/>
    </row>
    <row r="472" spans="1:9" ht="63" hidden="1" x14ac:dyDescent="0.2">
      <c r="A472" s="39" t="s">
        <v>284</v>
      </c>
      <c r="B472" s="32" t="s">
        <v>283</v>
      </c>
      <c r="C472" s="32" t="s">
        <v>30</v>
      </c>
      <c r="D472" s="32" t="s">
        <v>135</v>
      </c>
      <c r="E472" s="32" t="s">
        <v>285</v>
      </c>
      <c r="F472" s="40" t="s">
        <v>16</v>
      </c>
      <c r="G472" s="38">
        <f>G473</f>
        <v>0</v>
      </c>
      <c r="H472" s="38">
        <f t="shared" ref="H472:I473" si="137">H473</f>
        <v>0</v>
      </c>
      <c r="I472" s="38">
        <f t="shared" si="137"/>
        <v>0</v>
      </c>
    </row>
    <row r="473" spans="1:9" ht="94.5" hidden="1" x14ac:dyDescent="0.2">
      <c r="A473" s="39" t="s">
        <v>35</v>
      </c>
      <c r="B473" s="32" t="s">
        <v>283</v>
      </c>
      <c r="C473" s="32" t="s">
        <v>30</v>
      </c>
      <c r="D473" s="32" t="s">
        <v>135</v>
      </c>
      <c r="E473" s="32" t="s">
        <v>285</v>
      </c>
      <c r="F473" s="32" t="s">
        <v>8</v>
      </c>
      <c r="G473" s="38">
        <f>G474</f>
        <v>0</v>
      </c>
      <c r="H473" s="38">
        <f t="shared" si="137"/>
        <v>0</v>
      </c>
      <c r="I473" s="38">
        <f t="shared" si="137"/>
        <v>0</v>
      </c>
    </row>
    <row r="474" spans="1:9" ht="47.25" hidden="1" x14ac:dyDescent="0.2">
      <c r="A474" s="39" t="s">
        <v>36</v>
      </c>
      <c r="B474" s="32" t="s">
        <v>283</v>
      </c>
      <c r="C474" s="32" t="s">
        <v>30</v>
      </c>
      <c r="D474" s="32" t="s">
        <v>135</v>
      </c>
      <c r="E474" s="32" t="s">
        <v>285</v>
      </c>
      <c r="F474" s="32" t="s">
        <v>37</v>
      </c>
      <c r="G474" s="38"/>
      <c r="H474" s="38"/>
      <c r="I474" s="38"/>
    </row>
    <row r="475" spans="1:9" ht="31.5" hidden="1" x14ac:dyDescent="0.2">
      <c r="A475" s="39" t="s">
        <v>46</v>
      </c>
      <c r="B475" s="32" t="s">
        <v>283</v>
      </c>
      <c r="C475" s="32" t="s">
        <v>30</v>
      </c>
      <c r="D475" s="32" t="s">
        <v>135</v>
      </c>
      <c r="E475" s="32" t="s">
        <v>47</v>
      </c>
      <c r="F475" s="40" t="s">
        <v>16</v>
      </c>
      <c r="G475" s="38">
        <f>G476</f>
        <v>0</v>
      </c>
      <c r="H475" s="38">
        <f t="shared" ref="H475:I476" si="138">H476</f>
        <v>0</v>
      </c>
      <c r="I475" s="38">
        <f t="shared" si="138"/>
        <v>0</v>
      </c>
    </row>
    <row r="476" spans="1:9" ht="15.75" hidden="1" x14ac:dyDescent="0.2">
      <c r="A476" s="39" t="s">
        <v>48</v>
      </c>
      <c r="B476" s="32" t="s">
        <v>283</v>
      </c>
      <c r="C476" s="32" t="s">
        <v>30</v>
      </c>
      <c r="D476" s="32" t="s">
        <v>135</v>
      </c>
      <c r="E476" s="32" t="s">
        <v>47</v>
      </c>
      <c r="F476" s="32" t="s">
        <v>49</v>
      </c>
      <c r="G476" s="38">
        <f>G477</f>
        <v>0</v>
      </c>
      <c r="H476" s="38">
        <f t="shared" si="138"/>
        <v>0</v>
      </c>
      <c r="I476" s="38">
        <f t="shared" si="138"/>
        <v>0</v>
      </c>
    </row>
    <row r="477" spans="1:9" ht="15.75" hidden="1" x14ac:dyDescent="0.2">
      <c r="A477" s="39" t="s">
        <v>50</v>
      </c>
      <c r="B477" s="32" t="s">
        <v>283</v>
      </c>
      <c r="C477" s="32" t="s">
        <v>30</v>
      </c>
      <c r="D477" s="32" t="s">
        <v>135</v>
      </c>
      <c r="E477" s="32" t="s">
        <v>47</v>
      </c>
      <c r="F477" s="32" t="s">
        <v>51</v>
      </c>
      <c r="G477" s="38"/>
      <c r="H477" s="38"/>
      <c r="I477" s="38"/>
    </row>
    <row r="478" spans="1:9" ht="15.75" x14ac:dyDescent="0.2">
      <c r="A478" s="264" t="s">
        <v>286</v>
      </c>
      <c r="B478" s="264"/>
      <c r="C478" s="264"/>
      <c r="D478" s="264"/>
      <c r="E478" s="264"/>
      <c r="F478" s="264"/>
      <c r="G478" s="36">
        <f>G17+G36+G135+G161+G201+G464</f>
        <v>33473613.260000002</v>
      </c>
      <c r="H478" s="36">
        <f>H17+H36+H135+H161+H201+H464</f>
        <v>0</v>
      </c>
      <c r="I478" s="36">
        <f>I17+I36+I135+I161+I201+I464</f>
        <v>0</v>
      </c>
    </row>
  </sheetData>
  <mergeCells count="16">
    <mergeCell ref="G13:I13"/>
    <mergeCell ref="A14:I14"/>
    <mergeCell ref="A15:I15"/>
    <mergeCell ref="A478:F478"/>
    <mergeCell ref="G7:I7"/>
    <mergeCell ref="G8:I8"/>
    <mergeCell ref="G9:I9"/>
    <mergeCell ref="G10:I10"/>
    <mergeCell ref="G11:I11"/>
    <mergeCell ref="G12:I12"/>
    <mergeCell ref="G6:I6"/>
    <mergeCell ref="H1:I1"/>
    <mergeCell ref="H2:I2"/>
    <mergeCell ref="H3:I3"/>
    <mergeCell ref="H4:I4"/>
    <mergeCell ref="G5:I5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9"/>
  <sheetViews>
    <sheetView showGridLines="0" zoomScale="90" zoomScaleNormal="90" zoomScaleSheetLayoutView="80" workbookViewId="0">
      <selection activeCell="E5" sqref="E5:G5"/>
    </sheetView>
  </sheetViews>
  <sheetFormatPr defaultColWidth="8" defaultRowHeight="15.75" x14ac:dyDescent="0.25"/>
  <cols>
    <col min="1" max="1" width="74.42578125" style="42" customWidth="1"/>
    <col min="2" max="2" width="7.28515625" style="87" customWidth="1"/>
    <col min="3" max="3" width="14.28515625" style="86" customWidth="1"/>
    <col min="4" max="4" width="5.85546875" style="87" bestFit="1" customWidth="1"/>
    <col min="5" max="7" width="14.85546875" style="43" customWidth="1"/>
    <col min="8" max="8" width="9.140625" style="42" customWidth="1"/>
    <col min="9" max="16384" width="8" style="42"/>
  </cols>
  <sheetData>
    <row r="1" spans="1:8" x14ac:dyDescent="0.25">
      <c r="F1" s="260" t="s">
        <v>397</v>
      </c>
      <c r="G1" s="260"/>
    </row>
    <row r="2" spans="1:8" x14ac:dyDescent="0.25">
      <c r="F2" s="260" t="s">
        <v>14</v>
      </c>
      <c r="G2" s="260"/>
    </row>
    <row r="3" spans="1:8" x14ac:dyDescent="0.25">
      <c r="F3" s="260" t="s">
        <v>11</v>
      </c>
      <c r="G3" s="260"/>
    </row>
    <row r="4" spans="1:8" x14ac:dyDescent="0.25">
      <c r="F4" s="260" t="s">
        <v>1008</v>
      </c>
      <c r="G4" s="260"/>
    </row>
    <row r="5" spans="1:8" ht="90" customHeight="1" x14ac:dyDescent="0.25">
      <c r="C5" s="87"/>
      <c r="E5" s="261" t="s">
        <v>624</v>
      </c>
      <c r="F5" s="261"/>
      <c r="G5" s="261"/>
    </row>
    <row r="6" spans="1:8" ht="20.25" customHeight="1" x14ac:dyDescent="0.25">
      <c r="A6" s="44"/>
      <c r="B6" s="95"/>
      <c r="C6" s="88"/>
      <c r="D6" s="91"/>
      <c r="E6" s="265" t="s">
        <v>950</v>
      </c>
      <c r="F6" s="265"/>
      <c r="G6" s="265"/>
      <c r="H6" s="45"/>
    </row>
    <row r="7" spans="1:8" ht="15" customHeight="1" x14ac:dyDescent="0.25">
      <c r="A7" s="44"/>
      <c r="B7" s="95"/>
      <c r="C7" s="88"/>
      <c r="D7" s="91"/>
      <c r="E7" s="265" t="s">
        <v>14</v>
      </c>
      <c r="F7" s="267"/>
      <c r="G7" s="267"/>
      <c r="H7" s="45"/>
    </row>
    <row r="8" spans="1:8" ht="15.75" customHeight="1" x14ac:dyDescent="0.25">
      <c r="A8" s="44"/>
      <c r="B8" s="95"/>
      <c r="C8" s="88"/>
      <c r="D8" s="91"/>
      <c r="E8" s="265" t="s">
        <v>11</v>
      </c>
      <c r="F8" s="267"/>
      <c r="G8" s="267"/>
      <c r="H8" s="45"/>
    </row>
    <row r="9" spans="1:8" ht="15" customHeight="1" x14ac:dyDescent="0.25">
      <c r="A9" s="44"/>
      <c r="B9" s="95"/>
      <c r="C9" s="88"/>
      <c r="D9" s="91"/>
      <c r="E9" s="268" t="s">
        <v>597</v>
      </c>
      <c r="F9" s="267"/>
      <c r="G9" s="267"/>
      <c r="H9" s="45"/>
    </row>
    <row r="10" spans="1:8" ht="15" customHeight="1" x14ac:dyDescent="0.25">
      <c r="A10" s="44"/>
      <c r="B10" s="95"/>
      <c r="C10" s="88"/>
      <c r="D10" s="268" t="s">
        <v>15</v>
      </c>
      <c r="E10" s="268"/>
      <c r="F10" s="268"/>
      <c r="G10" s="268"/>
      <c r="H10" s="45"/>
    </row>
    <row r="11" spans="1:8" x14ac:dyDescent="0.25">
      <c r="A11" s="44"/>
      <c r="B11" s="95"/>
      <c r="C11" s="88"/>
      <c r="D11" s="268" t="s">
        <v>12</v>
      </c>
      <c r="E11" s="268"/>
      <c r="F11" s="268"/>
      <c r="G11" s="268"/>
      <c r="H11" s="45"/>
    </row>
    <row r="12" spans="1:8" ht="15" customHeight="1" x14ac:dyDescent="0.25">
      <c r="A12" s="44"/>
      <c r="B12" s="95"/>
      <c r="C12" s="88"/>
      <c r="D12" s="265" t="s">
        <v>621</v>
      </c>
      <c r="E12" s="265"/>
      <c r="F12" s="265"/>
      <c r="G12" s="265"/>
      <c r="H12" s="45"/>
    </row>
    <row r="13" spans="1:8" ht="37.5" customHeight="1" x14ac:dyDescent="0.25">
      <c r="A13" s="266" t="s">
        <v>434</v>
      </c>
      <c r="B13" s="266"/>
      <c r="C13" s="266"/>
      <c r="D13" s="266"/>
      <c r="E13" s="266"/>
      <c r="F13" s="266"/>
      <c r="G13" s="266"/>
      <c r="H13" s="45"/>
    </row>
    <row r="14" spans="1:8" ht="18" customHeight="1" x14ac:dyDescent="0.25">
      <c r="A14" s="266" t="s">
        <v>435</v>
      </c>
      <c r="B14" s="266"/>
      <c r="C14" s="266"/>
      <c r="D14" s="266"/>
      <c r="E14" s="266"/>
      <c r="F14" s="266"/>
      <c r="G14" s="266"/>
      <c r="H14" s="46"/>
    </row>
    <row r="15" spans="1:8" ht="18.75" customHeight="1" x14ac:dyDescent="0.25">
      <c r="A15" s="266" t="s">
        <v>598</v>
      </c>
      <c r="B15" s="266"/>
      <c r="C15" s="266"/>
      <c r="D15" s="266"/>
      <c r="E15" s="266"/>
      <c r="F15" s="266"/>
      <c r="G15" s="266"/>
      <c r="H15" s="45"/>
    </row>
    <row r="16" spans="1:8" ht="20.25" customHeight="1" x14ac:dyDescent="0.25">
      <c r="A16" s="47"/>
      <c r="B16" s="92"/>
      <c r="C16" s="82"/>
      <c r="D16" s="92"/>
      <c r="E16" s="47"/>
      <c r="F16" s="47"/>
      <c r="G16" s="48" t="s">
        <v>17</v>
      </c>
      <c r="H16" s="45"/>
    </row>
    <row r="17" spans="1:7" x14ac:dyDescent="0.25">
      <c r="A17" s="49" t="s">
        <v>18</v>
      </c>
      <c r="B17" s="90" t="s">
        <v>436</v>
      </c>
      <c r="C17" s="83" t="s">
        <v>22</v>
      </c>
      <c r="D17" s="90" t="s">
        <v>23</v>
      </c>
      <c r="E17" s="49" t="s">
        <v>24</v>
      </c>
      <c r="F17" s="49" t="s">
        <v>25</v>
      </c>
      <c r="G17" s="49" t="s">
        <v>26</v>
      </c>
    </row>
    <row r="18" spans="1:7" x14ac:dyDescent="0.25">
      <c r="A18" s="50" t="s">
        <v>29</v>
      </c>
      <c r="B18" s="93" t="s">
        <v>437</v>
      </c>
      <c r="C18" s="84"/>
      <c r="D18" s="93"/>
      <c r="E18" s="51">
        <f>E19+E23+E32+E47+E51+E78+E82+E74</f>
        <v>4891210.4400000004</v>
      </c>
      <c r="F18" s="51">
        <f>F19+F23+F32+F47+F51+F78+F82</f>
        <v>0</v>
      </c>
      <c r="G18" s="51">
        <f>G19+G23+G32+G47+G51+G78+G82</f>
        <v>0</v>
      </c>
    </row>
    <row r="19" spans="1:7" ht="31.5" hidden="1" x14ac:dyDescent="0.25">
      <c r="A19" s="50" t="s">
        <v>31</v>
      </c>
      <c r="B19" s="93" t="s">
        <v>438</v>
      </c>
      <c r="C19" s="84"/>
      <c r="D19" s="93"/>
      <c r="E19" s="51">
        <f>E20</f>
        <v>0</v>
      </c>
      <c r="F19" s="51">
        <f t="shared" ref="F19:G21" si="0">F20</f>
        <v>0</v>
      </c>
      <c r="G19" s="51">
        <f t="shared" si="0"/>
        <v>0</v>
      </c>
    </row>
    <row r="20" spans="1:7" hidden="1" x14ac:dyDescent="0.25">
      <c r="A20" s="50" t="s">
        <v>33</v>
      </c>
      <c r="B20" s="93" t="s">
        <v>438</v>
      </c>
      <c r="C20" s="84" t="s">
        <v>439</v>
      </c>
      <c r="D20" s="93"/>
      <c r="E20" s="51">
        <f>E21</f>
        <v>0</v>
      </c>
      <c r="F20" s="51">
        <f t="shared" si="0"/>
        <v>0</v>
      </c>
      <c r="G20" s="51">
        <f t="shared" si="0"/>
        <v>0</v>
      </c>
    </row>
    <row r="21" spans="1:7" ht="63" hidden="1" x14ac:dyDescent="0.25">
      <c r="A21" s="50" t="s">
        <v>35</v>
      </c>
      <c r="B21" s="93" t="s">
        <v>438</v>
      </c>
      <c r="C21" s="84" t="s">
        <v>439</v>
      </c>
      <c r="D21" s="93" t="s">
        <v>8</v>
      </c>
      <c r="E21" s="51">
        <f>E22</f>
        <v>0</v>
      </c>
      <c r="F21" s="51">
        <f t="shared" si="0"/>
        <v>0</v>
      </c>
      <c r="G21" s="51">
        <f t="shared" si="0"/>
        <v>0</v>
      </c>
    </row>
    <row r="22" spans="1:7" ht="31.5" hidden="1" x14ac:dyDescent="0.25">
      <c r="A22" s="50" t="s">
        <v>36</v>
      </c>
      <c r="B22" s="93" t="s">
        <v>438</v>
      </c>
      <c r="C22" s="84" t="s">
        <v>439</v>
      </c>
      <c r="D22" s="93" t="s">
        <v>37</v>
      </c>
      <c r="E22" s="51"/>
      <c r="F22" s="51"/>
      <c r="G22" s="51"/>
    </row>
    <row r="23" spans="1:7" ht="47.25" hidden="1" x14ac:dyDescent="0.25">
      <c r="A23" s="50" t="s">
        <v>38</v>
      </c>
      <c r="B23" s="93" t="s">
        <v>440</v>
      </c>
      <c r="C23" s="84"/>
      <c r="D23" s="93"/>
      <c r="E23" s="51">
        <f>E24+E29</f>
        <v>0</v>
      </c>
      <c r="F23" s="51">
        <f t="shared" ref="F23:G23" si="1">F24+F29</f>
        <v>0</v>
      </c>
      <c r="G23" s="51">
        <f t="shared" si="1"/>
        <v>0</v>
      </c>
    </row>
    <row r="24" spans="1:7" ht="31.5" hidden="1" x14ac:dyDescent="0.25">
      <c r="A24" s="50" t="s">
        <v>40</v>
      </c>
      <c r="B24" s="93" t="s">
        <v>440</v>
      </c>
      <c r="C24" s="84" t="s">
        <v>441</v>
      </c>
      <c r="D24" s="93"/>
      <c r="E24" s="51">
        <f>E25+E27</f>
        <v>0</v>
      </c>
      <c r="F24" s="51">
        <f t="shared" ref="F24:G24" si="2">F25+F27</f>
        <v>0</v>
      </c>
      <c r="G24" s="51">
        <f t="shared" si="2"/>
        <v>0</v>
      </c>
    </row>
    <row r="25" spans="1:7" ht="63" hidden="1" x14ac:dyDescent="0.25">
      <c r="A25" s="50" t="s">
        <v>35</v>
      </c>
      <c r="B25" s="93" t="s">
        <v>440</v>
      </c>
      <c r="C25" s="84" t="s">
        <v>441</v>
      </c>
      <c r="D25" s="93" t="s">
        <v>8</v>
      </c>
      <c r="E25" s="51">
        <f>E26</f>
        <v>0</v>
      </c>
      <c r="F25" s="51">
        <f t="shared" ref="F25:G25" si="3">F26</f>
        <v>0</v>
      </c>
      <c r="G25" s="51">
        <f t="shared" si="3"/>
        <v>0</v>
      </c>
    </row>
    <row r="26" spans="1:7" ht="31.5" hidden="1" x14ac:dyDescent="0.25">
      <c r="A26" s="50" t="s">
        <v>36</v>
      </c>
      <c r="B26" s="93" t="s">
        <v>440</v>
      </c>
      <c r="C26" s="84" t="s">
        <v>441</v>
      </c>
      <c r="D26" s="93" t="s">
        <v>37</v>
      </c>
      <c r="E26" s="51"/>
      <c r="F26" s="51"/>
      <c r="G26" s="51"/>
    </row>
    <row r="27" spans="1:7" ht="31.5" hidden="1" x14ac:dyDescent="0.25">
      <c r="A27" s="50" t="s">
        <v>42</v>
      </c>
      <c r="B27" s="93" t="s">
        <v>440</v>
      </c>
      <c r="C27" s="84" t="s">
        <v>441</v>
      </c>
      <c r="D27" s="93" t="s">
        <v>43</v>
      </c>
      <c r="E27" s="51">
        <f>E28</f>
        <v>0</v>
      </c>
      <c r="F27" s="51">
        <f t="shared" ref="F27:G27" si="4">F28</f>
        <v>0</v>
      </c>
      <c r="G27" s="51">
        <f t="shared" si="4"/>
        <v>0</v>
      </c>
    </row>
    <row r="28" spans="1:7" ht="31.5" hidden="1" x14ac:dyDescent="0.25">
      <c r="A28" s="50" t="s">
        <v>44</v>
      </c>
      <c r="B28" s="93" t="s">
        <v>440</v>
      </c>
      <c r="C28" s="84" t="s">
        <v>441</v>
      </c>
      <c r="D28" s="93" t="s">
        <v>45</v>
      </c>
      <c r="E28" s="51"/>
      <c r="F28" s="51"/>
      <c r="G28" s="51"/>
    </row>
    <row r="29" spans="1:7" hidden="1" x14ac:dyDescent="0.25">
      <c r="A29" s="50" t="s">
        <v>46</v>
      </c>
      <c r="B29" s="93" t="s">
        <v>440</v>
      </c>
      <c r="C29" s="84" t="s">
        <v>442</v>
      </c>
      <c r="D29" s="93"/>
      <c r="E29" s="51">
        <f>E30</f>
        <v>0</v>
      </c>
      <c r="F29" s="51">
        <f t="shared" ref="F29:G30" si="5">F30</f>
        <v>0</v>
      </c>
      <c r="G29" s="51">
        <f t="shared" si="5"/>
        <v>0</v>
      </c>
    </row>
    <row r="30" spans="1:7" hidden="1" x14ac:dyDescent="0.25">
      <c r="A30" s="50" t="s">
        <v>48</v>
      </c>
      <c r="B30" s="93" t="s">
        <v>440</v>
      </c>
      <c r="C30" s="84" t="s">
        <v>442</v>
      </c>
      <c r="D30" s="93" t="s">
        <v>49</v>
      </c>
      <c r="E30" s="51">
        <f>E31</f>
        <v>0</v>
      </c>
      <c r="F30" s="51">
        <f t="shared" si="5"/>
        <v>0</v>
      </c>
      <c r="G30" s="51">
        <f t="shared" si="5"/>
        <v>0</v>
      </c>
    </row>
    <row r="31" spans="1:7" hidden="1" x14ac:dyDescent="0.25">
      <c r="A31" s="50" t="s">
        <v>50</v>
      </c>
      <c r="B31" s="93" t="s">
        <v>440</v>
      </c>
      <c r="C31" s="84" t="s">
        <v>442</v>
      </c>
      <c r="D31" s="93" t="s">
        <v>51</v>
      </c>
      <c r="E31" s="51"/>
      <c r="F31" s="51"/>
      <c r="G31" s="51"/>
    </row>
    <row r="32" spans="1:7" ht="47.25" x14ac:dyDescent="0.25">
      <c r="A32" s="50" t="s">
        <v>159</v>
      </c>
      <c r="B32" s="93" t="s">
        <v>443</v>
      </c>
      <c r="C32" s="84"/>
      <c r="D32" s="93"/>
      <c r="E32" s="51">
        <f>E33+E36+E41+E44</f>
        <v>4675908</v>
      </c>
      <c r="F32" s="51">
        <f t="shared" ref="F32:G32" si="6">F33+F36+F41</f>
        <v>0</v>
      </c>
      <c r="G32" s="51">
        <f t="shared" si="6"/>
        <v>0</v>
      </c>
    </row>
    <row r="33" spans="1:7" ht="47.25" hidden="1" x14ac:dyDescent="0.25">
      <c r="A33" s="50" t="s">
        <v>160</v>
      </c>
      <c r="B33" s="93" t="s">
        <v>443</v>
      </c>
      <c r="C33" s="84" t="s">
        <v>444</v>
      </c>
      <c r="D33" s="93"/>
      <c r="E33" s="51">
        <f>E34</f>
        <v>0</v>
      </c>
      <c r="F33" s="51">
        <f t="shared" ref="F33:G34" si="7">F34</f>
        <v>0</v>
      </c>
      <c r="G33" s="51">
        <f t="shared" si="7"/>
        <v>0</v>
      </c>
    </row>
    <row r="34" spans="1:7" ht="63" hidden="1" x14ac:dyDescent="0.25">
      <c r="A34" s="50" t="s">
        <v>35</v>
      </c>
      <c r="B34" s="93" t="s">
        <v>443</v>
      </c>
      <c r="C34" s="84" t="s">
        <v>444</v>
      </c>
      <c r="D34" s="93" t="s">
        <v>8</v>
      </c>
      <c r="E34" s="51">
        <f>E35</f>
        <v>0</v>
      </c>
      <c r="F34" s="51">
        <f t="shared" si="7"/>
        <v>0</v>
      </c>
      <c r="G34" s="51">
        <f t="shared" si="7"/>
        <v>0</v>
      </c>
    </row>
    <row r="35" spans="1:7" ht="31.5" hidden="1" x14ac:dyDescent="0.25">
      <c r="A35" s="50" t="s">
        <v>36</v>
      </c>
      <c r="B35" s="93" t="s">
        <v>443</v>
      </c>
      <c r="C35" s="84" t="s">
        <v>444</v>
      </c>
      <c r="D35" s="93" t="s">
        <v>37</v>
      </c>
      <c r="E35" s="51">
        <v>0</v>
      </c>
      <c r="F35" s="51"/>
      <c r="G35" s="51"/>
    </row>
    <row r="36" spans="1:7" ht="31.5" x14ac:dyDescent="0.25">
      <c r="A36" s="50" t="s">
        <v>40</v>
      </c>
      <c r="B36" s="93" t="s">
        <v>443</v>
      </c>
      <c r="C36" s="84" t="s">
        <v>445</v>
      </c>
      <c r="D36" s="93"/>
      <c r="E36" s="51">
        <f>E37+E39</f>
        <v>4675908</v>
      </c>
      <c r="F36" s="51">
        <f t="shared" ref="F36:G36" si="8">F37+F39</f>
        <v>0</v>
      </c>
      <c r="G36" s="51">
        <f t="shared" si="8"/>
        <v>0</v>
      </c>
    </row>
    <row r="37" spans="1:7" ht="63" hidden="1" x14ac:dyDescent="0.25">
      <c r="A37" s="50" t="s">
        <v>35</v>
      </c>
      <c r="B37" s="93" t="s">
        <v>443</v>
      </c>
      <c r="C37" s="84" t="s">
        <v>445</v>
      </c>
      <c r="D37" s="93" t="s">
        <v>8</v>
      </c>
      <c r="E37" s="51">
        <f>E38</f>
        <v>0</v>
      </c>
      <c r="F37" s="51">
        <f t="shared" ref="F37:G37" si="9">F38</f>
        <v>0</v>
      </c>
      <c r="G37" s="51">
        <f t="shared" si="9"/>
        <v>0</v>
      </c>
    </row>
    <row r="38" spans="1:7" ht="31.5" hidden="1" x14ac:dyDescent="0.25">
      <c r="A38" s="50" t="s">
        <v>36</v>
      </c>
      <c r="B38" s="93" t="s">
        <v>443</v>
      </c>
      <c r="C38" s="84" t="s">
        <v>445</v>
      </c>
      <c r="D38" s="93" t="s">
        <v>37</v>
      </c>
      <c r="E38" s="51"/>
      <c r="F38" s="51"/>
      <c r="G38" s="51"/>
    </row>
    <row r="39" spans="1:7" ht="31.5" x14ac:dyDescent="0.25">
      <c r="A39" s="50" t="s">
        <v>42</v>
      </c>
      <c r="B39" s="93" t="s">
        <v>443</v>
      </c>
      <c r="C39" s="84" t="s">
        <v>445</v>
      </c>
      <c r="D39" s="93" t="s">
        <v>43</v>
      </c>
      <c r="E39" s="51">
        <f>E40</f>
        <v>4675908</v>
      </c>
      <c r="F39" s="51">
        <f t="shared" ref="F39:G39" si="10">F40</f>
        <v>0</v>
      </c>
      <c r="G39" s="51">
        <f t="shared" si="10"/>
        <v>0</v>
      </c>
    </row>
    <row r="40" spans="1:7" ht="31.5" x14ac:dyDescent="0.25">
      <c r="A40" s="50" t="s">
        <v>44</v>
      </c>
      <c r="B40" s="93" t="s">
        <v>443</v>
      </c>
      <c r="C40" s="84" t="s">
        <v>445</v>
      </c>
      <c r="D40" s="93" t="s">
        <v>45</v>
      </c>
      <c r="E40" s="51">
        <f>4703908-28000</f>
        <v>4675908</v>
      </c>
      <c r="F40" s="51"/>
      <c r="G40" s="51"/>
    </row>
    <row r="41" spans="1:7" hidden="1" x14ac:dyDescent="0.25">
      <c r="A41" s="50" t="s">
        <v>46</v>
      </c>
      <c r="B41" s="93" t="s">
        <v>443</v>
      </c>
      <c r="C41" s="84" t="s">
        <v>446</v>
      </c>
      <c r="D41" s="93"/>
      <c r="E41" s="51">
        <f>E42</f>
        <v>0</v>
      </c>
      <c r="F41" s="51">
        <f t="shared" ref="F41:G42" si="11">F42</f>
        <v>0</v>
      </c>
      <c r="G41" s="51">
        <f t="shared" si="11"/>
        <v>0</v>
      </c>
    </row>
    <row r="42" spans="1:7" hidden="1" x14ac:dyDescent="0.25">
      <c r="A42" s="50" t="s">
        <v>48</v>
      </c>
      <c r="B42" s="93" t="s">
        <v>443</v>
      </c>
      <c r="C42" s="84" t="s">
        <v>446</v>
      </c>
      <c r="D42" s="93" t="s">
        <v>49</v>
      </c>
      <c r="E42" s="51">
        <f>E43</f>
        <v>0</v>
      </c>
      <c r="F42" s="51">
        <f t="shared" si="11"/>
        <v>0</v>
      </c>
      <c r="G42" s="51">
        <f t="shared" si="11"/>
        <v>0</v>
      </c>
    </row>
    <row r="43" spans="1:7" hidden="1" x14ac:dyDescent="0.25">
      <c r="A43" s="50" t="s">
        <v>50</v>
      </c>
      <c r="B43" s="93" t="s">
        <v>443</v>
      </c>
      <c r="C43" s="84" t="s">
        <v>446</v>
      </c>
      <c r="D43" s="93" t="s">
        <v>51</v>
      </c>
      <c r="E43" s="51"/>
      <c r="F43" s="51"/>
      <c r="G43" s="51"/>
    </row>
    <row r="44" spans="1:7" hidden="1" x14ac:dyDescent="0.25">
      <c r="A44" s="39" t="s">
        <v>404</v>
      </c>
      <c r="B44" s="93" t="s">
        <v>443</v>
      </c>
      <c r="C44" s="32" t="s">
        <v>405</v>
      </c>
      <c r="D44" s="32"/>
      <c r="E44" s="38">
        <f>E45</f>
        <v>0</v>
      </c>
      <c r="F44" s="38">
        <f t="shared" ref="F44:G44" si="12">F45</f>
        <v>0</v>
      </c>
      <c r="G44" s="38">
        <f t="shared" si="12"/>
        <v>0</v>
      </c>
    </row>
    <row r="45" spans="1:7" ht="63" hidden="1" x14ac:dyDescent="0.25">
      <c r="A45" s="39" t="s">
        <v>35</v>
      </c>
      <c r="B45" s="93" t="s">
        <v>443</v>
      </c>
      <c r="C45" s="32" t="s">
        <v>405</v>
      </c>
      <c r="D45" s="32">
        <v>100</v>
      </c>
      <c r="E45" s="38">
        <f>E46</f>
        <v>0</v>
      </c>
      <c r="F45" s="32"/>
      <c r="G45" s="38"/>
    </row>
    <row r="46" spans="1:7" hidden="1" x14ac:dyDescent="0.25">
      <c r="A46" s="39" t="s">
        <v>96</v>
      </c>
      <c r="B46" s="93" t="s">
        <v>443</v>
      </c>
      <c r="C46" s="32" t="s">
        <v>405</v>
      </c>
      <c r="D46" s="32">
        <v>120</v>
      </c>
      <c r="E46" s="38"/>
      <c r="F46" s="32"/>
      <c r="G46" s="38"/>
    </row>
    <row r="47" spans="1:7" hidden="1" x14ac:dyDescent="0.25">
      <c r="A47" s="50" t="s">
        <v>164</v>
      </c>
      <c r="B47" s="93" t="s">
        <v>447</v>
      </c>
      <c r="C47" s="84"/>
      <c r="D47" s="93"/>
      <c r="E47" s="51">
        <f>E48</f>
        <v>0</v>
      </c>
      <c r="F47" s="51">
        <f t="shared" ref="F47:G49" si="13">F48</f>
        <v>0</v>
      </c>
      <c r="G47" s="51">
        <f t="shared" si="13"/>
        <v>0</v>
      </c>
    </row>
    <row r="48" spans="1:7" ht="47.25" hidden="1" x14ac:dyDescent="0.25">
      <c r="A48" s="50" t="s">
        <v>166</v>
      </c>
      <c r="B48" s="93" t="s">
        <v>447</v>
      </c>
      <c r="C48" s="84" t="s">
        <v>448</v>
      </c>
      <c r="D48" s="93"/>
      <c r="E48" s="51">
        <f>E49</f>
        <v>0</v>
      </c>
      <c r="F48" s="51">
        <f t="shared" si="13"/>
        <v>0</v>
      </c>
      <c r="G48" s="51">
        <f t="shared" si="13"/>
        <v>0</v>
      </c>
    </row>
    <row r="49" spans="1:7" ht="31.5" hidden="1" x14ac:dyDescent="0.25">
      <c r="A49" s="50" t="s">
        <v>42</v>
      </c>
      <c r="B49" s="93" t="s">
        <v>447</v>
      </c>
      <c r="C49" s="84" t="s">
        <v>448</v>
      </c>
      <c r="D49" s="93" t="s">
        <v>43</v>
      </c>
      <c r="E49" s="51">
        <f>E50</f>
        <v>0</v>
      </c>
      <c r="F49" s="51">
        <f t="shared" si="13"/>
        <v>0</v>
      </c>
      <c r="G49" s="51">
        <f t="shared" si="13"/>
        <v>0</v>
      </c>
    </row>
    <row r="50" spans="1:7" ht="31.5" hidden="1" x14ac:dyDescent="0.25">
      <c r="A50" s="50" t="s">
        <v>44</v>
      </c>
      <c r="B50" s="93" t="s">
        <v>447</v>
      </c>
      <c r="C50" s="84" t="s">
        <v>448</v>
      </c>
      <c r="D50" s="93" t="s">
        <v>45</v>
      </c>
      <c r="E50" s="51"/>
      <c r="F50" s="51"/>
      <c r="G50" s="51"/>
    </row>
    <row r="51" spans="1:7" ht="31.5" x14ac:dyDescent="0.25">
      <c r="A51" s="50" t="s">
        <v>134</v>
      </c>
      <c r="B51" s="93" t="s">
        <v>449</v>
      </c>
      <c r="C51" s="84"/>
      <c r="D51" s="93"/>
      <c r="E51" s="51">
        <f>E52+E57+E63+E68+E71+E60</f>
        <v>7000</v>
      </c>
      <c r="F51" s="51">
        <f t="shared" ref="F51:G51" si="14">F52+F57+F63+F68+F71</f>
        <v>0</v>
      </c>
      <c r="G51" s="51">
        <f t="shared" si="14"/>
        <v>0</v>
      </c>
    </row>
    <row r="52" spans="1:7" ht="31.5" hidden="1" x14ac:dyDescent="0.25">
      <c r="A52" s="50" t="s">
        <v>40</v>
      </c>
      <c r="B52" s="93" t="s">
        <v>449</v>
      </c>
      <c r="C52" s="84" t="s">
        <v>450</v>
      </c>
      <c r="D52" s="93"/>
      <c r="E52" s="51">
        <f>E53+E55</f>
        <v>0</v>
      </c>
      <c r="F52" s="51">
        <f t="shared" ref="F52:G52" si="15">F53+F55</f>
        <v>0</v>
      </c>
      <c r="G52" s="51">
        <f t="shared" si="15"/>
        <v>0</v>
      </c>
    </row>
    <row r="53" spans="1:7" ht="63" hidden="1" x14ac:dyDescent="0.25">
      <c r="A53" s="50" t="s">
        <v>35</v>
      </c>
      <c r="B53" s="93" t="s">
        <v>449</v>
      </c>
      <c r="C53" s="84" t="s">
        <v>450</v>
      </c>
      <c r="D53" s="93" t="s">
        <v>8</v>
      </c>
      <c r="E53" s="51">
        <f>E54</f>
        <v>0</v>
      </c>
      <c r="F53" s="51">
        <f t="shared" ref="F53:G53" si="16">F54</f>
        <v>0</v>
      </c>
      <c r="G53" s="51">
        <f t="shared" si="16"/>
        <v>0</v>
      </c>
    </row>
    <row r="54" spans="1:7" ht="31.5" hidden="1" x14ac:dyDescent="0.25">
      <c r="A54" s="50" t="s">
        <v>36</v>
      </c>
      <c r="B54" s="93" t="s">
        <v>449</v>
      </c>
      <c r="C54" s="84" t="s">
        <v>450</v>
      </c>
      <c r="D54" s="93" t="s">
        <v>37</v>
      </c>
      <c r="E54" s="51"/>
      <c r="F54" s="51"/>
      <c r="G54" s="51"/>
    </row>
    <row r="55" spans="1:7" ht="31.5" hidden="1" x14ac:dyDescent="0.25">
      <c r="A55" s="50" t="s">
        <v>42</v>
      </c>
      <c r="B55" s="93" t="s">
        <v>449</v>
      </c>
      <c r="C55" s="84" t="s">
        <v>450</v>
      </c>
      <c r="D55" s="93" t="s">
        <v>43</v>
      </c>
      <c r="E55" s="51">
        <f>E56</f>
        <v>0</v>
      </c>
      <c r="F55" s="51">
        <f t="shared" ref="F55:G55" si="17">F56</f>
        <v>0</v>
      </c>
      <c r="G55" s="51">
        <f t="shared" si="17"/>
        <v>0</v>
      </c>
    </row>
    <row r="56" spans="1:7" ht="31.5" hidden="1" x14ac:dyDescent="0.25">
      <c r="A56" s="50" t="s">
        <v>44</v>
      </c>
      <c r="B56" s="93" t="s">
        <v>449</v>
      </c>
      <c r="C56" s="84" t="s">
        <v>450</v>
      </c>
      <c r="D56" s="93" t="s">
        <v>45</v>
      </c>
      <c r="E56" s="51"/>
      <c r="F56" s="51"/>
      <c r="G56" s="51"/>
    </row>
    <row r="57" spans="1:7" hidden="1" x14ac:dyDescent="0.25">
      <c r="A57" s="50" t="s">
        <v>46</v>
      </c>
      <c r="B57" s="93" t="s">
        <v>449</v>
      </c>
      <c r="C57" s="84" t="s">
        <v>451</v>
      </c>
      <c r="D57" s="93"/>
      <c r="E57" s="51">
        <f>E58</f>
        <v>0</v>
      </c>
      <c r="F57" s="51">
        <f t="shared" ref="F57:G58" si="18">F58</f>
        <v>0</v>
      </c>
      <c r="G57" s="51">
        <f t="shared" si="18"/>
        <v>0</v>
      </c>
    </row>
    <row r="58" spans="1:7" hidden="1" x14ac:dyDescent="0.25">
      <c r="A58" s="50" t="s">
        <v>48</v>
      </c>
      <c r="B58" s="93" t="s">
        <v>449</v>
      </c>
      <c r="C58" s="84" t="s">
        <v>451</v>
      </c>
      <c r="D58" s="93" t="s">
        <v>49</v>
      </c>
      <c r="E58" s="51">
        <f>E59</f>
        <v>0</v>
      </c>
      <c r="F58" s="51">
        <f t="shared" si="18"/>
        <v>0</v>
      </c>
      <c r="G58" s="51">
        <f t="shared" si="18"/>
        <v>0</v>
      </c>
    </row>
    <row r="59" spans="1:7" hidden="1" x14ac:dyDescent="0.25">
      <c r="A59" s="50" t="s">
        <v>50</v>
      </c>
      <c r="B59" s="93" t="s">
        <v>449</v>
      </c>
      <c r="C59" s="84" t="s">
        <v>451</v>
      </c>
      <c r="D59" s="93" t="s">
        <v>51</v>
      </c>
      <c r="E59" s="51"/>
      <c r="F59" s="51"/>
      <c r="G59" s="51"/>
    </row>
    <row r="60" spans="1:7" hidden="1" x14ac:dyDescent="0.25">
      <c r="A60" s="39" t="s">
        <v>404</v>
      </c>
      <c r="B60" s="93" t="s">
        <v>449</v>
      </c>
      <c r="C60" s="32" t="s">
        <v>405</v>
      </c>
      <c r="D60" s="32"/>
      <c r="E60" s="38">
        <f>E61</f>
        <v>0</v>
      </c>
      <c r="F60" s="51"/>
      <c r="G60" s="51"/>
    </row>
    <row r="61" spans="1:7" ht="63" hidden="1" x14ac:dyDescent="0.25">
      <c r="A61" s="39" t="s">
        <v>35</v>
      </c>
      <c r="B61" s="93" t="s">
        <v>449</v>
      </c>
      <c r="C61" s="32" t="s">
        <v>405</v>
      </c>
      <c r="D61" s="32">
        <v>100</v>
      </c>
      <c r="E61" s="38">
        <f>E62</f>
        <v>0</v>
      </c>
      <c r="F61" s="51"/>
      <c r="G61" s="51"/>
    </row>
    <row r="62" spans="1:7" hidden="1" x14ac:dyDescent="0.25">
      <c r="A62" s="39" t="s">
        <v>96</v>
      </c>
      <c r="B62" s="93" t="s">
        <v>449</v>
      </c>
      <c r="C62" s="32" t="s">
        <v>405</v>
      </c>
      <c r="D62" s="32">
        <v>120</v>
      </c>
      <c r="E62" s="38"/>
      <c r="F62" s="51"/>
      <c r="G62" s="51"/>
    </row>
    <row r="63" spans="1:7" ht="31.5" x14ac:dyDescent="0.25">
      <c r="A63" s="50" t="s">
        <v>40</v>
      </c>
      <c r="B63" s="93" t="s">
        <v>449</v>
      </c>
      <c r="C63" s="84" t="s">
        <v>441</v>
      </c>
      <c r="D63" s="93"/>
      <c r="E63" s="51">
        <f>E64+E66</f>
        <v>7000</v>
      </c>
      <c r="F63" s="51">
        <f t="shared" ref="F63:G63" si="19">F64+F66</f>
        <v>0</v>
      </c>
      <c r="G63" s="51">
        <f t="shared" si="19"/>
        <v>0</v>
      </c>
    </row>
    <row r="64" spans="1:7" ht="63" hidden="1" x14ac:dyDescent="0.25">
      <c r="A64" s="50" t="s">
        <v>35</v>
      </c>
      <c r="B64" s="93" t="s">
        <v>449</v>
      </c>
      <c r="C64" s="84" t="s">
        <v>441</v>
      </c>
      <c r="D64" s="93" t="s">
        <v>8</v>
      </c>
      <c r="E64" s="51">
        <f>E65</f>
        <v>0</v>
      </c>
      <c r="F64" s="51">
        <f t="shared" ref="F64:G64" si="20">F65</f>
        <v>0</v>
      </c>
      <c r="G64" s="51">
        <f t="shared" si="20"/>
        <v>0</v>
      </c>
    </row>
    <row r="65" spans="1:7" ht="31.5" hidden="1" x14ac:dyDescent="0.25">
      <c r="A65" s="50" t="s">
        <v>36</v>
      </c>
      <c r="B65" s="93" t="s">
        <v>449</v>
      </c>
      <c r="C65" s="84" t="s">
        <v>441</v>
      </c>
      <c r="D65" s="93" t="s">
        <v>37</v>
      </c>
      <c r="E65" s="51"/>
      <c r="F65" s="51"/>
      <c r="G65" s="51"/>
    </row>
    <row r="66" spans="1:7" ht="31.5" x14ac:dyDescent="0.25">
      <c r="A66" s="50" t="s">
        <v>42</v>
      </c>
      <c r="B66" s="93" t="s">
        <v>449</v>
      </c>
      <c r="C66" s="84" t="s">
        <v>441</v>
      </c>
      <c r="D66" s="93" t="s">
        <v>43</v>
      </c>
      <c r="E66" s="51">
        <f>E67</f>
        <v>7000</v>
      </c>
      <c r="F66" s="51">
        <f t="shared" ref="F66:G66" si="21">F67</f>
        <v>0</v>
      </c>
      <c r="G66" s="51">
        <f t="shared" si="21"/>
        <v>0</v>
      </c>
    </row>
    <row r="67" spans="1:7" ht="31.5" x14ac:dyDescent="0.25">
      <c r="A67" s="50" t="s">
        <v>44</v>
      </c>
      <c r="B67" s="93" t="s">
        <v>449</v>
      </c>
      <c r="C67" s="84" t="s">
        <v>441</v>
      </c>
      <c r="D67" s="93" t="s">
        <v>45</v>
      </c>
      <c r="E67" s="51">
        <v>7000</v>
      </c>
      <c r="F67" s="51"/>
      <c r="G67" s="51"/>
    </row>
    <row r="68" spans="1:7" ht="31.5" hidden="1" x14ac:dyDescent="0.25">
      <c r="A68" s="50" t="s">
        <v>284</v>
      </c>
      <c r="B68" s="93" t="s">
        <v>449</v>
      </c>
      <c r="C68" s="84" t="s">
        <v>452</v>
      </c>
      <c r="D68" s="93"/>
      <c r="E68" s="51">
        <f>E69</f>
        <v>0</v>
      </c>
      <c r="F68" s="51">
        <f t="shared" ref="F68:G69" si="22">F69</f>
        <v>0</v>
      </c>
      <c r="G68" s="51">
        <f t="shared" si="22"/>
        <v>0</v>
      </c>
    </row>
    <row r="69" spans="1:7" ht="63" hidden="1" x14ac:dyDescent="0.25">
      <c r="A69" s="50" t="s">
        <v>35</v>
      </c>
      <c r="B69" s="93" t="s">
        <v>449</v>
      </c>
      <c r="C69" s="84" t="s">
        <v>452</v>
      </c>
      <c r="D69" s="93" t="s">
        <v>8</v>
      </c>
      <c r="E69" s="51">
        <f>E70</f>
        <v>0</v>
      </c>
      <c r="F69" s="51">
        <f t="shared" si="22"/>
        <v>0</v>
      </c>
      <c r="G69" s="51">
        <f t="shared" si="22"/>
        <v>0</v>
      </c>
    </row>
    <row r="70" spans="1:7" ht="31.5" hidden="1" x14ac:dyDescent="0.25">
      <c r="A70" s="50" t="s">
        <v>36</v>
      </c>
      <c r="B70" s="93" t="s">
        <v>449</v>
      </c>
      <c r="C70" s="84" t="s">
        <v>452</v>
      </c>
      <c r="D70" s="93" t="s">
        <v>37</v>
      </c>
      <c r="E70" s="51"/>
      <c r="F70" s="51"/>
      <c r="G70" s="51"/>
    </row>
    <row r="71" spans="1:7" hidden="1" x14ac:dyDescent="0.25">
      <c r="A71" s="50" t="s">
        <v>46</v>
      </c>
      <c r="B71" s="93" t="s">
        <v>449</v>
      </c>
      <c r="C71" s="84" t="s">
        <v>442</v>
      </c>
      <c r="D71" s="93"/>
      <c r="E71" s="51">
        <f>E72</f>
        <v>0</v>
      </c>
      <c r="F71" s="51">
        <f t="shared" ref="F71:G72" si="23">F72</f>
        <v>0</v>
      </c>
      <c r="G71" s="51">
        <f t="shared" si="23"/>
        <v>0</v>
      </c>
    </row>
    <row r="72" spans="1:7" hidden="1" x14ac:dyDescent="0.25">
      <c r="A72" s="50" t="s">
        <v>48</v>
      </c>
      <c r="B72" s="93" t="s">
        <v>449</v>
      </c>
      <c r="C72" s="84" t="s">
        <v>442</v>
      </c>
      <c r="D72" s="93" t="s">
        <v>49</v>
      </c>
      <c r="E72" s="51">
        <f>E73</f>
        <v>0</v>
      </c>
      <c r="F72" s="51">
        <f t="shared" si="23"/>
        <v>0</v>
      </c>
      <c r="G72" s="51">
        <f t="shared" si="23"/>
        <v>0</v>
      </c>
    </row>
    <row r="73" spans="1:7" hidden="1" x14ac:dyDescent="0.25">
      <c r="A73" s="50" t="s">
        <v>50</v>
      </c>
      <c r="B73" s="93" t="s">
        <v>449</v>
      </c>
      <c r="C73" s="84" t="s">
        <v>442</v>
      </c>
      <c r="D73" s="93" t="s">
        <v>51</v>
      </c>
      <c r="E73" s="51"/>
      <c r="F73" s="51"/>
      <c r="G73" s="51"/>
    </row>
    <row r="74" spans="1:7" hidden="1" x14ac:dyDescent="0.25">
      <c r="A74" s="39" t="s">
        <v>410</v>
      </c>
      <c r="B74" s="84" t="s">
        <v>453</v>
      </c>
      <c r="C74" s="84"/>
      <c r="D74" s="84"/>
      <c r="E74" s="51">
        <f>E75</f>
        <v>0</v>
      </c>
      <c r="F74" s="51"/>
      <c r="G74" s="51"/>
    </row>
    <row r="75" spans="1:7" hidden="1" x14ac:dyDescent="0.25">
      <c r="A75" s="39" t="s">
        <v>411</v>
      </c>
      <c r="B75" s="84" t="s">
        <v>453</v>
      </c>
      <c r="C75" s="84" t="s">
        <v>412</v>
      </c>
      <c r="D75" s="84"/>
      <c r="E75" s="51">
        <f>E76</f>
        <v>0</v>
      </c>
      <c r="F75" s="51"/>
      <c r="G75" s="51"/>
    </row>
    <row r="76" spans="1:7" hidden="1" x14ac:dyDescent="0.25">
      <c r="A76" s="39" t="s">
        <v>48</v>
      </c>
      <c r="B76" s="84" t="s">
        <v>453</v>
      </c>
      <c r="C76" s="84" t="s">
        <v>412</v>
      </c>
      <c r="D76" s="84" t="s">
        <v>49</v>
      </c>
      <c r="E76" s="51">
        <f>E77</f>
        <v>0</v>
      </c>
      <c r="F76" s="51"/>
      <c r="G76" s="51"/>
    </row>
    <row r="77" spans="1:7" hidden="1" x14ac:dyDescent="0.25">
      <c r="A77" s="39" t="s">
        <v>413</v>
      </c>
      <c r="B77" s="84" t="s">
        <v>453</v>
      </c>
      <c r="C77" s="84" t="s">
        <v>412</v>
      </c>
      <c r="D77" s="84" t="s">
        <v>414</v>
      </c>
      <c r="E77" s="51"/>
      <c r="F77" s="51"/>
      <c r="G77" s="51"/>
    </row>
    <row r="78" spans="1:7" x14ac:dyDescent="0.25">
      <c r="A78" s="50" t="s">
        <v>138</v>
      </c>
      <c r="B78" s="72" t="s">
        <v>454</v>
      </c>
      <c r="C78" s="72"/>
      <c r="D78" s="72"/>
      <c r="E78" s="51">
        <f>E79</f>
        <v>138302.44</v>
      </c>
      <c r="F78" s="51">
        <f t="shared" ref="F78:G80" si="24">F79</f>
        <v>0</v>
      </c>
      <c r="G78" s="51">
        <f t="shared" si="24"/>
        <v>0</v>
      </c>
    </row>
    <row r="79" spans="1:7" x14ac:dyDescent="0.25">
      <c r="A79" s="50" t="s">
        <v>140</v>
      </c>
      <c r="B79" s="72" t="s">
        <v>454</v>
      </c>
      <c r="C79" s="72" t="s">
        <v>455</v>
      </c>
      <c r="D79" s="72"/>
      <c r="E79" s="51">
        <f>E80</f>
        <v>138302.44</v>
      </c>
      <c r="F79" s="51">
        <f t="shared" si="24"/>
        <v>0</v>
      </c>
      <c r="G79" s="51">
        <f t="shared" si="24"/>
        <v>0</v>
      </c>
    </row>
    <row r="80" spans="1:7" x14ac:dyDescent="0.25">
      <c r="A80" s="50" t="s">
        <v>48</v>
      </c>
      <c r="B80" s="72" t="s">
        <v>454</v>
      </c>
      <c r="C80" s="72" t="s">
        <v>455</v>
      </c>
      <c r="D80" s="72" t="s">
        <v>49</v>
      </c>
      <c r="E80" s="51">
        <f>E81</f>
        <v>138302.44</v>
      </c>
      <c r="F80" s="51">
        <f t="shared" si="24"/>
        <v>0</v>
      </c>
      <c r="G80" s="51">
        <f t="shared" si="24"/>
        <v>0</v>
      </c>
    </row>
    <row r="81" spans="1:7" x14ac:dyDescent="0.25">
      <c r="A81" s="50" t="s">
        <v>142</v>
      </c>
      <c r="B81" s="72" t="s">
        <v>454</v>
      </c>
      <c r="C81" s="72" t="s">
        <v>455</v>
      </c>
      <c r="D81" s="72" t="s">
        <v>143</v>
      </c>
      <c r="E81" s="51">
        <f>138302.44</f>
        <v>138302.44</v>
      </c>
      <c r="F81" s="51"/>
      <c r="G81" s="51"/>
    </row>
    <row r="82" spans="1:7" x14ac:dyDescent="0.25">
      <c r="A82" s="50" t="s">
        <v>120</v>
      </c>
      <c r="B82" s="72" t="s">
        <v>456</v>
      </c>
      <c r="C82" s="72"/>
      <c r="D82" s="72"/>
      <c r="E82" s="51">
        <f>E83+E96+E102+E105+E110+E119+E90+E122+E93+E116+E99</f>
        <v>70000</v>
      </c>
      <c r="F82" s="51">
        <f t="shared" ref="F82:G82" si="25">F83+F96+F102+F105+F110+F119</f>
        <v>0</v>
      </c>
      <c r="G82" s="51">
        <f t="shared" si="25"/>
        <v>0</v>
      </c>
    </row>
    <row r="83" spans="1:7" ht="99.75" hidden="1" customHeight="1" x14ac:dyDescent="0.25">
      <c r="A83" s="50" t="s">
        <v>168</v>
      </c>
      <c r="B83" s="72" t="s">
        <v>456</v>
      </c>
      <c r="C83" s="72" t="s">
        <v>457</v>
      </c>
      <c r="D83" s="72"/>
      <c r="E83" s="51">
        <f>E84+E86+E88</f>
        <v>0</v>
      </c>
      <c r="F83" s="51">
        <f t="shared" ref="F83:G83" si="26">F84+F86+F88</f>
        <v>0</v>
      </c>
      <c r="G83" s="51">
        <f t="shared" si="26"/>
        <v>0</v>
      </c>
    </row>
    <row r="84" spans="1:7" ht="51.75" hidden="1" customHeight="1" x14ac:dyDescent="0.25">
      <c r="A84" s="50" t="s">
        <v>35</v>
      </c>
      <c r="B84" s="72" t="s">
        <v>456</v>
      </c>
      <c r="C84" s="72" t="s">
        <v>457</v>
      </c>
      <c r="D84" s="72" t="s">
        <v>8</v>
      </c>
      <c r="E84" s="51">
        <f>E85</f>
        <v>0</v>
      </c>
      <c r="F84" s="51">
        <f t="shared" ref="F84:G84" si="27">F85</f>
        <v>0</v>
      </c>
      <c r="G84" s="51">
        <f t="shared" si="27"/>
        <v>0</v>
      </c>
    </row>
    <row r="85" spans="1:7" ht="15" hidden="1" customHeight="1" x14ac:dyDescent="0.25">
      <c r="A85" s="50" t="s">
        <v>36</v>
      </c>
      <c r="B85" s="72" t="s">
        <v>456</v>
      </c>
      <c r="C85" s="72" t="s">
        <v>457</v>
      </c>
      <c r="D85" s="72" t="s">
        <v>37</v>
      </c>
      <c r="E85" s="51"/>
      <c r="F85" s="51"/>
      <c r="G85" s="51"/>
    </row>
    <row r="86" spans="1:7" ht="38.25" hidden="1" customHeight="1" x14ac:dyDescent="0.25">
      <c r="A86" s="50" t="s">
        <v>42</v>
      </c>
      <c r="B86" s="72" t="s">
        <v>456</v>
      </c>
      <c r="C86" s="72" t="s">
        <v>457</v>
      </c>
      <c r="D86" s="72" t="s">
        <v>43</v>
      </c>
      <c r="E86" s="51">
        <f>E87</f>
        <v>0</v>
      </c>
      <c r="F86" s="51">
        <f t="shared" ref="F86:G86" si="28">F87</f>
        <v>0</v>
      </c>
      <c r="G86" s="51">
        <f t="shared" si="28"/>
        <v>0</v>
      </c>
    </row>
    <row r="87" spans="1:7" ht="33.75" hidden="1" customHeight="1" x14ac:dyDescent="0.25">
      <c r="A87" s="50" t="s">
        <v>44</v>
      </c>
      <c r="B87" s="72" t="s">
        <v>456</v>
      </c>
      <c r="C87" s="72" t="s">
        <v>457</v>
      </c>
      <c r="D87" s="72" t="s">
        <v>45</v>
      </c>
      <c r="E87" s="51"/>
      <c r="F87" s="51"/>
      <c r="G87" s="51"/>
    </row>
    <row r="88" spans="1:7" ht="15" hidden="1" customHeight="1" x14ac:dyDescent="0.25">
      <c r="A88" s="50" t="s">
        <v>151</v>
      </c>
      <c r="B88" s="72" t="s">
        <v>456</v>
      </c>
      <c r="C88" s="72" t="s">
        <v>457</v>
      </c>
      <c r="D88" s="72" t="s">
        <v>152</v>
      </c>
      <c r="E88" s="51">
        <f>E89</f>
        <v>0</v>
      </c>
      <c r="F88" s="51">
        <f t="shared" ref="F88:G88" si="29">F89</f>
        <v>0</v>
      </c>
      <c r="G88" s="51">
        <f t="shared" si="29"/>
        <v>0</v>
      </c>
    </row>
    <row r="89" spans="1:7" ht="15" hidden="1" customHeight="1" x14ac:dyDescent="0.25">
      <c r="A89" s="50" t="s">
        <v>170</v>
      </c>
      <c r="B89" s="72" t="s">
        <v>456</v>
      </c>
      <c r="C89" s="72" t="s">
        <v>457</v>
      </c>
      <c r="D89" s="72" t="s">
        <v>171</v>
      </c>
      <c r="E89" s="51"/>
      <c r="F89" s="51"/>
      <c r="G89" s="51"/>
    </row>
    <row r="90" spans="1:7" hidden="1" x14ac:dyDescent="0.25">
      <c r="A90" s="50" t="s">
        <v>202</v>
      </c>
      <c r="B90" s="72" t="s">
        <v>456</v>
      </c>
      <c r="C90" s="72" t="s">
        <v>458</v>
      </c>
      <c r="D90" s="72"/>
      <c r="E90" s="51">
        <f>E91</f>
        <v>0</v>
      </c>
      <c r="F90" s="51"/>
      <c r="G90" s="51"/>
    </row>
    <row r="91" spans="1:7" ht="31.5" hidden="1" x14ac:dyDescent="0.25">
      <c r="A91" s="50" t="s">
        <v>42</v>
      </c>
      <c r="B91" s="72" t="s">
        <v>456</v>
      </c>
      <c r="C91" s="72" t="s">
        <v>458</v>
      </c>
      <c r="D91" s="72">
        <v>200</v>
      </c>
      <c r="E91" s="51">
        <f>E92</f>
        <v>0</v>
      </c>
      <c r="F91" s="51"/>
      <c r="G91" s="51"/>
    </row>
    <row r="92" spans="1:7" ht="31.5" hidden="1" x14ac:dyDescent="0.25">
      <c r="A92" s="50" t="s">
        <v>44</v>
      </c>
      <c r="B92" s="72" t="s">
        <v>456</v>
      </c>
      <c r="C92" s="72" t="s">
        <v>458</v>
      </c>
      <c r="D92" s="72">
        <v>240</v>
      </c>
      <c r="E92" s="51"/>
      <c r="F92" s="51"/>
      <c r="G92" s="51"/>
    </row>
    <row r="93" spans="1:7" ht="31.5" hidden="1" x14ac:dyDescent="0.25">
      <c r="A93" s="50" t="s">
        <v>400</v>
      </c>
      <c r="B93" s="72" t="s">
        <v>456</v>
      </c>
      <c r="C93" s="85" t="s">
        <v>459</v>
      </c>
      <c r="D93" s="72"/>
      <c r="E93" s="51">
        <f>E94</f>
        <v>0</v>
      </c>
      <c r="F93" s="51"/>
      <c r="G93" s="51"/>
    </row>
    <row r="94" spans="1:7" ht="31.5" hidden="1" x14ac:dyDescent="0.25">
      <c r="A94" s="50" t="s">
        <v>42</v>
      </c>
      <c r="B94" s="72" t="s">
        <v>456</v>
      </c>
      <c r="C94" s="85" t="s">
        <v>459</v>
      </c>
      <c r="D94" s="72">
        <v>200</v>
      </c>
      <c r="E94" s="51">
        <f>E95</f>
        <v>0</v>
      </c>
      <c r="F94" s="51"/>
      <c r="G94" s="51"/>
    </row>
    <row r="95" spans="1:7" ht="31.5" hidden="1" x14ac:dyDescent="0.25">
      <c r="A95" s="50" t="s">
        <v>44</v>
      </c>
      <c r="B95" s="72" t="s">
        <v>456</v>
      </c>
      <c r="C95" s="85" t="s">
        <v>459</v>
      </c>
      <c r="D95" s="72">
        <v>240</v>
      </c>
      <c r="E95" s="51"/>
      <c r="F95" s="51"/>
      <c r="G95" s="51"/>
    </row>
    <row r="96" spans="1:7" ht="32.25" hidden="1" customHeight="1" x14ac:dyDescent="0.25">
      <c r="A96" s="50" t="s">
        <v>172</v>
      </c>
      <c r="B96" s="72" t="s">
        <v>456</v>
      </c>
      <c r="C96" s="72" t="s">
        <v>460</v>
      </c>
      <c r="D96" s="72"/>
      <c r="E96" s="51">
        <f>E97</f>
        <v>0</v>
      </c>
      <c r="F96" s="51">
        <f t="shared" ref="F96:G97" si="30">F97</f>
        <v>0</v>
      </c>
      <c r="G96" s="51">
        <f t="shared" si="30"/>
        <v>0</v>
      </c>
    </row>
    <row r="97" spans="1:7" ht="30.75" hidden="1" customHeight="1" x14ac:dyDescent="0.25">
      <c r="A97" s="50" t="s">
        <v>57</v>
      </c>
      <c r="B97" s="72" t="s">
        <v>456</v>
      </c>
      <c r="C97" s="72" t="s">
        <v>460</v>
      </c>
      <c r="D97" s="72" t="s">
        <v>58</v>
      </c>
      <c r="E97" s="51">
        <f>E98</f>
        <v>0</v>
      </c>
      <c r="F97" s="51">
        <f t="shared" si="30"/>
        <v>0</v>
      </c>
      <c r="G97" s="51">
        <f t="shared" si="30"/>
        <v>0</v>
      </c>
    </row>
    <row r="98" spans="1:7" ht="15" hidden="1" customHeight="1" x14ac:dyDescent="0.25">
      <c r="A98" s="50" t="s">
        <v>59</v>
      </c>
      <c r="B98" s="72" t="s">
        <v>456</v>
      </c>
      <c r="C98" s="72" t="s">
        <v>460</v>
      </c>
      <c r="D98" s="72" t="s">
        <v>60</v>
      </c>
      <c r="E98" s="51"/>
      <c r="F98" s="51"/>
      <c r="G98" s="51"/>
    </row>
    <row r="99" spans="1:7" ht="24.75" hidden="1" customHeight="1" x14ac:dyDescent="0.25">
      <c r="A99" s="39" t="s">
        <v>612</v>
      </c>
      <c r="B99" s="72" t="s">
        <v>456</v>
      </c>
      <c r="C99" s="85" t="s">
        <v>614</v>
      </c>
      <c r="D99" s="85"/>
      <c r="E99" s="51">
        <f>E100</f>
        <v>0</v>
      </c>
      <c r="F99" s="51"/>
      <c r="G99" s="51"/>
    </row>
    <row r="100" spans="1:7" ht="34.5" hidden="1" customHeight="1" x14ac:dyDescent="0.25">
      <c r="A100" s="39" t="s">
        <v>42</v>
      </c>
      <c r="B100" s="72" t="s">
        <v>456</v>
      </c>
      <c r="C100" s="85" t="s">
        <v>614</v>
      </c>
      <c r="D100" s="85" t="s">
        <v>43</v>
      </c>
      <c r="E100" s="51">
        <f>E101</f>
        <v>0</v>
      </c>
      <c r="F100" s="51"/>
      <c r="G100" s="51"/>
    </row>
    <row r="101" spans="1:7" ht="40.5" hidden="1" customHeight="1" x14ac:dyDescent="0.25">
      <c r="A101" s="39" t="s">
        <v>44</v>
      </c>
      <c r="B101" s="72" t="s">
        <v>456</v>
      </c>
      <c r="C101" s="85" t="s">
        <v>614</v>
      </c>
      <c r="D101" s="85" t="s">
        <v>45</v>
      </c>
      <c r="E101" s="51"/>
      <c r="F101" s="51"/>
      <c r="G101" s="51"/>
    </row>
    <row r="102" spans="1:7" ht="15" customHeight="1" x14ac:dyDescent="0.25">
      <c r="A102" s="50" t="s">
        <v>416</v>
      </c>
      <c r="B102" s="72" t="s">
        <v>456</v>
      </c>
      <c r="C102" s="72" t="s">
        <v>461</v>
      </c>
      <c r="D102" s="72"/>
      <c r="E102" s="51">
        <f>E103</f>
        <v>70000</v>
      </c>
      <c r="F102" s="51">
        <f t="shared" ref="F102:G103" si="31">F103</f>
        <v>0</v>
      </c>
      <c r="G102" s="51">
        <f t="shared" si="31"/>
        <v>0</v>
      </c>
    </row>
    <row r="103" spans="1:7" ht="15" customHeight="1" x14ac:dyDescent="0.25">
      <c r="A103" s="50" t="s">
        <v>48</v>
      </c>
      <c r="B103" s="72" t="s">
        <v>456</v>
      </c>
      <c r="C103" s="72" t="s">
        <v>461</v>
      </c>
      <c r="D103" s="72" t="s">
        <v>49</v>
      </c>
      <c r="E103" s="51">
        <f>E104</f>
        <v>70000</v>
      </c>
      <c r="F103" s="51">
        <f t="shared" si="31"/>
        <v>0</v>
      </c>
      <c r="G103" s="51">
        <f t="shared" si="31"/>
        <v>0</v>
      </c>
    </row>
    <row r="104" spans="1:7" ht="15" customHeight="1" x14ac:dyDescent="0.25">
      <c r="A104" s="50" t="s">
        <v>50</v>
      </c>
      <c r="B104" s="72" t="s">
        <v>456</v>
      </c>
      <c r="C104" s="72" t="s">
        <v>461</v>
      </c>
      <c r="D104" s="72" t="s">
        <v>51</v>
      </c>
      <c r="E104" s="51">
        <v>70000</v>
      </c>
      <c r="F104" s="51"/>
      <c r="G104" s="51"/>
    </row>
    <row r="105" spans="1:7" ht="34.5" hidden="1" customHeight="1" x14ac:dyDescent="0.25">
      <c r="A105" s="50" t="s">
        <v>40</v>
      </c>
      <c r="B105" s="72" t="s">
        <v>456</v>
      </c>
      <c r="C105" s="32" t="s">
        <v>405</v>
      </c>
      <c r="D105" s="72"/>
      <c r="E105" s="51">
        <f>E106+E108+E113</f>
        <v>0</v>
      </c>
      <c r="F105" s="51">
        <f t="shared" ref="F105:G105" si="32">F106+F108</f>
        <v>0</v>
      </c>
      <c r="G105" s="51">
        <f t="shared" si="32"/>
        <v>0</v>
      </c>
    </row>
    <row r="106" spans="1:7" ht="38.25" hidden="1" customHeight="1" x14ac:dyDescent="0.25">
      <c r="A106" s="50" t="s">
        <v>35</v>
      </c>
      <c r="B106" s="72" t="s">
        <v>456</v>
      </c>
      <c r="C106" s="72" t="s">
        <v>462</v>
      </c>
      <c r="D106" s="72" t="s">
        <v>8</v>
      </c>
      <c r="E106" s="51">
        <f>E107</f>
        <v>0</v>
      </c>
      <c r="F106" s="51">
        <f t="shared" ref="F106:G106" si="33">F107</f>
        <v>0</v>
      </c>
      <c r="G106" s="51">
        <f t="shared" si="33"/>
        <v>0</v>
      </c>
    </row>
    <row r="107" spans="1:7" ht="15" hidden="1" customHeight="1" x14ac:dyDescent="0.25">
      <c r="A107" s="50" t="s">
        <v>36</v>
      </c>
      <c r="B107" s="72" t="s">
        <v>456</v>
      </c>
      <c r="C107" s="72" t="s">
        <v>462</v>
      </c>
      <c r="D107" s="72" t="s">
        <v>37</v>
      </c>
      <c r="E107" s="51"/>
      <c r="F107" s="51"/>
      <c r="G107" s="51"/>
    </row>
    <row r="108" spans="1:7" ht="42.75" hidden="1" customHeight="1" x14ac:dyDescent="0.25">
      <c r="A108" s="50" t="s">
        <v>42</v>
      </c>
      <c r="B108" s="72" t="s">
        <v>456</v>
      </c>
      <c r="C108" s="72" t="s">
        <v>462</v>
      </c>
      <c r="D108" s="72" t="s">
        <v>43</v>
      </c>
      <c r="E108" s="51">
        <f>E109</f>
        <v>0</v>
      </c>
      <c r="F108" s="51">
        <f t="shared" ref="F108:G108" si="34">F109</f>
        <v>0</v>
      </c>
      <c r="G108" s="51">
        <f t="shared" si="34"/>
        <v>0</v>
      </c>
    </row>
    <row r="109" spans="1:7" ht="42" hidden="1" customHeight="1" x14ac:dyDescent="0.25">
      <c r="A109" s="50" t="s">
        <v>44</v>
      </c>
      <c r="B109" s="72" t="s">
        <v>456</v>
      </c>
      <c r="C109" s="72" t="s">
        <v>462</v>
      </c>
      <c r="D109" s="72" t="s">
        <v>45</v>
      </c>
      <c r="E109" s="51"/>
      <c r="F109" s="51"/>
      <c r="G109" s="51"/>
    </row>
    <row r="110" spans="1:7" ht="22.5" hidden="1" customHeight="1" x14ac:dyDescent="0.25">
      <c r="A110" s="50" t="s">
        <v>46</v>
      </c>
      <c r="B110" s="72" t="s">
        <v>456</v>
      </c>
      <c r="C110" s="72" t="s">
        <v>463</v>
      </c>
      <c r="D110" s="72"/>
      <c r="E110" s="51">
        <f>E111</f>
        <v>0</v>
      </c>
      <c r="F110" s="51">
        <f t="shared" ref="F110:G111" si="35">F111</f>
        <v>0</v>
      </c>
      <c r="G110" s="51">
        <f t="shared" si="35"/>
        <v>0</v>
      </c>
    </row>
    <row r="111" spans="1:7" ht="22.5" hidden="1" customHeight="1" x14ac:dyDescent="0.25">
      <c r="A111" s="50" t="s">
        <v>48</v>
      </c>
      <c r="B111" s="72" t="s">
        <v>456</v>
      </c>
      <c r="C111" s="72" t="s">
        <v>463</v>
      </c>
      <c r="D111" s="72" t="s">
        <v>49</v>
      </c>
      <c r="E111" s="51">
        <f>E112</f>
        <v>0</v>
      </c>
      <c r="F111" s="51">
        <f t="shared" si="35"/>
        <v>0</v>
      </c>
      <c r="G111" s="51">
        <f t="shared" si="35"/>
        <v>0</v>
      </c>
    </row>
    <row r="112" spans="1:7" ht="22.5" hidden="1" customHeight="1" x14ac:dyDescent="0.25">
      <c r="A112" s="50" t="s">
        <v>50</v>
      </c>
      <c r="B112" s="72" t="s">
        <v>456</v>
      </c>
      <c r="C112" s="72" t="s">
        <v>463</v>
      </c>
      <c r="D112" s="72" t="s">
        <v>51</v>
      </c>
      <c r="E112" s="51"/>
      <c r="F112" s="51"/>
      <c r="G112" s="51"/>
    </row>
    <row r="113" spans="1:7" ht="22.5" hidden="1" customHeight="1" x14ac:dyDescent="0.25">
      <c r="A113" s="39" t="s">
        <v>404</v>
      </c>
      <c r="B113" s="72" t="s">
        <v>456</v>
      </c>
      <c r="C113" s="32" t="s">
        <v>405</v>
      </c>
      <c r="D113" s="32"/>
      <c r="E113" s="38">
        <f>E114</f>
        <v>0</v>
      </c>
      <c r="F113" s="51"/>
      <c r="G113" s="51"/>
    </row>
    <row r="114" spans="1:7" ht="57.75" hidden="1" customHeight="1" x14ac:dyDescent="0.25">
      <c r="A114" s="39" t="s">
        <v>35</v>
      </c>
      <c r="B114" s="72" t="s">
        <v>456</v>
      </c>
      <c r="C114" s="32" t="s">
        <v>405</v>
      </c>
      <c r="D114" s="32">
        <v>100</v>
      </c>
      <c r="E114" s="38">
        <f>E115</f>
        <v>0</v>
      </c>
      <c r="F114" s="51"/>
      <c r="G114" s="51"/>
    </row>
    <row r="115" spans="1:7" ht="22.5" hidden="1" customHeight="1" x14ac:dyDescent="0.25">
      <c r="A115" s="39" t="s">
        <v>96</v>
      </c>
      <c r="B115" s="72" t="s">
        <v>456</v>
      </c>
      <c r="C115" s="32" t="s">
        <v>405</v>
      </c>
      <c r="D115" s="32">
        <v>120</v>
      </c>
      <c r="E115" s="38"/>
      <c r="F115" s="51"/>
      <c r="G115" s="51"/>
    </row>
    <row r="116" spans="1:7" ht="35.25" hidden="1" customHeight="1" x14ac:dyDescent="0.25">
      <c r="A116" s="2" t="s">
        <v>400</v>
      </c>
      <c r="B116" s="72" t="s">
        <v>456</v>
      </c>
      <c r="C116" s="28" t="s">
        <v>401</v>
      </c>
      <c r="D116" s="28"/>
      <c r="E116" s="38">
        <f>E117</f>
        <v>0</v>
      </c>
      <c r="F116" s="51"/>
      <c r="G116" s="51"/>
    </row>
    <row r="117" spans="1:7" ht="39.75" hidden="1" customHeight="1" x14ac:dyDescent="0.25">
      <c r="A117" s="2" t="s">
        <v>42</v>
      </c>
      <c r="B117" s="72" t="s">
        <v>456</v>
      </c>
      <c r="C117" s="28" t="s">
        <v>401</v>
      </c>
      <c r="D117" s="28" t="s">
        <v>43</v>
      </c>
      <c r="E117" s="38">
        <f>E118</f>
        <v>0</v>
      </c>
      <c r="F117" s="51"/>
      <c r="G117" s="51"/>
    </row>
    <row r="118" spans="1:7" ht="42" hidden="1" customHeight="1" x14ac:dyDescent="0.25">
      <c r="A118" s="2" t="s">
        <v>44</v>
      </c>
      <c r="B118" s="72" t="s">
        <v>456</v>
      </c>
      <c r="C118" s="28" t="s">
        <v>401</v>
      </c>
      <c r="D118" s="28" t="s">
        <v>45</v>
      </c>
      <c r="E118" s="38">
        <v>0</v>
      </c>
      <c r="F118" s="51"/>
      <c r="G118" s="51"/>
    </row>
    <row r="119" spans="1:7" ht="15" hidden="1" customHeight="1" x14ac:dyDescent="0.25">
      <c r="A119" s="50" t="s">
        <v>144</v>
      </c>
      <c r="B119" s="72" t="s">
        <v>456</v>
      </c>
      <c r="C119" s="72" t="s">
        <v>464</v>
      </c>
      <c r="D119" s="72"/>
      <c r="E119" s="51">
        <f>E120</f>
        <v>0</v>
      </c>
      <c r="F119" s="51">
        <f t="shared" ref="F119:G120" si="36">F120</f>
        <v>0</v>
      </c>
      <c r="G119" s="51">
        <f t="shared" si="36"/>
        <v>0</v>
      </c>
    </row>
    <row r="120" spans="1:7" ht="15" hidden="1" customHeight="1" x14ac:dyDescent="0.25">
      <c r="A120" s="50" t="s">
        <v>48</v>
      </c>
      <c r="B120" s="72" t="s">
        <v>456</v>
      </c>
      <c r="C120" s="72" t="s">
        <v>464</v>
      </c>
      <c r="D120" s="72" t="s">
        <v>49</v>
      </c>
      <c r="E120" s="51">
        <f>E121</f>
        <v>0</v>
      </c>
      <c r="F120" s="51">
        <f t="shared" si="36"/>
        <v>0</v>
      </c>
      <c r="G120" s="51">
        <f t="shared" si="36"/>
        <v>0</v>
      </c>
    </row>
    <row r="121" spans="1:7" ht="15" hidden="1" customHeight="1" x14ac:dyDescent="0.25">
      <c r="A121" s="50" t="s">
        <v>142</v>
      </c>
      <c r="B121" s="72" t="s">
        <v>456</v>
      </c>
      <c r="C121" s="72" t="s">
        <v>464</v>
      </c>
      <c r="D121" s="72" t="s">
        <v>143</v>
      </c>
      <c r="E121" s="51">
        <v>0</v>
      </c>
      <c r="F121" s="51"/>
      <c r="G121" s="51"/>
    </row>
    <row r="122" spans="1:7" ht="86.25" hidden="1" customHeight="1" x14ac:dyDescent="0.25">
      <c r="A122" s="50" t="s">
        <v>418</v>
      </c>
      <c r="B122" s="72" t="s">
        <v>456</v>
      </c>
      <c r="C122" s="72" t="s">
        <v>465</v>
      </c>
      <c r="D122" s="72"/>
      <c r="E122" s="51">
        <f>E123</f>
        <v>0</v>
      </c>
      <c r="F122" s="51"/>
      <c r="G122" s="51"/>
    </row>
    <row r="123" spans="1:7" ht="38.25" hidden="1" customHeight="1" x14ac:dyDescent="0.25">
      <c r="A123" s="50" t="s">
        <v>42</v>
      </c>
      <c r="B123" s="72" t="s">
        <v>456</v>
      </c>
      <c r="C123" s="72" t="s">
        <v>465</v>
      </c>
      <c r="D123" s="72">
        <v>200</v>
      </c>
      <c r="E123" s="51">
        <f>E124</f>
        <v>0</v>
      </c>
      <c r="F123" s="51"/>
      <c r="G123" s="51"/>
    </row>
    <row r="124" spans="1:7" ht="39" hidden="1" customHeight="1" x14ac:dyDescent="0.25">
      <c r="A124" s="50" t="s">
        <v>44</v>
      </c>
      <c r="B124" s="72" t="s">
        <v>456</v>
      </c>
      <c r="C124" s="72" t="s">
        <v>465</v>
      </c>
      <c r="D124" s="72">
        <v>240</v>
      </c>
      <c r="E124" s="51"/>
      <c r="F124" s="51"/>
      <c r="G124" s="51"/>
    </row>
    <row r="125" spans="1:7" hidden="1" x14ac:dyDescent="0.25">
      <c r="A125" s="50" t="s">
        <v>174</v>
      </c>
      <c r="B125" s="72" t="s">
        <v>466</v>
      </c>
      <c r="C125" s="72"/>
      <c r="D125" s="72"/>
      <c r="E125" s="51">
        <f>E126</f>
        <v>0</v>
      </c>
      <c r="F125" s="51">
        <f t="shared" ref="F125:G128" si="37">F126</f>
        <v>0</v>
      </c>
      <c r="G125" s="51">
        <f t="shared" si="37"/>
        <v>0</v>
      </c>
    </row>
    <row r="126" spans="1:7" hidden="1" x14ac:dyDescent="0.25">
      <c r="A126" s="50" t="s">
        <v>175</v>
      </c>
      <c r="B126" s="72" t="s">
        <v>467</v>
      </c>
      <c r="C126" s="72"/>
      <c r="D126" s="72"/>
      <c r="E126" s="51">
        <f>E127</f>
        <v>0</v>
      </c>
      <c r="F126" s="51">
        <f t="shared" si="37"/>
        <v>0</v>
      </c>
      <c r="G126" s="51">
        <f t="shared" si="37"/>
        <v>0</v>
      </c>
    </row>
    <row r="127" spans="1:7" ht="37.5" hidden="1" customHeight="1" x14ac:dyDescent="0.25">
      <c r="A127" s="50" t="s">
        <v>176</v>
      </c>
      <c r="B127" s="72" t="s">
        <v>467</v>
      </c>
      <c r="C127" s="72" t="s">
        <v>468</v>
      </c>
      <c r="D127" s="72"/>
      <c r="E127" s="51">
        <f>E128</f>
        <v>0</v>
      </c>
      <c r="F127" s="51">
        <f t="shared" si="37"/>
        <v>0</v>
      </c>
      <c r="G127" s="51">
        <f t="shared" si="37"/>
        <v>0</v>
      </c>
    </row>
    <row r="128" spans="1:7" hidden="1" x14ac:dyDescent="0.25">
      <c r="A128" s="50" t="s">
        <v>151</v>
      </c>
      <c r="B128" s="72" t="s">
        <v>467</v>
      </c>
      <c r="C128" s="72" t="s">
        <v>468</v>
      </c>
      <c r="D128" s="72" t="s">
        <v>152</v>
      </c>
      <c r="E128" s="51">
        <f>E129</f>
        <v>0</v>
      </c>
      <c r="F128" s="51">
        <f t="shared" si="37"/>
        <v>0</v>
      </c>
      <c r="G128" s="51">
        <f t="shared" si="37"/>
        <v>0</v>
      </c>
    </row>
    <row r="129" spans="1:7" ht="14.25" hidden="1" customHeight="1" x14ac:dyDescent="0.25">
      <c r="A129" s="50" t="s">
        <v>170</v>
      </c>
      <c r="B129" s="72" t="s">
        <v>467</v>
      </c>
      <c r="C129" s="72" t="s">
        <v>468</v>
      </c>
      <c r="D129" s="72" t="s">
        <v>171</v>
      </c>
      <c r="E129" s="51"/>
      <c r="F129" s="51"/>
      <c r="G129" s="51"/>
    </row>
    <row r="130" spans="1:7" ht="31.5" hidden="1" x14ac:dyDescent="0.25">
      <c r="A130" s="50" t="s">
        <v>469</v>
      </c>
      <c r="B130" s="72" t="s">
        <v>470</v>
      </c>
      <c r="C130" s="72"/>
      <c r="D130" s="72"/>
      <c r="E130" s="51">
        <f>E131+E140+E146</f>
        <v>0</v>
      </c>
      <c r="F130" s="51">
        <f t="shared" ref="F130:G130" si="38">F131</f>
        <v>0</v>
      </c>
      <c r="G130" s="51">
        <f t="shared" si="38"/>
        <v>0</v>
      </c>
    </row>
    <row r="131" spans="1:7" ht="31.5" hidden="1" x14ac:dyDescent="0.25">
      <c r="A131" s="50" t="s">
        <v>420</v>
      </c>
      <c r="B131" s="72" t="s">
        <v>471</v>
      </c>
      <c r="C131" s="72"/>
      <c r="D131" s="72"/>
      <c r="E131" s="51">
        <f>E132+E137</f>
        <v>0</v>
      </c>
      <c r="F131" s="51">
        <f t="shared" ref="F131:G131" si="39">F132+F137</f>
        <v>0</v>
      </c>
      <c r="G131" s="51">
        <f t="shared" si="39"/>
        <v>0</v>
      </c>
    </row>
    <row r="132" spans="1:7" hidden="1" x14ac:dyDescent="0.25">
      <c r="A132" s="50" t="s">
        <v>179</v>
      </c>
      <c r="B132" s="72" t="s">
        <v>471</v>
      </c>
      <c r="C132" s="72" t="s">
        <v>472</v>
      </c>
      <c r="D132" s="72"/>
      <c r="E132" s="51">
        <f>E133+E135</f>
        <v>0</v>
      </c>
      <c r="F132" s="51">
        <f t="shared" ref="F132:G132" si="40">F133+F135</f>
        <v>0</v>
      </c>
      <c r="G132" s="51">
        <f t="shared" si="40"/>
        <v>0</v>
      </c>
    </row>
    <row r="133" spans="1:7" ht="63" hidden="1" x14ac:dyDescent="0.25">
      <c r="A133" s="50" t="s">
        <v>35</v>
      </c>
      <c r="B133" s="72" t="s">
        <v>471</v>
      </c>
      <c r="C133" s="72" t="s">
        <v>472</v>
      </c>
      <c r="D133" s="72" t="s">
        <v>8</v>
      </c>
      <c r="E133" s="51">
        <f>E134</f>
        <v>0</v>
      </c>
      <c r="F133" s="51">
        <f t="shared" ref="F133:G133" si="41">F134</f>
        <v>0</v>
      </c>
      <c r="G133" s="51">
        <f t="shared" si="41"/>
        <v>0</v>
      </c>
    </row>
    <row r="134" spans="1:7" hidden="1" x14ac:dyDescent="0.25">
      <c r="A134" s="50" t="s">
        <v>96</v>
      </c>
      <c r="B134" s="72" t="s">
        <v>471</v>
      </c>
      <c r="C134" s="72" t="s">
        <v>472</v>
      </c>
      <c r="D134" s="72" t="s">
        <v>97</v>
      </c>
      <c r="E134" s="51"/>
      <c r="F134" s="51"/>
      <c r="G134" s="51"/>
    </row>
    <row r="135" spans="1:7" ht="31.5" hidden="1" x14ac:dyDescent="0.25">
      <c r="A135" s="50" t="s">
        <v>42</v>
      </c>
      <c r="B135" s="72" t="s">
        <v>471</v>
      </c>
      <c r="C135" s="72" t="s">
        <v>472</v>
      </c>
      <c r="D135" s="72" t="s">
        <v>43</v>
      </c>
      <c r="E135" s="51">
        <f>E136</f>
        <v>0</v>
      </c>
      <c r="F135" s="51">
        <f t="shared" ref="F135:G135" si="42">F136</f>
        <v>0</v>
      </c>
      <c r="G135" s="51">
        <f t="shared" si="42"/>
        <v>0</v>
      </c>
    </row>
    <row r="136" spans="1:7" ht="31.5" hidden="1" x14ac:dyDescent="0.25">
      <c r="A136" s="50" t="s">
        <v>44</v>
      </c>
      <c r="B136" s="72" t="s">
        <v>471</v>
      </c>
      <c r="C136" s="72" t="s">
        <v>472</v>
      </c>
      <c r="D136" s="72" t="s">
        <v>45</v>
      </c>
      <c r="E136" s="51">
        <v>0</v>
      </c>
      <c r="F136" s="51"/>
      <c r="G136" s="51"/>
    </row>
    <row r="137" spans="1:7" ht="21" hidden="1" customHeight="1" x14ac:dyDescent="0.25">
      <c r="A137" s="50" t="s">
        <v>46</v>
      </c>
      <c r="B137" s="72" t="s">
        <v>471</v>
      </c>
      <c r="C137" s="72" t="s">
        <v>446</v>
      </c>
      <c r="D137" s="72"/>
      <c r="E137" s="51">
        <f>E138</f>
        <v>0</v>
      </c>
      <c r="F137" s="51">
        <f t="shared" ref="F137:G138" si="43">F138</f>
        <v>0</v>
      </c>
      <c r="G137" s="51">
        <f t="shared" si="43"/>
        <v>0</v>
      </c>
    </row>
    <row r="138" spans="1:7" hidden="1" x14ac:dyDescent="0.25">
      <c r="A138" s="50" t="s">
        <v>48</v>
      </c>
      <c r="B138" s="72" t="s">
        <v>471</v>
      </c>
      <c r="C138" s="72" t="s">
        <v>446</v>
      </c>
      <c r="D138" s="72" t="s">
        <v>49</v>
      </c>
      <c r="E138" s="51">
        <f>E139</f>
        <v>0</v>
      </c>
      <c r="F138" s="51">
        <f t="shared" si="43"/>
        <v>0</v>
      </c>
      <c r="G138" s="51">
        <f t="shared" si="43"/>
        <v>0</v>
      </c>
    </row>
    <row r="139" spans="1:7" hidden="1" x14ac:dyDescent="0.25">
      <c r="A139" s="50" t="s">
        <v>50</v>
      </c>
      <c r="B139" s="72" t="s">
        <v>471</v>
      </c>
      <c r="C139" s="72" t="s">
        <v>446</v>
      </c>
      <c r="D139" s="72" t="s">
        <v>51</v>
      </c>
      <c r="E139" s="51"/>
      <c r="F139" s="51"/>
      <c r="G139" s="51"/>
    </row>
    <row r="140" spans="1:7" hidden="1" x14ac:dyDescent="0.25">
      <c r="A140" s="50" t="s">
        <v>406</v>
      </c>
      <c r="B140" s="72" t="s">
        <v>473</v>
      </c>
      <c r="C140" s="72"/>
      <c r="D140" s="72"/>
      <c r="E140" s="51">
        <f>E141</f>
        <v>0</v>
      </c>
      <c r="F140" s="51"/>
      <c r="G140" s="51"/>
    </row>
    <row r="141" spans="1:7" hidden="1" x14ac:dyDescent="0.25">
      <c r="A141" s="50" t="s">
        <v>140</v>
      </c>
      <c r="B141" s="72" t="s">
        <v>473</v>
      </c>
      <c r="C141" s="72" t="s">
        <v>455</v>
      </c>
      <c r="D141" s="72"/>
      <c r="E141" s="51">
        <f>E144+E142</f>
        <v>0</v>
      </c>
      <c r="F141" s="51"/>
      <c r="G141" s="51"/>
    </row>
    <row r="142" spans="1:7" ht="31.5" hidden="1" x14ac:dyDescent="0.25">
      <c r="A142" s="50" t="s">
        <v>42</v>
      </c>
      <c r="B142" s="72" t="s">
        <v>473</v>
      </c>
      <c r="C142" s="72" t="s">
        <v>455</v>
      </c>
      <c r="D142" s="72">
        <v>200</v>
      </c>
      <c r="E142" s="51">
        <f>E143</f>
        <v>0</v>
      </c>
      <c r="F142" s="51"/>
      <c r="G142" s="51"/>
    </row>
    <row r="143" spans="1:7" ht="31.5" hidden="1" x14ac:dyDescent="0.25">
      <c r="A143" s="50" t="s">
        <v>44</v>
      </c>
      <c r="B143" s="72" t="s">
        <v>473</v>
      </c>
      <c r="C143" s="72" t="s">
        <v>455</v>
      </c>
      <c r="D143" s="72">
        <v>240</v>
      </c>
      <c r="E143" s="51"/>
      <c r="F143" s="51"/>
      <c r="G143" s="51"/>
    </row>
    <row r="144" spans="1:7" ht="28.5" hidden="1" customHeight="1" x14ac:dyDescent="0.25">
      <c r="A144" s="50" t="s">
        <v>151</v>
      </c>
      <c r="B144" s="72" t="s">
        <v>473</v>
      </c>
      <c r="C144" s="72" t="s">
        <v>455</v>
      </c>
      <c r="D144" s="72" t="s">
        <v>152</v>
      </c>
      <c r="E144" s="51">
        <f>E145</f>
        <v>0</v>
      </c>
      <c r="F144" s="51"/>
      <c r="G144" s="51"/>
    </row>
    <row r="145" spans="1:7" hidden="1" x14ac:dyDescent="0.25">
      <c r="A145" s="50" t="s">
        <v>13</v>
      </c>
      <c r="B145" s="72" t="s">
        <v>473</v>
      </c>
      <c r="C145" s="72" t="s">
        <v>455</v>
      </c>
      <c r="D145" s="72" t="s">
        <v>199</v>
      </c>
      <c r="E145" s="51"/>
      <c r="F145" s="51"/>
      <c r="G145" s="51"/>
    </row>
    <row r="146" spans="1:7" ht="31.5" hidden="1" x14ac:dyDescent="0.25">
      <c r="A146" s="50" t="s">
        <v>181</v>
      </c>
      <c r="B146" s="72" t="s">
        <v>474</v>
      </c>
      <c r="C146" s="72"/>
      <c r="D146" s="72"/>
      <c r="E146" s="51">
        <f>E147+E150</f>
        <v>0</v>
      </c>
      <c r="F146" s="51">
        <f t="shared" ref="F146:G146" si="44">F147+F150</f>
        <v>0</v>
      </c>
      <c r="G146" s="51">
        <f t="shared" si="44"/>
        <v>0</v>
      </c>
    </row>
    <row r="147" spans="1:7" ht="31.5" hidden="1" x14ac:dyDescent="0.25">
      <c r="A147" s="50" t="s">
        <v>182</v>
      </c>
      <c r="B147" s="72" t="s">
        <v>474</v>
      </c>
      <c r="C147" s="72" t="s">
        <v>475</v>
      </c>
      <c r="D147" s="72"/>
      <c r="E147" s="51">
        <f>E148</f>
        <v>0</v>
      </c>
      <c r="F147" s="51">
        <f t="shared" ref="F147:G148" si="45">F148</f>
        <v>0</v>
      </c>
      <c r="G147" s="51">
        <f t="shared" si="45"/>
        <v>0</v>
      </c>
    </row>
    <row r="148" spans="1:7" ht="31.5" hidden="1" x14ac:dyDescent="0.25">
      <c r="A148" s="50" t="s">
        <v>42</v>
      </c>
      <c r="B148" s="72" t="s">
        <v>474</v>
      </c>
      <c r="C148" s="72" t="s">
        <v>475</v>
      </c>
      <c r="D148" s="72" t="s">
        <v>43</v>
      </c>
      <c r="E148" s="51">
        <f>E149</f>
        <v>0</v>
      </c>
      <c r="F148" s="51">
        <f t="shared" si="45"/>
        <v>0</v>
      </c>
      <c r="G148" s="51">
        <f t="shared" si="45"/>
        <v>0</v>
      </c>
    </row>
    <row r="149" spans="1:7" ht="31.5" hidden="1" x14ac:dyDescent="0.25">
      <c r="A149" s="50" t="s">
        <v>44</v>
      </c>
      <c r="B149" s="72" t="s">
        <v>474</v>
      </c>
      <c r="C149" s="72" t="s">
        <v>475</v>
      </c>
      <c r="D149" s="72" t="s">
        <v>45</v>
      </c>
      <c r="E149" s="51"/>
      <c r="F149" s="51"/>
      <c r="G149" s="51"/>
    </row>
    <row r="150" spans="1:7" ht="47.25" hidden="1" x14ac:dyDescent="0.25">
      <c r="A150" s="50" t="s">
        <v>184</v>
      </c>
      <c r="B150" s="72" t="s">
        <v>474</v>
      </c>
      <c r="C150" s="72" t="s">
        <v>476</v>
      </c>
      <c r="D150" s="72"/>
      <c r="E150" s="51">
        <f>E151</f>
        <v>0</v>
      </c>
      <c r="F150" s="51">
        <f t="shared" ref="F150:G151" si="46">F151</f>
        <v>0</v>
      </c>
      <c r="G150" s="51">
        <f t="shared" si="46"/>
        <v>0</v>
      </c>
    </row>
    <row r="151" spans="1:7" ht="31.5" hidden="1" x14ac:dyDescent="0.25">
      <c r="A151" s="50" t="s">
        <v>42</v>
      </c>
      <c r="B151" s="72" t="s">
        <v>474</v>
      </c>
      <c r="C151" s="72" t="s">
        <v>476</v>
      </c>
      <c r="D151" s="72" t="s">
        <v>43</v>
      </c>
      <c r="E151" s="51">
        <f>E152</f>
        <v>0</v>
      </c>
      <c r="F151" s="51">
        <f t="shared" si="46"/>
        <v>0</v>
      </c>
      <c r="G151" s="51">
        <f t="shared" si="46"/>
        <v>0</v>
      </c>
    </row>
    <row r="152" spans="1:7" ht="31.5" hidden="1" x14ac:dyDescent="0.25">
      <c r="A152" s="50" t="s">
        <v>44</v>
      </c>
      <c r="B152" s="72" t="s">
        <v>474</v>
      </c>
      <c r="C152" s="72" t="s">
        <v>476</v>
      </c>
      <c r="D152" s="72" t="s">
        <v>45</v>
      </c>
      <c r="E152" s="51"/>
      <c r="F152" s="51"/>
      <c r="G152" s="51"/>
    </row>
    <row r="153" spans="1:7" x14ac:dyDescent="0.25">
      <c r="A153" s="50" t="s">
        <v>477</v>
      </c>
      <c r="B153" s="72" t="s">
        <v>478</v>
      </c>
      <c r="C153" s="72"/>
      <c r="D153" s="72"/>
      <c r="E153" s="51">
        <f>E154+E158+E162+E172</f>
        <v>6500000</v>
      </c>
      <c r="F153" s="51">
        <f t="shared" ref="F153:G153" si="47">F154+F158+F162+F172</f>
        <v>0</v>
      </c>
      <c r="G153" s="51">
        <f t="shared" si="47"/>
        <v>0</v>
      </c>
    </row>
    <row r="154" spans="1:7" hidden="1" x14ac:dyDescent="0.25">
      <c r="A154" s="50" t="s">
        <v>186</v>
      </c>
      <c r="B154" s="72" t="s">
        <v>479</v>
      </c>
      <c r="C154" s="72"/>
      <c r="D154" s="72"/>
      <c r="E154" s="51">
        <f>E155</f>
        <v>0</v>
      </c>
      <c r="F154" s="51">
        <f t="shared" ref="F154:G156" si="48">F155</f>
        <v>0</v>
      </c>
      <c r="G154" s="51">
        <f t="shared" si="48"/>
        <v>0</v>
      </c>
    </row>
    <row r="155" spans="1:7" ht="114.75" hidden="1" customHeight="1" x14ac:dyDescent="0.25">
      <c r="A155" s="50" t="s">
        <v>187</v>
      </c>
      <c r="B155" s="72" t="s">
        <v>479</v>
      </c>
      <c r="C155" s="72" t="s">
        <v>480</v>
      </c>
      <c r="D155" s="72"/>
      <c r="E155" s="51">
        <f>E156</f>
        <v>0</v>
      </c>
      <c r="F155" s="51">
        <f t="shared" si="48"/>
        <v>0</v>
      </c>
      <c r="G155" s="51">
        <f t="shared" si="48"/>
        <v>0</v>
      </c>
    </row>
    <row r="156" spans="1:7" ht="31.5" hidden="1" x14ac:dyDescent="0.25">
      <c r="A156" s="50" t="s">
        <v>42</v>
      </c>
      <c r="B156" s="72" t="s">
        <v>479</v>
      </c>
      <c r="C156" s="72" t="s">
        <v>480</v>
      </c>
      <c r="D156" s="72" t="s">
        <v>43</v>
      </c>
      <c r="E156" s="51">
        <f>E157</f>
        <v>0</v>
      </c>
      <c r="F156" s="51">
        <f t="shared" si="48"/>
        <v>0</v>
      </c>
      <c r="G156" s="51">
        <f t="shared" si="48"/>
        <v>0</v>
      </c>
    </row>
    <row r="157" spans="1:7" ht="31.5" hidden="1" x14ac:dyDescent="0.25">
      <c r="A157" s="50" t="s">
        <v>44</v>
      </c>
      <c r="B157" s="72" t="s">
        <v>479</v>
      </c>
      <c r="C157" s="72" t="s">
        <v>480</v>
      </c>
      <c r="D157" s="72" t="s">
        <v>45</v>
      </c>
      <c r="E157" s="51"/>
      <c r="F157" s="51"/>
      <c r="G157" s="51"/>
    </row>
    <row r="158" spans="1:7" x14ac:dyDescent="0.25">
      <c r="A158" s="50" t="s">
        <v>189</v>
      </c>
      <c r="B158" s="72" t="s">
        <v>481</v>
      </c>
      <c r="C158" s="72"/>
      <c r="D158" s="72"/>
      <c r="E158" s="51">
        <f>E159</f>
        <v>0</v>
      </c>
      <c r="F158" s="51">
        <f t="shared" ref="F158:G160" si="49">F159</f>
        <v>0</v>
      </c>
      <c r="G158" s="51">
        <f t="shared" si="49"/>
        <v>0</v>
      </c>
    </row>
    <row r="159" spans="1:7" ht="63" hidden="1" x14ac:dyDescent="0.25">
      <c r="A159" s="50" t="s">
        <v>191</v>
      </c>
      <c r="B159" s="72" t="s">
        <v>481</v>
      </c>
      <c r="C159" s="72" t="s">
        <v>482</v>
      </c>
      <c r="D159" s="72"/>
      <c r="E159" s="51">
        <f>E160</f>
        <v>0</v>
      </c>
      <c r="F159" s="51">
        <f t="shared" si="49"/>
        <v>0</v>
      </c>
      <c r="G159" s="51">
        <f t="shared" si="49"/>
        <v>0</v>
      </c>
    </row>
    <row r="160" spans="1:7" hidden="1" x14ac:dyDescent="0.25">
      <c r="A160" s="50" t="s">
        <v>48</v>
      </c>
      <c r="B160" s="72" t="s">
        <v>481</v>
      </c>
      <c r="C160" s="72" t="s">
        <v>482</v>
      </c>
      <c r="D160" s="72" t="s">
        <v>49</v>
      </c>
      <c r="E160" s="51">
        <f>E161</f>
        <v>0</v>
      </c>
      <c r="F160" s="51">
        <f t="shared" si="49"/>
        <v>0</v>
      </c>
      <c r="G160" s="51">
        <f t="shared" si="49"/>
        <v>0</v>
      </c>
    </row>
    <row r="161" spans="1:7" ht="47.25" hidden="1" x14ac:dyDescent="0.25">
      <c r="A161" s="50" t="s">
        <v>193</v>
      </c>
      <c r="B161" s="72" t="s">
        <v>481</v>
      </c>
      <c r="C161" s="72" t="s">
        <v>482</v>
      </c>
      <c r="D161" s="72" t="s">
        <v>9</v>
      </c>
      <c r="E161" s="51">
        <v>0</v>
      </c>
      <c r="F161" s="51"/>
      <c r="G161" s="51"/>
    </row>
    <row r="162" spans="1:7" x14ac:dyDescent="0.25">
      <c r="A162" s="50" t="s">
        <v>194</v>
      </c>
      <c r="B162" s="72" t="s">
        <v>483</v>
      </c>
      <c r="C162" s="72"/>
      <c r="D162" s="72"/>
      <c r="E162" s="51">
        <f>E163+E166+E169</f>
        <v>6110000</v>
      </c>
      <c r="F162" s="51">
        <f t="shared" ref="F162:G162" si="50">F163+F166</f>
        <v>0</v>
      </c>
      <c r="G162" s="51">
        <f t="shared" si="50"/>
        <v>0</v>
      </c>
    </row>
    <row r="163" spans="1:7" ht="31.5" hidden="1" x14ac:dyDescent="0.25">
      <c r="A163" s="50" t="s">
        <v>195</v>
      </c>
      <c r="B163" s="72" t="s">
        <v>483</v>
      </c>
      <c r="C163" s="72" t="s">
        <v>484</v>
      </c>
      <c r="D163" s="72"/>
      <c r="E163" s="51">
        <f>E164</f>
        <v>0</v>
      </c>
      <c r="F163" s="51">
        <f t="shared" ref="F163:G164" si="51">F164</f>
        <v>0</v>
      </c>
      <c r="G163" s="51">
        <f t="shared" si="51"/>
        <v>0</v>
      </c>
    </row>
    <row r="164" spans="1:7" ht="31.5" hidden="1" x14ac:dyDescent="0.25">
      <c r="A164" s="50" t="s">
        <v>42</v>
      </c>
      <c r="B164" s="72" t="s">
        <v>483</v>
      </c>
      <c r="C164" s="72" t="s">
        <v>484</v>
      </c>
      <c r="D164" s="72" t="s">
        <v>43</v>
      </c>
      <c r="E164" s="51">
        <f>E165</f>
        <v>0</v>
      </c>
      <c r="F164" s="51">
        <f t="shared" si="51"/>
        <v>0</v>
      </c>
      <c r="G164" s="51">
        <f t="shared" si="51"/>
        <v>0</v>
      </c>
    </row>
    <row r="165" spans="1:7" ht="31.5" hidden="1" x14ac:dyDescent="0.25">
      <c r="A165" s="50" t="s">
        <v>44</v>
      </c>
      <c r="B165" s="72" t="s">
        <v>483</v>
      </c>
      <c r="C165" s="72" t="s">
        <v>484</v>
      </c>
      <c r="D165" s="72" t="s">
        <v>45</v>
      </c>
      <c r="E165" s="51"/>
      <c r="F165" s="51"/>
      <c r="G165" s="51"/>
    </row>
    <row r="166" spans="1:7" ht="164.25" customHeight="1" x14ac:dyDescent="0.25">
      <c r="A166" s="50" t="s">
        <v>197</v>
      </c>
      <c r="B166" s="72" t="s">
        <v>483</v>
      </c>
      <c r="C166" s="72" t="s">
        <v>485</v>
      </c>
      <c r="D166" s="72"/>
      <c r="E166" s="51">
        <f>E167</f>
        <v>-390000</v>
      </c>
      <c r="F166" s="51">
        <f t="shared" ref="F166:G167" si="52">F167</f>
        <v>0</v>
      </c>
      <c r="G166" s="51">
        <f t="shared" si="52"/>
        <v>0</v>
      </c>
    </row>
    <row r="167" spans="1:7" x14ac:dyDescent="0.25">
      <c r="A167" s="50" t="s">
        <v>151</v>
      </c>
      <c r="B167" s="72" t="s">
        <v>483</v>
      </c>
      <c r="C167" s="72" t="s">
        <v>485</v>
      </c>
      <c r="D167" s="72" t="s">
        <v>152</v>
      </c>
      <c r="E167" s="51">
        <f>E168</f>
        <v>-390000</v>
      </c>
      <c r="F167" s="51">
        <f t="shared" si="52"/>
        <v>0</v>
      </c>
      <c r="G167" s="51">
        <f t="shared" si="52"/>
        <v>0</v>
      </c>
    </row>
    <row r="168" spans="1:7" x14ac:dyDescent="0.25">
      <c r="A168" s="50" t="s">
        <v>13</v>
      </c>
      <c r="B168" s="72" t="s">
        <v>483</v>
      </c>
      <c r="C168" s="72" t="s">
        <v>485</v>
      </c>
      <c r="D168" s="72" t="s">
        <v>199</v>
      </c>
      <c r="E168" s="51">
        <v>-390000</v>
      </c>
      <c r="F168" s="51"/>
      <c r="G168" s="51"/>
    </row>
    <row r="169" spans="1:7" ht="31.5" x14ac:dyDescent="0.25">
      <c r="A169" s="50" t="s">
        <v>195</v>
      </c>
      <c r="B169" s="72" t="s">
        <v>483</v>
      </c>
      <c r="C169" s="72" t="s">
        <v>982</v>
      </c>
      <c r="D169" s="72"/>
      <c r="E169" s="51">
        <f>E170</f>
        <v>6500000</v>
      </c>
      <c r="F169" s="51"/>
      <c r="G169" s="51"/>
    </row>
    <row r="170" spans="1:7" x14ac:dyDescent="0.25">
      <c r="A170" s="50" t="s">
        <v>151</v>
      </c>
      <c r="B170" s="72" t="s">
        <v>483</v>
      </c>
      <c r="C170" s="72" t="s">
        <v>982</v>
      </c>
      <c r="D170" s="72">
        <v>500</v>
      </c>
      <c r="E170" s="51">
        <f>E171</f>
        <v>6500000</v>
      </c>
      <c r="F170" s="51"/>
      <c r="G170" s="51"/>
    </row>
    <row r="171" spans="1:7" x14ac:dyDescent="0.25">
      <c r="A171" s="50" t="s">
        <v>13</v>
      </c>
      <c r="B171" s="72" t="s">
        <v>483</v>
      </c>
      <c r="C171" s="72" t="s">
        <v>982</v>
      </c>
      <c r="D171" s="72">
        <v>540</v>
      </c>
      <c r="E171" s="51">
        <v>6500000</v>
      </c>
      <c r="F171" s="51"/>
      <c r="G171" s="51"/>
    </row>
    <row r="172" spans="1:7" x14ac:dyDescent="0.25">
      <c r="A172" s="50" t="s">
        <v>125</v>
      </c>
      <c r="B172" s="72" t="s">
        <v>486</v>
      </c>
      <c r="C172" s="72"/>
      <c r="D172" s="72"/>
      <c r="E172" s="51">
        <f>E173+E181+E184+E187+E190+E193+E178</f>
        <v>390000</v>
      </c>
      <c r="F172" s="51">
        <f>F173+F181+F184+F187+F190</f>
        <v>0</v>
      </c>
      <c r="G172" s="51">
        <f>G173+G181+G184+G187+G190</f>
        <v>0</v>
      </c>
    </row>
    <row r="173" spans="1:7" ht="47.25" hidden="1" x14ac:dyDescent="0.25">
      <c r="A173" s="50" t="s">
        <v>200</v>
      </c>
      <c r="B173" s="72" t="s">
        <v>486</v>
      </c>
      <c r="C173" s="72" t="s">
        <v>487</v>
      </c>
      <c r="D173" s="72"/>
      <c r="E173" s="51">
        <f>E174+E176</f>
        <v>0</v>
      </c>
      <c r="F173" s="51">
        <f t="shared" ref="F173:G173" si="53">F174+F176</f>
        <v>0</v>
      </c>
      <c r="G173" s="51">
        <f t="shared" si="53"/>
        <v>0</v>
      </c>
    </row>
    <row r="174" spans="1:7" ht="63" hidden="1" x14ac:dyDescent="0.25">
      <c r="A174" s="50" t="s">
        <v>35</v>
      </c>
      <c r="B174" s="72" t="s">
        <v>486</v>
      </c>
      <c r="C174" s="72" t="s">
        <v>487</v>
      </c>
      <c r="D174" s="72" t="s">
        <v>8</v>
      </c>
      <c r="E174" s="51">
        <f>E175</f>
        <v>0</v>
      </c>
      <c r="F174" s="51">
        <f t="shared" ref="F174:G174" si="54">F175</f>
        <v>0</v>
      </c>
      <c r="G174" s="51">
        <f t="shared" si="54"/>
        <v>0</v>
      </c>
    </row>
    <row r="175" spans="1:7" ht="31.5" hidden="1" x14ac:dyDescent="0.25">
      <c r="A175" s="50" t="s">
        <v>36</v>
      </c>
      <c r="B175" s="72" t="s">
        <v>486</v>
      </c>
      <c r="C175" s="72" t="s">
        <v>487</v>
      </c>
      <c r="D175" s="72" t="s">
        <v>37</v>
      </c>
      <c r="E175" s="51"/>
      <c r="F175" s="51"/>
      <c r="G175" s="51"/>
    </row>
    <row r="176" spans="1:7" ht="31.5" hidden="1" x14ac:dyDescent="0.25">
      <c r="A176" s="50" t="s">
        <v>42</v>
      </c>
      <c r="B176" s="72" t="s">
        <v>486</v>
      </c>
      <c r="C176" s="72" t="s">
        <v>487</v>
      </c>
      <c r="D176" s="72" t="s">
        <v>43</v>
      </c>
      <c r="E176" s="51">
        <f>E177</f>
        <v>0</v>
      </c>
      <c r="F176" s="51">
        <f t="shared" ref="F176:G176" si="55">F177</f>
        <v>0</v>
      </c>
      <c r="G176" s="51">
        <f t="shared" si="55"/>
        <v>0</v>
      </c>
    </row>
    <row r="177" spans="1:7" ht="31.5" hidden="1" x14ac:dyDescent="0.25">
      <c r="A177" s="50" t="s">
        <v>44</v>
      </c>
      <c r="B177" s="72" t="s">
        <v>486</v>
      </c>
      <c r="C177" s="72" t="s">
        <v>487</v>
      </c>
      <c r="D177" s="72" t="s">
        <v>45</v>
      </c>
      <c r="E177" s="51"/>
      <c r="F177" s="51"/>
      <c r="G177" s="51"/>
    </row>
    <row r="178" spans="1:7" ht="27.75" hidden="1" customHeight="1" x14ac:dyDescent="0.25">
      <c r="A178" s="50" t="s">
        <v>202</v>
      </c>
      <c r="B178" s="72" t="s">
        <v>486</v>
      </c>
      <c r="C178" s="72" t="s">
        <v>458</v>
      </c>
      <c r="D178" s="72"/>
      <c r="E178" s="51">
        <f>E179</f>
        <v>0</v>
      </c>
      <c r="F178" s="51"/>
      <c r="G178" s="51"/>
    </row>
    <row r="179" spans="1:7" ht="31.5" hidden="1" x14ac:dyDescent="0.25">
      <c r="A179" s="50" t="s">
        <v>42</v>
      </c>
      <c r="B179" s="72" t="s">
        <v>486</v>
      </c>
      <c r="C179" s="72" t="s">
        <v>458</v>
      </c>
      <c r="D179" s="72">
        <v>200</v>
      </c>
      <c r="E179" s="51">
        <f>E180</f>
        <v>0</v>
      </c>
      <c r="F179" s="51"/>
      <c r="G179" s="51"/>
    </row>
    <row r="180" spans="1:7" ht="31.5" hidden="1" x14ac:dyDescent="0.25">
      <c r="A180" s="50" t="s">
        <v>44</v>
      </c>
      <c r="B180" s="72" t="s">
        <v>486</v>
      </c>
      <c r="C180" s="72" t="s">
        <v>458</v>
      </c>
      <c r="D180" s="72">
        <v>240</v>
      </c>
      <c r="E180" s="51"/>
      <c r="F180" s="51"/>
      <c r="G180" s="51"/>
    </row>
    <row r="181" spans="1:7" hidden="1" x14ac:dyDescent="0.25">
      <c r="A181" s="50" t="s">
        <v>129</v>
      </c>
      <c r="B181" s="72" t="s">
        <v>486</v>
      </c>
      <c r="C181" s="72" t="s">
        <v>488</v>
      </c>
      <c r="D181" s="72"/>
      <c r="E181" s="51">
        <f>E182</f>
        <v>0</v>
      </c>
      <c r="F181" s="51">
        <f t="shared" ref="F181:G182" si="56">F182</f>
        <v>0</v>
      </c>
      <c r="G181" s="51">
        <f t="shared" si="56"/>
        <v>0</v>
      </c>
    </row>
    <row r="182" spans="1:7" ht="31.5" hidden="1" x14ac:dyDescent="0.25">
      <c r="A182" s="50" t="s">
        <v>42</v>
      </c>
      <c r="B182" s="72" t="s">
        <v>486</v>
      </c>
      <c r="C182" s="72" t="s">
        <v>488</v>
      </c>
      <c r="D182" s="72" t="s">
        <v>43</v>
      </c>
      <c r="E182" s="51">
        <f>E183</f>
        <v>0</v>
      </c>
      <c r="F182" s="51">
        <f t="shared" si="56"/>
        <v>0</v>
      </c>
      <c r="G182" s="51">
        <f t="shared" si="56"/>
        <v>0</v>
      </c>
    </row>
    <row r="183" spans="1:7" ht="31.5" hidden="1" x14ac:dyDescent="0.25">
      <c r="A183" s="50" t="s">
        <v>44</v>
      </c>
      <c r="B183" s="72" t="s">
        <v>486</v>
      </c>
      <c r="C183" s="72" t="s">
        <v>488</v>
      </c>
      <c r="D183" s="72" t="s">
        <v>45</v>
      </c>
      <c r="E183" s="51"/>
      <c r="F183" s="51"/>
      <c r="G183" s="51"/>
    </row>
    <row r="184" spans="1:7" ht="87.75" hidden="1" customHeight="1" x14ac:dyDescent="0.25">
      <c r="A184" s="50" t="s">
        <v>422</v>
      </c>
      <c r="B184" s="72" t="s">
        <v>486</v>
      </c>
      <c r="C184" s="72" t="s">
        <v>489</v>
      </c>
      <c r="D184" s="72"/>
      <c r="E184" s="51">
        <f>E185</f>
        <v>0</v>
      </c>
      <c r="F184" s="51">
        <f t="shared" ref="F184:G185" si="57">F185</f>
        <v>0</v>
      </c>
      <c r="G184" s="51">
        <f t="shared" si="57"/>
        <v>0</v>
      </c>
    </row>
    <row r="185" spans="1:7" hidden="1" x14ac:dyDescent="0.25">
      <c r="A185" s="50" t="s">
        <v>151</v>
      </c>
      <c r="B185" s="72" t="s">
        <v>486</v>
      </c>
      <c r="C185" s="72" t="s">
        <v>489</v>
      </c>
      <c r="D185" s="72" t="s">
        <v>152</v>
      </c>
      <c r="E185" s="51">
        <f>E186</f>
        <v>0</v>
      </c>
      <c r="F185" s="51">
        <f t="shared" si="57"/>
        <v>0</v>
      </c>
      <c r="G185" s="51">
        <f t="shared" si="57"/>
        <v>0</v>
      </c>
    </row>
    <row r="186" spans="1:7" hidden="1" x14ac:dyDescent="0.25">
      <c r="A186" s="50" t="s">
        <v>13</v>
      </c>
      <c r="B186" s="72" t="s">
        <v>486</v>
      </c>
      <c r="C186" s="72" t="s">
        <v>489</v>
      </c>
      <c r="D186" s="72" t="s">
        <v>199</v>
      </c>
      <c r="E186" s="51"/>
      <c r="F186" s="51"/>
      <c r="G186" s="51"/>
    </row>
    <row r="187" spans="1:7" ht="31.5" hidden="1" x14ac:dyDescent="0.25">
      <c r="A187" s="50" t="s">
        <v>127</v>
      </c>
      <c r="B187" s="72" t="s">
        <v>486</v>
      </c>
      <c r="C187" s="72" t="s">
        <v>490</v>
      </c>
      <c r="D187" s="72"/>
      <c r="E187" s="51">
        <f>E188</f>
        <v>0</v>
      </c>
      <c r="F187" s="51">
        <f t="shared" ref="F187:G188" si="58">F188</f>
        <v>0</v>
      </c>
      <c r="G187" s="51">
        <f t="shared" si="58"/>
        <v>0</v>
      </c>
    </row>
    <row r="188" spans="1:7" ht="31.5" hidden="1" x14ac:dyDescent="0.25">
      <c r="A188" s="50" t="s">
        <v>42</v>
      </c>
      <c r="B188" s="72" t="s">
        <v>486</v>
      </c>
      <c r="C188" s="72" t="s">
        <v>490</v>
      </c>
      <c r="D188" s="72" t="s">
        <v>43</v>
      </c>
      <c r="E188" s="51">
        <f>E189</f>
        <v>0</v>
      </c>
      <c r="F188" s="51">
        <f t="shared" si="58"/>
        <v>0</v>
      </c>
      <c r="G188" s="51">
        <f t="shared" si="58"/>
        <v>0</v>
      </c>
    </row>
    <row r="189" spans="1:7" ht="31.5" hidden="1" x14ac:dyDescent="0.25">
      <c r="A189" s="50" t="s">
        <v>44</v>
      </c>
      <c r="B189" s="72" t="s">
        <v>486</v>
      </c>
      <c r="C189" s="72" t="s">
        <v>490</v>
      </c>
      <c r="D189" s="72" t="s">
        <v>45</v>
      </c>
      <c r="E189" s="51"/>
      <c r="F189" s="51"/>
      <c r="G189" s="51"/>
    </row>
    <row r="190" spans="1:7" ht="23.25" customHeight="1" x14ac:dyDescent="0.25">
      <c r="A190" s="50" t="s">
        <v>129</v>
      </c>
      <c r="B190" s="72" t="s">
        <v>486</v>
      </c>
      <c r="C190" s="72" t="s">
        <v>491</v>
      </c>
      <c r="D190" s="72"/>
      <c r="E190" s="51">
        <f>E191</f>
        <v>390000</v>
      </c>
      <c r="F190" s="51">
        <f t="shared" ref="F190:G191" si="59">F191</f>
        <v>0</v>
      </c>
      <c r="G190" s="51">
        <f t="shared" si="59"/>
        <v>0</v>
      </c>
    </row>
    <row r="191" spans="1:7" ht="31.5" x14ac:dyDescent="0.25">
      <c r="A191" s="50" t="s">
        <v>42</v>
      </c>
      <c r="B191" s="72" t="s">
        <v>486</v>
      </c>
      <c r="C191" s="72" t="s">
        <v>491</v>
      </c>
      <c r="D191" s="72" t="s">
        <v>43</v>
      </c>
      <c r="E191" s="51">
        <f>E192</f>
        <v>390000</v>
      </c>
      <c r="F191" s="51">
        <f t="shared" si="59"/>
        <v>0</v>
      </c>
      <c r="G191" s="51">
        <f t="shared" si="59"/>
        <v>0</v>
      </c>
    </row>
    <row r="192" spans="1:7" ht="31.5" x14ac:dyDescent="0.25">
      <c r="A192" s="50" t="s">
        <v>44</v>
      </c>
      <c r="B192" s="72" t="s">
        <v>486</v>
      </c>
      <c r="C192" s="72" t="s">
        <v>491</v>
      </c>
      <c r="D192" s="72" t="s">
        <v>45</v>
      </c>
      <c r="E192" s="51">
        <v>390000</v>
      </c>
      <c r="F192" s="51"/>
      <c r="G192" s="51"/>
    </row>
    <row r="193" spans="1:7" ht="31.5" hidden="1" x14ac:dyDescent="0.25">
      <c r="A193" s="50" t="s">
        <v>131</v>
      </c>
      <c r="B193" s="72" t="s">
        <v>486</v>
      </c>
      <c r="C193" s="72" t="s">
        <v>492</v>
      </c>
      <c r="D193" s="72"/>
      <c r="E193" s="51">
        <f>E194</f>
        <v>0</v>
      </c>
      <c r="F193" s="51">
        <f t="shared" ref="F193:G194" si="60">F194</f>
        <v>0</v>
      </c>
      <c r="G193" s="51">
        <f t="shared" si="60"/>
        <v>0</v>
      </c>
    </row>
    <row r="194" spans="1:7" ht="31.5" hidden="1" x14ac:dyDescent="0.25">
      <c r="A194" s="50" t="s">
        <v>42</v>
      </c>
      <c r="B194" s="72" t="s">
        <v>486</v>
      </c>
      <c r="C194" s="72" t="s">
        <v>492</v>
      </c>
      <c r="D194" s="72" t="s">
        <v>43</v>
      </c>
      <c r="E194" s="51">
        <f>E195</f>
        <v>0</v>
      </c>
      <c r="F194" s="51">
        <f t="shared" si="60"/>
        <v>0</v>
      </c>
      <c r="G194" s="51">
        <f t="shared" si="60"/>
        <v>0</v>
      </c>
    </row>
    <row r="195" spans="1:7" ht="31.5" hidden="1" x14ac:dyDescent="0.25">
      <c r="A195" s="50" t="s">
        <v>44</v>
      </c>
      <c r="B195" s="72" t="s">
        <v>486</v>
      </c>
      <c r="C195" s="72" t="s">
        <v>492</v>
      </c>
      <c r="D195" s="72" t="s">
        <v>45</v>
      </c>
      <c r="E195" s="51"/>
      <c r="F195" s="51"/>
      <c r="G195" s="51"/>
    </row>
    <row r="196" spans="1:7" x14ac:dyDescent="0.25">
      <c r="A196" s="50" t="s">
        <v>493</v>
      </c>
      <c r="B196" s="72" t="s">
        <v>494</v>
      </c>
      <c r="C196" s="72"/>
      <c r="D196" s="72"/>
      <c r="E196" s="51">
        <f>E201+E216+E197</f>
        <v>-484717.33</v>
      </c>
      <c r="F196" s="51">
        <f t="shared" ref="F196:G196" si="61">F201+F216</f>
        <v>0</v>
      </c>
      <c r="G196" s="51">
        <f t="shared" si="61"/>
        <v>0</v>
      </c>
    </row>
    <row r="197" spans="1:7" hidden="1" x14ac:dyDescent="0.25">
      <c r="A197" s="50" t="s">
        <v>205</v>
      </c>
      <c r="B197" s="72" t="s">
        <v>495</v>
      </c>
      <c r="C197" s="72"/>
      <c r="D197" s="72"/>
      <c r="E197" s="51">
        <f>E198</f>
        <v>0</v>
      </c>
      <c r="F197" s="51"/>
      <c r="G197" s="51"/>
    </row>
    <row r="198" spans="1:7" ht="47.25" hidden="1" x14ac:dyDescent="0.25">
      <c r="A198" s="50" t="s">
        <v>206</v>
      </c>
      <c r="B198" s="72" t="s">
        <v>495</v>
      </c>
      <c r="C198" s="72" t="s">
        <v>496</v>
      </c>
      <c r="D198" s="72"/>
      <c r="E198" s="51">
        <f>E199</f>
        <v>0</v>
      </c>
      <c r="F198" s="51"/>
      <c r="G198" s="51"/>
    </row>
    <row r="199" spans="1:7" ht="31.5" hidden="1" x14ac:dyDescent="0.25">
      <c r="A199" s="50" t="s">
        <v>424</v>
      </c>
      <c r="B199" s="72" t="s">
        <v>495</v>
      </c>
      <c r="C199" s="72" t="s">
        <v>496</v>
      </c>
      <c r="D199" s="72" t="s">
        <v>43</v>
      </c>
      <c r="E199" s="51">
        <f>E200</f>
        <v>0</v>
      </c>
      <c r="F199" s="51"/>
      <c r="G199" s="51"/>
    </row>
    <row r="200" spans="1:7" ht="31.5" hidden="1" x14ac:dyDescent="0.25">
      <c r="A200" s="50" t="s">
        <v>44</v>
      </c>
      <c r="B200" s="72" t="s">
        <v>495</v>
      </c>
      <c r="C200" s="72" t="s">
        <v>496</v>
      </c>
      <c r="D200" s="72" t="s">
        <v>45</v>
      </c>
      <c r="E200" s="51"/>
      <c r="F200" s="51"/>
      <c r="G200" s="51"/>
    </row>
    <row r="201" spans="1:7" x14ac:dyDescent="0.25">
      <c r="A201" s="50" t="s">
        <v>208</v>
      </c>
      <c r="B201" s="72" t="s">
        <v>497</v>
      </c>
      <c r="C201" s="72"/>
      <c r="D201" s="72"/>
      <c r="E201" s="51">
        <f>E207+E210+E213+E202</f>
        <v>-531914.89</v>
      </c>
      <c r="F201" s="51">
        <f t="shared" ref="F201:G201" si="62">F207+F210+F213</f>
        <v>0</v>
      </c>
      <c r="G201" s="51">
        <f t="shared" si="62"/>
        <v>0</v>
      </c>
    </row>
    <row r="202" spans="1:7" ht="31.5" hidden="1" x14ac:dyDescent="0.25">
      <c r="A202" s="50" t="s">
        <v>425</v>
      </c>
      <c r="B202" s="72" t="s">
        <v>497</v>
      </c>
      <c r="C202" s="72" t="s">
        <v>498</v>
      </c>
      <c r="D202" s="72"/>
      <c r="E202" s="51">
        <f>E203+E205</f>
        <v>0</v>
      </c>
      <c r="F202" s="51"/>
      <c r="G202" s="51"/>
    </row>
    <row r="203" spans="1:7" ht="31.5" hidden="1" x14ac:dyDescent="0.25">
      <c r="A203" s="50" t="s">
        <v>424</v>
      </c>
      <c r="B203" s="72" t="s">
        <v>497</v>
      </c>
      <c r="C203" s="72" t="s">
        <v>498</v>
      </c>
      <c r="D203" s="72" t="s">
        <v>43</v>
      </c>
      <c r="E203" s="51">
        <f>E204</f>
        <v>0</v>
      </c>
      <c r="F203" s="51"/>
      <c r="G203" s="51"/>
    </row>
    <row r="204" spans="1:7" ht="31.5" hidden="1" x14ac:dyDescent="0.25">
      <c r="A204" s="50" t="s">
        <v>44</v>
      </c>
      <c r="B204" s="72" t="s">
        <v>497</v>
      </c>
      <c r="C204" s="72" t="s">
        <v>498</v>
      </c>
      <c r="D204" s="72" t="s">
        <v>45</v>
      </c>
      <c r="E204" s="51"/>
      <c r="F204" s="51"/>
      <c r="G204" s="51"/>
    </row>
    <row r="205" spans="1:7" ht="31.5" hidden="1" x14ac:dyDescent="0.25">
      <c r="A205" s="50" t="s">
        <v>218</v>
      </c>
      <c r="B205" s="72" t="s">
        <v>497</v>
      </c>
      <c r="C205" s="72" t="s">
        <v>498</v>
      </c>
      <c r="D205" s="72">
        <v>400</v>
      </c>
      <c r="E205" s="51">
        <f>E206</f>
        <v>0</v>
      </c>
      <c r="F205" s="51"/>
      <c r="G205" s="51"/>
    </row>
    <row r="206" spans="1:7" hidden="1" x14ac:dyDescent="0.25">
      <c r="A206" s="50" t="s">
        <v>220</v>
      </c>
      <c r="B206" s="72" t="s">
        <v>497</v>
      </c>
      <c r="C206" s="72" t="s">
        <v>498</v>
      </c>
      <c r="D206" s="72">
        <v>410</v>
      </c>
      <c r="E206" s="51"/>
      <c r="F206" s="51"/>
      <c r="G206" s="51"/>
    </row>
    <row r="207" spans="1:7" hidden="1" x14ac:dyDescent="0.25">
      <c r="A207" s="50" t="s">
        <v>209</v>
      </c>
      <c r="B207" s="72" t="s">
        <v>497</v>
      </c>
      <c r="C207" s="72" t="s">
        <v>499</v>
      </c>
      <c r="D207" s="72"/>
      <c r="E207" s="51">
        <f>E208</f>
        <v>0</v>
      </c>
      <c r="F207" s="51">
        <f t="shared" ref="F207:G208" si="63">F208</f>
        <v>0</v>
      </c>
      <c r="G207" s="51">
        <f t="shared" si="63"/>
        <v>0</v>
      </c>
    </row>
    <row r="208" spans="1:7" ht="31.5" hidden="1" x14ac:dyDescent="0.25">
      <c r="A208" s="50" t="s">
        <v>42</v>
      </c>
      <c r="B208" s="72" t="s">
        <v>497</v>
      </c>
      <c r="C208" s="72" t="s">
        <v>499</v>
      </c>
      <c r="D208" s="72" t="s">
        <v>43</v>
      </c>
      <c r="E208" s="51">
        <f>E209</f>
        <v>0</v>
      </c>
      <c r="F208" s="51">
        <f t="shared" si="63"/>
        <v>0</v>
      </c>
      <c r="G208" s="51">
        <f t="shared" si="63"/>
        <v>0</v>
      </c>
    </row>
    <row r="209" spans="1:7" ht="31.5" hidden="1" x14ac:dyDescent="0.25">
      <c r="A209" s="50" t="s">
        <v>44</v>
      </c>
      <c r="B209" s="72" t="s">
        <v>497</v>
      </c>
      <c r="C209" s="72" t="s">
        <v>499</v>
      </c>
      <c r="D209" s="72" t="s">
        <v>45</v>
      </c>
      <c r="E209" s="51"/>
      <c r="F209" s="51"/>
      <c r="G209" s="51"/>
    </row>
    <row r="210" spans="1:7" ht="77.25" hidden="1" customHeight="1" x14ac:dyDescent="0.25">
      <c r="A210" s="50" t="s">
        <v>211</v>
      </c>
      <c r="B210" s="72" t="s">
        <v>497</v>
      </c>
      <c r="C210" s="72" t="s">
        <v>500</v>
      </c>
      <c r="D210" s="72"/>
      <c r="E210" s="51">
        <f>E211</f>
        <v>0</v>
      </c>
      <c r="F210" s="51">
        <f t="shared" ref="F210:G211" si="64">F211</f>
        <v>0</v>
      </c>
      <c r="G210" s="51">
        <f t="shared" si="64"/>
        <v>0</v>
      </c>
    </row>
    <row r="211" spans="1:7" hidden="1" x14ac:dyDescent="0.25">
      <c r="A211" s="50" t="s">
        <v>151</v>
      </c>
      <c r="B211" s="72" t="s">
        <v>497</v>
      </c>
      <c r="C211" s="72" t="s">
        <v>500</v>
      </c>
      <c r="D211" s="72" t="s">
        <v>152</v>
      </c>
      <c r="E211" s="51">
        <f>E212</f>
        <v>0</v>
      </c>
      <c r="F211" s="51">
        <f t="shared" si="64"/>
        <v>0</v>
      </c>
      <c r="G211" s="51">
        <f t="shared" si="64"/>
        <v>0</v>
      </c>
    </row>
    <row r="212" spans="1:7" hidden="1" x14ac:dyDescent="0.25">
      <c r="A212" s="50" t="s">
        <v>13</v>
      </c>
      <c r="B212" s="72" t="s">
        <v>497</v>
      </c>
      <c r="C212" s="72" t="s">
        <v>500</v>
      </c>
      <c r="D212" s="72" t="s">
        <v>199</v>
      </c>
      <c r="E212" s="51"/>
      <c r="F212" s="51"/>
      <c r="G212" s="51"/>
    </row>
    <row r="213" spans="1:7" x14ac:dyDescent="0.25">
      <c r="A213" s="50" t="s">
        <v>213</v>
      </c>
      <c r="B213" s="72" t="s">
        <v>497</v>
      </c>
      <c r="C213" s="72" t="s">
        <v>501</v>
      </c>
      <c r="D213" s="72"/>
      <c r="E213" s="51">
        <f>E214</f>
        <v>-531914.89</v>
      </c>
      <c r="F213" s="51">
        <f t="shared" ref="F213:G214" si="65">F214</f>
        <v>0</v>
      </c>
      <c r="G213" s="51">
        <f t="shared" si="65"/>
        <v>0</v>
      </c>
    </row>
    <row r="214" spans="1:7" ht="31.5" x14ac:dyDescent="0.25">
      <c r="A214" s="50" t="s">
        <v>42</v>
      </c>
      <c r="B214" s="72" t="s">
        <v>497</v>
      </c>
      <c r="C214" s="72" t="s">
        <v>501</v>
      </c>
      <c r="D214" s="72" t="s">
        <v>43</v>
      </c>
      <c r="E214" s="51">
        <f>E215</f>
        <v>-531914.89</v>
      </c>
      <c r="F214" s="51">
        <f t="shared" si="65"/>
        <v>0</v>
      </c>
      <c r="G214" s="51">
        <f t="shared" si="65"/>
        <v>0</v>
      </c>
    </row>
    <row r="215" spans="1:7" ht="31.5" x14ac:dyDescent="0.25">
      <c r="A215" s="50" t="s">
        <v>44</v>
      </c>
      <c r="B215" s="72" t="s">
        <v>497</v>
      </c>
      <c r="C215" s="72" t="s">
        <v>501</v>
      </c>
      <c r="D215" s="72" t="s">
        <v>45</v>
      </c>
      <c r="E215" s="51">
        <v>-531914.89</v>
      </c>
      <c r="F215" s="51"/>
      <c r="G215" s="51"/>
    </row>
    <row r="216" spans="1:7" x14ac:dyDescent="0.25">
      <c r="A216" s="50" t="s">
        <v>215</v>
      </c>
      <c r="B216" s="72" t="s">
        <v>502</v>
      </c>
      <c r="C216" s="72"/>
      <c r="D216" s="72"/>
      <c r="E216" s="51">
        <f>E217+E220+E223</f>
        <v>47197.56</v>
      </c>
      <c r="F216" s="51">
        <f t="shared" ref="F216:G218" si="66">F217</f>
        <v>0</v>
      </c>
      <c r="G216" s="51">
        <f t="shared" si="66"/>
        <v>0</v>
      </c>
    </row>
    <row r="217" spans="1:7" ht="31.5" hidden="1" x14ac:dyDescent="0.25">
      <c r="A217" s="50" t="s">
        <v>216</v>
      </c>
      <c r="B217" s="72" t="s">
        <v>502</v>
      </c>
      <c r="C217" s="72" t="s">
        <v>503</v>
      </c>
      <c r="D217" s="72"/>
      <c r="E217" s="51">
        <f>E218</f>
        <v>0</v>
      </c>
      <c r="F217" s="51">
        <f t="shared" si="66"/>
        <v>0</v>
      </c>
      <c r="G217" s="51">
        <f t="shared" si="66"/>
        <v>0</v>
      </c>
    </row>
    <row r="218" spans="1:7" ht="31.5" hidden="1" x14ac:dyDescent="0.25">
      <c r="A218" s="50" t="s">
        <v>218</v>
      </c>
      <c r="B218" s="72" t="s">
        <v>502</v>
      </c>
      <c r="C218" s="72" t="s">
        <v>503</v>
      </c>
      <c r="D218" s="72" t="s">
        <v>219</v>
      </c>
      <c r="E218" s="51">
        <f>E219</f>
        <v>0</v>
      </c>
      <c r="F218" s="51">
        <f t="shared" si="66"/>
        <v>0</v>
      </c>
      <c r="G218" s="51">
        <f t="shared" si="66"/>
        <v>0</v>
      </c>
    </row>
    <row r="219" spans="1:7" hidden="1" x14ac:dyDescent="0.25">
      <c r="A219" s="50" t="s">
        <v>220</v>
      </c>
      <c r="B219" s="72" t="s">
        <v>502</v>
      </c>
      <c r="C219" s="72" t="s">
        <v>503</v>
      </c>
      <c r="D219" s="72" t="s">
        <v>221</v>
      </c>
      <c r="E219" s="51"/>
      <c r="F219" s="51"/>
      <c r="G219" s="51"/>
    </row>
    <row r="220" spans="1:7" ht="31.5" hidden="1" x14ac:dyDescent="0.25">
      <c r="A220" s="50" t="s">
        <v>216</v>
      </c>
      <c r="B220" s="72" t="s">
        <v>502</v>
      </c>
      <c r="C220" s="72" t="s">
        <v>618</v>
      </c>
      <c r="D220" s="72"/>
      <c r="E220" s="51">
        <f>E221</f>
        <v>0</v>
      </c>
      <c r="F220" s="51"/>
      <c r="G220" s="51"/>
    </row>
    <row r="221" spans="1:7" ht="31.5" hidden="1" x14ac:dyDescent="0.25">
      <c r="A221" s="50" t="s">
        <v>218</v>
      </c>
      <c r="B221" s="72" t="s">
        <v>502</v>
      </c>
      <c r="C221" s="72" t="s">
        <v>618</v>
      </c>
      <c r="D221" s="72" t="s">
        <v>219</v>
      </c>
      <c r="E221" s="51">
        <f>E222</f>
        <v>0</v>
      </c>
      <c r="F221" s="51"/>
      <c r="G221" s="51"/>
    </row>
    <row r="222" spans="1:7" hidden="1" x14ac:dyDescent="0.25">
      <c r="A222" s="50" t="s">
        <v>220</v>
      </c>
      <c r="B222" s="72" t="s">
        <v>502</v>
      </c>
      <c r="C222" s="72" t="s">
        <v>618</v>
      </c>
      <c r="D222" s="72" t="s">
        <v>221</v>
      </c>
      <c r="E222" s="51"/>
      <c r="F222" s="51"/>
      <c r="G222" s="51"/>
    </row>
    <row r="223" spans="1:7" x14ac:dyDescent="0.25">
      <c r="A223" s="50" t="s">
        <v>209</v>
      </c>
      <c r="B223" s="72" t="s">
        <v>502</v>
      </c>
      <c r="C223" s="85" t="s">
        <v>499</v>
      </c>
      <c r="D223" s="72"/>
      <c r="E223" s="51">
        <f>E224</f>
        <v>47197.56</v>
      </c>
      <c r="F223" s="51"/>
      <c r="G223" s="51"/>
    </row>
    <row r="224" spans="1:7" ht="31.5" x14ac:dyDescent="0.25">
      <c r="A224" s="50" t="s">
        <v>218</v>
      </c>
      <c r="B224" s="72" t="s">
        <v>502</v>
      </c>
      <c r="C224" s="85" t="s">
        <v>499</v>
      </c>
      <c r="D224" s="72">
        <v>400</v>
      </c>
      <c r="E224" s="51">
        <f>E225</f>
        <v>47197.56</v>
      </c>
      <c r="F224" s="51"/>
      <c r="G224" s="51"/>
    </row>
    <row r="225" spans="1:7" x14ac:dyDescent="0.25">
      <c r="A225" s="50" t="s">
        <v>220</v>
      </c>
      <c r="B225" s="72" t="s">
        <v>502</v>
      </c>
      <c r="C225" s="85" t="s">
        <v>499</v>
      </c>
      <c r="D225" s="72">
        <v>410</v>
      </c>
      <c r="E225" s="51">
        <v>47197.56</v>
      </c>
      <c r="F225" s="51"/>
      <c r="G225" s="51"/>
    </row>
    <row r="226" spans="1:7" hidden="1" x14ac:dyDescent="0.25">
      <c r="A226" s="50" t="s">
        <v>504</v>
      </c>
      <c r="B226" s="72" t="s">
        <v>505</v>
      </c>
      <c r="C226" s="72"/>
      <c r="D226" s="72"/>
      <c r="E226" s="51">
        <f>E227</f>
        <v>0</v>
      </c>
      <c r="F226" s="51">
        <f t="shared" ref="F226:G233" si="67">F227</f>
        <v>0</v>
      </c>
      <c r="G226" s="51">
        <f t="shared" si="67"/>
        <v>0</v>
      </c>
    </row>
    <row r="227" spans="1:7" hidden="1" x14ac:dyDescent="0.25">
      <c r="A227" s="50" t="s">
        <v>223</v>
      </c>
      <c r="B227" s="72" t="s">
        <v>506</v>
      </c>
      <c r="C227" s="72"/>
      <c r="D227" s="72"/>
      <c r="E227" s="51">
        <f>E233+E228</f>
        <v>0</v>
      </c>
      <c r="F227" s="51">
        <f>F233</f>
        <v>0</v>
      </c>
      <c r="G227" s="51">
        <f>G233</f>
        <v>0</v>
      </c>
    </row>
    <row r="228" spans="1:7" hidden="1" x14ac:dyDescent="0.25">
      <c r="A228" s="73" t="s">
        <v>224</v>
      </c>
      <c r="B228" s="72" t="s">
        <v>506</v>
      </c>
      <c r="C228" s="74" t="s">
        <v>599</v>
      </c>
      <c r="D228" s="72"/>
      <c r="E228" s="51">
        <f>E229+E231</f>
        <v>0</v>
      </c>
      <c r="F228" s="51"/>
      <c r="G228" s="51"/>
    </row>
    <row r="229" spans="1:7" ht="31.5" hidden="1" x14ac:dyDescent="0.25">
      <c r="A229" s="73" t="s">
        <v>42</v>
      </c>
      <c r="B229" s="72" t="s">
        <v>506</v>
      </c>
      <c r="C229" s="74" t="s">
        <v>599</v>
      </c>
      <c r="D229" s="72">
        <v>200</v>
      </c>
      <c r="E229" s="51">
        <f>E230</f>
        <v>0</v>
      </c>
      <c r="F229" s="51"/>
      <c r="G229" s="51"/>
    </row>
    <row r="230" spans="1:7" ht="31.5" hidden="1" x14ac:dyDescent="0.25">
      <c r="A230" s="73" t="s">
        <v>44</v>
      </c>
      <c r="B230" s="72" t="s">
        <v>506</v>
      </c>
      <c r="C230" s="74" t="s">
        <v>599</v>
      </c>
      <c r="D230" s="72">
        <v>240</v>
      </c>
      <c r="E230" s="51">
        <v>0</v>
      </c>
      <c r="F230" s="51"/>
      <c r="G230" s="51"/>
    </row>
    <row r="231" spans="1:7" ht="31.5" hidden="1" x14ac:dyDescent="0.25">
      <c r="A231" s="39" t="s">
        <v>218</v>
      </c>
      <c r="B231" s="72" t="s">
        <v>506</v>
      </c>
      <c r="C231" s="74" t="s">
        <v>599</v>
      </c>
      <c r="D231" s="72">
        <v>400</v>
      </c>
      <c r="E231" s="51">
        <f>E232</f>
        <v>0</v>
      </c>
      <c r="F231" s="51"/>
      <c r="G231" s="51"/>
    </row>
    <row r="232" spans="1:7" hidden="1" x14ac:dyDescent="0.25">
      <c r="A232" s="39" t="s">
        <v>220</v>
      </c>
      <c r="B232" s="72" t="s">
        <v>506</v>
      </c>
      <c r="C232" s="74" t="s">
        <v>599</v>
      </c>
      <c r="D232" s="72">
        <v>410</v>
      </c>
      <c r="E232" s="51"/>
      <c r="F232" s="51"/>
      <c r="G232" s="51"/>
    </row>
    <row r="233" spans="1:7" hidden="1" x14ac:dyDescent="0.25">
      <c r="A233" s="50" t="s">
        <v>222</v>
      </c>
      <c r="B233" s="72" t="s">
        <v>506</v>
      </c>
      <c r="C233" s="72" t="s">
        <v>507</v>
      </c>
      <c r="D233" s="72"/>
      <c r="E233" s="51">
        <f>E234</f>
        <v>0</v>
      </c>
      <c r="F233" s="51">
        <f t="shared" si="67"/>
        <v>0</v>
      </c>
      <c r="G233" s="51">
        <f t="shared" si="67"/>
        <v>0</v>
      </c>
    </row>
    <row r="234" spans="1:7" ht="31.5" hidden="1" x14ac:dyDescent="0.25">
      <c r="A234" s="50" t="s">
        <v>218</v>
      </c>
      <c r="B234" s="72" t="s">
        <v>506</v>
      </c>
      <c r="C234" s="72" t="s">
        <v>507</v>
      </c>
      <c r="D234" s="72" t="s">
        <v>219</v>
      </c>
      <c r="E234" s="51">
        <v>0</v>
      </c>
      <c r="F234" s="51">
        <v>0</v>
      </c>
      <c r="G234" s="51">
        <v>0</v>
      </c>
    </row>
    <row r="235" spans="1:7" hidden="1" x14ac:dyDescent="0.25">
      <c r="A235" s="50" t="s">
        <v>220</v>
      </c>
      <c r="B235" s="72" t="s">
        <v>506</v>
      </c>
      <c r="C235" s="72" t="s">
        <v>507</v>
      </c>
      <c r="D235" s="72" t="s">
        <v>221</v>
      </c>
      <c r="E235" s="51"/>
      <c r="F235" s="51"/>
      <c r="G235" s="51">
        <v>0</v>
      </c>
    </row>
    <row r="236" spans="1:7" ht="18.75" customHeight="1" x14ac:dyDescent="0.25">
      <c r="A236" s="50" t="s">
        <v>508</v>
      </c>
      <c r="B236" s="72" t="s">
        <v>509</v>
      </c>
      <c r="C236" s="72"/>
      <c r="D236" s="72"/>
      <c r="E236" s="51">
        <f>E237+E245+E273+E284+E288</f>
        <v>21787636.27</v>
      </c>
      <c r="F236" s="51">
        <f>F237+F245+F273+F284+F288</f>
        <v>0</v>
      </c>
      <c r="G236" s="51">
        <f t="shared" ref="G236" si="68">G237+G245+G273+G284+G288</f>
        <v>0</v>
      </c>
    </row>
    <row r="237" spans="1:7" ht="28.5" hidden="1" customHeight="1" x14ac:dyDescent="0.25">
      <c r="A237" s="50" t="s">
        <v>54</v>
      </c>
      <c r="B237" s="72" t="s">
        <v>510</v>
      </c>
      <c r="C237" s="72"/>
      <c r="D237" s="72"/>
      <c r="E237" s="51">
        <f>E238+E241+E244</f>
        <v>0</v>
      </c>
      <c r="F237" s="51">
        <f t="shared" ref="F237:G237" si="69">F238+F241+F244</f>
        <v>0</v>
      </c>
      <c r="G237" s="51">
        <f t="shared" si="69"/>
        <v>0</v>
      </c>
    </row>
    <row r="238" spans="1:7" ht="146.25" hidden="1" customHeight="1" x14ac:dyDescent="0.25">
      <c r="A238" s="50" t="s">
        <v>55</v>
      </c>
      <c r="B238" s="72" t="s">
        <v>510</v>
      </c>
      <c r="C238" s="72" t="s">
        <v>511</v>
      </c>
      <c r="D238" s="72"/>
      <c r="E238" s="51">
        <f>E239</f>
        <v>0</v>
      </c>
      <c r="F238" s="51">
        <f t="shared" ref="F238:G239" si="70">F239</f>
        <v>0</v>
      </c>
      <c r="G238" s="51">
        <f t="shared" si="70"/>
        <v>0</v>
      </c>
    </row>
    <row r="239" spans="1:7" ht="31.5" hidden="1" x14ac:dyDescent="0.25">
      <c r="A239" s="50" t="s">
        <v>57</v>
      </c>
      <c r="B239" s="72" t="s">
        <v>510</v>
      </c>
      <c r="C239" s="72" t="s">
        <v>511</v>
      </c>
      <c r="D239" s="72" t="s">
        <v>58</v>
      </c>
      <c r="E239" s="51">
        <f>E240</f>
        <v>0</v>
      </c>
      <c r="F239" s="51">
        <f t="shared" si="70"/>
        <v>0</v>
      </c>
      <c r="G239" s="51">
        <f t="shared" si="70"/>
        <v>0</v>
      </c>
    </row>
    <row r="240" spans="1:7" hidden="1" x14ac:dyDescent="0.25">
      <c r="A240" s="50" t="s">
        <v>59</v>
      </c>
      <c r="B240" s="72" t="s">
        <v>510</v>
      </c>
      <c r="C240" s="72" t="s">
        <v>511</v>
      </c>
      <c r="D240" s="72" t="s">
        <v>60</v>
      </c>
      <c r="E240" s="51"/>
      <c r="F240" s="51"/>
      <c r="G240" s="51"/>
    </row>
    <row r="241" spans="1:7" hidden="1" x14ac:dyDescent="0.25">
      <c r="A241" s="50" t="s">
        <v>61</v>
      </c>
      <c r="B241" s="72" t="s">
        <v>510</v>
      </c>
      <c r="C241" s="72" t="s">
        <v>512</v>
      </c>
      <c r="D241" s="72"/>
      <c r="E241" s="51">
        <f>E242</f>
        <v>0</v>
      </c>
      <c r="F241" s="51">
        <f t="shared" ref="F241:G242" si="71">F242</f>
        <v>0</v>
      </c>
      <c r="G241" s="51">
        <f t="shared" si="71"/>
        <v>0</v>
      </c>
    </row>
    <row r="242" spans="1:7" ht="31.5" hidden="1" x14ac:dyDescent="0.25">
      <c r="A242" s="50" t="s">
        <v>57</v>
      </c>
      <c r="B242" s="72" t="s">
        <v>510</v>
      </c>
      <c r="C242" s="72" t="s">
        <v>512</v>
      </c>
      <c r="D242" s="72" t="s">
        <v>58</v>
      </c>
      <c r="E242" s="51">
        <f>E243</f>
        <v>0</v>
      </c>
      <c r="F242" s="51">
        <f t="shared" si="71"/>
        <v>0</v>
      </c>
      <c r="G242" s="51">
        <f t="shared" si="71"/>
        <v>0</v>
      </c>
    </row>
    <row r="243" spans="1:7" hidden="1" x14ac:dyDescent="0.25">
      <c r="A243" s="50" t="s">
        <v>59</v>
      </c>
      <c r="B243" s="72" t="s">
        <v>510</v>
      </c>
      <c r="C243" s="72" t="s">
        <v>512</v>
      </c>
      <c r="D243" s="72" t="s">
        <v>60</v>
      </c>
      <c r="E243" s="51"/>
      <c r="F243" s="51"/>
      <c r="G243" s="51"/>
    </row>
    <row r="244" spans="1:7" ht="31.5" hidden="1" x14ac:dyDescent="0.25">
      <c r="A244" s="50" t="s">
        <v>73</v>
      </c>
      <c r="B244" s="72" t="s">
        <v>510</v>
      </c>
      <c r="C244" s="72" t="s">
        <v>513</v>
      </c>
      <c r="D244" s="72"/>
      <c r="E244" s="51"/>
      <c r="F244" s="51"/>
      <c r="G244" s="51"/>
    </row>
    <row r="245" spans="1:7" x14ac:dyDescent="0.25">
      <c r="A245" s="50" t="s">
        <v>63</v>
      </c>
      <c r="B245" s="72" t="s">
        <v>514</v>
      </c>
      <c r="C245" s="72"/>
      <c r="D245" s="72"/>
      <c r="E245" s="51">
        <f>E246+E252++E258+E261+E264+E267+E255+E249+E270</f>
        <v>21711926.579999998</v>
      </c>
      <c r="F245" s="51">
        <f t="shared" ref="F245:G245" si="72">F246+F252++F258+F261+F264+F267+F255+F249</f>
        <v>0</v>
      </c>
      <c r="G245" s="51">
        <f t="shared" si="72"/>
        <v>0</v>
      </c>
    </row>
    <row r="246" spans="1:7" ht="72.75" customHeight="1" x14ac:dyDescent="0.25">
      <c r="A246" s="50" t="s">
        <v>64</v>
      </c>
      <c r="B246" s="72" t="s">
        <v>514</v>
      </c>
      <c r="C246" s="72" t="s">
        <v>515</v>
      </c>
      <c r="D246" s="72"/>
      <c r="E246" s="51">
        <f>E247</f>
        <v>19539469</v>
      </c>
      <c r="F246" s="51">
        <f t="shared" ref="F246:G247" si="73">F247</f>
        <v>0</v>
      </c>
      <c r="G246" s="51">
        <f t="shared" si="73"/>
        <v>0</v>
      </c>
    </row>
    <row r="247" spans="1:7" ht="31.5" x14ac:dyDescent="0.25">
      <c r="A247" s="50" t="s">
        <v>57</v>
      </c>
      <c r="B247" s="72" t="s">
        <v>514</v>
      </c>
      <c r="C247" s="72" t="s">
        <v>515</v>
      </c>
      <c r="D247" s="72" t="s">
        <v>58</v>
      </c>
      <c r="E247" s="51">
        <f>E248</f>
        <v>19539469</v>
      </c>
      <c r="F247" s="51">
        <f t="shared" si="73"/>
        <v>0</v>
      </c>
      <c r="G247" s="51">
        <f t="shared" si="73"/>
        <v>0</v>
      </c>
    </row>
    <row r="248" spans="1:7" x14ac:dyDescent="0.25">
      <c r="A248" s="50" t="s">
        <v>59</v>
      </c>
      <c r="B248" s="72" t="s">
        <v>514</v>
      </c>
      <c r="C248" s="72" t="s">
        <v>515</v>
      </c>
      <c r="D248" s="72" t="s">
        <v>60</v>
      </c>
      <c r="E248" s="51">
        <v>19539469</v>
      </c>
      <c r="F248" s="51"/>
      <c r="G248" s="51"/>
    </row>
    <row r="249" spans="1:7" ht="47.25" hidden="1" x14ac:dyDescent="0.25">
      <c r="A249" s="39" t="s">
        <v>402</v>
      </c>
      <c r="B249" s="72" t="s">
        <v>514</v>
      </c>
      <c r="C249" s="85" t="s">
        <v>516</v>
      </c>
      <c r="D249" s="72"/>
      <c r="E249" s="51">
        <f>E250</f>
        <v>0</v>
      </c>
      <c r="F249" s="51">
        <f t="shared" ref="F249:G250" si="74">F250</f>
        <v>0</v>
      </c>
      <c r="G249" s="51">
        <f t="shared" si="74"/>
        <v>0</v>
      </c>
    </row>
    <row r="250" spans="1:7" ht="31.5" hidden="1" x14ac:dyDescent="0.25">
      <c r="A250" s="39" t="s">
        <v>57</v>
      </c>
      <c r="B250" s="72" t="s">
        <v>514</v>
      </c>
      <c r="C250" s="85" t="s">
        <v>516</v>
      </c>
      <c r="D250" s="72">
        <v>600</v>
      </c>
      <c r="E250" s="51">
        <f>E251</f>
        <v>0</v>
      </c>
      <c r="F250" s="51">
        <f t="shared" si="74"/>
        <v>0</v>
      </c>
      <c r="G250" s="51">
        <f t="shared" si="74"/>
        <v>0</v>
      </c>
    </row>
    <row r="251" spans="1:7" hidden="1" x14ac:dyDescent="0.25">
      <c r="A251" s="39" t="s">
        <v>59</v>
      </c>
      <c r="B251" s="72" t="s">
        <v>514</v>
      </c>
      <c r="C251" s="85" t="s">
        <v>516</v>
      </c>
      <c r="D251" s="72">
        <v>610</v>
      </c>
      <c r="E251" s="51"/>
      <c r="F251" s="51"/>
      <c r="G251" s="51"/>
    </row>
    <row r="252" spans="1:7" hidden="1" x14ac:dyDescent="0.25">
      <c r="A252" s="50" t="s">
        <v>67</v>
      </c>
      <c r="B252" s="72" t="s">
        <v>514</v>
      </c>
      <c r="C252" s="72" t="s">
        <v>517</v>
      </c>
      <c r="D252" s="72"/>
      <c r="E252" s="51">
        <f>E253</f>
        <v>0</v>
      </c>
      <c r="F252" s="51">
        <f t="shared" ref="F252:G253" si="75">F253</f>
        <v>0</v>
      </c>
      <c r="G252" s="51">
        <f t="shared" si="75"/>
        <v>0</v>
      </c>
    </row>
    <row r="253" spans="1:7" ht="31.5" hidden="1" x14ac:dyDescent="0.25">
      <c r="A253" s="50" t="s">
        <v>57</v>
      </c>
      <c r="B253" s="72" t="s">
        <v>514</v>
      </c>
      <c r="C253" s="72" t="s">
        <v>517</v>
      </c>
      <c r="D253" s="72" t="s">
        <v>58</v>
      </c>
      <c r="E253" s="51">
        <f>E254</f>
        <v>0</v>
      </c>
      <c r="F253" s="51">
        <f t="shared" si="75"/>
        <v>0</v>
      </c>
      <c r="G253" s="51">
        <f t="shared" si="75"/>
        <v>0</v>
      </c>
    </row>
    <row r="254" spans="1:7" hidden="1" x14ac:dyDescent="0.25">
      <c r="A254" s="50" t="s">
        <v>59</v>
      </c>
      <c r="B254" s="72" t="s">
        <v>514</v>
      </c>
      <c r="C254" s="72" t="s">
        <v>517</v>
      </c>
      <c r="D254" s="72" t="s">
        <v>60</v>
      </c>
      <c r="E254" s="51"/>
      <c r="F254" s="51"/>
      <c r="G254" s="51"/>
    </row>
    <row r="255" spans="1:7" ht="47.25" hidden="1" x14ac:dyDescent="0.25">
      <c r="A255" s="50" t="s">
        <v>69</v>
      </c>
      <c r="B255" s="72" t="s">
        <v>514</v>
      </c>
      <c r="C255" s="72" t="s">
        <v>518</v>
      </c>
      <c r="D255" s="72"/>
      <c r="E255" s="51">
        <f>E256</f>
        <v>0</v>
      </c>
      <c r="F255" s="51"/>
      <c r="G255" s="51"/>
    </row>
    <row r="256" spans="1:7" ht="31.5" hidden="1" x14ac:dyDescent="0.25">
      <c r="A256" s="50" t="s">
        <v>57</v>
      </c>
      <c r="B256" s="72" t="s">
        <v>514</v>
      </c>
      <c r="C256" s="72" t="s">
        <v>518</v>
      </c>
      <c r="D256" s="72">
        <v>600</v>
      </c>
      <c r="E256" s="51">
        <f>E257</f>
        <v>0</v>
      </c>
      <c r="F256" s="51"/>
      <c r="G256" s="51"/>
    </row>
    <row r="257" spans="1:7" hidden="1" x14ac:dyDescent="0.25">
      <c r="A257" s="50" t="s">
        <v>59</v>
      </c>
      <c r="B257" s="72" t="s">
        <v>514</v>
      </c>
      <c r="C257" s="72" t="s">
        <v>518</v>
      </c>
      <c r="D257" s="72">
        <v>610</v>
      </c>
      <c r="E257" s="51"/>
      <c r="F257" s="51"/>
      <c r="G257" s="51"/>
    </row>
    <row r="258" spans="1:7" ht="31.5" hidden="1" x14ac:dyDescent="0.25">
      <c r="A258" s="50" t="s">
        <v>71</v>
      </c>
      <c r="B258" s="72" t="s">
        <v>514</v>
      </c>
      <c r="C258" s="72" t="s">
        <v>519</v>
      </c>
      <c r="D258" s="72"/>
      <c r="E258" s="51">
        <f>E259</f>
        <v>0</v>
      </c>
      <c r="F258" s="51">
        <f t="shared" ref="F258:G259" si="76">F259</f>
        <v>0</v>
      </c>
      <c r="G258" s="51">
        <f t="shared" si="76"/>
        <v>0</v>
      </c>
    </row>
    <row r="259" spans="1:7" ht="31.5" hidden="1" x14ac:dyDescent="0.25">
      <c r="A259" s="50" t="s">
        <v>57</v>
      </c>
      <c r="B259" s="72" t="s">
        <v>514</v>
      </c>
      <c r="C259" s="72" t="s">
        <v>519</v>
      </c>
      <c r="D259" s="72" t="s">
        <v>58</v>
      </c>
      <c r="E259" s="51">
        <f>E260</f>
        <v>0</v>
      </c>
      <c r="F259" s="51">
        <f t="shared" si="76"/>
        <v>0</v>
      </c>
      <c r="G259" s="51">
        <f t="shared" si="76"/>
        <v>0</v>
      </c>
    </row>
    <row r="260" spans="1:7" hidden="1" x14ac:dyDescent="0.25">
      <c r="A260" s="50" t="s">
        <v>59</v>
      </c>
      <c r="B260" s="72" t="s">
        <v>514</v>
      </c>
      <c r="C260" s="72" t="s">
        <v>519</v>
      </c>
      <c r="D260" s="72" t="s">
        <v>60</v>
      </c>
      <c r="E260" s="51"/>
      <c r="F260" s="51"/>
      <c r="G260" s="51"/>
    </row>
    <row r="261" spans="1:7" ht="31.5" hidden="1" x14ac:dyDescent="0.25">
      <c r="A261" s="50" t="s">
        <v>73</v>
      </c>
      <c r="B261" s="72" t="s">
        <v>514</v>
      </c>
      <c r="C261" s="72" t="s">
        <v>513</v>
      </c>
      <c r="D261" s="72"/>
      <c r="E261" s="51">
        <f>E262</f>
        <v>0</v>
      </c>
      <c r="F261" s="51">
        <f t="shared" ref="F261:G262" si="77">F262</f>
        <v>0</v>
      </c>
      <c r="G261" s="51">
        <f t="shared" si="77"/>
        <v>0</v>
      </c>
    </row>
    <row r="262" spans="1:7" ht="31.5" hidden="1" x14ac:dyDescent="0.25">
      <c r="A262" s="50" t="s">
        <v>57</v>
      </c>
      <c r="B262" s="72" t="s">
        <v>514</v>
      </c>
      <c r="C262" s="72" t="s">
        <v>513</v>
      </c>
      <c r="D262" s="72" t="s">
        <v>58</v>
      </c>
      <c r="E262" s="51">
        <f>E263</f>
        <v>0</v>
      </c>
      <c r="F262" s="51">
        <f t="shared" si="77"/>
        <v>0</v>
      </c>
      <c r="G262" s="51">
        <f t="shared" si="77"/>
        <v>0</v>
      </c>
    </row>
    <row r="263" spans="1:7" hidden="1" x14ac:dyDescent="0.25">
      <c r="A263" s="50" t="s">
        <v>59</v>
      </c>
      <c r="B263" s="72" t="s">
        <v>514</v>
      </c>
      <c r="C263" s="72" t="s">
        <v>513</v>
      </c>
      <c r="D263" s="72" t="s">
        <v>60</v>
      </c>
      <c r="E263" s="51"/>
      <c r="F263" s="51"/>
      <c r="G263" s="51"/>
    </row>
    <row r="264" spans="1:7" ht="47.25" hidden="1" x14ac:dyDescent="0.25">
      <c r="A264" s="50" t="s">
        <v>75</v>
      </c>
      <c r="B264" s="72" t="s">
        <v>514</v>
      </c>
      <c r="C264" s="72" t="s">
        <v>520</v>
      </c>
      <c r="D264" s="72"/>
      <c r="E264" s="51">
        <f>E265</f>
        <v>0</v>
      </c>
      <c r="F264" s="51">
        <f t="shared" ref="F264:G265" si="78">F265</f>
        <v>0</v>
      </c>
      <c r="G264" s="51">
        <f t="shared" si="78"/>
        <v>0</v>
      </c>
    </row>
    <row r="265" spans="1:7" ht="31.5" hidden="1" x14ac:dyDescent="0.25">
      <c r="A265" s="50" t="s">
        <v>57</v>
      </c>
      <c r="B265" s="72" t="s">
        <v>514</v>
      </c>
      <c r="C265" s="72" t="s">
        <v>520</v>
      </c>
      <c r="D265" s="72" t="s">
        <v>58</v>
      </c>
      <c r="E265" s="51">
        <f>E266</f>
        <v>0</v>
      </c>
      <c r="F265" s="51">
        <f t="shared" si="78"/>
        <v>0</v>
      </c>
      <c r="G265" s="51">
        <f t="shared" si="78"/>
        <v>0</v>
      </c>
    </row>
    <row r="266" spans="1:7" hidden="1" x14ac:dyDescent="0.25">
      <c r="A266" s="50" t="s">
        <v>59</v>
      </c>
      <c r="B266" s="72" t="s">
        <v>514</v>
      </c>
      <c r="C266" s="72" t="s">
        <v>520</v>
      </c>
      <c r="D266" s="72" t="s">
        <v>60</v>
      </c>
      <c r="E266" s="51"/>
      <c r="F266" s="51"/>
      <c r="G266" s="51"/>
    </row>
    <row r="267" spans="1:7" ht="31.5" hidden="1" x14ac:dyDescent="0.25">
      <c r="A267" s="50" t="s">
        <v>77</v>
      </c>
      <c r="B267" s="72" t="s">
        <v>514</v>
      </c>
      <c r="C267" s="72" t="s">
        <v>521</v>
      </c>
      <c r="D267" s="72"/>
      <c r="E267" s="51">
        <f>E268</f>
        <v>0</v>
      </c>
      <c r="F267" s="51">
        <f t="shared" ref="F267:G268" si="79">F268</f>
        <v>0</v>
      </c>
      <c r="G267" s="51">
        <f t="shared" si="79"/>
        <v>0</v>
      </c>
    </row>
    <row r="268" spans="1:7" ht="31.5" hidden="1" x14ac:dyDescent="0.25">
      <c r="A268" s="50" t="s">
        <v>57</v>
      </c>
      <c r="B268" s="72" t="s">
        <v>514</v>
      </c>
      <c r="C268" s="72" t="s">
        <v>521</v>
      </c>
      <c r="D268" s="72" t="s">
        <v>58</v>
      </c>
      <c r="E268" s="51">
        <f>E269</f>
        <v>0</v>
      </c>
      <c r="F268" s="51">
        <f t="shared" si="79"/>
        <v>0</v>
      </c>
      <c r="G268" s="51">
        <f t="shared" si="79"/>
        <v>0</v>
      </c>
    </row>
    <row r="269" spans="1:7" ht="26.25" hidden="1" customHeight="1" x14ac:dyDescent="0.25">
      <c r="A269" s="50" t="s">
        <v>59</v>
      </c>
      <c r="B269" s="72" t="s">
        <v>514</v>
      </c>
      <c r="C269" s="72" t="s">
        <v>521</v>
      </c>
      <c r="D269" s="72" t="s">
        <v>60</v>
      </c>
      <c r="E269" s="51"/>
      <c r="F269" s="51"/>
      <c r="G269" s="51"/>
    </row>
    <row r="270" spans="1:7" ht="51" customHeight="1" x14ac:dyDescent="0.25">
      <c r="A270" s="39" t="s">
        <v>977</v>
      </c>
      <c r="B270" s="72" t="s">
        <v>514</v>
      </c>
      <c r="C270" s="72" t="s">
        <v>981</v>
      </c>
      <c r="D270" s="72"/>
      <c r="E270" s="51">
        <f>E271</f>
        <v>2172457.58</v>
      </c>
      <c r="F270" s="51"/>
      <c r="G270" s="51"/>
    </row>
    <row r="271" spans="1:7" ht="32.25" customHeight="1" x14ac:dyDescent="0.25">
      <c r="A271" s="39" t="s">
        <v>57</v>
      </c>
      <c r="B271" s="72" t="s">
        <v>514</v>
      </c>
      <c r="C271" s="72" t="s">
        <v>981</v>
      </c>
      <c r="D271" s="72">
        <v>600</v>
      </c>
      <c r="E271" s="51">
        <f>E272</f>
        <v>2172457.58</v>
      </c>
      <c r="F271" s="51"/>
      <c r="G271" s="51"/>
    </row>
    <row r="272" spans="1:7" ht="26.25" customHeight="1" x14ac:dyDescent="0.25">
      <c r="A272" s="39" t="s">
        <v>59</v>
      </c>
      <c r="B272" s="72" t="s">
        <v>514</v>
      </c>
      <c r="C272" s="72" t="s">
        <v>981</v>
      </c>
      <c r="D272" s="72">
        <v>610</v>
      </c>
      <c r="E272" s="51">
        <v>2172457.58</v>
      </c>
      <c r="F272" s="51"/>
      <c r="G272" s="51"/>
    </row>
    <row r="273" spans="1:7" x14ac:dyDescent="0.25">
      <c r="A273" s="50" t="s">
        <v>79</v>
      </c>
      <c r="B273" s="72" t="s">
        <v>522</v>
      </c>
      <c r="C273" s="72"/>
      <c r="D273" s="72"/>
      <c r="E273" s="51">
        <f>E274+E277</f>
        <v>0</v>
      </c>
      <c r="F273" s="51">
        <f t="shared" ref="F273:G275" si="80">F274</f>
        <v>0</v>
      </c>
      <c r="G273" s="51">
        <f t="shared" si="80"/>
        <v>0</v>
      </c>
    </row>
    <row r="274" spans="1:7" ht="21" customHeight="1" x14ac:dyDescent="0.25">
      <c r="A274" s="50" t="s">
        <v>80</v>
      </c>
      <c r="B274" s="72" t="s">
        <v>522</v>
      </c>
      <c r="C274" s="72" t="s">
        <v>523</v>
      </c>
      <c r="D274" s="72"/>
      <c r="E274" s="51">
        <f>E275</f>
        <v>-2278566</v>
      </c>
      <c r="F274" s="51">
        <f t="shared" si="80"/>
        <v>0</v>
      </c>
      <c r="G274" s="51">
        <f t="shared" si="80"/>
        <v>0</v>
      </c>
    </row>
    <row r="275" spans="1:7" ht="31.5" x14ac:dyDescent="0.25">
      <c r="A275" s="50" t="s">
        <v>57</v>
      </c>
      <c r="B275" s="72" t="s">
        <v>522</v>
      </c>
      <c r="C275" s="72" t="s">
        <v>523</v>
      </c>
      <c r="D275" s="72" t="s">
        <v>58</v>
      </c>
      <c r="E275" s="51">
        <f>E276</f>
        <v>-2278566</v>
      </c>
      <c r="F275" s="51">
        <f t="shared" si="80"/>
        <v>0</v>
      </c>
      <c r="G275" s="51">
        <f t="shared" si="80"/>
        <v>0</v>
      </c>
    </row>
    <row r="276" spans="1:7" ht="22.5" customHeight="1" x14ac:dyDescent="0.25">
      <c r="A276" s="50" t="s">
        <v>59</v>
      </c>
      <c r="B276" s="72" t="s">
        <v>522</v>
      </c>
      <c r="C276" s="72" t="s">
        <v>523</v>
      </c>
      <c r="D276" s="72" t="s">
        <v>60</v>
      </c>
      <c r="E276" s="51">
        <v>-2278566</v>
      </c>
      <c r="F276" s="51"/>
      <c r="G276" s="51"/>
    </row>
    <row r="277" spans="1:7" ht="31.5" x14ac:dyDescent="0.25">
      <c r="A277" s="50" t="s">
        <v>82</v>
      </c>
      <c r="B277" s="72" t="s">
        <v>522</v>
      </c>
      <c r="C277" s="85" t="s">
        <v>524</v>
      </c>
      <c r="D277" s="72"/>
      <c r="E277" s="51">
        <f>E278+E282</f>
        <v>2278566</v>
      </c>
      <c r="F277" s="51"/>
      <c r="G277" s="51"/>
    </row>
    <row r="278" spans="1:7" ht="31.5" x14ac:dyDescent="0.25">
      <c r="A278" s="50" t="s">
        <v>57</v>
      </c>
      <c r="B278" s="72" t="s">
        <v>522</v>
      </c>
      <c r="C278" s="85" t="s">
        <v>524</v>
      </c>
      <c r="D278" s="72">
        <v>600</v>
      </c>
      <c r="E278" s="51">
        <f>E279+E280+E281</f>
        <v>2278566</v>
      </c>
      <c r="F278" s="51"/>
      <c r="G278" s="51"/>
    </row>
    <row r="279" spans="1:7" x14ac:dyDescent="0.25">
      <c r="A279" s="50" t="s">
        <v>59</v>
      </c>
      <c r="B279" s="72" t="s">
        <v>522</v>
      </c>
      <c r="C279" s="85" t="s">
        <v>524</v>
      </c>
      <c r="D279" s="72">
        <v>610</v>
      </c>
      <c r="E279" s="51">
        <v>2278566</v>
      </c>
      <c r="F279" s="51"/>
      <c r="G279" s="51"/>
    </row>
    <row r="280" spans="1:7" hidden="1" x14ac:dyDescent="0.25">
      <c r="A280" s="50" t="s">
        <v>277</v>
      </c>
      <c r="B280" s="72" t="s">
        <v>522</v>
      </c>
      <c r="C280" s="85" t="s">
        <v>524</v>
      </c>
      <c r="D280" s="72">
        <v>620</v>
      </c>
      <c r="E280" s="51"/>
      <c r="F280" s="51"/>
      <c r="G280" s="51"/>
    </row>
    <row r="281" spans="1:7" ht="47.25" hidden="1" x14ac:dyDescent="0.25">
      <c r="A281" s="50" t="s">
        <v>403</v>
      </c>
      <c r="B281" s="72" t="s">
        <v>522</v>
      </c>
      <c r="C281" s="85" t="s">
        <v>524</v>
      </c>
      <c r="D281" s="72">
        <v>630</v>
      </c>
      <c r="E281" s="51"/>
      <c r="F281" s="51"/>
      <c r="G281" s="51"/>
    </row>
    <row r="282" spans="1:7" hidden="1" x14ac:dyDescent="0.25">
      <c r="A282" s="50" t="s">
        <v>48</v>
      </c>
      <c r="B282" s="72" t="s">
        <v>522</v>
      </c>
      <c r="C282" s="85" t="s">
        <v>524</v>
      </c>
      <c r="D282" s="72">
        <v>800</v>
      </c>
      <c r="E282" s="51">
        <f>E283</f>
        <v>0</v>
      </c>
      <c r="F282" s="51"/>
      <c r="G282" s="51"/>
    </row>
    <row r="283" spans="1:7" ht="47.25" hidden="1" x14ac:dyDescent="0.25">
      <c r="A283" s="50" t="s">
        <v>193</v>
      </c>
      <c r="B283" s="72" t="s">
        <v>522</v>
      </c>
      <c r="C283" s="85" t="s">
        <v>524</v>
      </c>
      <c r="D283" s="72">
        <v>810</v>
      </c>
      <c r="E283" s="51"/>
      <c r="F283" s="51"/>
      <c r="G283" s="51"/>
    </row>
    <row r="284" spans="1:7" hidden="1" x14ac:dyDescent="0.25">
      <c r="A284" s="50" t="s">
        <v>84</v>
      </c>
      <c r="B284" s="72" t="s">
        <v>525</v>
      </c>
      <c r="C284" s="72"/>
      <c r="D284" s="72"/>
      <c r="E284" s="51">
        <f>E285</f>
        <v>0</v>
      </c>
      <c r="F284" s="51">
        <f t="shared" ref="F284:G286" si="81">F285</f>
        <v>0</v>
      </c>
      <c r="G284" s="51">
        <f t="shared" si="81"/>
        <v>0</v>
      </c>
    </row>
    <row r="285" spans="1:7" hidden="1" x14ac:dyDescent="0.25">
      <c r="A285" s="50" t="s">
        <v>85</v>
      </c>
      <c r="B285" s="72" t="s">
        <v>525</v>
      </c>
      <c r="C285" s="72" t="s">
        <v>526</v>
      </c>
      <c r="D285" s="72"/>
      <c r="E285" s="51">
        <f>E286</f>
        <v>0</v>
      </c>
      <c r="F285" s="51">
        <f t="shared" si="81"/>
        <v>0</v>
      </c>
      <c r="G285" s="51">
        <f t="shared" si="81"/>
        <v>0</v>
      </c>
    </row>
    <row r="286" spans="1:7" ht="31.5" hidden="1" x14ac:dyDescent="0.25">
      <c r="A286" s="50" t="s">
        <v>57</v>
      </c>
      <c r="B286" s="72" t="s">
        <v>525</v>
      </c>
      <c r="C286" s="72" t="s">
        <v>526</v>
      </c>
      <c r="D286" s="72" t="s">
        <v>58</v>
      </c>
      <c r="E286" s="51">
        <f>E287</f>
        <v>0</v>
      </c>
      <c r="F286" s="51">
        <f t="shared" si="81"/>
        <v>0</v>
      </c>
      <c r="G286" s="51">
        <f t="shared" si="81"/>
        <v>0</v>
      </c>
    </row>
    <row r="287" spans="1:7" hidden="1" x14ac:dyDescent="0.25">
      <c r="A287" s="50" t="s">
        <v>59</v>
      </c>
      <c r="B287" s="72" t="s">
        <v>525</v>
      </c>
      <c r="C287" s="72" t="s">
        <v>526</v>
      </c>
      <c r="D287" s="72" t="s">
        <v>60</v>
      </c>
      <c r="E287" s="51"/>
      <c r="F287" s="51"/>
      <c r="G287" s="51"/>
    </row>
    <row r="288" spans="1:7" x14ac:dyDescent="0.25">
      <c r="A288" s="50" t="s">
        <v>87</v>
      </c>
      <c r="B288" s="72" t="s">
        <v>527</v>
      </c>
      <c r="C288" s="72"/>
      <c r="D288" s="72"/>
      <c r="E288" s="51">
        <f>E289+E292+E298+E301+E309+E312+E315+E318+E321+E324+E295</f>
        <v>75709.69</v>
      </c>
      <c r="F288" s="51">
        <f t="shared" ref="F288:G288" si="82">F289+F292+F298+F301+F309+F312+F315+F318+F321+F324</f>
        <v>0</v>
      </c>
      <c r="G288" s="51">
        <f t="shared" si="82"/>
        <v>0</v>
      </c>
    </row>
    <row r="289" spans="1:7" ht="82.5" hidden="1" customHeight="1" x14ac:dyDescent="0.25">
      <c r="A289" s="50" t="s">
        <v>89</v>
      </c>
      <c r="B289" s="72" t="s">
        <v>527</v>
      </c>
      <c r="C289" s="72" t="s">
        <v>528</v>
      </c>
      <c r="D289" s="72"/>
      <c r="E289" s="51">
        <f>E290</f>
        <v>0</v>
      </c>
      <c r="F289" s="51">
        <f t="shared" ref="F289:G290" si="83">F290</f>
        <v>0</v>
      </c>
      <c r="G289" s="51">
        <f t="shared" si="83"/>
        <v>0</v>
      </c>
    </row>
    <row r="290" spans="1:7" ht="31.5" hidden="1" x14ac:dyDescent="0.25">
      <c r="A290" s="50" t="s">
        <v>57</v>
      </c>
      <c r="B290" s="72" t="s">
        <v>527</v>
      </c>
      <c r="C290" s="72" t="s">
        <v>528</v>
      </c>
      <c r="D290" s="72" t="s">
        <v>58</v>
      </c>
      <c r="E290" s="51">
        <f>E291</f>
        <v>0</v>
      </c>
      <c r="F290" s="51">
        <f t="shared" si="83"/>
        <v>0</v>
      </c>
      <c r="G290" s="51">
        <f t="shared" si="83"/>
        <v>0</v>
      </c>
    </row>
    <row r="291" spans="1:7" hidden="1" x14ac:dyDescent="0.25">
      <c r="A291" s="50" t="s">
        <v>59</v>
      </c>
      <c r="B291" s="72" t="s">
        <v>527</v>
      </c>
      <c r="C291" s="72" t="s">
        <v>528</v>
      </c>
      <c r="D291" s="72" t="s">
        <v>60</v>
      </c>
      <c r="E291" s="51"/>
      <c r="F291" s="51"/>
      <c r="G291" s="51"/>
    </row>
    <row r="292" spans="1:7" ht="31.5" hidden="1" x14ac:dyDescent="0.25">
      <c r="A292" s="50" t="s">
        <v>40</v>
      </c>
      <c r="B292" s="72" t="s">
        <v>527</v>
      </c>
      <c r="C292" s="72" t="s">
        <v>529</v>
      </c>
      <c r="D292" s="72"/>
      <c r="E292" s="51">
        <f>E293</f>
        <v>0</v>
      </c>
      <c r="F292" s="51">
        <f t="shared" ref="F292:G293" si="84">F293</f>
        <v>0</v>
      </c>
      <c r="G292" s="51">
        <f t="shared" si="84"/>
        <v>0</v>
      </c>
    </row>
    <row r="293" spans="1:7" ht="63" hidden="1" x14ac:dyDescent="0.25">
      <c r="A293" s="50" t="s">
        <v>35</v>
      </c>
      <c r="B293" s="72" t="s">
        <v>527</v>
      </c>
      <c r="C293" s="72" t="s">
        <v>529</v>
      </c>
      <c r="D293" s="72" t="s">
        <v>8</v>
      </c>
      <c r="E293" s="51">
        <f>E294</f>
        <v>0</v>
      </c>
      <c r="F293" s="51">
        <f t="shared" si="84"/>
        <v>0</v>
      </c>
      <c r="G293" s="51">
        <f t="shared" si="84"/>
        <v>0</v>
      </c>
    </row>
    <row r="294" spans="1:7" ht="31.5" hidden="1" x14ac:dyDescent="0.25">
      <c r="A294" s="50" t="s">
        <v>36</v>
      </c>
      <c r="B294" s="72" t="s">
        <v>527</v>
      </c>
      <c r="C294" s="72" t="s">
        <v>529</v>
      </c>
      <c r="D294" s="72" t="s">
        <v>37</v>
      </c>
      <c r="E294" s="51"/>
      <c r="F294" s="51"/>
      <c r="G294" s="51"/>
    </row>
    <row r="295" spans="1:7" hidden="1" x14ac:dyDescent="0.25">
      <c r="A295" s="39" t="s">
        <v>404</v>
      </c>
      <c r="B295" s="72" t="s">
        <v>527</v>
      </c>
      <c r="C295" s="32" t="s">
        <v>405</v>
      </c>
      <c r="D295" s="32"/>
      <c r="E295" s="38">
        <f>E296</f>
        <v>0</v>
      </c>
      <c r="F295" s="51"/>
      <c r="G295" s="51"/>
    </row>
    <row r="296" spans="1:7" ht="63" hidden="1" x14ac:dyDescent="0.25">
      <c r="A296" s="39" t="s">
        <v>35</v>
      </c>
      <c r="B296" s="72" t="s">
        <v>527</v>
      </c>
      <c r="C296" s="32" t="s">
        <v>405</v>
      </c>
      <c r="D296" s="32">
        <v>100</v>
      </c>
      <c r="E296" s="38">
        <f>E297</f>
        <v>0</v>
      </c>
      <c r="F296" s="51"/>
      <c r="G296" s="51"/>
    </row>
    <row r="297" spans="1:7" hidden="1" x14ac:dyDescent="0.25">
      <c r="A297" s="39" t="s">
        <v>96</v>
      </c>
      <c r="B297" s="72" t="s">
        <v>527</v>
      </c>
      <c r="C297" s="32" t="s">
        <v>405</v>
      </c>
      <c r="D297" s="32">
        <v>120</v>
      </c>
      <c r="E297" s="38"/>
      <c r="F297" s="51"/>
      <c r="G297" s="51"/>
    </row>
    <row r="298" spans="1:7" hidden="1" x14ac:dyDescent="0.25">
      <c r="A298" s="50" t="s">
        <v>92</v>
      </c>
      <c r="B298" s="72" t="s">
        <v>527</v>
      </c>
      <c r="C298" s="72" t="s">
        <v>530</v>
      </c>
      <c r="D298" s="72"/>
      <c r="E298" s="51">
        <f>E299</f>
        <v>0</v>
      </c>
      <c r="F298" s="51">
        <f t="shared" ref="F298:G299" si="85">F299</f>
        <v>0</v>
      </c>
      <c r="G298" s="51">
        <f t="shared" si="85"/>
        <v>0</v>
      </c>
    </row>
    <row r="299" spans="1:7" ht="31.5" hidden="1" x14ac:dyDescent="0.25">
      <c r="A299" s="50" t="s">
        <v>57</v>
      </c>
      <c r="B299" s="72" t="s">
        <v>527</v>
      </c>
      <c r="C299" s="72" t="s">
        <v>530</v>
      </c>
      <c r="D299" s="72" t="s">
        <v>58</v>
      </c>
      <c r="E299" s="51">
        <f>E300</f>
        <v>0</v>
      </c>
      <c r="F299" s="51">
        <f t="shared" si="85"/>
        <v>0</v>
      </c>
      <c r="G299" s="51">
        <f t="shared" si="85"/>
        <v>0</v>
      </c>
    </row>
    <row r="300" spans="1:7" hidden="1" x14ac:dyDescent="0.25">
      <c r="A300" s="50" t="s">
        <v>59</v>
      </c>
      <c r="B300" s="72" t="s">
        <v>527</v>
      </c>
      <c r="C300" s="72" t="s">
        <v>530</v>
      </c>
      <c r="D300" s="72" t="s">
        <v>60</v>
      </c>
      <c r="E300" s="51"/>
      <c r="F300" s="51"/>
      <c r="G300" s="51"/>
    </row>
    <row r="301" spans="1:7" ht="31.5" x14ac:dyDescent="0.25">
      <c r="A301" s="50" t="s">
        <v>94</v>
      </c>
      <c r="B301" s="72" t="s">
        <v>527</v>
      </c>
      <c r="C301" s="72" t="s">
        <v>531</v>
      </c>
      <c r="D301" s="72"/>
      <c r="E301" s="51">
        <f>E302+E305+E307</f>
        <v>75709.69</v>
      </c>
      <c r="F301" s="51">
        <f t="shared" ref="F301:G301" si="86">F302+F305</f>
        <v>0</v>
      </c>
      <c r="G301" s="51">
        <f t="shared" si="86"/>
        <v>0</v>
      </c>
    </row>
    <row r="302" spans="1:7" ht="63" x14ac:dyDescent="0.25">
      <c r="A302" s="50" t="s">
        <v>35</v>
      </c>
      <c r="B302" s="72" t="s">
        <v>527</v>
      </c>
      <c r="C302" s="72" t="s">
        <v>531</v>
      </c>
      <c r="D302" s="72" t="s">
        <v>8</v>
      </c>
      <c r="E302" s="51">
        <f>E303+E304</f>
        <v>2400</v>
      </c>
      <c r="F302" s="51">
        <f t="shared" ref="F302:G302" si="87">F303+F304</f>
        <v>0</v>
      </c>
      <c r="G302" s="51">
        <f t="shared" si="87"/>
        <v>0</v>
      </c>
    </row>
    <row r="303" spans="1:7" x14ac:dyDescent="0.25">
      <c r="A303" s="50" t="s">
        <v>96</v>
      </c>
      <c r="B303" s="72" t="s">
        <v>527</v>
      </c>
      <c r="C303" s="72" t="s">
        <v>531</v>
      </c>
      <c r="D303" s="72" t="s">
        <v>97</v>
      </c>
      <c r="E303" s="51">
        <v>1200</v>
      </c>
      <c r="F303" s="51">
        <f t="shared" ref="F303:G303" si="88">F304</f>
        <v>0</v>
      </c>
      <c r="G303" s="51">
        <f t="shared" si="88"/>
        <v>0</v>
      </c>
    </row>
    <row r="304" spans="1:7" ht="31.5" x14ac:dyDescent="0.25">
      <c r="A304" s="50" t="s">
        <v>36</v>
      </c>
      <c r="B304" s="72" t="s">
        <v>527</v>
      </c>
      <c r="C304" s="72" t="s">
        <v>531</v>
      </c>
      <c r="D304" s="72" t="s">
        <v>37</v>
      </c>
      <c r="E304" s="51">
        <v>1200</v>
      </c>
      <c r="F304" s="51"/>
      <c r="G304" s="51"/>
    </row>
    <row r="305" spans="1:7" ht="31.5" x14ac:dyDescent="0.25">
      <c r="A305" s="50" t="s">
        <v>42</v>
      </c>
      <c r="B305" s="72" t="s">
        <v>527</v>
      </c>
      <c r="C305" s="72" t="s">
        <v>531</v>
      </c>
      <c r="D305" s="72" t="s">
        <v>43</v>
      </c>
      <c r="E305" s="51">
        <f>E306</f>
        <v>73309.69</v>
      </c>
      <c r="F305" s="51">
        <f t="shared" ref="F305:G305" si="89">F306</f>
        <v>0</v>
      </c>
      <c r="G305" s="51">
        <f t="shared" si="89"/>
        <v>0</v>
      </c>
    </row>
    <row r="306" spans="1:7" ht="31.5" x14ac:dyDescent="0.25">
      <c r="A306" s="50" t="s">
        <v>44</v>
      </c>
      <c r="B306" s="72" t="s">
        <v>527</v>
      </c>
      <c r="C306" s="72" t="s">
        <v>531</v>
      </c>
      <c r="D306" s="72" t="s">
        <v>45</v>
      </c>
      <c r="E306" s="51">
        <f>98449.69-25140</f>
        <v>73309.69</v>
      </c>
      <c r="F306" s="51"/>
      <c r="G306" s="51"/>
    </row>
    <row r="307" spans="1:7" hidden="1" x14ac:dyDescent="0.25">
      <c r="A307" s="50" t="s">
        <v>115</v>
      </c>
      <c r="B307" s="72" t="s">
        <v>527</v>
      </c>
      <c r="C307" s="72" t="s">
        <v>531</v>
      </c>
      <c r="D307" s="72">
        <v>300</v>
      </c>
      <c r="E307" s="51">
        <f>E308</f>
        <v>0</v>
      </c>
      <c r="F307" s="51"/>
      <c r="G307" s="51"/>
    </row>
    <row r="308" spans="1:7" ht="31.5" hidden="1" x14ac:dyDescent="0.25">
      <c r="A308" s="50" t="s">
        <v>117</v>
      </c>
      <c r="B308" s="72" t="s">
        <v>527</v>
      </c>
      <c r="C308" s="72" t="s">
        <v>531</v>
      </c>
      <c r="D308" s="72">
        <v>320</v>
      </c>
      <c r="E308" s="51"/>
      <c r="F308" s="51"/>
      <c r="G308" s="51"/>
    </row>
    <row r="309" spans="1:7" hidden="1" x14ac:dyDescent="0.25">
      <c r="A309" s="50" t="s">
        <v>46</v>
      </c>
      <c r="B309" s="72" t="s">
        <v>527</v>
      </c>
      <c r="C309" s="72" t="s">
        <v>532</v>
      </c>
      <c r="D309" s="72"/>
      <c r="E309" s="51">
        <f>E310</f>
        <v>0</v>
      </c>
      <c r="F309" s="51">
        <f t="shared" ref="F309:G310" si="90">F310</f>
        <v>0</v>
      </c>
      <c r="G309" s="51">
        <f t="shared" si="90"/>
        <v>0</v>
      </c>
    </row>
    <row r="310" spans="1:7" hidden="1" x14ac:dyDescent="0.25">
      <c r="A310" s="50" t="s">
        <v>48</v>
      </c>
      <c r="B310" s="72" t="s">
        <v>527</v>
      </c>
      <c r="C310" s="72" t="s">
        <v>532</v>
      </c>
      <c r="D310" s="72" t="s">
        <v>49</v>
      </c>
      <c r="E310" s="51">
        <f>E311</f>
        <v>0</v>
      </c>
      <c r="F310" s="51">
        <f t="shared" si="90"/>
        <v>0</v>
      </c>
      <c r="G310" s="51">
        <f t="shared" si="90"/>
        <v>0</v>
      </c>
    </row>
    <row r="311" spans="1:7" hidden="1" x14ac:dyDescent="0.25">
      <c r="A311" s="50" t="s">
        <v>50</v>
      </c>
      <c r="B311" s="72" t="s">
        <v>527</v>
      </c>
      <c r="C311" s="72" t="s">
        <v>532</v>
      </c>
      <c r="D311" s="72" t="s">
        <v>51</v>
      </c>
      <c r="E311" s="51"/>
      <c r="F311" s="51"/>
      <c r="G311" s="51"/>
    </row>
    <row r="312" spans="1:7" hidden="1" x14ac:dyDescent="0.25">
      <c r="A312" s="50" t="s">
        <v>99</v>
      </c>
      <c r="B312" s="72" t="s">
        <v>527</v>
      </c>
      <c r="C312" s="72" t="s">
        <v>533</v>
      </c>
      <c r="D312" s="72"/>
      <c r="E312" s="51">
        <f>E313</f>
        <v>0</v>
      </c>
      <c r="F312" s="51">
        <f t="shared" ref="F312:G313" si="91">F313</f>
        <v>0</v>
      </c>
      <c r="G312" s="51">
        <f t="shared" si="91"/>
        <v>0</v>
      </c>
    </row>
    <row r="313" spans="1:7" ht="31.5" hidden="1" x14ac:dyDescent="0.25">
      <c r="A313" s="50" t="s">
        <v>57</v>
      </c>
      <c r="B313" s="72" t="s">
        <v>527</v>
      </c>
      <c r="C313" s="72" t="s">
        <v>533</v>
      </c>
      <c r="D313" s="72" t="s">
        <v>58</v>
      </c>
      <c r="E313" s="51">
        <f>E314</f>
        <v>0</v>
      </c>
      <c r="F313" s="51">
        <f t="shared" si="91"/>
        <v>0</v>
      </c>
      <c r="G313" s="51">
        <f t="shared" si="91"/>
        <v>0</v>
      </c>
    </row>
    <row r="314" spans="1:7" hidden="1" x14ac:dyDescent="0.25">
      <c r="A314" s="50" t="s">
        <v>59</v>
      </c>
      <c r="B314" s="72" t="s">
        <v>527</v>
      </c>
      <c r="C314" s="72" t="s">
        <v>533</v>
      </c>
      <c r="D314" s="72" t="s">
        <v>60</v>
      </c>
      <c r="E314" s="51"/>
      <c r="F314" s="51"/>
      <c r="G314" s="51"/>
    </row>
    <row r="315" spans="1:7" ht="31.5" hidden="1" x14ac:dyDescent="0.25">
      <c r="A315" s="50" t="s">
        <v>101</v>
      </c>
      <c r="B315" s="72" t="s">
        <v>527</v>
      </c>
      <c r="C315" s="72" t="s">
        <v>534</v>
      </c>
      <c r="D315" s="72"/>
      <c r="E315" s="51">
        <f>E316</f>
        <v>0</v>
      </c>
      <c r="F315" s="51">
        <f t="shared" ref="F315:G316" si="92">F316</f>
        <v>0</v>
      </c>
      <c r="G315" s="51">
        <f t="shared" si="92"/>
        <v>0</v>
      </c>
    </row>
    <row r="316" spans="1:7" ht="31.5" hidden="1" x14ac:dyDescent="0.25">
      <c r="A316" s="50" t="s">
        <v>57</v>
      </c>
      <c r="B316" s="72" t="s">
        <v>527</v>
      </c>
      <c r="C316" s="72" t="s">
        <v>534</v>
      </c>
      <c r="D316" s="72" t="s">
        <v>58</v>
      </c>
      <c r="E316" s="51">
        <f>E317</f>
        <v>0</v>
      </c>
      <c r="F316" s="51">
        <f t="shared" si="92"/>
        <v>0</v>
      </c>
      <c r="G316" s="51">
        <f t="shared" si="92"/>
        <v>0</v>
      </c>
    </row>
    <row r="317" spans="1:7" hidden="1" x14ac:dyDescent="0.25">
      <c r="A317" s="50" t="s">
        <v>59</v>
      </c>
      <c r="B317" s="72" t="s">
        <v>527</v>
      </c>
      <c r="C317" s="72" t="s">
        <v>534</v>
      </c>
      <c r="D317" s="72" t="s">
        <v>60</v>
      </c>
      <c r="E317" s="51"/>
      <c r="F317" s="51"/>
      <c r="G317" s="51"/>
    </row>
    <row r="318" spans="1:7" hidden="1" x14ac:dyDescent="0.25">
      <c r="A318" s="50" t="s">
        <v>103</v>
      </c>
      <c r="B318" s="72" t="s">
        <v>527</v>
      </c>
      <c r="C318" s="72" t="s">
        <v>535</v>
      </c>
      <c r="D318" s="72"/>
      <c r="E318" s="51">
        <f>E319</f>
        <v>0</v>
      </c>
      <c r="F318" s="51">
        <f t="shared" ref="F318:G319" si="93">F319</f>
        <v>0</v>
      </c>
      <c r="G318" s="51">
        <f t="shared" si="93"/>
        <v>0</v>
      </c>
    </row>
    <row r="319" spans="1:7" ht="31.5" hidden="1" x14ac:dyDescent="0.25">
      <c r="A319" s="50" t="s">
        <v>57</v>
      </c>
      <c r="B319" s="72" t="s">
        <v>527</v>
      </c>
      <c r="C319" s="72" t="s">
        <v>535</v>
      </c>
      <c r="D319" s="72" t="s">
        <v>58</v>
      </c>
      <c r="E319" s="51">
        <f>E320</f>
        <v>0</v>
      </c>
      <c r="F319" s="51">
        <f t="shared" si="93"/>
        <v>0</v>
      </c>
      <c r="G319" s="51">
        <f t="shared" si="93"/>
        <v>0</v>
      </c>
    </row>
    <row r="320" spans="1:7" hidden="1" x14ac:dyDescent="0.25">
      <c r="A320" s="50" t="s">
        <v>59</v>
      </c>
      <c r="B320" s="72" t="s">
        <v>527</v>
      </c>
      <c r="C320" s="72" t="s">
        <v>535</v>
      </c>
      <c r="D320" s="72" t="s">
        <v>60</v>
      </c>
      <c r="E320" s="51"/>
      <c r="F320" s="51"/>
      <c r="G320" s="51"/>
    </row>
    <row r="321" spans="1:7" ht="31.5" hidden="1" x14ac:dyDescent="0.25">
      <c r="A321" s="50" t="s">
        <v>105</v>
      </c>
      <c r="B321" s="72" t="s">
        <v>527</v>
      </c>
      <c r="C321" s="72" t="s">
        <v>536</v>
      </c>
      <c r="D321" s="72"/>
      <c r="E321" s="51">
        <f>E322</f>
        <v>0</v>
      </c>
      <c r="F321" s="51">
        <f t="shared" ref="F321:G322" si="94">F322</f>
        <v>0</v>
      </c>
      <c r="G321" s="51">
        <f t="shared" si="94"/>
        <v>0</v>
      </c>
    </row>
    <row r="322" spans="1:7" ht="31.5" hidden="1" x14ac:dyDescent="0.25">
      <c r="A322" s="50" t="s">
        <v>57</v>
      </c>
      <c r="B322" s="72" t="s">
        <v>527</v>
      </c>
      <c r="C322" s="72" t="s">
        <v>536</v>
      </c>
      <c r="D322" s="72" t="s">
        <v>58</v>
      </c>
      <c r="E322" s="51">
        <f>E323</f>
        <v>0</v>
      </c>
      <c r="F322" s="51">
        <f t="shared" si="94"/>
        <v>0</v>
      </c>
      <c r="G322" s="51">
        <f t="shared" si="94"/>
        <v>0</v>
      </c>
    </row>
    <row r="323" spans="1:7" hidden="1" x14ac:dyDescent="0.25">
      <c r="A323" s="50" t="s">
        <v>59</v>
      </c>
      <c r="B323" s="72" t="s">
        <v>527</v>
      </c>
      <c r="C323" s="72" t="s">
        <v>536</v>
      </c>
      <c r="D323" s="72" t="s">
        <v>60</v>
      </c>
      <c r="E323" s="51"/>
      <c r="F323" s="51"/>
      <c r="G323" s="51"/>
    </row>
    <row r="324" spans="1:7" ht="31.5" hidden="1" x14ac:dyDescent="0.25">
      <c r="A324" s="50" t="s">
        <v>107</v>
      </c>
      <c r="B324" s="72" t="s">
        <v>527</v>
      </c>
      <c r="C324" s="72" t="s">
        <v>537</v>
      </c>
      <c r="D324" s="72"/>
      <c r="E324" s="51">
        <f>E325</f>
        <v>0</v>
      </c>
      <c r="F324" s="51">
        <f t="shared" ref="F324:G325" si="95">F325</f>
        <v>0</v>
      </c>
      <c r="G324" s="51">
        <f t="shared" si="95"/>
        <v>0</v>
      </c>
    </row>
    <row r="325" spans="1:7" ht="31.5" hidden="1" x14ac:dyDescent="0.25">
      <c r="A325" s="50" t="s">
        <v>57</v>
      </c>
      <c r="B325" s="72" t="s">
        <v>527</v>
      </c>
      <c r="C325" s="72" t="s">
        <v>537</v>
      </c>
      <c r="D325" s="72" t="s">
        <v>58</v>
      </c>
      <c r="E325" s="51">
        <f>E326</f>
        <v>0</v>
      </c>
      <c r="F325" s="51">
        <f t="shared" si="95"/>
        <v>0</v>
      </c>
      <c r="G325" s="51">
        <f t="shared" si="95"/>
        <v>0</v>
      </c>
    </row>
    <row r="326" spans="1:7" hidden="1" x14ac:dyDescent="0.25">
      <c r="A326" s="50" t="s">
        <v>59</v>
      </c>
      <c r="B326" s="72" t="s">
        <v>527</v>
      </c>
      <c r="C326" s="72" t="s">
        <v>537</v>
      </c>
      <c r="D326" s="72" t="s">
        <v>60</v>
      </c>
      <c r="E326" s="51"/>
      <c r="F326" s="51"/>
      <c r="G326" s="51"/>
    </row>
    <row r="327" spans="1:7" x14ac:dyDescent="0.25">
      <c r="A327" s="50" t="s">
        <v>538</v>
      </c>
      <c r="B327" s="72" t="s">
        <v>539</v>
      </c>
      <c r="C327" s="72"/>
      <c r="D327" s="72"/>
      <c r="E327" s="51">
        <f>E328+E371</f>
        <v>664691</v>
      </c>
      <c r="F327" s="51">
        <f>F328+F371</f>
        <v>0</v>
      </c>
      <c r="G327" s="51">
        <f t="shared" ref="G327" si="96">G328+G371</f>
        <v>0</v>
      </c>
    </row>
    <row r="328" spans="1:7" ht="18.75" customHeight="1" x14ac:dyDescent="0.25">
      <c r="A328" s="50" t="s">
        <v>227</v>
      </c>
      <c r="B328" s="72" t="s">
        <v>540</v>
      </c>
      <c r="C328" s="72"/>
      <c r="D328" s="72"/>
      <c r="E328" s="51">
        <f>E329+E332+E335+E341+E344+E356+E365+E368+E359+E362+E338+E353+E350</f>
        <v>664691</v>
      </c>
      <c r="F328" s="51">
        <f>F329+F332+F335+F341+F344+F356+F365+F368</f>
        <v>0</v>
      </c>
      <c r="G328" s="51">
        <f>G329+G332+G335+G341+G344+G356+G365+G368+G347+G359</f>
        <v>0</v>
      </c>
    </row>
    <row r="329" spans="1:7" x14ac:dyDescent="0.25">
      <c r="A329" s="50" t="s">
        <v>228</v>
      </c>
      <c r="B329" s="72" t="s">
        <v>540</v>
      </c>
      <c r="C329" s="72" t="s">
        <v>541</v>
      </c>
      <c r="D329" s="72"/>
      <c r="E329" s="51">
        <f>E330</f>
        <v>500000</v>
      </c>
      <c r="F329" s="51">
        <f t="shared" ref="F329:G330" si="97">F330</f>
        <v>0</v>
      </c>
      <c r="G329" s="51">
        <f t="shared" si="97"/>
        <v>0</v>
      </c>
    </row>
    <row r="330" spans="1:7" ht="31.5" x14ac:dyDescent="0.25">
      <c r="A330" s="50" t="s">
        <v>57</v>
      </c>
      <c r="B330" s="72" t="s">
        <v>540</v>
      </c>
      <c r="C330" s="72" t="s">
        <v>541</v>
      </c>
      <c r="D330" s="72" t="s">
        <v>58</v>
      </c>
      <c r="E330" s="51">
        <f>E331</f>
        <v>500000</v>
      </c>
      <c r="F330" s="51">
        <f t="shared" si="97"/>
        <v>0</v>
      </c>
      <c r="G330" s="51">
        <f t="shared" si="97"/>
        <v>0</v>
      </c>
    </row>
    <row r="331" spans="1:7" x14ac:dyDescent="0.25">
      <c r="A331" s="50" t="s">
        <v>59</v>
      </c>
      <c r="B331" s="72" t="s">
        <v>540</v>
      </c>
      <c r="C331" s="72" t="s">
        <v>541</v>
      </c>
      <c r="D331" s="72" t="s">
        <v>60</v>
      </c>
      <c r="E331" s="51">
        <v>500000</v>
      </c>
      <c r="F331" s="51"/>
      <c r="G331" s="51"/>
    </row>
    <row r="332" spans="1:7" hidden="1" x14ac:dyDescent="0.25">
      <c r="A332" s="50" t="s">
        <v>230</v>
      </c>
      <c r="B332" s="72" t="s">
        <v>540</v>
      </c>
      <c r="C332" s="72" t="s">
        <v>542</v>
      </c>
      <c r="D332" s="72"/>
      <c r="E332" s="51">
        <f>E333</f>
        <v>0</v>
      </c>
      <c r="F332" s="51">
        <f t="shared" ref="F332:G333" si="98">F333</f>
        <v>0</v>
      </c>
      <c r="G332" s="51">
        <f t="shared" si="98"/>
        <v>0</v>
      </c>
    </row>
    <row r="333" spans="1:7" ht="31.5" hidden="1" x14ac:dyDescent="0.25">
      <c r="A333" s="50" t="s">
        <v>57</v>
      </c>
      <c r="B333" s="72" t="s">
        <v>540</v>
      </c>
      <c r="C333" s="72" t="s">
        <v>542</v>
      </c>
      <c r="D333" s="72" t="s">
        <v>58</v>
      </c>
      <c r="E333" s="51">
        <f>E334</f>
        <v>0</v>
      </c>
      <c r="F333" s="51">
        <f t="shared" si="98"/>
        <v>0</v>
      </c>
      <c r="G333" s="51">
        <f t="shared" si="98"/>
        <v>0</v>
      </c>
    </row>
    <row r="334" spans="1:7" hidden="1" x14ac:dyDescent="0.25">
      <c r="A334" s="50" t="s">
        <v>59</v>
      </c>
      <c r="B334" s="72" t="s">
        <v>540</v>
      </c>
      <c r="C334" s="72" t="s">
        <v>542</v>
      </c>
      <c r="D334" s="72" t="s">
        <v>60</v>
      </c>
      <c r="E334" s="51"/>
      <c r="F334" s="51"/>
      <c r="G334" s="51"/>
    </row>
    <row r="335" spans="1:7" hidden="1" x14ac:dyDescent="0.25">
      <c r="A335" s="50" t="s">
        <v>232</v>
      </c>
      <c r="B335" s="72" t="s">
        <v>540</v>
      </c>
      <c r="C335" s="72" t="s">
        <v>543</v>
      </c>
      <c r="D335" s="72"/>
      <c r="E335" s="51">
        <f>E336</f>
        <v>0</v>
      </c>
      <c r="F335" s="51">
        <f t="shared" ref="F335:G336" si="99">F336</f>
        <v>0</v>
      </c>
      <c r="G335" s="51">
        <f t="shared" si="99"/>
        <v>0</v>
      </c>
    </row>
    <row r="336" spans="1:7" ht="31.5" hidden="1" x14ac:dyDescent="0.25">
      <c r="A336" s="50" t="s">
        <v>57</v>
      </c>
      <c r="B336" s="72" t="s">
        <v>540</v>
      </c>
      <c r="C336" s="72" t="s">
        <v>543</v>
      </c>
      <c r="D336" s="72" t="s">
        <v>58</v>
      </c>
      <c r="E336" s="51">
        <f>E337</f>
        <v>0</v>
      </c>
      <c r="F336" s="51">
        <f t="shared" si="99"/>
        <v>0</v>
      </c>
      <c r="G336" s="51">
        <f t="shared" si="99"/>
        <v>0</v>
      </c>
    </row>
    <row r="337" spans="1:7" hidden="1" x14ac:dyDescent="0.25">
      <c r="A337" s="50" t="s">
        <v>59</v>
      </c>
      <c r="B337" s="72" t="s">
        <v>540</v>
      </c>
      <c r="C337" s="72" t="s">
        <v>543</v>
      </c>
      <c r="D337" s="72" t="s">
        <v>60</v>
      </c>
      <c r="E337" s="51"/>
      <c r="F337" s="51"/>
      <c r="G337" s="51"/>
    </row>
    <row r="338" spans="1:7" hidden="1" x14ac:dyDescent="0.25">
      <c r="A338" s="50" t="s">
        <v>243</v>
      </c>
      <c r="B338" s="72" t="s">
        <v>540</v>
      </c>
      <c r="C338" s="72" t="s">
        <v>544</v>
      </c>
      <c r="D338" s="72"/>
      <c r="E338" s="51">
        <f>E339</f>
        <v>0</v>
      </c>
      <c r="F338" s="51"/>
      <c r="G338" s="51"/>
    </row>
    <row r="339" spans="1:7" ht="28.5" hidden="1" customHeight="1" x14ac:dyDescent="0.25">
      <c r="A339" s="50" t="s">
        <v>42</v>
      </c>
      <c r="B339" s="72" t="s">
        <v>540</v>
      </c>
      <c r="C339" s="72" t="s">
        <v>544</v>
      </c>
      <c r="D339" s="72" t="s">
        <v>43</v>
      </c>
      <c r="E339" s="51">
        <f>E340</f>
        <v>0</v>
      </c>
      <c r="F339" s="51"/>
      <c r="G339" s="51"/>
    </row>
    <row r="340" spans="1:7" ht="31.5" hidden="1" x14ac:dyDescent="0.25">
      <c r="A340" s="50" t="s">
        <v>44</v>
      </c>
      <c r="B340" s="72" t="s">
        <v>540</v>
      </c>
      <c r="C340" s="72" t="s">
        <v>544</v>
      </c>
      <c r="D340" s="72" t="s">
        <v>45</v>
      </c>
      <c r="E340" s="51"/>
      <c r="F340" s="51"/>
      <c r="G340" s="51"/>
    </row>
    <row r="341" spans="1:7" ht="64.5" hidden="1" customHeight="1" x14ac:dyDescent="0.25">
      <c r="A341" s="50" t="s">
        <v>234</v>
      </c>
      <c r="B341" s="72" t="s">
        <v>540</v>
      </c>
      <c r="C341" s="72" t="s">
        <v>545</v>
      </c>
      <c r="D341" s="72"/>
      <c r="E341" s="51">
        <f>E342</f>
        <v>0</v>
      </c>
      <c r="F341" s="51">
        <f t="shared" ref="F341:G342" si="100">F342</f>
        <v>0</v>
      </c>
      <c r="G341" s="51">
        <f t="shared" si="100"/>
        <v>0</v>
      </c>
    </row>
    <row r="342" spans="1:7" ht="31.5" hidden="1" x14ac:dyDescent="0.25">
      <c r="A342" s="50" t="s">
        <v>57</v>
      </c>
      <c r="B342" s="72" t="s">
        <v>540</v>
      </c>
      <c r="C342" s="72" t="s">
        <v>545</v>
      </c>
      <c r="D342" s="72" t="s">
        <v>58</v>
      </c>
      <c r="E342" s="51">
        <f>E343</f>
        <v>0</v>
      </c>
      <c r="F342" s="51">
        <f t="shared" si="100"/>
        <v>0</v>
      </c>
      <c r="G342" s="51">
        <f t="shared" si="100"/>
        <v>0</v>
      </c>
    </row>
    <row r="343" spans="1:7" hidden="1" x14ac:dyDescent="0.25">
      <c r="A343" s="50" t="s">
        <v>59</v>
      </c>
      <c r="B343" s="72" t="s">
        <v>540</v>
      </c>
      <c r="C343" s="72" t="s">
        <v>545</v>
      </c>
      <c r="D343" s="72" t="s">
        <v>60</v>
      </c>
      <c r="E343" s="51"/>
      <c r="F343" s="51"/>
      <c r="G343" s="51"/>
    </row>
    <row r="344" spans="1:7" ht="78.75" hidden="1" x14ac:dyDescent="0.25">
      <c r="A344" s="50" t="s">
        <v>236</v>
      </c>
      <c r="B344" s="72" t="s">
        <v>540</v>
      </c>
      <c r="C344" s="72" t="s">
        <v>546</v>
      </c>
      <c r="D344" s="72"/>
      <c r="E344" s="51">
        <f>E345</f>
        <v>0</v>
      </c>
      <c r="F344" s="51">
        <f t="shared" ref="F344:G345" si="101">F345</f>
        <v>0</v>
      </c>
      <c r="G344" s="51">
        <f t="shared" si="101"/>
        <v>0</v>
      </c>
    </row>
    <row r="345" spans="1:7" ht="31.5" hidden="1" x14ac:dyDescent="0.25">
      <c r="A345" s="50" t="s">
        <v>57</v>
      </c>
      <c r="B345" s="72" t="s">
        <v>540</v>
      </c>
      <c r="C345" s="72" t="s">
        <v>546</v>
      </c>
      <c r="D345" s="72" t="s">
        <v>58</v>
      </c>
      <c r="E345" s="51">
        <f>E346</f>
        <v>0</v>
      </c>
      <c r="F345" s="51">
        <f t="shared" si="101"/>
        <v>0</v>
      </c>
      <c r="G345" s="51">
        <f t="shared" si="101"/>
        <v>0</v>
      </c>
    </row>
    <row r="346" spans="1:7" hidden="1" x14ac:dyDescent="0.25">
      <c r="A346" s="50" t="s">
        <v>59</v>
      </c>
      <c r="B346" s="72" t="s">
        <v>540</v>
      </c>
      <c r="C346" s="72" t="s">
        <v>546</v>
      </c>
      <c r="D346" s="72" t="s">
        <v>60</v>
      </c>
      <c r="E346" s="51"/>
      <c r="F346" s="51"/>
      <c r="G346" s="51"/>
    </row>
    <row r="347" spans="1:7" hidden="1" x14ac:dyDescent="0.25">
      <c r="A347" s="50" t="s">
        <v>428</v>
      </c>
      <c r="B347" s="72" t="s">
        <v>540</v>
      </c>
      <c r="C347" s="32" t="s">
        <v>616</v>
      </c>
      <c r="D347" s="72"/>
      <c r="E347" s="51"/>
      <c r="F347" s="51"/>
      <c r="G347" s="51">
        <f>G348</f>
        <v>0</v>
      </c>
    </row>
    <row r="348" spans="1:7" ht="31.5" hidden="1" x14ac:dyDescent="0.25">
      <c r="A348" s="50" t="s">
        <v>42</v>
      </c>
      <c r="B348" s="72" t="s">
        <v>540</v>
      </c>
      <c r="C348" s="32" t="s">
        <v>616</v>
      </c>
      <c r="D348" s="72">
        <v>200</v>
      </c>
      <c r="E348" s="51"/>
      <c r="F348" s="51"/>
      <c r="G348" s="51">
        <f>G349</f>
        <v>0</v>
      </c>
    </row>
    <row r="349" spans="1:7" ht="31.5" hidden="1" x14ac:dyDescent="0.25">
      <c r="A349" s="50" t="s">
        <v>44</v>
      </c>
      <c r="B349" s="72" t="s">
        <v>540</v>
      </c>
      <c r="C349" s="32" t="s">
        <v>616</v>
      </c>
      <c r="D349" s="72">
        <v>240</v>
      </c>
      <c r="E349" s="51"/>
      <c r="F349" s="51"/>
      <c r="G349" s="51"/>
    </row>
    <row r="350" spans="1:7" hidden="1" x14ac:dyDescent="0.25">
      <c r="A350" s="39" t="s">
        <v>243</v>
      </c>
      <c r="B350" s="72" t="s">
        <v>540</v>
      </c>
      <c r="C350" s="85" t="s">
        <v>544</v>
      </c>
      <c r="D350" s="72"/>
      <c r="E350" s="51">
        <f>E351</f>
        <v>0</v>
      </c>
      <c r="F350" s="51"/>
      <c r="G350" s="51"/>
    </row>
    <row r="351" spans="1:7" ht="31.5" hidden="1" x14ac:dyDescent="0.25">
      <c r="A351" s="39" t="s">
        <v>42</v>
      </c>
      <c r="B351" s="72" t="s">
        <v>540</v>
      </c>
      <c r="C351" s="85" t="s">
        <v>544</v>
      </c>
      <c r="D351" s="72">
        <v>200</v>
      </c>
      <c r="E351" s="51">
        <f>E352</f>
        <v>0</v>
      </c>
      <c r="F351" s="51"/>
      <c r="G351" s="51"/>
    </row>
    <row r="352" spans="1:7" ht="31.5" hidden="1" x14ac:dyDescent="0.25">
      <c r="A352" s="39" t="s">
        <v>44</v>
      </c>
      <c r="B352" s="72" t="s">
        <v>540</v>
      </c>
      <c r="C352" s="85" t="s">
        <v>544</v>
      </c>
      <c r="D352" s="72">
        <v>240</v>
      </c>
      <c r="E352" s="51">
        <v>0</v>
      </c>
      <c r="F352" s="51"/>
      <c r="G352" s="51"/>
    </row>
    <row r="353" spans="1:7" x14ac:dyDescent="0.25">
      <c r="A353" s="39" t="s">
        <v>983</v>
      </c>
      <c r="B353" s="72" t="s">
        <v>540</v>
      </c>
      <c r="C353" s="32" t="s">
        <v>984</v>
      </c>
      <c r="D353" s="72"/>
      <c r="E353" s="51">
        <f>E354</f>
        <v>164691</v>
      </c>
      <c r="F353" s="51"/>
      <c r="G353" s="51"/>
    </row>
    <row r="354" spans="1:7" ht="31.5" x14ac:dyDescent="0.25">
      <c r="A354" s="39" t="s">
        <v>57</v>
      </c>
      <c r="B354" s="72" t="s">
        <v>540</v>
      </c>
      <c r="C354" s="32" t="s">
        <v>984</v>
      </c>
      <c r="D354" s="72">
        <v>600</v>
      </c>
      <c r="E354" s="51">
        <f>E355</f>
        <v>164691</v>
      </c>
      <c r="F354" s="51"/>
      <c r="G354" s="51"/>
    </row>
    <row r="355" spans="1:7" x14ac:dyDescent="0.25">
      <c r="A355" s="39" t="s">
        <v>59</v>
      </c>
      <c r="B355" s="72" t="s">
        <v>540</v>
      </c>
      <c r="C355" s="32" t="s">
        <v>984</v>
      </c>
      <c r="D355" s="72">
        <v>610</v>
      </c>
      <c r="E355" s="51">
        <v>164691</v>
      </c>
      <c r="F355" s="51"/>
      <c r="G355" s="51"/>
    </row>
    <row r="356" spans="1:7" ht="39" hidden="1" customHeight="1" x14ac:dyDescent="0.25">
      <c r="A356" s="50" t="s">
        <v>238</v>
      </c>
      <c r="B356" s="72" t="s">
        <v>540</v>
      </c>
      <c r="C356" s="72" t="s">
        <v>547</v>
      </c>
      <c r="D356" s="72"/>
      <c r="E356" s="51">
        <f>E357</f>
        <v>0</v>
      </c>
      <c r="F356" s="51">
        <f t="shared" ref="F356:G357" si="102">F357</f>
        <v>0</v>
      </c>
      <c r="G356" s="51">
        <f t="shared" si="102"/>
        <v>0</v>
      </c>
    </row>
    <row r="357" spans="1:7" ht="31.5" hidden="1" x14ac:dyDescent="0.25">
      <c r="A357" s="50" t="s">
        <v>42</v>
      </c>
      <c r="B357" s="72" t="s">
        <v>540</v>
      </c>
      <c r="C357" s="72" t="s">
        <v>547</v>
      </c>
      <c r="D357" s="72" t="s">
        <v>43</v>
      </c>
      <c r="E357" s="51">
        <f>E358</f>
        <v>0</v>
      </c>
      <c r="F357" s="51">
        <f t="shared" si="102"/>
        <v>0</v>
      </c>
      <c r="G357" s="51">
        <f t="shared" si="102"/>
        <v>0</v>
      </c>
    </row>
    <row r="358" spans="1:7" ht="31.5" hidden="1" x14ac:dyDescent="0.25">
      <c r="A358" s="50" t="s">
        <v>44</v>
      </c>
      <c r="B358" s="72" t="s">
        <v>540</v>
      </c>
      <c r="C358" s="72" t="s">
        <v>547</v>
      </c>
      <c r="D358" s="72" t="s">
        <v>45</v>
      </c>
      <c r="E358" s="51"/>
      <c r="F358" s="51"/>
      <c r="G358" s="51"/>
    </row>
    <row r="359" spans="1:7" hidden="1" x14ac:dyDescent="0.25">
      <c r="A359" s="50" t="s">
        <v>428</v>
      </c>
      <c r="B359" s="72" t="s">
        <v>540</v>
      </c>
      <c r="C359" s="72" t="s">
        <v>548</v>
      </c>
      <c r="D359" s="72"/>
      <c r="E359" s="51">
        <f>E360</f>
        <v>0</v>
      </c>
      <c r="F359" s="51"/>
      <c r="G359" s="51">
        <f>G360</f>
        <v>0</v>
      </c>
    </row>
    <row r="360" spans="1:7" ht="31.5" hidden="1" x14ac:dyDescent="0.25">
      <c r="A360" s="50" t="s">
        <v>57</v>
      </c>
      <c r="B360" s="72" t="s">
        <v>540</v>
      </c>
      <c r="C360" s="72" t="s">
        <v>548</v>
      </c>
      <c r="D360" s="72">
        <v>600</v>
      </c>
      <c r="E360" s="51">
        <f>E361</f>
        <v>0</v>
      </c>
      <c r="F360" s="51"/>
      <c r="G360" s="51">
        <f>G361</f>
        <v>0</v>
      </c>
    </row>
    <row r="361" spans="1:7" hidden="1" x14ac:dyDescent="0.25">
      <c r="A361" s="50" t="s">
        <v>59</v>
      </c>
      <c r="B361" s="72" t="s">
        <v>540</v>
      </c>
      <c r="C361" s="72" t="s">
        <v>548</v>
      </c>
      <c r="D361" s="72">
        <v>610</v>
      </c>
      <c r="E361" s="51"/>
      <c r="F361" s="51"/>
      <c r="G361" s="51"/>
    </row>
    <row r="362" spans="1:7" ht="47.25" hidden="1" x14ac:dyDescent="0.25">
      <c r="A362" s="50" t="s">
        <v>429</v>
      </c>
      <c r="B362" s="72" t="s">
        <v>540</v>
      </c>
      <c r="C362" s="72" t="s">
        <v>549</v>
      </c>
      <c r="D362" s="72"/>
      <c r="E362" s="51">
        <f>E363</f>
        <v>0</v>
      </c>
      <c r="F362" s="51"/>
      <c r="G362" s="51"/>
    </row>
    <row r="363" spans="1:7" ht="31.5" hidden="1" x14ac:dyDescent="0.25">
      <c r="A363" s="50" t="s">
        <v>42</v>
      </c>
      <c r="B363" s="72" t="s">
        <v>540</v>
      </c>
      <c r="C363" s="72" t="s">
        <v>549</v>
      </c>
      <c r="D363" s="72">
        <v>200</v>
      </c>
      <c r="E363" s="51">
        <f>E364</f>
        <v>0</v>
      </c>
      <c r="F363" s="51"/>
      <c r="G363" s="51"/>
    </row>
    <row r="364" spans="1:7" ht="31.5" hidden="1" x14ac:dyDescent="0.25">
      <c r="A364" s="50" t="s">
        <v>44</v>
      </c>
      <c r="B364" s="72" t="s">
        <v>540</v>
      </c>
      <c r="C364" s="72" t="s">
        <v>549</v>
      </c>
      <c r="D364" s="72">
        <v>240</v>
      </c>
      <c r="E364" s="51"/>
      <c r="F364" s="51"/>
      <c r="G364" s="51"/>
    </row>
    <row r="365" spans="1:7" hidden="1" x14ac:dyDescent="0.25">
      <c r="A365" s="50" t="s">
        <v>241</v>
      </c>
      <c r="B365" s="72" t="s">
        <v>540</v>
      </c>
      <c r="C365" s="72" t="s">
        <v>550</v>
      </c>
      <c r="D365" s="72"/>
      <c r="E365" s="51">
        <f>E366</f>
        <v>0</v>
      </c>
      <c r="F365" s="51">
        <f t="shared" ref="F365:G366" si="103">F366</f>
        <v>0</v>
      </c>
      <c r="G365" s="51">
        <f t="shared" si="103"/>
        <v>0</v>
      </c>
    </row>
    <row r="366" spans="1:7" ht="31.5" hidden="1" x14ac:dyDescent="0.25">
      <c r="A366" s="50" t="s">
        <v>42</v>
      </c>
      <c r="B366" s="72" t="s">
        <v>540</v>
      </c>
      <c r="C366" s="72" t="s">
        <v>550</v>
      </c>
      <c r="D366" s="72" t="s">
        <v>43</v>
      </c>
      <c r="E366" s="51">
        <f>E367</f>
        <v>0</v>
      </c>
      <c r="F366" s="51">
        <f t="shared" si="103"/>
        <v>0</v>
      </c>
      <c r="G366" s="51">
        <f t="shared" si="103"/>
        <v>0</v>
      </c>
    </row>
    <row r="367" spans="1:7" ht="31.5" hidden="1" x14ac:dyDescent="0.25">
      <c r="A367" s="50" t="s">
        <v>44</v>
      </c>
      <c r="B367" s="72" t="s">
        <v>540</v>
      </c>
      <c r="C367" s="72" t="s">
        <v>550</v>
      </c>
      <c r="D367" s="72" t="s">
        <v>45</v>
      </c>
      <c r="E367" s="51"/>
      <c r="F367" s="51"/>
      <c r="G367" s="51"/>
    </row>
    <row r="368" spans="1:7" hidden="1" x14ac:dyDescent="0.25">
      <c r="A368" s="50" t="s">
        <v>243</v>
      </c>
      <c r="B368" s="72" t="s">
        <v>540</v>
      </c>
      <c r="C368" s="72" t="s">
        <v>551</v>
      </c>
      <c r="D368" s="72"/>
      <c r="E368" s="51">
        <f>E369</f>
        <v>0</v>
      </c>
      <c r="F368" s="51">
        <f t="shared" ref="F368:G369" si="104">F369</f>
        <v>0</v>
      </c>
      <c r="G368" s="51">
        <f t="shared" si="104"/>
        <v>0</v>
      </c>
    </row>
    <row r="369" spans="1:7" ht="31.5" hidden="1" x14ac:dyDescent="0.25">
      <c r="A369" s="50" t="s">
        <v>42</v>
      </c>
      <c r="B369" s="72" t="s">
        <v>540</v>
      </c>
      <c r="C369" s="72" t="s">
        <v>551</v>
      </c>
      <c r="D369" s="72" t="s">
        <v>43</v>
      </c>
      <c r="E369" s="51">
        <f>E370</f>
        <v>0</v>
      </c>
      <c r="F369" s="51">
        <f t="shared" si="104"/>
        <v>0</v>
      </c>
      <c r="G369" s="51">
        <f t="shared" si="104"/>
        <v>0</v>
      </c>
    </row>
    <row r="370" spans="1:7" ht="31.5" hidden="1" x14ac:dyDescent="0.25">
      <c r="A370" s="50" t="s">
        <v>44</v>
      </c>
      <c r="B370" s="72" t="s">
        <v>540</v>
      </c>
      <c r="C370" s="72" t="s">
        <v>551</v>
      </c>
      <c r="D370" s="72" t="s">
        <v>45</v>
      </c>
      <c r="E370" s="51"/>
      <c r="F370" s="51"/>
      <c r="G370" s="51"/>
    </row>
    <row r="371" spans="1:7" hidden="1" x14ac:dyDescent="0.25">
      <c r="A371" s="50" t="s">
        <v>245</v>
      </c>
      <c r="B371" s="72" t="s">
        <v>552</v>
      </c>
      <c r="C371" s="72"/>
      <c r="D371" s="72"/>
      <c r="E371" s="51">
        <f>E372</f>
        <v>0</v>
      </c>
      <c r="F371" s="51">
        <f t="shared" ref="F371:G373" si="105">F372</f>
        <v>0</v>
      </c>
      <c r="G371" s="51">
        <f t="shared" si="105"/>
        <v>0</v>
      </c>
    </row>
    <row r="372" spans="1:7" ht="78.75" hidden="1" x14ac:dyDescent="0.25">
      <c r="A372" s="50" t="s">
        <v>246</v>
      </c>
      <c r="B372" s="72" t="s">
        <v>552</v>
      </c>
      <c r="C372" s="72" t="s">
        <v>553</v>
      </c>
      <c r="D372" s="72"/>
      <c r="E372" s="51">
        <f>E373</f>
        <v>0</v>
      </c>
      <c r="F372" s="51">
        <f t="shared" si="105"/>
        <v>0</v>
      </c>
      <c r="G372" s="51">
        <f t="shared" si="105"/>
        <v>0</v>
      </c>
    </row>
    <row r="373" spans="1:7" ht="31.5" hidden="1" x14ac:dyDescent="0.25">
      <c r="A373" s="50" t="s">
        <v>57</v>
      </c>
      <c r="B373" s="72" t="s">
        <v>552</v>
      </c>
      <c r="C373" s="72" t="s">
        <v>553</v>
      </c>
      <c r="D373" s="72" t="s">
        <v>58</v>
      </c>
      <c r="E373" s="51">
        <f>E374</f>
        <v>0</v>
      </c>
      <c r="F373" s="51">
        <f t="shared" si="105"/>
        <v>0</v>
      </c>
      <c r="G373" s="51">
        <f t="shared" si="105"/>
        <v>0</v>
      </c>
    </row>
    <row r="374" spans="1:7" hidden="1" x14ac:dyDescent="0.25">
      <c r="A374" s="50" t="s">
        <v>59</v>
      </c>
      <c r="B374" s="72" t="s">
        <v>552</v>
      </c>
      <c r="C374" s="72" t="s">
        <v>553</v>
      </c>
      <c r="D374" s="72" t="s">
        <v>60</v>
      </c>
      <c r="E374" s="51"/>
      <c r="F374" s="51"/>
      <c r="G374" s="51"/>
    </row>
    <row r="375" spans="1:7" x14ac:dyDescent="0.25">
      <c r="A375" s="50" t="s">
        <v>554</v>
      </c>
      <c r="B375" s="72" t="s">
        <v>555</v>
      </c>
      <c r="C375" s="72"/>
      <c r="D375" s="72"/>
      <c r="E375" s="51">
        <f>E376+E380+E387+E408</f>
        <v>114792.88</v>
      </c>
      <c r="F375" s="51">
        <f>F376+F380+F387+F408</f>
        <v>0</v>
      </c>
      <c r="G375" s="51">
        <f>G376+G380+G387+G408</f>
        <v>0</v>
      </c>
    </row>
    <row r="376" spans="1:7" hidden="1" x14ac:dyDescent="0.25">
      <c r="A376" s="50" t="s">
        <v>248</v>
      </c>
      <c r="B376" s="72" t="s">
        <v>556</v>
      </c>
      <c r="C376" s="72"/>
      <c r="D376" s="72"/>
      <c r="E376" s="51">
        <f>E377</f>
        <v>0</v>
      </c>
      <c r="F376" s="51">
        <f t="shared" ref="F376:G378" si="106">F377</f>
        <v>0</v>
      </c>
      <c r="G376" s="51">
        <f t="shared" si="106"/>
        <v>0</v>
      </c>
    </row>
    <row r="377" spans="1:7" hidden="1" x14ac:dyDescent="0.25">
      <c r="A377" s="50" t="s">
        <v>249</v>
      </c>
      <c r="B377" s="72" t="s">
        <v>556</v>
      </c>
      <c r="C377" s="72" t="s">
        <v>557</v>
      </c>
      <c r="D377" s="72"/>
      <c r="E377" s="51">
        <f>E378</f>
        <v>0</v>
      </c>
      <c r="F377" s="51">
        <f t="shared" si="106"/>
        <v>0</v>
      </c>
      <c r="G377" s="51">
        <f t="shared" si="106"/>
        <v>0</v>
      </c>
    </row>
    <row r="378" spans="1:7" hidden="1" x14ac:dyDescent="0.25">
      <c r="A378" s="50" t="s">
        <v>115</v>
      </c>
      <c r="B378" s="72" t="s">
        <v>556</v>
      </c>
      <c r="C378" s="72" t="s">
        <v>557</v>
      </c>
      <c r="D378" s="72" t="s">
        <v>116</v>
      </c>
      <c r="E378" s="51">
        <f>E379</f>
        <v>0</v>
      </c>
      <c r="F378" s="51">
        <f t="shared" si="106"/>
        <v>0</v>
      </c>
      <c r="G378" s="51">
        <f t="shared" si="106"/>
        <v>0</v>
      </c>
    </row>
    <row r="379" spans="1:7" ht="31.5" hidden="1" x14ac:dyDescent="0.25">
      <c r="A379" s="50" t="s">
        <v>117</v>
      </c>
      <c r="B379" s="72" t="s">
        <v>556</v>
      </c>
      <c r="C379" s="72" t="s">
        <v>557</v>
      </c>
      <c r="D379" s="72" t="s">
        <v>118</v>
      </c>
      <c r="E379" s="51"/>
      <c r="F379" s="51"/>
      <c r="G379" s="51"/>
    </row>
    <row r="380" spans="1:7" hidden="1" x14ac:dyDescent="0.25">
      <c r="A380" s="50" t="s">
        <v>251</v>
      </c>
      <c r="B380" s="72" t="s">
        <v>558</v>
      </c>
      <c r="C380" s="72"/>
      <c r="D380" s="72"/>
      <c r="E380" s="51">
        <f>E381+E384</f>
        <v>0</v>
      </c>
      <c r="F380" s="51">
        <f t="shared" ref="F380:G380" si="107">F381+F384</f>
        <v>0</v>
      </c>
      <c r="G380" s="51">
        <f t="shared" si="107"/>
        <v>0</v>
      </c>
    </row>
    <row r="381" spans="1:7" ht="31.5" hidden="1" x14ac:dyDescent="0.25">
      <c r="A381" s="50" t="s">
        <v>252</v>
      </c>
      <c r="B381" s="72" t="s">
        <v>558</v>
      </c>
      <c r="C381" s="72" t="s">
        <v>559</v>
      </c>
      <c r="D381" s="72"/>
      <c r="E381" s="51">
        <f>E382</f>
        <v>0</v>
      </c>
      <c r="F381" s="51">
        <f t="shared" ref="F381:G382" si="108">F382</f>
        <v>0</v>
      </c>
      <c r="G381" s="51">
        <f t="shared" si="108"/>
        <v>0</v>
      </c>
    </row>
    <row r="382" spans="1:7" hidden="1" x14ac:dyDescent="0.25">
      <c r="A382" s="50" t="s">
        <v>115</v>
      </c>
      <c r="B382" s="72" t="s">
        <v>558</v>
      </c>
      <c r="C382" s="72" t="s">
        <v>559</v>
      </c>
      <c r="D382" s="72" t="s">
        <v>116</v>
      </c>
      <c r="E382" s="51">
        <f>E383</f>
        <v>0</v>
      </c>
      <c r="F382" s="51">
        <f t="shared" si="108"/>
        <v>0</v>
      </c>
      <c r="G382" s="51">
        <f t="shared" si="108"/>
        <v>0</v>
      </c>
    </row>
    <row r="383" spans="1:7" ht="31.5" hidden="1" x14ac:dyDescent="0.25">
      <c r="A383" s="50" t="s">
        <v>117</v>
      </c>
      <c r="B383" s="72" t="s">
        <v>558</v>
      </c>
      <c r="C383" s="72" t="s">
        <v>559</v>
      </c>
      <c r="D383" s="72" t="s">
        <v>118</v>
      </c>
      <c r="E383" s="51"/>
      <c r="F383" s="51"/>
      <c r="G383" s="51"/>
    </row>
    <row r="384" spans="1:7" ht="31.5" hidden="1" x14ac:dyDescent="0.25">
      <c r="A384" s="50" t="s">
        <v>254</v>
      </c>
      <c r="B384" s="72" t="s">
        <v>558</v>
      </c>
      <c r="C384" s="72" t="s">
        <v>560</v>
      </c>
      <c r="D384" s="72"/>
      <c r="E384" s="51">
        <f>E385</f>
        <v>0</v>
      </c>
      <c r="F384" s="51">
        <f t="shared" ref="F384:G385" si="109">F385</f>
        <v>0</v>
      </c>
      <c r="G384" s="51">
        <f t="shared" si="109"/>
        <v>0</v>
      </c>
    </row>
    <row r="385" spans="1:7" ht="31.5" hidden="1" x14ac:dyDescent="0.25">
      <c r="A385" s="50" t="s">
        <v>42</v>
      </c>
      <c r="B385" s="72" t="s">
        <v>558</v>
      </c>
      <c r="C385" s="72" t="s">
        <v>560</v>
      </c>
      <c r="D385" s="72" t="s">
        <v>43</v>
      </c>
      <c r="E385" s="51">
        <f>E386</f>
        <v>0</v>
      </c>
      <c r="F385" s="51">
        <f t="shared" si="109"/>
        <v>0</v>
      </c>
      <c r="G385" s="51">
        <f t="shared" si="109"/>
        <v>0</v>
      </c>
    </row>
    <row r="386" spans="1:7" ht="31.5" hidden="1" x14ac:dyDescent="0.25">
      <c r="A386" s="50" t="s">
        <v>44</v>
      </c>
      <c r="B386" s="72" t="s">
        <v>558</v>
      </c>
      <c r="C386" s="72" t="s">
        <v>560</v>
      </c>
      <c r="D386" s="72" t="s">
        <v>45</v>
      </c>
      <c r="E386" s="51"/>
      <c r="F386" s="51"/>
      <c r="G386" s="51"/>
    </row>
    <row r="387" spans="1:7" x14ac:dyDescent="0.25">
      <c r="A387" s="50" t="s">
        <v>111</v>
      </c>
      <c r="B387" s="72" t="s">
        <v>561</v>
      </c>
      <c r="C387" s="72"/>
      <c r="D387" s="72"/>
      <c r="E387" s="51">
        <f>E388+E392+E395+E398+E401+E404</f>
        <v>112792.88</v>
      </c>
      <c r="F387" s="51">
        <f>F388+F392+F395+F398+F401</f>
        <v>0</v>
      </c>
      <c r="G387" s="51">
        <f t="shared" ref="G387" si="110">G388+G392+G395+G398+G401</f>
        <v>0</v>
      </c>
    </row>
    <row r="388" spans="1:7" ht="63" hidden="1" x14ac:dyDescent="0.25">
      <c r="A388" s="50" t="s">
        <v>256</v>
      </c>
      <c r="B388" s="72" t="s">
        <v>561</v>
      </c>
      <c r="C388" s="72" t="s">
        <v>562</v>
      </c>
      <c r="D388" s="72"/>
      <c r="E388" s="51">
        <f>E389</f>
        <v>0</v>
      </c>
      <c r="F388" s="51">
        <f t="shared" ref="F388:G388" si="111">F389</f>
        <v>0</v>
      </c>
      <c r="G388" s="51">
        <f t="shared" si="111"/>
        <v>0</v>
      </c>
    </row>
    <row r="389" spans="1:7" hidden="1" x14ac:dyDescent="0.25">
      <c r="A389" s="50" t="s">
        <v>115</v>
      </c>
      <c r="B389" s="72" t="s">
        <v>561</v>
      </c>
      <c r="C389" s="72" t="s">
        <v>562</v>
      </c>
      <c r="D389" s="72" t="s">
        <v>116</v>
      </c>
      <c r="E389" s="51">
        <f>E390+E391</f>
        <v>0</v>
      </c>
      <c r="F389" s="51">
        <f>F390+F391</f>
        <v>0</v>
      </c>
      <c r="G389" s="51">
        <f t="shared" ref="G389" si="112">G390+G391</f>
        <v>0</v>
      </c>
    </row>
    <row r="390" spans="1:7" hidden="1" x14ac:dyDescent="0.25">
      <c r="A390" s="50" t="s">
        <v>258</v>
      </c>
      <c r="B390" s="72" t="s">
        <v>561</v>
      </c>
      <c r="C390" s="72" t="s">
        <v>562</v>
      </c>
      <c r="D390" s="72" t="s">
        <v>259</v>
      </c>
      <c r="E390" s="51"/>
      <c r="F390" s="51"/>
      <c r="G390" s="51"/>
    </row>
    <row r="391" spans="1:7" ht="31.5" hidden="1" x14ac:dyDescent="0.25">
      <c r="A391" s="50" t="s">
        <v>117</v>
      </c>
      <c r="B391" s="72" t="s">
        <v>561</v>
      </c>
      <c r="C391" s="72" t="s">
        <v>562</v>
      </c>
      <c r="D391" s="72" t="s">
        <v>118</v>
      </c>
      <c r="E391" s="51"/>
      <c r="F391" s="51"/>
      <c r="G391" s="51"/>
    </row>
    <row r="392" spans="1:7" ht="31.5" x14ac:dyDescent="0.25">
      <c r="A392" s="50" t="s">
        <v>260</v>
      </c>
      <c r="B392" s="72" t="s">
        <v>561</v>
      </c>
      <c r="C392" s="72" t="s">
        <v>563</v>
      </c>
      <c r="D392" s="72"/>
      <c r="E392" s="51">
        <f>E393</f>
        <v>292.88</v>
      </c>
      <c r="F392" s="51">
        <f t="shared" ref="F392:G393" si="113">F393</f>
        <v>0</v>
      </c>
      <c r="G392" s="51">
        <f t="shared" si="113"/>
        <v>0</v>
      </c>
    </row>
    <row r="393" spans="1:7" x14ac:dyDescent="0.25">
      <c r="A393" s="50" t="s">
        <v>115</v>
      </c>
      <c r="B393" s="72" t="s">
        <v>561</v>
      </c>
      <c r="C393" s="72" t="s">
        <v>563</v>
      </c>
      <c r="D393" s="72" t="s">
        <v>116</v>
      </c>
      <c r="E393" s="51">
        <f>E394</f>
        <v>292.88</v>
      </c>
      <c r="F393" s="51">
        <f t="shared" si="113"/>
        <v>0</v>
      </c>
      <c r="G393" s="51">
        <f t="shared" si="113"/>
        <v>0</v>
      </c>
    </row>
    <row r="394" spans="1:7" x14ac:dyDescent="0.25">
      <c r="A394" s="50" t="s">
        <v>258</v>
      </c>
      <c r="B394" s="72" t="s">
        <v>561</v>
      </c>
      <c r="C394" s="72" t="s">
        <v>563</v>
      </c>
      <c r="D394" s="72" t="s">
        <v>259</v>
      </c>
      <c r="E394" s="51">
        <v>292.88</v>
      </c>
      <c r="F394" s="51"/>
      <c r="G394" s="51"/>
    </row>
    <row r="395" spans="1:7" hidden="1" x14ac:dyDescent="0.25">
      <c r="A395" s="50" t="s">
        <v>262</v>
      </c>
      <c r="B395" s="72" t="s">
        <v>561</v>
      </c>
      <c r="C395" s="72" t="s">
        <v>564</v>
      </c>
      <c r="D395" s="72"/>
      <c r="E395" s="51">
        <f>E396</f>
        <v>0</v>
      </c>
      <c r="F395" s="51">
        <f t="shared" ref="F395:G396" si="114">F396</f>
        <v>0</v>
      </c>
      <c r="G395" s="51">
        <f t="shared" si="114"/>
        <v>0</v>
      </c>
    </row>
    <row r="396" spans="1:7" hidden="1" x14ac:dyDescent="0.25">
      <c r="A396" s="50" t="s">
        <v>115</v>
      </c>
      <c r="B396" s="72" t="s">
        <v>561</v>
      </c>
      <c r="C396" s="72" t="s">
        <v>564</v>
      </c>
      <c r="D396" s="72" t="s">
        <v>116</v>
      </c>
      <c r="E396" s="51">
        <f>E397</f>
        <v>0</v>
      </c>
      <c r="F396" s="51">
        <f t="shared" si="114"/>
        <v>0</v>
      </c>
      <c r="G396" s="51">
        <f t="shared" si="114"/>
        <v>0</v>
      </c>
    </row>
    <row r="397" spans="1:7" ht="31.5" hidden="1" x14ac:dyDescent="0.25">
      <c r="A397" s="50" t="s">
        <v>117</v>
      </c>
      <c r="B397" s="72" t="s">
        <v>561</v>
      </c>
      <c r="C397" s="72" t="s">
        <v>564</v>
      </c>
      <c r="D397" s="72" t="s">
        <v>118</v>
      </c>
      <c r="E397" s="51"/>
      <c r="F397" s="51"/>
      <c r="G397" s="51"/>
    </row>
    <row r="398" spans="1:7" ht="47.25" hidden="1" x14ac:dyDescent="0.25">
      <c r="A398" s="50" t="s">
        <v>565</v>
      </c>
      <c r="B398" s="72" t="s">
        <v>561</v>
      </c>
      <c r="C398" s="72" t="s">
        <v>566</v>
      </c>
      <c r="D398" s="72"/>
      <c r="E398" s="51">
        <f>E399</f>
        <v>0</v>
      </c>
      <c r="F398" s="51">
        <f t="shared" ref="F398:G399" si="115">F399</f>
        <v>0</v>
      </c>
      <c r="G398" s="51">
        <f t="shared" si="115"/>
        <v>0</v>
      </c>
    </row>
    <row r="399" spans="1:7" hidden="1" x14ac:dyDescent="0.25">
      <c r="A399" s="50" t="s">
        <v>115</v>
      </c>
      <c r="B399" s="72" t="s">
        <v>561</v>
      </c>
      <c r="C399" s="72" t="s">
        <v>566</v>
      </c>
      <c r="D399" s="72" t="s">
        <v>116</v>
      </c>
      <c r="E399" s="51">
        <f>E400</f>
        <v>0</v>
      </c>
      <c r="F399" s="51">
        <f t="shared" si="115"/>
        <v>0</v>
      </c>
      <c r="G399" s="51">
        <f t="shared" si="115"/>
        <v>0</v>
      </c>
    </row>
    <row r="400" spans="1:7" ht="31.5" hidden="1" x14ac:dyDescent="0.25">
      <c r="A400" s="50" t="s">
        <v>117</v>
      </c>
      <c r="B400" s="72" t="s">
        <v>561</v>
      </c>
      <c r="C400" s="72" t="s">
        <v>566</v>
      </c>
      <c r="D400" s="72" t="s">
        <v>118</v>
      </c>
      <c r="E400" s="51"/>
      <c r="F400" s="51"/>
      <c r="G400" s="51"/>
    </row>
    <row r="401" spans="1:7" ht="47.25" hidden="1" x14ac:dyDescent="0.25">
      <c r="A401" s="50" t="s">
        <v>113</v>
      </c>
      <c r="B401" s="72" t="s">
        <v>561</v>
      </c>
      <c r="C401" s="72" t="s">
        <v>567</v>
      </c>
      <c r="D401" s="72"/>
      <c r="E401" s="51">
        <f>E402</f>
        <v>0</v>
      </c>
      <c r="F401" s="51">
        <f t="shared" ref="F401:G402" si="116">F402</f>
        <v>0</v>
      </c>
      <c r="G401" s="51">
        <f t="shared" si="116"/>
        <v>0</v>
      </c>
    </row>
    <row r="402" spans="1:7" hidden="1" x14ac:dyDescent="0.25">
      <c r="A402" s="50" t="s">
        <v>115</v>
      </c>
      <c r="B402" s="72" t="s">
        <v>561</v>
      </c>
      <c r="C402" s="72" t="s">
        <v>567</v>
      </c>
      <c r="D402" s="72" t="s">
        <v>116</v>
      </c>
      <c r="E402" s="51">
        <f>E403</f>
        <v>0</v>
      </c>
      <c r="F402" s="51">
        <f t="shared" si="116"/>
        <v>0</v>
      </c>
      <c r="G402" s="51">
        <f t="shared" si="116"/>
        <v>0</v>
      </c>
    </row>
    <row r="403" spans="1:7" ht="31.5" hidden="1" x14ac:dyDescent="0.25">
      <c r="A403" s="50" t="s">
        <v>117</v>
      </c>
      <c r="B403" s="72" t="s">
        <v>561</v>
      </c>
      <c r="C403" s="72" t="s">
        <v>567</v>
      </c>
      <c r="D403" s="72" t="s">
        <v>118</v>
      </c>
      <c r="E403" s="51"/>
      <c r="F403" s="51"/>
      <c r="G403" s="51"/>
    </row>
    <row r="404" spans="1:7" x14ac:dyDescent="0.25">
      <c r="A404" s="50" t="s">
        <v>140</v>
      </c>
      <c r="B404" s="72">
        <v>1004</v>
      </c>
      <c r="C404" s="72">
        <v>1500083030</v>
      </c>
      <c r="D404" s="72"/>
      <c r="E404" s="51">
        <f>E405</f>
        <v>112500</v>
      </c>
      <c r="F404" s="51"/>
      <c r="G404" s="51"/>
    </row>
    <row r="405" spans="1:7" x14ac:dyDescent="0.25">
      <c r="A405" s="50" t="s">
        <v>48</v>
      </c>
      <c r="B405" s="72">
        <v>1004</v>
      </c>
      <c r="C405" s="72">
        <v>1500083030</v>
      </c>
      <c r="D405" s="72">
        <v>800</v>
      </c>
      <c r="E405" s="51">
        <f>E407+E406</f>
        <v>112500</v>
      </c>
      <c r="F405" s="51"/>
      <c r="G405" s="51"/>
    </row>
    <row r="406" spans="1:7" ht="31.5" x14ac:dyDescent="0.25">
      <c r="A406" s="50" t="s">
        <v>431</v>
      </c>
      <c r="B406" s="72">
        <v>1004</v>
      </c>
      <c r="C406" s="72">
        <v>1500083030</v>
      </c>
      <c r="D406" s="72">
        <v>830</v>
      </c>
      <c r="E406" s="51"/>
      <c r="F406" s="51"/>
      <c r="G406" s="51"/>
    </row>
    <row r="407" spans="1:7" x14ac:dyDescent="0.25">
      <c r="A407" s="50" t="s">
        <v>50</v>
      </c>
      <c r="B407" s="72">
        <v>1004</v>
      </c>
      <c r="C407" s="72">
        <v>1500083030</v>
      </c>
      <c r="D407" s="72">
        <v>850</v>
      </c>
      <c r="E407" s="51">
        <v>112500</v>
      </c>
      <c r="F407" s="51"/>
      <c r="G407" s="51"/>
    </row>
    <row r="408" spans="1:7" x14ac:dyDescent="0.25">
      <c r="A408" s="50" t="s">
        <v>266</v>
      </c>
      <c r="B408" s="72" t="s">
        <v>568</v>
      </c>
      <c r="C408" s="72"/>
      <c r="D408" s="72"/>
      <c r="E408" s="51">
        <f>E409+E412+E417+E420+E423+E426</f>
        <v>2000</v>
      </c>
      <c r="F408" s="51">
        <f>F409+F412+F417+F420+F423</f>
        <v>0</v>
      </c>
      <c r="G408" s="51">
        <f t="shared" ref="G408" si="117">G409+G412+G417+G420+G423</f>
        <v>0</v>
      </c>
    </row>
    <row r="409" spans="1:7" ht="94.5" hidden="1" x14ac:dyDescent="0.25">
      <c r="A409" s="50" t="s">
        <v>168</v>
      </c>
      <c r="B409" s="72" t="s">
        <v>568</v>
      </c>
      <c r="C409" s="72" t="s">
        <v>457</v>
      </c>
      <c r="D409" s="72"/>
      <c r="E409" s="51">
        <f>E410</f>
        <v>0</v>
      </c>
      <c r="F409" s="51">
        <f t="shared" ref="F409:G410" si="118">F410</f>
        <v>0</v>
      </c>
      <c r="G409" s="51">
        <f t="shared" si="118"/>
        <v>0</v>
      </c>
    </row>
    <row r="410" spans="1:7" ht="63" hidden="1" x14ac:dyDescent="0.25">
      <c r="A410" s="50" t="s">
        <v>35</v>
      </c>
      <c r="B410" s="72" t="s">
        <v>568</v>
      </c>
      <c r="C410" s="72" t="s">
        <v>457</v>
      </c>
      <c r="D410" s="72" t="s">
        <v>8</v>
      </c>
      <c r="E410" s="51">
        <f>E411</f>
        <v>0</v>
      </c>
      <c r="F410" s="51">
        <f t="shared" si="118"/>
        <v>0</v>
      </c>
      <c r="G410" s="51">
        <f t="shared" si="118"/>
        <v>0</v>
      </c>
    </row>
    <row r="411" spans="1:7" ht="31.5" hidden="1" x14ac:dyDescent="0.25">
      <c r="A411" s="50" t="s">
        <v>36</v>
      </c>
      <c r="B411" s="72" t="s">
        <v>568</v>
      </c>
      <c r="C411" s="72" t="s">
        <v>457</v>
      </c>
      <c r="D411" s="72" t="s">
        <v>37</v>
      </c>
      <c r="E411" s="51"/>
      <c r="F411" s="51"/>
      <c r="G411" s="51"/>
    </row>
    <row r="412" spans="1:7" ht="63" hidden="1" x14ac:dyDescent="0.25">
      <c r="A412" s="50" t="s">
        <v>256</v>
      </c>
      <c r="B412" s="72" t="s">
        <v>568</v>
      </c>
      <c r="C412" s="72" t="s">
        <v>569</v>
      </c>
      <c r="D412" s="72"/>
      <c r="E412" s="51">
        <f>E413+E415</f>
        <v>0</v>
      </c>
      <c r="F412" s="51">
        <f t="shared" ref="F412:G412" si="119">F413+F415</f>
        <v>0</v>
      </c>
      <c r="G412" s="51">
        <f t="shared" si="119"/>
        <v>0</v>
      </c>
    </row>
    <row r="413" spans="1:7" ht="52.5" hidden="1" customHeight="1" x14ac:dyDescent="0.25">
      <c r="A413" s="50" t="s">
        <v>35</v>
      </c>
      <c r="B413" s="72" t="s">
        <v>568</v>
      </c>
      <c r="C413" s="72" t="s">
        <v>569</v>
      </c>
      <c r="D413" s="72" t="s">
        <v>8</v>
      </c>
      <c r="E413" s="51">
        <f>E414</f>
        <v>0</v>
      </c>
      <c r="F413" s="51">
        <f t="shared" ref="F413:G413" si="120">F414</f>
        <v>0</v>
      </c>
      <c r="G413" s="51">
        <f t="shared" si="120"/>
        <v>0</v>
      </c>
    </row>
    <row r="414" spans="1:7" ht="18" hidden="1" customHeight="1" x14ac:dyDescent="0.25">
      <c r="A414" s="50" t="s">
        <v>36</v>
      </c>
      <c r="B414" s="72" t="s">
        <v>568</v>
      </c>
      <c r="C414" s="72" t="s">
        <v>569</v>
      </c>
      <c r="D414" s="72" t="s">
        <v>37</v>
      </c>
      <c r="E414" s="51"/>
      <c r="F414" s="51"/>
      <c r="G414" s="51"/>
    </row>
    <row r="415" spans="1:7" ht="31.5" hidden="1" x14ac:dyDescent="0.25">
      <c r="A415" s="50" t="s">
        <v>42</v>
      </c>
      <c r="B415" s="72" t="s">
        <v>568</v>
      </c>
      <c r="C415" s="72" t="s">
        <v>569</v>
      </c>
      <c r="D415" s="72" t="s">
        <v>43</v>
      </c>
      <c r="E415" s="51">
        <f>E416</f>
        <v>0</v>
      </c>
      <c r="F415" s="51">
        <f t="shared" ref="F415:G415" si="121">F416</f>
        <v>0</v>
      </c>
      <c r="G415" s="51">
        <f t="shared" si="121"/>
        <v>0</v>
      </c>
    </row>
    <row r="416" spans="1:7" ht="31.5" hidden="1" x14ac:dyDescent="0.25">
      <c r="A416" s="50" t="s">
        <v>44</v>
      </c>
      <c r="B416" s="72" t="s">
        <v>568</v>
      </c>
      <c r="C416" s="72" t="s">
        <v>569</v>
      </c>
      <c r="D416" s="72" t="s">
        <v>45</v>
      </c>
      <c r="E416" s="51"/>
      <c r="F416" s="51"/>
      <c r="G416" s="51"/>
    </row>
    <row r="417" spans="1:7" ht="63" hidden="1" x14ac:dyDescent="0.25">
      <c r="A417" s="50" t="s">
        <v>256</v>
      </c>
      <c r="B417" s="72" t="s">
        <v>568</v>
      </c>
      <c r="C417" s="72" t="s">
        <v>570</v>
      </c>
      <c r="D417" s="72"/>
      <c r="E417" s="51">
        <f>E418</f>
        <v>0</v>
      </c>
      <c r="F417" s="51">
        <f t="shared" ref="F417:G418" si="122">F418</f>
        <v>0</v>
      </c>
      <c r="G417" s="51">
        <f t="shared" si="122"/>
        <v>0</v>
      </c>
    </row>
    <row r="418" spans="1:7" ht="31.5" hidden="1" x14ac:dyDescent="0.25">
      <c r="A418" s="50" t="s">
        <v>42</v>
      </c>
      <c r="B418" s="72" t="s">
        <v>568</v>
      </c>
      <c r="C418" s="72" t="s">
        <v>570</v>
      </c>
      <c r="D418" s="72" t="s">
        <v>43</v>
      </c>
      <c r="E418" s="51">
        <f>E419</f>
        <v>0</v>
      </c>
      <c r="F418" s="51">
        <f t="shared" si="122"/>
        <v>0</v>
      </c>
      <c r="G418" s="51">
        <f t="shared" si="122"/>
        <v>0</v>
      </c>
    </row>
    <row r="419" spans="1:7" ht="31.5" hidden="1" x14ac:dyDescent="0.25">
      <c r="A419" s="50" t="s">
        <v>44</v>
      </c>
      <c r="B419" s="72" t="s">
        <v>568</v>
      </c>
      <c r="C419" s="72" t="s">
        <v>570</v>
      </c>
      <c r="D419" s="72" t="s">
        <v>45</v>
      </c>
      <c r="E419" s="51"/>
      <c r="F419" s="51"/>
      <c r="G419" s="51"/>
    </row>
    <row r="420" spans="1:7" hidden="1" x14ac:dyDescent="0.25">
      <c r="A420" s="50" t="s">
        <v>269</v>
      </c>
      <c r="B420" s="72" t="s">
        <v>568</v>
      </c>
      <c r="C420" s="72" t="s">
        <v>571</v>
      </c>
      <c r="D420" s="72"/>
      <c r="E420" s="51">
        <f>E421</f>
        <v>0</v>
      </c>
      <c r="F420" s="51">
        <f t="shared" ref="F420:G421" si="123">F421</f>
        <v>0</v>
      </c>
      <c r="G420" s="51">
        <f t="shared" si="123"/>
        <v>0</v>
      </c>
    </row>
    <row r="421" spans="1:7" ht="31.5" hidden="1" x14ac:dyDescent="0.25">
      <c r="A421" s="50" t="s">
        <v>42</v>
      </c>
      <c r="B421" s="72" t="s">
        <v>568</v>
      </c>
      <c r="C421" s="72" t="s">
        <v>571</v>
      </c>
      <c r="D421" s="72" t="s">
        <v>43</v>
      </c>
      <c r="E421" s="51">
        <f>E422</f>
        <v>0</v>
      </c>
      <c r="F421" s="51">
        <f t="shared" si="123"/>
        <v>0</v>
      </c>
      <c r="G421" s="51">
        <f t="shared" si="123"/>
        <v>0</v>
      </c>
    </row>
    <row r="422" spans="1:7" ht="31.5" hidden="1" x14ac:dyDescent="0.25">
      <c r="A422" s="50" t="s">
        <v>44</v>
      </c>
      <c r="B422" s="72" t="s">
        <v>568</v>
      </c>
      <c r="C422" s="72" t="s">
        <v>571</v>
      </c>
      <c r="D422" s="72" t="s">
        <v>45</v>
      </c>
      <c r="E422" s="51"/>
      <c r="F422" s="51"/>
      <c r="G422" s="51"/>
    </row>
    <row r="423" spans="1:7" hidden="1" x14ac:dyDescent="0.25">
      <c r="A423" s="50" t="s">
        <v>271</v>
      </c>
      <c r="B423" s="72" t="s">
        <v>568</v>
      </c>
      <c r="C423" s="72" t="s">
        <v>572</v>
      </c>
      <c r="D423" s="72"/>
      <c r="E423" s="51">
        <f>E424</f>
        <v>0</v>
      </c>
      <c r="F423" s="51">
        <f t="shared" ref="F423:G424" si="124">F424</f>
        <v>0</v>
      </c>
      <c r="G423" s="51">
        <f t="shared" si="124"/>
        <v>0</v>
      </c>
    </row>
    <row r="424" spans="1:7" ht="31.5" hidden="1" x14ac:dyDescent="0.25">
      <c r="A424" s="50" t="s">
        <v>42</v>
      </c>
      <c r="B424" s="72" t="s">
        <v>568</v>
      </c>
      <c r="C424" s="72" t="s">
        <v>572</v>
      </c>
      <c r="D424" s="72" t="s">
        <v>43</v>
      </c>
      <c r="E424" s="51">
        <f>E425</f>
        <v>0</v>
      </c>
      <c r="F424" s="51">
        <f t="shared" si="124"/>
        <v>0</v>
      </c>
      <c r="G424" s="51">
        <f t="shared" si="124"/>
        <v>0</v>
      </c>
    </row>
    <row r="425" spans="1:7" ht="31.5" hidden="1" x14ac:dyDescent="0.25">
      <c r="A425" s="50" t="s">
        <v>44</v>
      </c>
      <c r="B425" s="72" t="s">
        <v>568</v>
      </c>
      <c r="C425" s="72" t="s">
        <v>572</v>
      </c>
      <c r="D425" s="72" t="s">
        <v>45</v>
      </c>
      <c r="E425" s="51"/>
      <c r="F425" s="51"/>
      <c r="G425" s="51"/>
    </row>
    <row r="426" spans="1:7" x14ac:dyDescent="0.25">
      <c r="A426" s="50" t="s">
        <v>140</v>
      </c>
      <c r="B426" s="72" t="s">
        <v>568</v>
      </c>
      <c r="C426" s="72">
        <v>1500083030</v>
      </c>
      <c r="D426" s="72"/>
      <c r="E426" s="51">
        <f>E427</f>
        <v>2000</v>
      </c>
      <c r="F426" s="51"/>
      <c r="G426" s="51"/>
    </row>
    <row r="427" spans="1:7" x14ac:dyDescent="0.25">
      <c r="A427" s="50" t="s">
        <v>115</v>
      </c>
      <c r="B427" s="72" t="s">
        <v>568</v>
      </c>
      <c r="C427" s="72">
        <v>1500083030</v>
      </c>
      <c r="D427" s="72">
        <v>300</v>
      </c>
      <c r="E427" s="51">
        <f>E428</f>
        <v>2000</v>
      </c>
      <c r="F427" s="51"/>
      <c r="G427" s="51"/>
    </row>
    <row r="428" spans="1:7" ht="31.5" x14ac:dyDescent="0.25">
      <c r="A428" s="50" t="s">
        <v>117</v>
      </c>
      <c r="B428" s="72" t="s">
        <v>568</v>
      </c>
      <c r="C428" s="72">
        <v>1500083030</v>
      </c>
      <c r="D428" s="72">
        <v>320</v>
      </c>
      <c r="E428" s="51">
        <v>2000</v>
      </c>
      <c r="F428" s="51"/>
      <c r="G428" s="51"/>
    </row>
    <row r="429" spans="1:7" hidden="1" x14ac:dyDescent="0.25">
      <c r="A429" s="50" t="s">
        <v>573</v>
      </c>
      <c r="B429" s="72" t="s">
        <v>574</v>
      </c>
      <c r="C429" s="72"/>
      <c r="D429" s="72"/>
      <c r="E429" s="51">
        <f>E430+E437</f>
        <v>0</v>
      </c>
      <c r="F429" s="51">
        <f>F430+F437</f>
        <v>0</v>
      </c>
      <c r="G429" s="51">
        <f>G430+G437</f>
        <v>0</v>
      </c>
    </row>
    <row r="430" spans="1:7" hidden="1" x14ac:dyDescent="0.25">
      <c r="A430" s="50" t="s">
        <v>274</v>
      </c>
      <c r="B430" s="72" t="s">
        <v>575</v>
      </c>
      <c r="C430" s="72"/>
      <c r="D430" s="72"/>
      <c r="E430" s="51">
        <f>E431+E434</f>
        <v>0</v>
      </c>
      <c r="F430" s="51">
        <f t="shared" ref="F430:G432" si="125">F431</f>
        <v>0</v>
      </c>
      <c r="G430" s="51">
        <f t="shared" si="125"/>
        <v>0</v>
      </c>
    </row>
    <row r="431" spans="1:7" hidden="1" x14ac:dyDescent="0.25">
      <c r="A431" s="50" t="s">
        <v>275</v>
      </c>
      <c r="B431" s="72" t="s">
        <v>575</v>
      </c>
      <c r="C431" s="72" t="s">
        <v>576</v>
      </c>
      <c r="D431" s="72"/>
      <c r="E431" s="51">
        <f>E432</f>
        <v>0</v>
      </c>
      <c r="F431" s="51">
        <f t="shared" si="125"/>
        <v>0</v>
      </c>
      <c r="G431" s="51">
        <f t="shared" si="125"/>
        <v>0</v>
      </c>
    </row>
    <row r="432" spans="1:7" ht="31.5" hidden="1" x14ac:dyDescent="0.25">
      <c r="A432" s="50" t="s">
        <v>57</v>
      </c>
      <c r="B432" s="72" t="s">
        <v>575</v>
      </c>
      <c r="C432" s="72" t="s">
        <v>576</v>
      </c>
      <c r="D432" s="72" t="s">
        <v>58</v>
      </c>
      <c r="E432" s="51">
        <f>E433</f>
        <v>0</v>
      </c>
      <c r="F432" s="51">
        <f t="shared" si="125"/>
        <v>0</v>
      </c>
      <c r="G432" s="51">
        <f t="shared" si="125"/>
        <v>0</v>
      </c>
    </row>
    <row r="433" spans="1:7" hidden="1" x14ac:dyDescent="0.25">
      <c r="A433" s="50" t="s">
        <v>277</v>
      </c>
      <c r="B433" s="72" t="s">
        <v>575</v>
      </c>
      <c r="C433" s="72" t="s">
        <v>576</v>
      </c>
      <c r="D433" s="72" t="s">
        <v>278</v>
      </c>
      <c r="E433" s="51"/>
      <c r="F433" s="51"/>
      <c r="G433" s="51"/>
    </row>
    <row r="434" spans="1:7" hidden="1" x14ac:dyDescent="0.25">
      <c r="A434" s="50" t="s">
        <v>432</v>
      </c>
      <c r="B434" s="72" t="s">
        <v>556</v>
      </c>
      <c r="C434" s="72" t="s">
        <v>577</v>
      </c>
      <c r="D434" s="72"/>
      <c r="E434" s="51">
        <f>E435</f>
        <v>0</v>
      </c>
      <c r="F434" s="51"/>
      <c r="G434" s="51"/>
    </row>
    <row r="435" spans="1:7" ht="31.5" hidden="1" x14ac:dyDescent="0.25">
      <c r="A435" s="50" t="s">
        <v>42</v>
      </c>
      <c r="B435" s="72" t="s">
        <v>556</v>
      </c>
      <c r="C435" s="72" t="s">
        <v>577</v>
      </c>
      <c r="D435" s="72" t="s">
        <v>43</v>
      </c>
      <c r="E435" s="51">
        <f>E436</f>
        <v>0</v>
      </c>
      <c r="F435" s="51"/>
      <c r="G435" s="51"/>
    </row>
    <row r="436" spans="1:7" ht="31.5" hidden="1" x14ac:dyDescent="0.25">
      <c r="A436" s="50" t="s">
        <v>44</v>
      </c>
      <c r="B436" s="72" t="s">
        <v>556</v>
      </c>
      <c r="C436" s="72" t="s">
        <v>577</v>
      </c>
      <c r="D436" s="72" t="s">
        <v>45</v>
      </c>
      <c r="E436" s="51"/>
      <c r="F436" s="51"/>
      <c r="G436" s="51"/>
    </row>
    <row r="437" spans="1:7" hidden="1" x14ac:dyDescent="0.25">
      <c r="A437" s="50" t="s">
        <v>279</v>
      </c>
      <c r="B437" s="72" t="s">
        <v>578</v>
      </c>
      <c r="C437" s="72"/>
      <c r="D437" s="72"/>
      <c r="E437" s="51">
        <f>E438</f>
        <v>0</v>
      </c>
      <c r="F437" s="51">
        <f>F438</f>
        <v>0</v>
      </c>
      <c r="G437" s="51">
        <f>G438</f>
        <v>0</v>
      </c>
    </row>
    <row r="438" spans="1:7" hidden="1" x14ac:dyDescent="0.25">
      <c r="A438" s="50" t="s">
        <v>280</v>
      </c>
      <c r="B438" s="72" t="s">
        <v>578</v>
      </c>
      <c r="C438" s="72" t="s">
        <v>579</v>
      </c>
      <c r="D438" s="72"/>
      <c r="E438" s="51">
        <f>E439</f>
        <v>0</v>
      </c>
      <c r="F438" s="51">
        <f t="shared" ref="F438:G439" si="126">F439</f>
        <v>0</v>
      </c>
      <c r="G438" s="51">
        <f t="shared" si="126"/>
        <v>0</v>
      </c>
    </row>
    <row r="439" spans="1:7" ht="31.5" hidden="1" x14ac:dyDescent="0.25">
      <c r="A439" s="50" t="s">
        <v>42</v>
      </c>
      <c r="B439" s="72" t="s">
        <v>578</v>
      </c>
      <c r="C439" s="72" t="s">
        <v>579</v>
      </c>
      <c r="D439" s="72" t="s">
        <v>43</v>
      </c>
      <c r="E439" s="51">
        <f>E440</f>
        <v>0</v>
      </c>
      <c r="F439" s="51">
        <f t="shared" si="126"/>
        <v>0</v>
      </c>
      <c r="G439" s="51">
        <f t="shared" si="126"/>
        <v>0</v>
      </c>
    </row>
    <row r="440" spans="1:7" ht="31.5" hidden="1" x14ac:dyDescent="0.25">
      <c r="A440" s="50" t="s">
        <v>44</v>
      </c>
      <c r="B440" s="72" t="s">
        <v>578</v>
      </c>
      <c r="C440" s="72" t="s">
        <v>579</v>
      </c>
      <c r="D440" s="72" t="s">
        <v>45</v>
      </c>
      <c r="E440" s="51"/>
      <c r="F440" s="51"/>
      <c r="G440" s="51"/>
    </row>
    <row r="441" spans="1:7" ht="31.5" hidden="1" x14ac:dyDescent="0.25">
      <c r="A441" s="50" t="s">
        <v>580</v>
      </c>
      <c r="B441" s="72" t="s">
        <v>581</v>
      </c>
      <c r="C441" s="72"/>
      <c r="D441" s="72"/>
      <c r="E441" s="51">
        <f>E443+E446+E450</f>
        <v>0</v>
      </c>
      <c r="F441" s="51">
        <f t="shared" ref="F441:G441" si="127">F443+F446</f>
        <v>0</v>
      </c>
      <c r="G441" s="51">
        <f t="shared" si="127"/>
        <v>0</v>
      </c>
    </row>
    <row r="442" spans="1:7" ht="31.5" hidden="1" x14ac:dyDescent="0.25">
      <c r="A442" s="50" t="s">
        <v>148</v>
      </c>
      <c r="B442" s="72" t="s">
        <v>582</v>
      </c>
      <c r="C442" s="72"/>
      <c r="D442" s="72"/>
      <c r="E442" s="51">
        <f>E443</f>
        <v>0</v>
      </c>
      <c r="F442" s="51">
        <f t="shared" ref="F442:G444" si="128">F443</f>
        <v>0</v>
      </c>
      <c r="G442" s="51">
        <f t="shared" si="128"/>
        <v>0</v>
      </c>
    </row>
    <row r="443" spans="1:7" ht="63" hidden="1" x14ac:dyDescent="0.25">
      <c r="A443" s="50" t="s">
        <v>583</v>
      </c>
      <c r="B443" s="72" t="s">
        <v>582</v>
      </c>
      <c r="C443" s="72" t="s">
        <v>584</v>
      </c>
      <c r="D443" s="72"/>
      <c r="E443" s="51">
        <f>E444</f>
        <v>0</v>
      </c>
      <c r="F443" s="51">
        <f t="shared" si="128"/>
        <v>0</v>
      </c>
      <c r="G443" s="51">
        <f t="shared" si="128"/>
        <v>0</v>
      </c>
    </row>
    <row r="444" spans="1:7" hidden="1" x14ac:dyDescent="0.25">
      <c r="A444" s="50" t="s">
        <v>151</v>
      </c>
      <c r="B444" s="72" t="s">
        <v>582</v>
      </c>
      <c r="C444" s="72" t="s">
        <v>584</v>
      </c>
      <c r="D444" s="72" t="s">
        <v>152</v>
      </c>
      <c r="E444" s="51">
        <f>E445</f>
        <v>0</v>
      </c>
      <c r="F444" s="51">
        <f t="shared" si="128"/>
        <v>0</v>
      </c>
      <c r="G444" s="51">
        <f t="shared" si="128"/>
        <v>0</v>
      </c>
    </row>
    <row r="445" spans="1:7" hidden="1" x14ac:dyDescent="0.25">
      <c r="A445" s="50" t="s">
        <v>153</v>
      </c>
      <c r="B445" s="72" t="s">
        <v>582</v>
      </c>
      <c r="C445" s="72" t="s">
        <v>584</v>
      </c>
      <c r="D445" s="72" t="s">
        <v>154</v>
      </c>
      <c r="E445" s="51"/>
      <c r="F445" s="51"/>
      <c r="G445" s="51"/>
    </row>
    <row r="446" spans="1:7" hidden="1" x14ac:dyDescent="0.25">
      <c r="A446" s="50" t="s">
        <v>155</v>
      </c>
      <c r="B446" s="72" t="s">
        <v>585</v>
      </c>
      <c r="C446" s="72"/>
      <c r="D446" s="72"/>
      <c r="E446" s="51">
        <f>E447</f>
        <v>0</v>
      </c>
      <c r="F446" s="51">
        <f t="shared" ref="F446:G447" si="129">F447</f>
        <v>0</v>
      </c>
      <c r="G446" s="51">
        <f t="shared" si="129"/>
        <v>0</v>
      </c>
    </row>
    <row r="447" spans="1:7" ht="31.5" hidden="1" x14ac:dyDescent="0.25">
      <c r="A447" s="50" t="s">
        <v>156</v>
      </c>
      <c r="B447" s="72" t="s">
        <v>585</v>
      </c>
      <c r="C447" s="72" t="s">
        <v>586</v>
      </c>
      <c r="D447" s="72"/>
      <c r="E447" s="51">
        <f>E448</f>
        <v>0</v>
      </c>
      <c r="F447" s="51">
        <f t="shared" si="129"/>
        <v>0</v>
      </c>
      <c r="G447" s="51">
        <f t="shared" si="129"/>
        <v>0</v>
      </c>
    </row>
    <row r="448" spans="1:7" hidden="1" x14ac:dyDescent="0.25">
      <c r="A448" s="50" t="s">
        <v>151</v>
      </c>
      <c r="B448" s="72" t="s">
        <v>585</v>
      </c>
      <c r="C448" s="72" t="s">
        <v>586</v>
      </c>
      <c r="D448" s="72" t="s">
        <v>152</v>
      </c>
      <c r="E448" s="51">
        <f>E449</f>
        <v>0</v>
      </c>
      <c r="F448" s="51">
        <f>F449</f>
        <v>0</v>
      </c>
      <c r="G448" s="51">
        <f>G449</f>
        <v>0</v>
      </c>
    </row>
    <row r="449" spans="1:7" hidden="1" x14ac:dyDescent="0.25">
      <c r="A449" s="50" t="s">
        <v>153</v>
      </c>
      <c r="B449" s="72" t="s">
        <v>585</v>
      </c>
      <c r="C449" s="87"/>
      <c r="D449" s="72" t="s">
        <v>154</v>
      </c>
      <c r="E449" s="52"/>
      <c r="F449" s="52">
        <v>0</v>
      </c>
      <c r="G449" s="52">
        <v>0</v>
      </c>
    </row>
    <row r="450" spans="1:7" hidden="1" x14ac:dyDescent="0.25">
      <c r="A450" s="50" t="s">
        <v>407</v>
      </c>
      <c r="B450" s="32">
        <v>1403</v>
      </c>
      <c r="C450" s="72"/>
      <c r="D450" s="94"/>
      <c r="E450" s="53">
        <f>E451</f>
        <v>0</v>
      </c>
      <c r="F450" s="53"/>
      <c r="G450" s="53"/>
    </row>
    <row r="451" spans="1:7" ht="47.25" hidden="1" x14ac:dyDescent="0.25">
      <c r="A451" s="50" t="s">
        <v>408</v>
      </c>
      <c r="B451" s="32">
        <v>1403</v>
      </c>
      <c r="C451" s="85" t="s">
        <v>587</v>
      </c>
      <c r="D451" s="94"/>
      <c r="E451" s="53">
        <f>E452</f>
        <v>0</v>
      </c>
      <c r="F451" s="53"/>
      <c r="G451" s="53"/>
    </row>
    <row r="452" spans="1:7" hidden="1" x14ac:dyDescent="0.25">
      <c r="A452" s="50" t="s">
        <v>151</v>
      </c>
      <c r="B452" s="32">
        <v>1403</v>
      </c>
      <c r="C452" s="85" t="s">
        <v>587</v>
      </c>
      <c r="D452" s="94">
        <v>500</v>
      </c>
      <c r="E452" s="53">
        <f>E453</f>
        <v>0</v>
      </c>
      <c r="F452" s="53"/>
      <c r="G452" s="53"/>
    </row>
    <row r="453" spans="1:7" hidden="1" x14ac:dyDescent="0.25">
      <c r="A453" s="50" t="s">
        <v>13</v>
      </c>
      <c r="B453" s="32">
        <v>1403</v>
      </c>
      <c r="C453" s="85" t="s">
        <v>587</v>
      </c>
      <c r="D453" s="94">
        <v>540</v>
      </c>
      <c r="E453" s="53"/>
      <c r="F453" s="53"/>
      <c r="G453" s="53"/>
    </row>
    <row r="454" spans="1:7" x14ac:dyDescent="0.25">
      <c r="A454" s="54" t="s">
        <v>286</v>
      </c>
      <c r="B454" s="89"/>
      <c r="C454" s="89"/>
      <c r="D454" s="89"/>
      <c r="E454" s="55">
        <f>E18+E125+E130+E153+E196+E226+E236+E327+E375+E429+E441</f>
        <v>33473613.260000002</v>
      </c>
      <c r="F454" s="55">
        <f>F18+F125+F130+F153+F196+F226+F236+F327+F375+F429+F441</f>
        <v>0</v>
      </c>
      <c r="G454" s="55">
        <f>G18+G125+G130+G153+G196+G226+G236+G327+G375+G429+G441</f>
        <v>0</v>
      </c>
    </row>
    <row r="455" spans="1:7" x14ac:dyDescent="0.25">
      <c r="F455" s="56"/>
      <c r="G455" s="56"/>
    </row>
    <row r="456" spans="1:7" ht="16.5" customHeight="1" x14ac:dyDescent="0.25">
      <c r="F456" s="56"/>
      <c r="G456" s="56"/>
    </row>
    <row r="457" spans="1:7" x14ac:dyDescent="0.25">
      <c r="F457" s="56"/>
      <c r="G457" s="56"/>
    </row>
    <row r="459" spans="1:7" x14ac:dyDescent="0.25">
      <c r="F459" s="56"/>
    </row>
  </sheetData>
  <mergeCells count="15">
    <mergeCell ref="A13:G13"/>
    <mergeCell ref="A14:G14"/>
    <mergeCell ref="A15:G15"/>
    <mergeCell ref="E7:G7"/>
    <mergeCell ref="E8:G8"/>
    <mergeCell ref="E9:G9"/>
    <mergeCell ref="D10:G10"/>
    <mergeCell ref="D11:G11"/>
    <mergeCell ref="D12:G12"/>
    <mergeCell ref="E6:G6"/>
    <mergeCell ref="F1:G1"/>
    <mergeCell ref="F2:G2"/>
    <mergeCell ref="F3:G3"/>
    <mergeCell ref="F4:G4"/>
    <mergeCell ref="E5:G5"/>
  </mergeCells>
  <pageMargins left="0.78740157480314965" right="0.59055118110236227" top="0.59055118110236227" bottom="0.39370078740157483" header="0.39370078740157483" footer="0.51181102362204722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5"/>
  <sheetViews>
    <sheetView zoomScale="70" zoomScaleNormal="70" zoomScaleSheetLayoutView="70" zoomScalePageLayoutView="80" workbookViewId="0">
      <selection activeCell="I5" sqref="I5:J5"/>
    </sheetView>
  </sheetViews>
  <sheetFormatPr defaultRowHeight="12.75" x14ac:dyDescent="0.2"/>
  <cols>
    <col min="1" max="1" width="38" style="29" customWidth="1"/>
    <col min="2" max="2" width="5.7109375" style="29" customWidth="1"/>
    <col min="3" max="3" width="8.28515625" style="29" customWidth="1"/>
    <col min="4" max="4" width="7.5703125" style="29" customWidth="1"/>
    <col min="5" max="5" width="7.85546875" style="29" customWidth="1"/>
    <col min="6" max="6" width="12.28515625" style="29" customWidth="1"/>
    <col min="7" max="7" width="8" style="29" customWidth="1"/>
    <col min="8" max="8" width="20.5703125" style="29" customWidth="1"/>
    <col min="9" max="9" width="21.42578125" style="29" customWidth="1"/>
    <col min="10" max="10" width="22.5703125" style="29" customWidth="1"/>
    <col min="11" max="16384" width="9.140625" style="29"/>
  </cols>
  <sheetData>
    <row r="1" spans="1:10" ht="18" customHeight="1" x14ac:dyDescent="0.2">
      <c r="I1" s="260" t="s">
        <v>398</v>
      </c>
      <c r="J1" s="260"/>
    </row>
    <row r="2" spans="1:10" ht="15.75" x14ac:dyDescent="0.2">
      <c r="I2" s="260" t="s">
        <v>14</v>
      </c>
      <c r="J2" s="260"/>
    </row>
    <row r="3" spans="1:10" ht="15.75" x14ac:dyDescent="0.2">
      <c r="I3" s="260" t="s">
        <v>11</v>
      </c>
      <c r="J3" s="260"/>
    </row>
    <row r="4" spans="1:10" ht="15.75" x14ac:dyDescent="0.2">
      <c r="I4" s="260" t="s">
        <v>1008</v>
      </c>
      <c r="J4" s="260"/>
    </row>
    <row r="5" spans="1:10" ht="103.9" customHeight="1" x14ac:dyDescent="0.2">
      <c r="I5" s="260" t="s">
        <v>622</v>
      </c>
      <c r="J5" s="260"/>
    </row>
    <row r="6" spans="1:10" ht="15.75" x14ac:dyDescent="0.25">
      <c r="G6" s="57"/>
      <c r="H6" s="269" t="s">
        <v>951</v>
      </c>
      <c r="I6" s="270"/>
      <c r="J6" s="270"/>
    </row>
    <row r="7" spans="1:10" ht="15.75" x14ac:dyDescent="0.25">
      <c r="G7" s="57"/>
      <c r="H7" s="269" t="s">
        <v>14</v>
      </c>
      <c r="I7" s="270"/>
      <c r="J7" s="270"/>
    </row>
    <row r="8" spans="1:10" ht="15.75" x14ac:dyDescent="0.25">
      <c r="G8" s="57"/>
      <c r="H8" s="269" t="s">
        <v>11</v>
      </c>
      <c r="I8" s="270"/>
      <c r="J8" s="270"/>
    </row>
    <row r="9" spans="1:10" ht="15.75" x14ac:dyDescent="0.25">
      <c r="G9" s="57"/>
      <c r="H9" s="269" t="s">
        <v>597</v>
      </c>
      <c r="I9" s="270"/>
      <c r="J9" s="270"/>
    </row>
    <row r="10" spans="1:10" ht="15.75" x14ac:dyDescent="0.25">
      <c r="G10" s="269" t="s">
        <v>15</v>
      </c>
      <c r="H10" s="269"/>
      <c r="I10" s="269"/>
      <c r="J10" s="269"/>
    </row>
    <row r="11" spans="1:10" ht="15.75" x14ac:dyDescent="0.25">
      <c r="G11" s="269" t="s">
        <v>12</v>
      </c>
      <c r="H11" s="269"/>
      <c r="I11" s="269"/>
      <c r="J11" s="269"/>
    </row>
    <row r="12" spans="1:10" ht="15.75" x14ac:dyDescent="0.25">
      <c r="A12" s="29" t="s">
        <v>16</v>
      </c>
      <c r="G12" s="269" t="s">
        <v>2</v>
      </c>
      <c r="H12" s="269"/>
      <c r="I12" s="269"/>
      <c r="J12" s="269"/>
    </row>
    <row r="14" spans="1:10" ht="54.75" customHeight="1" x14ac:dyDescent="0.2">
      <c r="A14" s="263" t="s">
        <v>1001</v>
      </c>
      <c r="B14" s="263"/>
      <c r="C14" s="263"/>
      <c r="D14" s="263"/>
      <c r="E14" s="263"/>
      <c r="F14" s="263"/>
      <c r="G14" s="263"/>
      <c r="H14" s="263"/>
      <c r="I14" s="263"/>
      <c r="J14" s="263"/>
    </row>
    <row r="15" spans="1:10" ht="15.75" x14ac:dyDescent="0.2">
      <c r="A15" s="260" t="s">
        <v>17</v>
      </c>
      <c r="B15" s="260"/>
      <c r="C15" s="260"/>
      <c r="D15" s="260"/>
      <c r="E15" s="260"/>
      <c r="F15" s="260"/>
      <c r="G15" s="260"/>
      <c r="H15" s="260"/>
      <c r="I15" s="260"/>
      <c r="J15" s="260"/>
    </row>
    <row r="16" spans="1:10" ht="15.75" x14ac:dyDescent="0.2">
      <c r="A16" s="58" t="s">
        <v>18</v>
      </c>
      <c r="B16" s="58" t="s">
        <v>287</v>
      </c>
      <c r="C16" s="58" t="s">
        <v>288</v>
      </c>
      <c r="D16" s="58" t="s">
        <v>289</v>
      </c>
      <c r="E16" s="58" t="s">
        <v>19</v>
      </c>
      <c r="F16" s="58" t="s">
        <v>290</v>
      </c>
      <c r="G16" s="58" t="s">
        <v>23</v>
      </c>
      <c r="H16" s="58" t="s">
        <v>24</v>
      </c>
      <c r="I16" s="58" t="s">
        <v>25</v>
      </c>
      <c r="J16" s="58" t="s">
        <v>26</v>
      </c>
    </row>
    <row r="17" spans="1:10" s="63" customFormat="1" ht="47.25" x14ac:dyDescent="0.2">
      <c r="A17" s="59" t="s">
        <v>291</v>
      </c>
      <c r="B17" s="60" t="s">
        <v>32</v>
      </c>
      <c r="C17" s="61"/>
      <c r="D17" s="61"/>
      <c r="E17" s="61"/>
      <c r="F17" s="61"/>
      <c r="G17" s="61"/>
      <c r="H17" s="62">
        <f>H18+H196+H212+H216</f>
        <v>11036174.550000001</v>
      </c>
      <c r="I17" s="62">
        <f>I18+I196+I212</f>
        <v>0</v>
      </c>
      <c r="J17" s="62">
        <f>J18+J196+J212</f>
        <v>0</v>
      </c>
    </row>
    <row r="18" spans="1:10" ht="31.5" x14ac:dyDescent="0.2">
      <c r="A18" s="59" t="s">
        <v>158</v>
      </c>
      <c r="B18" s="60" t="s">
        <v>32</v>
      </c>
      <c r="C18" s="61" t="s">
        <v>292</v>
      </c>
      <c r="D18" s="61" t="s">
        <v>293</v>
      </c>
      <c r="E18" s="61" t="s">
        <v>7</v>
      </c>
      <c r="F18" s="64" t="s">
        <v>16</v>
      </c>
      <c r="G18" s="64" t="s">
        <v>16</v>
      </c>
      <c r="H18" s="62">
        <f>H19+H26+H29+H32+H35+H40+H43+H47+H52+H55+H58+H67+H70+H78+H81+H84+H87+H90+H95+H98+H104+H107+H110+H133+H136+H139+H142+H151+H157+H160+H169+H172+H178+H181+H187+H154+H124+H113+H116+H127+H190+H175+H61+H184+H130+H64+H75+H119+H101+H212+H216+H193+H166+H145+H148</f>
        <v>11036174.550000001</v>
      </c>
      <c r="I18" s="62">
        <f>I19+I26+I29+I32+I35+I40+I43+I47+I52+I55+I58+I67+I70+I78+I81+I84+I87+I90+I95+I98+I104+I107+I110+I133+I136+I139+I142+I151+I157+I160+I169+I172+I178+I181+I187+I154+I124</f>
        <v>0</v>
      </c>
      <c r="J18" s="62">
        <f>J19+J26+J29+J32+J35+J40+J43+J47+J52+J55+J58+J67+J70+J78+J81+J84+J87+J90+J95+J98+J104+J107+J110+J133+J136+J139+J142+J151+J157+J160+J169+J172+J178+J181+J187+J154+J124+J163+J175</f>
        <v>0</v>
      </c>
    </row>
    <row r="19" spans="1:10" ht="204.75" hidden="1" x14ac:dyDescent="0.2">
      <c r="A19" s="65" t="s">
        <v>168</v>
      </c>
      <c r="B19" s="66" t="s">
        <v>32</v>
      </c>
      <c r="C19" s="58" t="s">
        <v>292</v>
      </c>
      <c r="D19" s="58" t="s">
        <v>293</v>
      </c>
      <c r="E19" s="58" t="s">
        <v>7</v>
      </c>
      <c r="F19" s="58" t="s">
        <v>294</v>
      </c>
      <c r="G19" s="67" t="s">
        <v>16</v>
      </c>
      <c r="H19" s="68">
        <f>H20+H22+H24</f>
        <v>0</v>
      </c>
      <c r="I19" s="68">
        <f t="shared" ref="I19:J19" si="0">I20+I22+I24</f>
        <v>0</v>
      </c>
      <c r="J19" s="68">
        <f t="shared" si="0"/>
        <v>0</v>
      </c>
    </row>
    <row r="20" spans="1:10" ht="126" hidden="1" x14ac:dyDescent="0.2">
      <c r="A20" s="65" t="s">
        <v>35</v>
      </c>
      <c r="B20" s="66" t="s">
        <v>32</v>
      </c>
      <c r="C20" s="58" t="s">
        <v>292</v>
      </c>
      <c r="D20" s="58" t="s">
        <v>293</v>
      </c>
      <c r="E20" s="58" t="s">
        <v>7</v>
      </c>
      <c r="F20" s="58" t="s">
        <v>294</v>
      </c>
      <c r="G20" s="58" t="s">
        <v>8</v>
      </c>
      <c r="H20" s="68">
        <f>H21</f>
        <v>0</v>
      </c>
      <c r="I20" s="68">
        <f t="shared" ref="I20:J20" si="1">I21</f>
        <v>0</v>
      </c>
      <c r="J20" s="68">
        <f t="shared" si="1"/>
        <v>0</v>
      </c>
    </row>
    <row r="21" spans="1:10" ht="47.25" hidden="1" x14ac:dyDescent="0.2">
      <c r="A21" s="65" t="s">
        <v>36</v>
      </c>
      <c r="B21" s="66" t="s">
        <v>32</v>
      </c>
      <c r="C21" s="58" t="s">
        <v>292</v>
      </c>
      <c r="D21" s="58" t="s">
        <v>293</v>
      </c>
      <c r="E21" s="58" t="s">
        <v>7</v>
      </c>
      <c r="F21" s="58" t="s">
        <v>294</v>
      </c>
      <c r="G21" s="58" t="s">
        <v>37</v>
      </c>
      <c r="H21" s="68"/>
      <c r="I21" s="68"/>
      <c r="J21" s="68"/>
    </row>
    <row r="22" spans="1:10" ht="47.25" hidden="1" x14ac:dyDescent="0.2">
      <c r="A22" s="65" t="s">
        <v>42</v>
      </c>
      <c r="B22" s="66" t="s">
        <v>32</v>
      </c>
      <c r="C22" s="58" t="s">
        <v>292</v>
      </c>
      <c r="D22" s="58" t="s">
        <v>293</v>
      </c>
      <c r="E22" s="58" t="s">
        <v>7</v>
      </c>
      <c r="F22" s="58" t="s">
        <v>294</v>
      </c>
      <c r="G22" s="58" t="s">
        <v>43</v>
      </c>
      <c r="H22" s="68">
        <f>H23</f>
        <v>0</v>
      </c>
      <c r="I22" s="68">
        <f t="shared" ref="I22:J22" si="2">I23</f>
        <v>0</v>
      </c>
      <c r="J22" s="68">
        <f t="shared" si="2"/>
        <v>0</v>
      </c>
    </row>
    <row r="23" spans="1:10" ht="63" hidden="1" x14ac:dyDescent="0.2">
      <c r="A23" s="65" t="s">
        <v>44</v>
      </c>
      <c r="B23" s="66" t="s">
        <v>32</v>
      </c>
      <c r="C23" s="58" t="s">
        <v>292</v>
      </c>
      <c r="D23" s="58" t="s">
        <v>293</v>
      </c>
      <c r="E23" s="58" t="s">
        <v>7</v>
      </c>
      <c r="F23" s="58" t="s">
        <v>294</v>
      </c>
      <c r="G23" s="58" t="s">
        <v>45</v>
      </c>
      <c r="H23" s="68"/>
      <c r="I23" s="68"/>
      <c r="J23" s="68"/>
    </row>
    <row r="24" spans="1:10" ht="15.75" hidden="1" x14ac:dyDescent="0.2">
      <c r="A24" s="65" t="s">
        <v>151</v>
      </c>
      <c r="B24" s="66" t="s">
        <v>32</v>
      </c>
      <c r="C24" s="58" t="s">
        <v>292</v>
      </c>
      <c r="D24" s="58" t="s">
        <v>293</v>
      </c>
      <c r="E24" s="58" t="s">
        <v>7</v>
      </c>
      <c r="F24" s="58" t="s">
        <v>294</v>
      </c>
      <c r="G24" s="58" t="s">
        <v>152</v>
      </c>
      <c r="H24" s="68">
        <f>H25</f>
        <v>0</v>
      </c>
      <c r="I24" s="68">
        <f t="shared" ref="I24:J24" si="3">I25</f>
        <v>0</v>
      </c>
      <c r="J24" s="68">
        <f t="shared" si="3"/>
        <v>0</v>
      </c>
    </row>
    <row r="25" spans="1:10" ht="15.75" hidden="1" x14ac:dyDescent="0.2">
      <c r="A25" s="65" t="s">
        <v>170</v>
      </c>
      <c r="B25" s="66" t="s">
        <v>32</v>
      </c>
      <c r="C25" s="58" t="s">
        <v>292</v>
      </c>
      <c r="D25" s="58" t="s">
        <v>293</v>
      </c>
      <c r="E25" s="58" t="s">
        <v>7</v>
      </c>
      <c r="F25" s="58" t="s">
        <v>294</v>
      </c>
      <c r="G25" s="58" t="s">
        <v>171</v>
      </c>
      <c r="H25" s="68"/>
      <c r="I25" s="68"/>
      <c r="J25" s="68"/>
    </row>
    <row r="26" spans="1:10" ht="220.5" hidden="1" x14ac:dyDescent="0.2">
      <c r="A26" s="65" t="s">
        <v>187</v>
      </c>
      <c r="B26" s="66" t="s">
        <v>32</v>
      </c>
      <c r="C26" s="58" t="s">
        <v>292</v>
      </c>
      <c r="D26" s="58" t="s">
        <v>293</v>
      </c>
      <c r="E26" s="58" t="s">
        <v>7</v>
      </c>
      <c r="F26" s="58" t="s">
        <v>295</v>
      </c>
      <c r="G26" s="67" t="s">
        <v>16</v>
      </c>
      <c r="H26" s="68">
        <f>H27</f>
        <v>0</v>
      </c>
      <c r="I26" s="68">
        <f t="shared" ref="I26:J27" si="4">I27</f>
        <v>0</v>
      </c>
      <c r="J26" s="68">
        <f t="shared" si="4"/>
        <v>0</v>
      </c>
    </row>
    <row r="27" spans="1:10" ht="47.25" hidden="1" x14ac:dyDescent="0.2">
      <c r="A27" s="65" t="s">
        <v>42</v>
      </c>
      <c r="B27" s="66" t="s">
        <v>32</v>
      </c>
      <c r="C27" s="58" t="s">
        <v>292</v>
      </c>
      <c r="D27" s="58" t="s">
        <v>293</v>
      </c>
      <c r="E27" s="58" t="s">
        <v>7</v>
      </c>
      <c r="F27" s="58" t="s">
        <v>295</v>
      </c>
      <c r="G27" s="58" t="s">
        <v>43</v>
      </c>
      <c r="H27" s="68">
        <f>H28</f>
        <v>0</v>
      </c>
      <c r="I27" s="68">
        <f t="shared" si="4"/>
        <v>0</v>
      </c>
      <c r="J27" s="68">
        <f t="shared" si="4"/>
        <v>0</v>
      </c>
    </row>
    <row r="28" spans="1:10" ht="63" hidden="1" x14ac:dyDescent="0.2">
      <c r="A28" s="65" t="s">
        <v>44</v>
      </c>
      <c r="B28" s="66" t="s">
        <v>32</v>
      </c>
      <c r="C28" s="58" t="s">
        <v>292</v>
      </c>
      <c r="D28" s="58" t="s">
        <v>293</v>
      </c>
      <c r="E28" s="58" t="s">
        <v>7</v>
      </c>
      <c r="F28" s="58" t="s">
        <v>295</v>
      </c>
      <c r="G28" s="58" t="s">
        <v>45</v>
      </c>
      <c r="H28" s="68"/>
      <c r="I28" s="68"/>
      <c r="J28" s="68"/>
    </row>
    <row r="29" spans="1:10" ht="163.5" hidden="1" customHeight="1" x14ac:dyDescent="0.2">
      <c r="A29" s="65" t="s">
        <v>246</v>
      </c>
      <c r="B29" s="66" t="s">
        <v>32</v>
      </c>
      <c r="C29" s="58" t="s">
        <v>292</v>
      </c>
      <c r="D29" s="58" t="s">
        <v>293</v>
      </c>
      <c r="E29" s="58" t="s">
        <v>7</v>
      </c>
      <c r="F29" s="58" t="s">
        <v>296</v>
      </c>
      <c r="G29" s="67" t="s">
        <v>16</v>
      </c>
      <c r="H29" s="68">
        <f>H30</f>
        <v>0</v>
      </c>
      <c r="I29" s="68">
        <f t="shared" ref="I29:J30" si="5">I30</f>
        <v>0</v>
      </c>
      <c r="J29" s="68">
        <f t="shared" si="5"/>
        <v>0</v>
      </c>
    </row>
    <row r="30" spans="1:10" s="63" customFormat="1" ht="63" hidden="1" x14ac:dyDescent="0.2">
      <c r="A30" s="65" t="s">
        <v>57</v>
      </c>
      <c r="B30" s="66" t="s">
        <v>32</v>
      </c>
      <c r="C30" s="58" t="s">
        <v>292</v>
      </c>
      <c r="D30" s="58" t="s">
        <v>293</v>
      </c>
      <c r="E30" s="58" t="s">
        <v>7</v>
      </c>
      <c r="F30" s="58" t="s">
        <v>296</v>
      </c>
      <c r="G30" s="58" t="s">
        <v>58</v>
      </c>
      <c r="H30" s="68">
        <f>H31</f>
        <v>0</v>
      </c>
      <c r="I30" s="68">
        <f t="shared" si="5"/>
        <v>0</v>
      </c>
      <c r="J30" s="68">
        <f t="shared" si="5"/>
        <v>0</v>
      </c>
    </row>
    <row r="31" spans="1:10" ht="31.5" hidden="1" x14ac:dyDescent="0.2">
      <c r="A31" s="65" t="s">
        <v>59</v>
      </c>
      <c r="B31" s="66" t="s">
        <v>32</v>
      </c>
      <c r="C31" s="58" t="s">
        <v>292</v>
      </c>
      <c r="D31" s="58" t="s">
        <v>293</v>
      </c>
      <c r="E31" s="58" t="s">
        <v>7</v>
      </c>
      <c r="F31" s="58" t="s">
        <v>296</v>
      </c>
      <c r="G31" s="58" t="s">
        <v>60</v>
      </c>
      <c r="H31" s="68"/>
      <c r="I31" s="68"/>
      <c r="J31" s="68"/>
    </row>
    <row r="32" spans="1:10" ht="62.25" hidden="1" customHeight="1" x14ac:dyDescent="0.2">
      <c r="A32" s="65" t="s">
        <v>252</v>
      </c>
      <c r="B32" s="66" t="s">
        <v>32</v>
      </c>
      <c r="C32" s="58" t="s">
        <v>292</v>
      </c>
      <c r="D32" s="58" t="s">
        <v>293</v>
      </c>
      <c r="E32" s="58" t="s">
        <v>7</v>
      </c>
      <c r="F32" s="58" t="s">
        <v>297</v>
      </c>
      <c r="G32" s="67" t="s">
        <v>16</v>
      </c>
      <c r="H32" s="68">
        <f>H33</f>
        <v>0</v>
      </c>
      <c r="I32" s="68">
        <f t="shared" ref="I32:J33" si="6">I33</f>
        <v>0</v>
      </c>
      <c r="J32" s="68">
        <f t="shared" si="6"/>
        <v>0</v>
      </c>
    </row>
    <row r="33" spans="1:10" ht="31.5" hidden="1" x14ac:dyDescent="0.2">
      <c r="A33" s="65" t="s">
        <v>115</v>
      </c>
      <c r="B33" s="66" t="s">
        <v>32</v>
      </c>
      <c r="C33" s="58" t="s">
        <v>292</v>
      </c>
      <c r="D33" s="58" t="s">
        <v>293</v>
      </c>
      <c r="E33" s="58" t="s">
        <v>7</v>
      </c>
      <c r="F33" s="58" t="s">
        <v>297</v>
      </c>
      <c r="G33" s="58" t="s">
        <v>116</v>
      </c>
      <c r="H33" s="68">
        <f>H34</f>
        <v>0</v>
      </c>
      <c r="I33" s="68">
        <f t="shared" si="6"/>
        <v>0</v>
      </c>
      <c r="J33" s="68">
        <f t="shared" si="6"/>
        <v>0</v>
      </c>
    </row>
    <row r="34" spans="1:10" ht="47.25" hidden="1" x14ac:dyDescent="0.2">
      <c r="A34" s="65" t="s">
        <v>117</v>
      </c>
      <c r="B34" s="66" t="s">
        <v>32</v>
      </c>
      <c r="C34" s="58" t="s">
        <v>292</v>
      </c>
      <c r="D34" s="58" t="s">
        <v>293</v>
      </c>
      <c r="E34" s="58" t="s">
        <v>7</v>
      </c>
      <c r="F34" s="58" t="s">
        <v>297</v>
      </c>
      <c r="G34" s="58" t="s">
        <v>118</v>
      </c>
      <c r="H34" s="68"/>
      <c r="I34" s="68"/>
      <c r="J34" s="68"/>
    </row>
    <row r="35" spans="1:10" ht="141.75" hidden="1" x14ac:dyDescent="0.2">
      <c r="A35" s="65" t="s">
        <v>256</v>
      </c>
      <c r="B35" s="66" t="s">
        <v>32</v>
      </c>
      <c r="C35" s="58" t="s">
        <v>292</v>
      </c>
      <c r="D35" s="58" t="s">
        <v>293</v>
      </c>
      <c r="E35" s="58" t="s">
        <v>7</v>
      </c>
      <c r="F35" s="58" t="s">
        <v>298</v>
      </c>
      <c r="G35" s="67" t="s">
        <v>16</v>
      </c>
      <c r="H35" s="68">
        <f>H36+H38</f>
        <v>0</v>
      </c>
      <c r="I35" s="68">
        <f t="shared" ref="I35:J35" si="7">I36+I38</f>
        <v>0</v>
      </c>
      <c r="J35" s="68">
        <f t="shared" si="7"/>
        <v>0</v>
      </c>
    </row>
    <row r="36" spans="1:10" ht="126" hidden="1" x14ac:dyDescent="0.2">
      <c r="A36" s="65" t="s">
        <v>35</v>
      </c>
      <c r="B36" s="66" t="s">
        <v>32</v>
      </c>
      <c r="C36" s="58" t="s">
        <v>292</v>
      </c>
      <c r="D36" s="58" t="s">
        <v>293</v>
      </c>
      <c r="E36" s="58" t="s">
        <v>7</v>
      </c>
      <c r="F36" s="58" t="s">
        <v>298</v>
      </c>
      <c r="G36" s="58" t="s">
        <v>8</v>
      </c>
      <c r="H36" s="68">
        <f>H37</f>
        <v>0</v>
      </c>
      <c r="I36" s="68">
        <f t="shared" ref="I36:J36" si="8">I37</f>
        <v>0</v>
      </c>
      <c r="J36" s="68">
        <f t="shared" si="8"/>
        <v>0</v>
      </c>
    </row>
    <row r="37" spans="1:10" ht="47.25" hidden="1" x14ac:dyDescent="0.2">
      <c r="A37" s="65" t="s">
        <v>36</v>
      </c>
      <c r="B37" s="66" t="s">
        <v>32</v>
      </c>
      <c r="C37" s="58" t="s">
        <v>292</v>
      </c>
      <c r="D37" s="58" t="s">
        <v>293</v>
      </c>
      <c r="E37" s="58" t="s">
        <v>7</v>
      </c>
      <c r="F37" s="58" t="s">
        <v>298</v>
      </c>
      <c r="G37" s="58" t="s">
        <v>37</v>
      </c>
      <c r="H37" s="68"/>
      <c r="I37" s="68"/>
      <c r="J37" s="68"/>
    </row>
    <row r="38" spans="1:10" ht="47.25" hidden="1" x14ac:dyDescent="0.2">
      <c r="A38" s="65" t="s">
        <v>42</v>
      </c>
      <c r="B38" s="66" t="s">
        <v>32</v>
      </c>
      <c r="C38" s="58" t="s">
        <v>292</v>
      </c>
      <c r="D38" s="58" t="s">
        <v>293</v>
      </c>
      <c r="E38" s="58" t="s">
        <v>7</v>
      </c>
      <c r="F38" s="58" t="s">
        <v>298</v>
      </c>
      <c r="G38" s="58" t="s">
        <v>43</v>
      </c>
      <c r="H38" s="68">
        <f>H39</f>
        <v>0</v>
      </c>
      <c r="I38" s="68">
        <f t="shared" ref="I38:J38" si="9">I39</f>
        <v>0</v>
      </c>
      <c r="J38" s="68">
        <f t="shared" si="9"/>
        <v>0</v>
      </c>
    </row>
    <row r="39" spans="1:10" ht="63" hidden="1" x14ac:dyDescent="0.2">
      <c r="A39" s="65" t="s">
        <v>44</v>
      </c>
      <c r="B39" s="66" t="s">
        <v>32</v>
      </c>
      <c r="C39" s="58" t="s">
        <v>292</v>
      </c>
      <c r="D39" s="58" t="s">
        <v>293</v>
      </c>
      <c r="E39" s="58" t="s">
        <v>7</v>
      </c>
      <c r="F39" s="58" t="s">
        <v>298</v>
      </c>
      <c r="G39" s="58" t="s">
        <v>45</v>
      </c>
      <c r="H39" s="68"/>
      <c r="I39" s="68"/>
      <c r="J39" s="68"/>
    </row>
    <row r="40" spans="1:10" ht="147" hidden="1" customHeight="1" x14ac:dyDescent="0.2">
      <c r="A40" s="65" t="s">
        <v>256</v>
      </c>
      <c r="B40" s="66" t="s">
        <v>32</v>
      </c>
      <c r="C40" s="58" t="s">
        <v>292</v>
      </c>
      <c r="D40" s="58" t="s">
        <v>293</v>
      </c>
      <c r="E40" s="58" t="s">
        <v>7</v>
      </c>
      <c r="F40" s="58" t="s">
        <v>299</v>
      </c>
      <c r="G40" s="67" t="s">
        <v>16</v>
      </c>
      <c r="H40" s="68">
        <f>H41</f>
        <v>0</v>
      </c>
      <c r="I40" s="68">
        <f t="shared" ref="I40:J41" si="10">I41</f>
        <v>0</v>
      </c>
      <c r="J40" s="68">
        <f t="shared" si="10"/>
        <v>0</v>
      </c>
    </row>
    <row r="41" spans="1:10" ht="47.25" hidden="1" x14ac:dyDescent="0.2">
      <c r="A41" s="65" t="s">
        <v>42</v>
      </c>
      <c r="B41" s="66" t="s">
        <v>32</v>
      </c>
      <c r="C41" s="58" t="s">
        <v>292</v>
      </c>
      <c r="D41" s="58" t="s">
        <v>293</v>
      </c>
      <c r="E41" s="58" t="s">
        <v>7</v>
      </c>
      <c r="F41" s="58" t="s">
        <v>299</v>
      </c>
      <c r="G41" s="58" t="s">
        <v>43</v>
      </c>
      <c r="H41" s="68">
        <f>H42</f>
        <v>0</v>
      </c>
      <c r="I41" s="68">
        <f t="shared" si="10"/>
        <v>0</v>
      </c>
      <c r="J41" s="68">
        <f t="shared" si="10"/>
        <v>0</v>
      </c>
    </row>
    <row r="42" spans="1:10" ht="63" hidden="1" x14ac:dyDescent="0.2">
      <c r="A42" s="65" t="s">
        <v>44</v>
      </c>
      <c r="B42" s="66" t="s">
        <v>32</v>
      </c>
      <c r="C42" s="58" t="s">
        <v>292</v>
      </c>
      <c r="D42" s="58" t="s">
        <v>293</v>
      </c>
      <c r="E42" s="58" t="s">
        <v>7</v>
      </c>
      <c r="F42" s="58" t="s">
        <v>299</v>
      </c>
      <c r="G42" s="58" t="s">
        <v>45</v>
      </c>
      <c r="H42" s="68"/>
      <c r="I42" s="68"/>
      <c r="J42" s="68"/>
    </row>
    <row r="43" spans="1:10" ht="141.75" hidden="1" x14ac:dyDescent="0.2">
      <c r="A43" s="65" t="s">
        <v>256</v>
      </c>
      <c r="B43" s="66" t="s">
        <v>32</v>
      </c>
      <c r="C43" s="58" t="s">
        <v>292</v>
      </c>
      <c r="D43" s="58" t="s">
        <v>293</v>
      </c>
      <c r="E43" s="58" t="s">
        <v>7</v>
      </c>
      <c r="F43" s="58" t="s">
        <v>300</v>
      </c>
      <c r="G43" s="67" t="s">
        <v>16</v>
      </c>
      <c r="H43" s="68">
        <f>H44</f>
        <v>0</v>
      </c>
      <c r="I43" s="68">
        <f t="shared" ref="I43:J43" si="11">I44</f>
        <v>0</v>
      </c>
      <c r="J43" s="68">
        <f t="shared" si="11"/>
        <v>0</v>
      </c>
    </row>
    <row r="44" spans="1:10" ht="31.5" hidden="1" x14ac:dyDescent="0.2">
      <c r="A44" s="65" t="s">
        <v>115</v>
      </c>
      <c r="B44" s="66" t="s">
        <v>32</v>
      </c>
      <c r="C44" s="58" t="s">
        <v>292</v>
      </c>
      <c r="D44" s="58" t="s">
        <v>293</v>
      </c>
      <c r="E44" s="58" t="s">
        <v>7</v>
      </c>
      <c r="F44" s="58" t="s">
        <v>300</v>
      </c>
      <c r="G44" s="58" t="s">
        <v>116</v>
      </c>
      <c r="H44" s="68">
        <f>H45+H46</f>
        <v>0</v>
      </c>
      <c r="I44" s="68">
        <f t="shared" ref="I44:J44" si="12">I45+I46</f>
        <v>0</v>
      </c>
      <c r="J44" s="68">
        <f t="shared" si="12"/>
        <v>0</v>
      </c>
    </row>
    <row r="45" spans="1:10" ht="31.5" hidden="1" x14ac:dyDescent="0.2">
      <c r="A45" s="65" t="s">
        <v>258</v>
      </c>
      <c r="B45" s="66" t="s">
        <v>32</v>
      </c>
      <c r="C45" s="58" t="s">
        <v>292</v>
      </c>
      <c r="D45" s="58" t="s">
        <v>293</v>
      </c>
      <c r="E45" s="58" t="s">
        <v>7</v>
      </c>
      <c r="F45" s="58" t="s">
        <v>300</v>
      </c>
      <c r="G45" s="58" t="s">
        <v>259</v>
      </c>
      <c r="H45" s="68"/>
      <c r="I45" s="68"/>
      <c r="J45" s="68"/>
    </row>
    <row r="46" spans="1:10" ht="47.25" hidden="1" x14ac:dyDescent="0.2">
      <c r="A46" s="65" t="s">
        <v>117</v>
      </c>
      <c r="B46" s="66" t="s">
        <v>32</v>
      </c>
      <c r="C46" s="58" t="s">
        <v>292</v>
      </c>
      <c r="D46" s="58" t="s">
        <v>293</v>
      </c>
      <c r="E46" s="58" t="s">
        <v>7</v>
      </c>
      <c r="F46" s="58" t="s">
        <v>300</v>
      </c>
      <c r="G46" s="58" t="s">
        <v>118</v>
      </c>
      <c r="H46" s="68"/>
      <c r="I46" s="68"/>
      <c r="J46" s="68"/>
    </row>
    <row r="47" spans="1:10" ht="102.75" hidden="1" customHeight="1" x14ac:dyDescent="0.2">
      <c r="A47" s="65" t="s">
        <v>200</v>
      </c>
      <c r="B47" s="66" t="s">
        <v>32</v>
      </c>
      <c r="C47" s="58" t="s">
        <v>292</v>
      </c>
      <c r="D47" s="58" t="s">
        <v>293</v>
      </c>
      <c r="E47" s="58" t="s">
        <v>7</v>
      </c>
      <c r="F47" s="58" t="s">
        <v>301</v>
      </c>
      <c r="G47" s="67" t="s">
        <v>16</v>
      </c>
      <c r="H47" s="68">
        <f>H48+H50</f>
        <v>0</v>
      </c>
      <c r="I47" s="68">
        <f t="shared" ref="I47:J47" si="13">I48+I50</f>
        <v>0</v>
      </c>
      <c r="J47" s="68">
        <f t="shared" si="13"/>
        <v>0</v>
      </c>
    </row>
    <row r="48" spans="1:10" ht="132.75" hidden="1" customHeight="1" x14ac:dyDescent="0.2">
      <c r="A48" s="65" t="s">
        <v>35</v>
      </c>
      <c r="B48" s="66" t="s">
        <v>32</v>
      </c>
      <c r="C48" s="58" t="s">
        <v>292</v>
      </c>
      <c r="D48" s="58" t="s">
        <v>293</v>
      </c>
      <c r="E48" s="58" t="s">
        <v>7</v>
      </c>
      <c r="F48" s="58" t="s">
        <v>301</v>
      </c>
      <c r="G48" s="58" t="s">
        <v>8</v>
      </c>
      <c r="H48" s="68">
        <f>H49</f>
        <v>0</v>
      </c>
      <c r="I48" s="68">
        <f t="shared" ref="I48:J48" si="14">I49</f>
        <v>0</v>
      </c>
      <c r="J48" s="68">
        <f t="shared" si="14"/>
        <v>0</v>
      </c>
    </row>
    <row r="49" spans="1:10" ht="15.75" hidden="1" x14ac:dyDescent="0.2">
      <c r="A49" s="65">
        <f>-W17</f>
        <v>0</v>
      </c>
      <c r="B49" s="66" t="s">
        <v>32</v>
      </c>
      <c r="C49" s="58" t="s">
        <v>292</v>
      </c>
      <c r="D49" s="58" t="s">
        <v>293</v>
      </c>
      <c r="E49" s="58" t="s">
        <v>7</v>
      </c>
      <c r="F49" s="58" t="s">
        <v>301</v>
      </c>
      <c r="G49" s="58" t="s">
        <v>37</v>
      </c>
      <c r="H49" s="68"/>
      <c r="I49" s="68"/>
      <c r="J49" s="68"/>
    </row>
    <row r="50" spans="1:10" ht="47.25" hidden="1" x14ac:dyDescent="0.2">
      <c r="A50" s="65" t="s">
        <v>42</v>
      </c>
      <c r="B50" s="66" t="s">
        <v>32</v>
      </c>
      <c r="C50" s="58" t="s">
        <v>292</v>
      </c>
      <c r="D50" s="58" t="s">
        <v>293</v>
      </c>
      <c r="E50" s="58" t="s">
        <v>7</v>
      </c>
      <c r="F50" s="58" t="s">
        <v>301</v>
      </c>
      <c r="G50" s="58" t="s">
        <v>43</v>
      </c>
      <c r="H50" s="68">
        <f>H51</f>
        <v>0</v>
      </c>
      <c r="I50" s="68">
        <f t="shared" ref="I50:J50" si="15">I51</f>
        <v>0</v>
      </c>
      <c r="J50" s="68">
        <f t="shared" si="15"/>
        <v>0</v>
      </c>
    </row>
    <row r="51" spans="1:10" ht="63" hidden="1" x14ac:dyDescent="0.2">
      <c r="A51" s="65" t="s">
        <v>44</v>
      </c>
      <c r="B51" s="66" t="s">
        <v>32</v>
      </c>
      <c r="C51" s="58" t="s">
        <v>292</v>
      </c>
      <c r="D51" s="58" t="s">
        <v>293</v>
      </c>
      <c r="E51" s="58" t="s">
        <v>7</v>
      </c>
      <c r="F51" s="58" t="s">
        <v>301</v>
      </c>
      <c r="G51" s="58" t="s">
        <v>45</v>
      </c>
      <c r="H51" s="68"/>
      <c r="I51" s="68"/>
      <c r="J51" s="68"/>
    </row>
    <row r="52" spans="1:10" ht="78.75" hidden="1" x14ac:dyDescent="0.2">
      <c r="A52" s="65" t="s">
        <v>176</v>
      </c>
      <c r="B52" s="66" t="s">
        <v>32</v>
      </c>
      <c r="C52" s="58" t="s">
        <v>292</v>
      </c>
      <c r="D52" s="58" t="s">
        <v>293</v>
      </c>
      <c r="E52" s="58" t="s">
        <v>7</v>
      </c>
      <c r="F52" s="58" t="s">
        <v>302</v>
      </c>
      <c r="G52" s="67" t="s">
        <v>16</v>
      </c>
      <c r="H52" s="68">
        <f>H53</f>
        <v>0</v>
      </c>
      <c r="I52" s="68">
        <f t="shared" ref="I52:J53" si="16">I53</f>
        <v>0</v>
      </c>
      <c r="J52" s="68">
        <f t="shared" si="16"/>
        <v>0</v>
      </c>
    </row>
    <row r="53" spans="1:10" ht="15.75" hidden="1" x14ac:dyDescent="0.2">
      <c r="A53" s="65" t="s">
        <v>151</v>
      </c>
      <c r="B53" s="66" t="s">
        <v>32</v>
      </c>
      <c r="C53" s="58" t="s">
        <v>292</v>
      </c>
      <c r="D53" s="58" t="s">
        <v>293</v>
      </c>
      <c r="E53" s="58" t="s">
        <v>7</v>
      </c>
      <c r="F53" s="58" t="s">
        <v>302</v>
      </c>
      <c r="G53" s="58" t="s">
        <v>152</v>
      </c>
      <c r="H53" s="68">
        <f>H54</f>
        <v>0</v>
      </c>
      <c r="I53" s="68">
        <f t="shared" si="16"/>
        <v>0</v>
      </c>
      <c r="J53" s="68">
        <f t="shared" si="16"/>
        <v>0</v>
      </c>
    </row>
    <row r="54" spans="1:10" ht="15.75" hidden="1" x14ac:dyDescent="0.2">
      <c r="A54" s="65" t="s">
        <v>170</v>
      </c>
      <c r="B54" s="66" t="s">
        <v>32</v>
      </c>
      <c r="C54" s="58" t="s">
        <v>292</v>
      </c>
      <c r="D54" s="58" t="s">
        <v>293</v>
      </c>
      <c r="E54" s="58" t="s">
        <v>7</v>
      </c>
      <c r="F54" s="58" t="s">
        <v>302</v>
      </c>
      <c r="G54" s="58" t="s">
        <v>171</v>
      </c>
      <c r="H54" s="68"/>
      <c r="I54" s="68"/>
      <c r="J54" s="68"/>
    </row>
    <row r="55" spans="1:10" ht="94.5" hidden="1" x14ac:dyDescent="0.2">
      <c r="A55" s="65" t="s">
        <v>166</v>
      </c>
      <c r="B55" s="66" t="s">
        <v>32</v>
      </c>
      <c r="C55" s="58" t="s">
        <v>292</v>
      </c>
      <c r="D55" s="58" t="s">
        <v>293</v>
      </c>
      <c r="E55" s="58" t="s">
        <v>7</v>
      </c>
      <c r="F55" s="58" t="s">
        <v>303</v>
      </c>
      <c r="G55" s="67" t="s">
        <v>16</v>
      </c>
      <c r="H55" s="68">
        <f>H56</f>
        <v>0</v>
      </c>
      <c r="I55" s="68">
        <f t="shared" ref="I55:J56" si="17">I56</f>
        <v>0</v>
      </c>
      <c r="J55" s="68">
        <f t="shared" si="17"/>
        <v>0</v>
      </c>
    </row>
    <row r="56" spans="1:10" ht="47.25" hidden="1" x14ac:dyDescent="0.2">
      <c r="A56" s="65" t="s">
        <v>42</v>
      </c>
      <c r="B56" s="66" t="s">
        <v>32</v>
      </c>
      <c r="C56" s="58" t="s">
        <v>292</v>
      </c>
      <c r="D56" s="58" t="s">
        <v>293</v>
      </c>
      <c r="E56" s="58" t="s">
        <v>7</v>
      </c>
      <c r="F56" s="58" t="s">
        <v>303</v>
      </c>
      <c r="G56" s="58" t="s">
        <v>43</v>
      </c>
      <c r="H56" s="68">
        <f>H57</f>
        <v>0</v>
      </c>
      <c r="I56" s="68">
        <f t="shared" si="17"/>
        <v>0</v>
      </c>
      <c r="J56" s="68">
        <f t="shared" si="17"/>
        <v>0</v>
      </c>
    </row>
    <row r="57" spans="1:10" ht="63" hidden="1" x14ac:dyDescent="0.2">
      <c r="A57" s="65" t="s">
        <v>44</v>
      </c>
      <c r="B57" s="66" t="s">
        <v>32</v>
      </c>
      <c r="C57" s="58" t="s">
        <v>292</v>
      </c>
      <c r="D57" s="58" t="s">
        <v>293</v>
      </c>
      <c r="E57" s="58" t="s">
        <v>7</v>
      </c>
      <c r="F57" s="58" t="s">
        <v>303</v>
      </c>
      <c r="G57" s="58" t="s">
        <v>45</v>
      </c>
      <c r="H57" s="68"/>
      <c r="I57" s="68"/>
      <c r="J57" s="68"/>
    </row>
    <row r="58" spans="1:10" ht="63" x14ac:dyDescent="0.2">
      <c r="A58" s="65" t="s">
        <v>260</v>
      </c>
      <c r="B58" s="66" t="s">
        <v>32</v>
      </c>
      <c r="C58" s="58" t="s">
        <v>292</v>
      </c>
      <c r="D58" s="58" t="s">
        <v>293</v>
      </c>
      <c r="E58" s="58" t="s">
        <v>7</v>
      </c>
      <c r="F58" s="58" t="s">
        <v>304</v>
      </c>
      <c r="G58" s="67" t="s">
        <v>16</v>
      </c>
      <c r="H58" s="68">
        <f>H59</f>
        <v>292.88</v>
      </c>
      <c r="I58" s="68">
        <f t="shared" ref="I58:J59" si="18">I59</f>
        <v>0</v>
      </c>
      <c r="J58" s="68">
        <f t="shared" si="18"/>
        <v>0</v>
      </c>
    </row>
    <row r="59" spans="1:10" ht="31.5" x14ac:dyDescent="0.2">
      <c r="A59" s="65" t="s">
        <v>115</v>
      </c>
      <c r="B59" s="66" t="s">
        <v>32</v>
      </c>
      <c r="C59" s="58" t="s">
        <v>292</v>
      </c>
      <c r="D59" s="58" t="s">
        <v>293</v>
      </c>
      <c r="E59" s="58" t="s">
        <v>7</v>
      </c>
      <c r="F59" s="58" t="s">
        <v>304</v>
      </c>
      <c r="G59" s="58" t="s">
        <v>116</v>
      </c>
      <c r="H59" s="68">
        <f>H60</f>
        <v>292.88</v>
      </c>
      <c r="I59" s="68">
        <f t="shared" si="18"/>
        <v>0</v>
      </c>
      <c r="J59" s="68">
        <f t="shared" si="18"/>
        <v>0</v>
      </c>
    </row>
    <row r="60" spans="1:10" ht="31.5" x14ac:dyDescent="0.2">
      <c r="A60" s="65" t="s">
        <v>258</v>
      </c>
      <c r="B60" s="66" t="s">
        <v>32</v>
      </c>
      <c r="C60" s="58" t="s">
        <v>292</v>
      </c>
      <c r="D60" s="58" t="s">
        <v>293</v>
      </c>
      <c r="E60" s="58" t="s">
        <v>7</v>
      </c>
      <c r="F60" s="58" t="s">
        <v>304</v>
      </c>
      <c r="G60" s="58" t="s">
        <v>259</v>
      </c>
      <c r="H60" s="68">
        <v>292.88</v>
      </c>
      <c r="I60" s="68"/>
      <c r="J60" s="68"/>
    </row>
    <row r="61" spans="1:10" ht="31.5" hidden="1" x14ac:dyDescent="0.2">
      <c r="A61" s="65" t="s">
        <v>202</v>
      </c>
      <c r="B61" s="66" t="s">
        <v>32</v>
      </c>
      <c r="C61" s="58" t="s">
        <v>292</v>
      </c>
      <c r="D61" s="58" t="s">
        <v>293</v>
      </c>
      <c r="E61" s="58" t="s">
        <v>7</v>
      </c>
      <c r="F61" s="58">
        <v>54690</v>
      </c>
      <c r="G61" s="58"/>
      <c r="H61" s="68">
        <f>H62</f>
        <v>0</v>
      </c>
      <c r="I61" s="68"/>
      <c r="J61" s="68"/>
    </row>
    <row r="62" spans="1:10" ht="47.25" hidden="1" x14ac:dyDescent="0.2">
      <c r="A62" s="65" t="s">
        <v>42</v>
      </c>
      <c r="B62" s="66" t="s">
        <v>32</v>
      </c>
      <c r="C62" s="58" t="s">
        <v>292</v>
      </c>
      <c r="D62" s="58" t="s">
        <v>293</v>
      </c>
      <c r="E62" s="58" t="s">
        <v>7</v>
      </c>
      <c r="F62" s="58">
        <v>54690</v>
      </c>
      <c r="G62" s="58">
        <v>200</v>
      </c>
      <c r="H62" s="68">
        <f>H63</f>
        <v>0</v>
      </c>
      <c r="I62" s="68"/>
      <c r="J62" s="68"/>
    </row>
    <row r="63" spans="1:10" ht="63" hidden="1" x14ac:dyDescent="0.2">
      <c r="A63" s="65" t="s">
        <v>44</v>
      </c>
      <c r="B63" s="66" t="s">
        <v>32</v>
      </c>
      <c r="C63" s="58" t="s">
        <v>292</v>
      </c>
      <c r="D63" s="58" t="s">
        <v>293</v>
      </c>
      <c r="E63" s="58" t="s">
        <v>7</v>
      </c>
      <c r="F63" s="58">
        <v>54690</v>
      </c>
      <c r="G63" s="58">
        <v>240</v>
      </c>
      <c r="H63" s="68"/>
      <c r="I63" s="68"/>
      <c r="J63" s="68"/>
    </row>
    <row r="64" spans="1:10" ht="173.25" hidden="1" x14ac:dyDescent="0.2">
      <c r="A64" s="65" t="s">
        <v>418</v>
      </c>
      <c r="B64" s="66" t="s">
        <v>32</v>
      </c>
      <c r="C64" s="58" t="s">
        <v>292</v>
      </c>
      <c r="D64" s="58" t="s">
        <v>293</v>
      </c>
      <c r="E64" s="58">
        <v>916</v>
      </c>
      <c r="F64" s="58">
        <v>58530</v>
      </c>
      <c r="G64" s="58"/>
      <c r="H64" s="68">
        <f>H65</f>
        <v>0</v>
      </c>
      <c r="I64" s="68"/>
      <c r="J64" s="68"/>
    </row>
    <row r="65" spans="1:10" ht="47.25" hidden="1" x14ac:dyDescent="0.2">
      <c r="A65" s="65" t="s">
        <v>42</v>
      </c>
      <c r="B65" s="66" t="s">
        <v>32</v>
      </c>
      <c r="C65" s="58" t="s">
        <v>292</v>
      </c>
      <c r="D65" s="58" t="s">
        <v>293</v>
      </c>
      <c r="E65" s="58">
        <v>916</v>
      </c>
      <c r="F65" s="58">
        <v>58530</v>
      </c>
      <c r="G65" s="58">
        <v>200</v>
      </c>
      <c r="H65" s="68">
        <f>H66</f>
        <v>0</v>
      </c>
      <c r="I65" s="68"/>
      <c r="J65" s="68"/>
    </row>
    <row r="66" spans="1:10" ht="63" hidden="1" x14ac:dyDescent="0.2">
      <c r="A66" s="65" t="s">
        <v>44</v>
      </c>
      <c r="B66" s="66" t="s">
        <v>32</v>
      </c>
      <c r="C66" s="58" t="s">
        <v>292</v>
      </c>
      <c r="D66" s="58" t="s">
        <v>293</v>
      </c>
      <c r="E66" s="58">
        <v>916</v>
      </c>
      <c r="F66" s="58">
        <v>58530</v>
      </c>
      <c r="G66" s="58">
        <v>240</v>
      </c>
      <c r="H66" s="68">
        <v>0</v>
      </c>
      <c r="I66" s="68"/>
      <c r="J66" s="68"/>
    </row>
    <row r="67" spans="1:10" ht="82.5" hidden="1" customHeight="1" x14ac:dyDescent="0.2">
      <c r="A67" s="65" t="s">
        <v>160</v>
      </c>
      <c r="B67" s="66" t="s">
        <v>32</v>
      </c>
      <c r="C67" s="58" t="s">
        <v>292</v>
      </c>
      <c r="D67" s="58" t="s">
        <v>293</v>
      </c>
      <c r="E67" s="58" t="s">
        <v>7</v>
      </c>
      <c r="F67" s="58" t="s">
        <v>305</v>
      </c>
      <c r="G67" s="67" t="s">
        <v>16</v>
      </c>
      <c r="H67" s="68">
        <f>H68</f>
        <v>0</v>
      </c>
      <c r="I67" s="68">
        <f t="shared" ref="I67:J68" si="19">I68</f>
        <v>0</v>
      </c>
      <c r="J67" s="68">
        <f t="shared" si="19"/>
        <v>0</v>
      </c>
    </row>
    <row r="68" spans="1:10" ht="138" hidden="1" customHeight="1" x14ac:dyDescent="0.2">
      <c r="A68" s="65" t="s">
        <v>35</v>
      </c>
      <c r="B68" s="66" t="s">
        <v>32</v>
      </c>
      <c r="C68" s="58" t="s">
        <v>292</v>
      </c>
      <c r="D68" s="58" t="s">
        <v>293</v>
      </c>
      <c r="E68" s="58" t="s">
        <v>7</v>
      </c>
      <c r="F68" s="58" t="s">
        <v>305</v>
      </c>
      <c r="G68" s="58" t="s">
        <v>8</v>
      </c>
      <c r="H68" s="68">
        <f>H69</f>
        <v>0</v>
      </c>
      <c r="I68" s="68">
        <f t="shared" si="19"/>
        <v>0</v>
      </c>
      <c r="J68" s="68">
        <f t="shared" si="19"/>
        <v>0</v>
      </c>
    </row>
    <row r="69" spans="1:10" ht="47.25" hidden="1" x14ac:dyDescent="0.2">
      <c r="A69" s="65" t="s">
        <v>36</v>
      </c>
      <c r="B69" s="66" t="s">
        <v>32</v>
      </c>
      <c r="C69" s="58" t="s">
        <v>292</v>
      </c>
      <c r="D69" s="58" t="s">
        <v>293</v>
      </c>
      <c r="E69" s="58" t="s">
        <v>7</v>
      </c>
      <c r="F69" s="58" t="s">
        <v>305</v>
      </c>
      <c r="G69" s="58" t="s">
        <v>37</v>
      </c>
      <c r="H69" s="68"/>
      <c r="I69" s="68"/>
      <c r="J69" s="68"/>
    </row>
    <row r="70" spans="1:10" ht="50.25" customHeight="1" x14ac:dyDescent="0.2">
      <c r="A70" s="65" t="s">
        <v>40</v>
      </c>
      <c r="B70" s="66" t="s">
        <v>32</v>
      </c>
      <c r="C70" s="58" t="s">
        <v>292</v>
      </c>
      <c r="D70" s="58" t="s">
        <v>293</v>
      </c>
      <c r="E70" s="58" t="s">
        <v>7</v>
      </c>
      <c r="F70" s="58" t="s">
        <v>306</v>
      </c>
      <c r="G70" s="67" t="s">
        <v>16</v>
      </c>
      <c r="H70" s="68">
        <f>H71+H73</f>
        <v>4675908</v>
      </c>
      <c r="I70" s="68">
        <f t="shared" ref="I70:J70" si="20">I71+I73</f>
        <v>0</v>
      </c>
      <c r="J70" s="68">
        <f t="shared" si="20"/>
        <v>0</v>
      </c>
    </row>
    <row r="71" spans="1:10" ht="126" hidden="1" x14ac:dyDescent="0.2">
      <c r="A71" s="65" t="s">
        <v>35</v>
      </c>
      <c r="B71" s="66" t="s">
        <v>32</v>
      </c>
      <c r="C71" s="58" t="s">
        <v>292</v>
      </c>
      <c r="D71" s="58" t="s">
        <v>293</v>
      </c>
      <c r="E71" s="58" t="s">
        <v>7</v>
      </c>
      <c r="F71" s="58" t="s">
        <v>306</v>
      </c>
      <c r="G71" s="58" t="s">
        <v>8</v>
      </c>
      <c r="H71" s="68">
        <f>H72</f>
        <v>0</v>
      </c>
      <c r="I71" s="68">
        <f t="shared" ref="I71:J71" si="21">I72</f>
        <v>0</v>
      </c>
      <c r="J71" s="68">
        <f t="shared" si="21"/>
        <v>0</v>
      </c>
    </row>
    <row r="72" spans="1:10" ht="47.25" hidden="1" x14ac:dyDescent="0.2">
      <c r="A72" s="65" t="s">
        <v>36</v>
      </c>
      <c r="B72" s="66" t="s">
        <v>32</v>
      </c>
      <c r="C72" s="58" t="s">
        <v>292</v>
      </c>
      <c r="D72" s="58" t="s">
        <v>293</v>
      </c>
      <c r="E72" s="58" t="s">
        <v>7</v>
      </c>
      <c r="F72" s="58" t="s">
        <v>306</v>
      </c>
      <c r="G72" s="58" t="s">
        <v>37</v>
      </c>
      <c r="H72" s="68"/>
      <c r="I72" s="68"/>
      <c r="J72" s="68"/>
    </row>
    <row r="73" spans="1:10" ht="47.25" x14ac:dyDescent="0.2">
      <c r="A73" s="65" t="s">
        <v>42</v>
      </c>
      <c r="B73" s="66" t="s">
        <v>32</v>
      </c>
      <c r="C73" s="58" t="s">
        <v>292</v>
      </c>
      <c r="D73" s="58" t="s">
        <v>293</v>
      </c>
      <c r="E73" s="58" t="s">
        <v>7</v>
      </c>
      <c r="F73" s="58" t="s">
        <v>306</v>
      </c>
      <c r="G73" s="58" t="s">
        <v>43</v>
      </c>
      <c r="H73" s="68">
        <f>H74</f>
        <v>4675908</v>
      </c>
      <c r="I73" s="68">
        <f t="shared" ref="I73:J73" si="22">I74</f>
        <v>0</v>
      </c>
      <c r="J73" s="68">
        <f t="shared" si="22"/>
        <v>0</v>
      </c>
    </row>
    <row r="74" spans="1:10" ht="63" x14ac:dyDescent="0.2">
      <c r="A74" s="65" t="s">
        <v>44</v>
      </c>
      <c r="B74" s="66" t="s">
        <v>32</v>
      </c>
      <c r="C74" s="58" t="s">
        <v>292</v>
      </c>
      <c r="D74" s="58" t="s">
        <v>293</v>
      </c>
      <c r="E74" s="58" t="s">
        <v>7</v>
      </c>
      <c r="F74" s="58" t="s">
        <v>306</v>
      </c>
      <c r="G74" s="58" t="s">
        <v>45</v>
      </c>
      <c r="H74" s="68">
        <f>4703908-28000</f>
        <v>4675908</v>
      </c>
      <c r="I74" s="68"/>
      <c r="J74" s="68"/>
    </row>
    <row r="75" spans="1:10" ht="47.25" hidden="1" x14ac:dyDescent="0.2">
      <c r="A75" s="65" t="s">
        <v>400</v>
      </c>
      <c r="B75" s="66" t="s">
        <v>32</v>
      </c>
      <c r="C75" s="58" t="s">
        <v>292</v>
      </c>
      <c r="D75" s="58" t="s">
        <v>293</v>
      </c>
      <c r="E75" s="58" t="s">
        <v>7</v>
      </c>
      <c r="F75" s="58">
        <v>80070</v>
      </c>
      <c r="G75" s="58"/>
      <c r="H75" s="68">
        <f>H76</f>
        <v>0</v>
      </c>
      <c r="I75" s="68"/>
      <c r="J75" s="68"/>
    </row>
    <row r="76" spans="1:10" ht="47.25" hidden="1" x14ac:dyDescent="0.2">
      <c r="A76" s="65" t="s">
        <v>42</v>
      </c>
      <c r="B76" s="66" t="s">
        <v>32</v>
      </c>
      <c r="C76" s="58" t="s">
        <v>292</v>
      </c>
      <c r="D76" s="58" t="s">
        <v>293</v>
      </c>
      <c r="E76" s="58" t="s">
        <v>7</v>
      </c>
      <c r="F76" s="58">
        <v>80070</v>
      </c>
      <c r="G76" s="58">
        <v>200</v>
      </c>
      <c r="H76" s="68">
        <f>H77</f>
        <v>0</v>
      </c>
      <c r="I76" s="68"/>
      <c r="J76" s="68"/>
    </row>
    <row r="77" spans="1:10" ht="63" hidden="1" x14ac:dyDescent="0.2">
      <c r="A77" s="65" t="s">
        <v>44</v>
      </c>
      <c r="B77" s="66" t="s">
        <v>32</v>
      </c>
      <c r="C77" s="58" t="s">
        <v>292</v>
      </c>
      <c r="D77" s="58" t="s">
        <v>293</v>
      </c>
      <c r="E77" s="58" t="s">
        <v>7</v>
      </c>
      <c r="F77" s="58">
        <v>80070</v>
      </c>
      <c r="G77" s="58">
        <v>240</v>
      </c>
      <c r="H77" s="68"/>
      <c r="I77" s="68"/>
      <c r="J77" s="68"/>
    </row>
    <row r="78" spans="1:10" ht="15.75" x14ac:dyDescent="0.2">
      <c r="A78" s="65" t="s">
        <v>228</v>
      </c>
      <c r="B78" s="66" t="s">
        <v>32</v>
      </c>
      <c r="C78" s="58" t="s">
        <v>292</v>
      </c>
      <c r="D78" s="58" t="s">
        <v>293</v>
      </c>
      <c r="E78" s="58" t="s">
        <v>7</v>
      </c>
      <c r="F78" s="58" t="s">
        <v>307</v>
      </c>
      <c r="G78" s="67" t="s">
        <v>16</v>
      </c>
      <c r="H78" s="68">
        <f>H79</f>
        <v>500000</v>
      </c>
      <c r="I78" s="68">
        <f t="shared" ref="I78:J79" si="23">I79</f>
        <v>0</v>
      </c>
      <c r="J78" s="68">
        <f t="shared" si="23"/>
        <v>0</v>
      </c>
    </row>
    <row r="79" spans="1:10" ht="63" x14ac:dyDescent="0.2">
      <c r="A79" s="65" t="s">
        <v>57</v>
      </c>
      <c r="B79" s="66" t="s">
        <v>32</v>
      </c>
      <c r="C79" s="58" t="s">
        <v>292</v>
      </c>
      <c r="D79" s="58" t="s">
        <v>293</v>
      </c>
      <c r="E79" s="58" t="s">
        <v>7</v>
      </c>
      <c r="F79" s="58" t="s">
        <v>307</v>
      </c>
      <c r="G79" s="58" t="s">
        <v>58</v>
      </c>
      <c r="H79" s="68">
        <f>H80</f>
        <v>500000</v>
      </c>
      <c r="I79" s="68">
        <f t="shared" si="23"/>
        <v>0</v>
      </c>
      <c r="J79" s="68">
        <f t="shared" si="23"/>
        <v>0</v>
      </c>
    </row>
    <row r="80" spans="1:10" ht="15.75" x14ac:dyDescent="0.2">
      <c r="A80" s="65" t="s">
        <v>59</v>
      </c>
      <c r="B80" s="66" t="s">
        <v>32</v>
      </c>
      <c r="C80" s="58" t="s">
        <v>292</v>
      </c>
      <c r="D80" s="58" t="s">
        <v>293</v>
      </c>
      <c r="E80" s="58" t="s">
        <v>7</v>
      </c>
      <c r="F80" s="58" t="s">
        <v>307</v>
      </c>
      <c r="G80" s="58" t="s">
        <v>60</v>
      </c>
      <c r="H80" s="68">
        <v>500000</v>
      </c>
      <c r="I80" s="68"/>
      <c r="J80" s="68"/>
    </row>
    <row r="81" spans="1:10" ht="22.5" hidden="1" customHeight="1" x14ac:dyDescent="0.2">
      <c r="A81" s="65" t="s">
        <v>230</v>
      </c>
      <c r="B81" s="66" t="s">
        <v>32</v>
      </c>
      <c r="C81" s="58" t="s">
        <v>292</v>
      </c>
      <c r="D81" s="58" t="s">
        <v>293</v>
      </c>
      <c r="E81" s="58" t="s">
        <v>7</v>
      </c>
      <c r="F81" s="58" t="s">
        <v>308</v>
      </c>
      <c r="G81" s="67" t="s">
        <v>16</v>
      </c>
      <c r="H81" s="68">
        <f>H82</f>
        <v>0</v>
      </c>
      <c r="I81" s="68">
        <f t="shared" ref="I81:J82" si="24">I82</f>
        <v>0</v>
      </c>
      <c r="J81" s="68">
        <f t="shared" si="24"/>
        <v>0</v>
      </c>
    </row>
    <row r="82" spans="1:10" ht="63" hidden="1" x14ac:dyDescent="0.2">
      <c r="A82" s="65" t="s">
        <v>57</v>
      </c>
      <c r="B82" s="66" t="s">
        <v>32</v>
      </c>
      <c r="C82" s="58" t="s">
        <v>292</v>
      </c>
      <c r="D82" s="58" t="s">
        <v>293</v>
      </c>
      <c r="E82" s="58" t="s">
        <v>7</v>
      </c>
      <c r="F82" s="58" t="s">
        <v>308</v>
      </c>
      <c r="G82" s="58" t="s">
        <v>58</v>
      </c>
      <c r="H82" s="68">
        <f>H83</f>
        <v>0</v>
      </c>
      <c r="I82" s="68">
        <f t="shared" si="24"/>
        <v>0</v>
      </c>
      <c r="J82" s="68">
        <f t="shared" si="24"/>
        <v>0</v>
      </c>
    </row>
    <row r="83" spans="1:10" s="63" customFormat="1" ht="15.75" hidden="1" x14ac:dyDescent="0.2">
      <c r="A83" s="65" t="s">
        <v>59</v>
      </c>
      <c r="B83" s="66" t="s">
        <v>32</v>
      </c>
      <c r="C83" s="58" t="s">
        <v>292</v>
      </c>
      <c r="D83" s="58" t="s">
        <v>293</v>
      </c>
      <c r="E83" s="58" t="s">
        <v>7</v>
      </c>
      <c r="F83" s="58" t="s">
        <v>308</v>
      </c>
      <c r="G83" s="58" t="s">
        <v>60</v>
      </c>
      <c r="H83" s="68"/>
      <c r="I83" s="68"/>
      <c r="J83" s="68"/>
    </row>
    <row r="84" spans="1:10" ht="31.5" hidden="1" x14ac:dyDescent="0.2">
      <c r="A84" s="65" t="s">
        <v>232</v>
      </c>
      <c r="B84" s="66" t="s">
        <v>32</v>
      </c>
      <c r="C84" s="58" t="s">
        <v>292</v>
      </c>
      <c r="D84" s="58" t="s">
        <v>293</v>
      </c>
      <c r="E84" s="58" t="s">
        <v>7</v>
      </c>
      <c r="F84" s="58" t="s">
        <v>309</v>
      </c>
      <c r="G84" s="67" t="s">
        <v>16</v>
      </c>
      <c r="H84" s="68">
        <f>H85</f>
        <v>0</v>
      </c>
      <c r="I84" s="68">
        <f t="shared" ref="I84:J85" si="25">I85</f>
        <v>0</v>
      </c>
      <c r="J84" s="68">
        <f t="shared" si="25"/>
        <v>0</v>
      </c>
    </row>
    <row r="85" spans="1:10" ht="63" hidden="1" x14ac:dyDescent="0.2">
      <c r="A85" s="65" t="s">
        <v>57</v>
      </c>
      <c r="B85" s="66" t="s">
        <v>32</v>
      </c>
      <c r="C85" s="58" t="s">
        <v>292</v>
      </c>
      <c r="D85" s="58" t="s">
        <v>293</v>
      </c>
      <c r="E85" s="58" t="s">
        <v>7</v>
      </c>
      <c r="F85" s="58" t="s">
        <v>309</v>
      </c>
      <c r="G85" s="58" t="s">
        <v>58</v>
      </c>
      <c r="H85" s="68">
        <f>H86</f>
        <v>0</v>
      </c>
      <c r="I85" s="68">
        <f t="shared" si="25"/>
        <v>0</v>
      </c>
      <c r="J85" s="68">
        <f t="shared" si="25"/>
        <v>0</v>
      </c>
    </row>
    <row r="86" spans="1:10" ht="15.75" hidden="1" x14ac:dyDescent="0.2">
      <c r="A86" s="65" t="s">
        <v>59</v>
      </c>
      <c r="B86" s="66" t="s">
        <v>32</v>
      </c>
      <c r="C86" s="58" t="s">
        <v>292</v>
      </c>
      <c r="D86" s="58" t="s">
        <v>293</v>
      </c>
      <c r="E86" s="58" t="s">
        <v>7</v>
      </c>
      <c r="F86" s="58" t="s">
        <v>309</v>
      </c>
      <c r="G86" s="58" t="s">
        <v>60</v>
      </c>
      <c r="H86" s="68"/>
      <c r="I86" s="68"/>
      <c r="J86" s="68"/>
    </row>
    <row r="87" spans="1:10" ht="31.5" hidden="1" x14ac:dyDescent="0.2">
      <c r="A87" s="65" t="s">
        <v>275</v>
      </c>
      <c r="B87" s="66" t="s">
        <v>32</v>
      </c>
      <c r="C87" s="58" t="s">
        <v>292</v>
      </c>
      <c r="D87" s="58" t="s">
        <v>293</v>
      </c>
      <c r="E87" s="58" t="s">
        <v>7</v>
      </c>
      <c r="F87" s="58" t="s">
        <v>310</v>
      </c>
      <c r="G87" s="67" t="s">
        <v>16</v>
      </c>
      <c r="H87" s="68">
        <f>H88</f>
        <v>0</v>
      </c>
      <c r="I87" s="68">
        <f t="shared" ref="I87:J88" si="26">I88</f>
        <v>0</v>
      </c>
      <c r="J87" s="68">
        <f t="shared" si="26"/>
        <v>0</v>
      </c>
    </row>
    <row r="88" spans="1:10" ht="63" hidden="1" x14ac:dyDescent="0.2">
      <c r="A88" s="65" t="s">
        <v>57</v>
      </c>
      <c r="B88" s="66" t="s">
        <v>32</v>
      </c>
      <c r="C88" s="58" t="s">
        <v>292</v>
      </c>
      <c r="D88" s="58" t="s">
        <v>293</v>
      </c>
      <c r="E88" s="58" t="s">
        <v>7</v>
      </c>
      <c r="F88" s="58" t="s">
        <v>310</v>
      </c>
      <c r="G88" s="58" t="s">
        <v>58</v>
      </c>
      <c r="H88" s="68">
        <f>H89</f>
        <v>0</v>
      </c>
      <c r="I88" s="68">
        <f t="shared" si="26"/>
        <v>0</v>
      </c>
      <c r="J88" s="68">
        <f t="shared" si="26"/>
        <v>0</v>
      </c>
    </row>
    <row r="89" spans="1:10" ht="31.5" hidden="1" x14ac:dyDescent="0.2">
      <c r="A89" s="65" t="s">
        <v>277</v>
      </c>
      <c r="B89" s="66" t="s">
        <v>32</v>
      </c>
      <c r="C89" s="58" t="s">
        <v>292</v>
      </c>
      <c r="D89" s="58" t="s">
        <v>293</v>
      </c>
      <c r="E89" s="58" t="s">
        <v>7</v>
      </c>
      <c r="F89" s="58" t="s">
        <v>310</v>
      </c>
      <c r="G89" s="58" t="s">
        <v>278</v>
      </c>
      <c r="H89" s="68"/>
      <c r="I89" s="68"/>
      <c r="J89" s="68"/>
    </row>
    <row r="90" spans="1:10" ht="31.9" hidden="1" customHeight="1" x14ac:dyDescent="0.2">
      <c r="A90" s="65" t="s">
        <v>179</v>
      </c>
      <c r="B90" s="66" t="s">
        <v>32</v>
      </c>
      <c r="C90" s="58" t="s">
        <v>292</v>
      </c>
      <c r="D90" s="58" t="s">
        <v>293</v>
      </c>
      <c r="E90" s="58" t="s">
        <v>7</v>
      </c>
      <c r="F90" s="58" t="s">
        <v>311</v>
      </c>
      <c r="G90" s="67" t="s">
        <v>16</v>
      </c>
      <c r="H90" s="68">
        <f>H91+H93</f>
        <v>0</v>
      </c>
      <c r="I90" s="68">
        <f t="shared" ref="I90:J90" si="27">I91+I93</f>
        <v>0</v>
      </c>
      <c r="J90" s="68">
        <f t="shared" si="27"/>
        <v>0</v>
      </c>
    </row>
    <row r="91" spans="1:10" ht="110.25" hidden="1" x14ac:dyDescent="0.2">
      <c r="A91" s="65" t="s">
        <v>35</v>
      </c>
      <c r="B91" s="66" t="s">
        <v>32</v>
      </c>
      <c r="C91" s="58" t="s">
        <v>292</v>
      </c>
      <c r="D91" s="58" t="s">
        <v>293</v>
      </c>
      <c r="E91" s="58" t="s">
        <v>7</v>
      </c>
      <c r="F91" s="58" t="s">
        <v>311</v>
      </c>
      <c r="G91" s="58" t="s">
        <v>8</v>
      </c>
      <c r="H91" s="68">
        <f>H92</f>
        <v>0</v>
      </c>
      <c r="I91" s="68">
        <f t="shared" ref="I91:J91" si="28">I92</f>
        <v>0</v>
      </c>
      <c r="J91" s="68">
        <f t="shared" si="28"/>
        <v>0</v>
      </c>
    </row>
    <row r="92" spans="1:10" ht="31.5" hidden="1" x14ac:dyDescent="0.2">
      <c r="A92" s="65" t="s">
        <v>96</v>
      </c>
      <c r="B92" s="66" t="s">
        <v>32</v>
      </c>
      <c r="C92" s="58" t="s">
        <v>292</v>
      </c>
      <c r="D92" s="58" t="s">
        <v>293</v>
      </c>
      <c r="E92" s="58" t="s">
        <v>7</v>
      </c>
      <c r="F92" s="58" t="s">
        <v>311</v>
      </c>
      <c r="G92" s="58" t="s">
        <v>97</v>
      </c>
      <c r="H92" s="68"/>
      <c r="I92" s="68"/>
      <c r="J92" s="68"/>
    </row>
    <row r="93" spans="1:10" ht="47.25" hidden="1" x14ac:dyDescent="0.2">
      <c r="A93" s="65" t="s">
        <v>42</v>
      </c>
      <c r="B93" s="66" t="s">
        <v>32</v>
      </c>
      <c r="C93" s="58" t="s">
        <v>292</v>
      </c>
      <c r="D93" s="58" t="s">
        <v>293</v>
      </c>
      <c r="E93" s="58" t="s">
        <v>7</v>
      </c>
      <c r="F93" s="58" t="s">
        <v>311</v>
      </c>
      <c r="G93" s="58" t="s">
        <v>43</v>
      </c>
      <c r="H93" s="68">
        <f>H94</f>
        <v>0</v>
      </c>
      <c r="I93" s="68">
        <f t="shared" ref="I93:J93" si="29">I94</f>
        <v>0</v>
      </c>
      <c r="J93" s="68">
        <f t="shared" si="29"/>
        <v>0</v>
      </c>
    </row>
    <row r="94" spans="1:10" ht="47.25" hidden="1" x14ac:dyDescent="0.2">
      <c r="A94" s="65" t="s">
        <v>44</v>
      </c>
      <c r="B94" s="66" t="s">
        <v>32</v>
      </c>
      <c r="C94" s="58" t="s">
        <v>292</v>
      </c>
      <c r="D94" s="58" t="s">
        <v>293</v>
      </c>
      <c r="E94" s="58" t="s">
        <v>7</v>
      </c>
      <c r="F94" s="58" t="s">
        <v>311</v>
      </c>
      <c r="G94" s="58" t="s">
        <v>45</v>
      </c>
      <c r="H94" s="68">
        <v>0</v>
      </c>
      <c r="I94" s="68"/>
      <c r="J94" s="68"/>
    </row>
    <row r="95" spans="1:10" ht="47.25" hidden="1" x14ac:dyDescent="0.2">
      <c r="A95" s="65" t="s">
        <v>172</v>
      </c>
      <c r="B95" s="66" t="s">
        <v>32</v>
      </c>
      <c r="C95" s="58" t="s">
        <v>292</v>
      </c>
      <c r="D95" s="58" t="s">
        <v>293</v>
      </c>
      <c r="E95" s="58" t="s">
        <v>7</v>
      </c>
      <c r="F95" s="58" t="s">
        <v>312</v>
      </c>
      <c r="G95" s="67" t="s">
        <v>16</v>
      </c>
      <c r="H95" s="68">
        <f>H96</f>
        <v>0</v>
      </c>
      <c r="I95" s="68">
        <f t="shared" ref="I95:J96" si="30">I96</f>
        <v>0</v>
      </c>
      <c r="J95" s="68">
        <f t="shared" si="30"/>
        <v>0</v>
      </c>
    </row>
    <row r="96" spans="1:10" ht="63" hidden="1" x14ac:dyDescent="0.2">
      <c r="A96" s="65" t="s">
        <v>57</v>
      </c>
      <c r="B96" s="66" t="s">
        <v>32</v>
      </c>
      <c r="C96" s="58" t="s">
        <v>292</v>
      </c>
      <c r="D96" s="58" t="s">
        <v>293</v>
      </c>
      <c r="E96" s="58" t="s">
        <v>7</v>
      </c>
      <c r="F96" s="58" t="s">
        <v>312</v>
      </c>
      <c r="G96" s="58" t="s">
        <v>58</v>
      </c>
      <c r="H96" s="68">
        <f>H97</f>
        <v>0</v>
      </c>
      <c r="I96" s="68">
        <f t="shared" si="30"/>
        <v>0</v>
      </c>
      <c r="J96" s="68">
        <f t="shared" si="30"/>
        <v>0</v>
      </c>
    </row>
    <row r="97" spans="1:17" ht="15.75" hidden="1" x14ac:dyDescent="0.2">
      <c r="A97" s="65" t="s">
        <v>59</v>
      </c>
      <c r="B97" s="66" t="s">
        <v>32</v>
      </c>
      <c r="C97" s="58" t="s">
        <v>292</v>
      </c>
      <c r="D97" s="58" t="s">
        <v>293</v>
      </c>
      <c r="E97" s="58" t="s">
        <v>7</v>
      </c>
      <c r="F97" s="58" t="s">
        <v>312</v>
      </c>
      <c r="G97" s="58" t="s">
        <v>60</v>
      </c>
      <c r="H97" s="68"/>
      <c r="I97" s="68"/>
      <c r="J97" s="68"/>
    </row>
    <row r="98" spans="1:17" ht="31.5" hidden="1" x14ac:dyDescent="0.2">
      <c r="A98" s="65" t="s">
        <v>129</v>
      </c>
      <c r="B98" s="66" t="s">
        <v>32</v>
      </c>
      <c r="C98" s="58" t="s">
        <v>292</v>
      </c>
      <c r="D98" s="58" t="s">
        <v>293</v>
      </c>
      <c r="E98" s="58" t="s">
        <v>7</v>
      </c>
      <c r="F98" s="58" t="s">
        <v>362</v>
      </c>
      <c r="G98" s="67" t="s">
        <v>16</v>
      </c>
      <c r="H98" s="68">
        <f>H99</f>
        <v>0</v>
      </c>
      <c r="I98" s="68">
        <f>I99+I155</f>
        <v>0</v>
      </c>
      <c r="J98" s="68">
        <f>J99+J155</f>
        <v>0</v>
      </c>
    </row>
    <row r="99" spans="1:17" s="63" customFormat="1" ht="47.25" hidden="1" x14ac:dyDescent="0.2">
      <c r="A99" s="65" t="s">
        <v>42</v>
      </c>
      <c r="B99" s="66" t="s">
        <v>32</v>
      </c>
      <c r="C99" s="58" t="s">
        <v>292</v>
      </c>
      <c r="D99" s="58" t="s">
        <v>293</v>
      </c>
      <c r="E99" s="58" t="s">
        <v>7</v>
      </c>
      <c r="F99" s="58" t="s">
        <v>362</v>
      </c>
      <c r="G99" s="58" t="s">
        <v>43</v>
      </c>
      <c r="H99" s="68">
        <f>H100</f>
        <v>0</v>
      </c>
      <c r="I99" s="68">
        <f t="shared" ref="I99:J99" si="31">I100</f>
        <v>0</v>
      </c>
      <c r="J99" s="68">
        <f t="shared" si="31"/>
        <v>0</v>
      </c>
      <c r="Q99" s="29"/>
    </row>
    <row r="100" spans="1:17" s="63" customFormat="1" ht="47.25" hidden="1" x14ac:dyDescent="0.2">
      <c r="A100" s="65" t="s">
        <v>44</v>
      </c>
      <c r="B100" s="66" t="s">
        <v>32</v>
      </c>
      <c r="C100" s="58" t="s">
        <v>292</v>
      </c>
      <c r="D100" s="58" t="s">
        <v>293</v>
      </c>
      <c r="E100" s="58" t="s">
        <v>7</v>
      </c>
      <c r="F100" s="58" t="s">
        <v>362</v>
      </c>
      <c r="G100" s="58" t="s">
        <v>45</v>
      </c>
      <c r="H100" s="68"/>
      <c r="I100" s="68">
        <v>0</v>
      </c>
      <c r="J100" s="68">
        <v>0</v>
      </c>
    </row>
    <row r="101" spans="1:17" s="63" customFormat="1" ht="47.25" hidden="1" x14ac:dyDescent="0.2">
      <c r="A101" s="39" t="s">
        <v>612</v>
      </c>
      <c r="B101" s="66" t="s">
        <v>32</v>
      </c>
      <c r="C101" s="58" t="s">
        <v>292</v>
      </c>
      <c r="D101" s="58" t="s">
        <v>293</v>
      </c>
      <c r="E101" s="58" t="s">
        <v>7</v>
      </c>
      <c r="F101" s="58">
        <v>80920</v>
      </c>
      <c r="G101" s="58"/>
      <c r="H101" s="68">
        <f>H102</f>
        <v>0</v>
      </c>
      <c r="I101" s="68"/>
      <c r="J101" s="68"/>
    </row>
    <row r="102" spans="1:17" s="63" customFormat="1" ht="47.25" hidden="1" x14ac:dyDescent="0.2">
      <c r="A102" s="65" t="s">
        <v>42</v>
      </c>
      <c r="B102" s="66" t="s">
        <v>32</v>
      </c>
      <c r="C102" s="58" t="s">
        <v>292</v>
      </c>
      <c r="D102" s="58" t="s">
        <v>293</v>
      </c>
      <c r="E102" s="58" t="s">
        <v>7</v>
      </c>
      <c r="F102" s="58">
        <v>80920</v>
      </c>
      <c r="G102" s="58">
        <v>200</v>
      </c>
      <c r="H102" s="68">
        <f>H103</f>
        <v>0</v>
      </c>
      <c r="I102" s="68"/>
      <c r="J102" s="68"/>
    </row>
    <row r="103" spans="1:17" s="63" customFormat="1" ht="47.25" hidden="1" x14ac:dyDescent="0.2">
      <c r="A103" s="65" t="s">
        <v>44</v>
      </c>
      <c r="B103" s="66" t="s">
        <v>32</v>
      </c>
      <c r="C103" s="58" t="s">
        <v>292</v>
      </c>
      <c r="D103" s="58" t="s">
        <v>293</v>
      </c>
      <c r="E103" s="58" t="s">
        <v>7</v>
      </c>
      <c r="F103" s="58">
        <v>80920</v>
      </c>
      <c r="G103" s="58">
        <v>240</v>
      </c>
      <c r="H103" s="68"/>
      <c r="I103" s="68"/>
      <c r="J103" s="68"/>
    </row>
    <row r="104" spans="1:17" ht="31.5" x14ac:dyDescent="0.2">
      <c r="A104" s="65" t="s">
        <v>416</v>
      </c>
      <c r="B104" s="66" t="s">
        <v>32</v>
      </c>
      <c r="C104" s="58" t="s">
        <v>292</v>
      </c>
      <c r="D104" s="58" t="s">
        <v>293</v>
      </c>
      <c r="E104" s="58" t="s">
        <v>7</v>
      </c>
      <c r="F104" s="58" t="s">
        <v>588</v>
      </c>
      <c r="G104" s="67" t="s">
        <v>16</v>
      </c>
      <c r="H104" s="68">
        <f>H105</f>
        <v>70000</v>
      </c>
      <c r="I104" s="68">
        <f t="shared" ref="I104:J105" si="32">I105</f>
        <v>0</v>
      </c>
      <c r="J104" s="68">
        <f t="shared" si="32"/>
        <v>0</v>
      </c>
    </row>
    <row r="105" spans="1:17" ht="15.75" x14ac:dyDescent="0.2">
      <c r="A105" s="65" t="s">
        <v>48</v>
      </c>
      <c r="B105" s="66" t="s">
        <v>32</v>
      </c>
      <c r="C105" s="58" t="s">
        <v>292</v>
      </c>
      <c r="D105" s="58" t="s">
        <v>293</v>
      </c>
      <c r="E105" s="58" t="s">
        <v>7</v>
      </c>
      <c r="F105" s="58" t="s">
        <v>588</v>
      </c>
      <c r="G105" s="58" t="s">
        <v>49</v>
      </c>
      <c r="H105" s="68">
        <f>H106</f>
        <v>70000</v>
      </c>
      <c r="I105" s="68">
        <f t="shared" si="32"/>
        <v>0</v>
      </c>
      <c r="J105" s="68">
        <f t="shared" si="32"/>
        <v>0</v>
      </c>
    </row>
    <row r="106" spans="1:17" ht="31.5" x14ac:dyDescent="0.2">
      <c r="A106" s="65" t="s">
        <v>50</v>
      </c>
      <c r="B106" s="66" t="s">
        <v>32</v>
      </c>
      <c r="C106" s="58" t="s">
        <v>292</v>
      </c>
      <c r="D106" s="58" t="s">
        <v>293</v>
      </c>
      <c r="E106" s="58" t="s">
        <v>7</v>
      </c>
      <c r="F106" s="58" t="s">
        <v>588</v>
      </c>
      <c r="G106" s="58" t="s">
        <v>51</v>
      </c>
      <c r="H106" s="68">
        <v>70000</v>
      </c>
      <c r="I106" s="68"/>
      <c r="J106" s="68"/>
    </row>
    <row r="107" spans="1:17" ht="63" hidden="1" x14ac:dyDescent="0.2">
      <c r="A107" s="65" t="s">
        <v>195</v>
      </c>
      <c r="B107" s="66" t="s">
        <v>32</v>
      </c>
      <c r="C107" s="58" t="s">
        <v>292</v>
      </c>
      <c r="D107" s="58" t="s">
        <v>293</v>
      </c>
      <c r="E107" s="58" t="s">
        <v>7</v>
      </c>
      <c r="F107" s="58" t="s">
        <v>313</v>
      </c>
      <c r="G107" s="67" t="s">
        <v>16</v>
      </c>
      <c r="H107" s="68">
        <f>H108</f>
        <v>0</v>
      </c>
      <c r="I107" s="68">
        <f t="shared" ref="I107:J108" si="33">I108</f>
        <v>0</v>
      </c>
      <c r="J107" s="68">
        <f t="shared" si="33"/>
        <v>0</v>
      </c>
    </row>
    <row r="108" spans="1:17" ht="47.25" hidden="1" x14ac:dyDescent="0.2">
      <c r="A108" s="65" t="s">
        <v>42</v>
      </c>
      <c r="B108" s="66" t="s">
        <v>32</v>
      </c>
      <c r="C108" s="58" t="s">
        <v>292</v>
      </c>
      <c r="D108" s="58" t="s">
        <v>293</v>
      </c>
      <c r="E108" s="58" t="s">
        <v>7</v>
      </c>
      <c r="F108" s="58" t="s">
        <v>313</v>
      </c>
      <c r="G108" s="58" t="s">
        <v>43</v>
      </c>
      <c r="H108" s="68">
        <f>H109</f>
        <v>0</v>
      </c>
      <c r="I108" s="68">
        <f t="shared" si="33"/>
        <v>0</v>
      </c>
      <c r="J108" s="68">
        <f t="shared" si="33"/>
        <v>0</v>
      </c>
    </row>
    <row r="109" spans="1:17" ht="47.25" hidden="1" x14ac:dyDescent="0.2">
      <c r="A109" s="65" t="s">
        <v>44</v>
      </c>
      <c r="B109" s="66" t="s">
        <v>32</v>
      </c>
      <c r="C109" s="58" t="s">
        <v>292</v>
      </c>
      <c r="D109" s="58" t="s">
        <v>293</v>
      </c>
      <c r="E109" s="58" t="s">
        <v>7</v>
      </c>
      <c r="F109" s="58" t="s">
        <v>313</v>
      </c>
      <c r="G109" s="58" t="s">
        <v>45</v>
      </c>
      <c r="H109" s="68"/>
      <c r="I109" s="68"/>
      <c r="J109" s="68"/>
    </row>
    <row r="110" spans="1:17" ht="126" hidden="1" x14ac:dyDescent="0.2">
      <c r="A110" s="65" t="s">
        <v>191</v>
      </c>
      <c r="B110" s="66" t="s">
        <v>32</v>
      </c>
      <c r="C110" s="58" t="s">
        <v>292</v>
      </c>
      <c r="D110" s="58" t="s">
        <v>293</v>
      </c>
      <c r="E110" s="58" t="s">
        <v>7</v>
      </c>
      <c r="F110" s="58" t="s">
        <v>314</v>
      </c>
      <c r="G110" s="67" t="s">
        <v>16</v>
      </c>
      <c r="H110" s="68">
        <f>H111</f>
        <v>0</v>
      </c>
      <c r="I110" s="68">
        <f t="shared" ref="I110:J111" si="34">I111</f>
        <v>0</v>
      </c>
      <c r="J110" s="68">
        <f t="shared" si="34"/>
        <v>0</v>
      </c>
    </row>
    <row r="111" spans="1:17" ht="15.75" hidden="1" x14ac:dyDescent="0.2">
      <c r="A111" s="65" t="s">
        <v>48</v>
      </c>
      <c r="B111" s="66" t="s">
        <v>32</v>
      </c>
      <c r="C111" s="58" t="s">
        <v>292</v>
      </c>
      <c r="D111" s="58" t="s">
        <v>293</v>
      </c>
      <c r="E111" s="58" t="s">
        <v>7</v>
      </c>
      <c r="F111" s="58" t="s">
        <v>314</v>
      </c>
      <c r="G111" s="58" t="s">
        <v>49</v>
      </c>
      <c r="H111" s="68">
        <f>H112</f>
        <v>0</v>
      </c>
      <c r="I111" s="68">
        <f t="shared" si="34"/>
        <v>0</v>
      </c>
      <c r="J111" s="68">
        <f t="shared" si="34"/>
        <v>0</v>
      </c>
    </row>
    <row r="112" spans="1:17" ht="94.5" hidden="1" x14ac:dyDescent="0.2">
      <c r="A112" s="65" t="s">
        <v>193</v>
      </c>
      <c r="B112" s="66" t="s">
        <v>32</v>
      </c>
      <c r="C112" s="58" t="s">
        <v>292</v>
      </c>
      <c r="D112" s="58" t="s">
        <v>293</v>
      </c>
      <c r="E112" s="58" t="s">
        <v>7</v>
      </c>
      <c r="F112" s="58" t="s">
        <v>314</v>
      </c>
      <c r="G112" s="58" t="s">
        <v>9</v>
      </c>
      <c r="H112" s="68">
        <v>0</v>
      </c>
      <c r="I112" s="68"/>
      <c r="J112" s="68"/>
    </row>
    <row r="113" spans="1:10" ht="47.25" hidden="1" x14ac:dyDescent="0.2">
      <c r="A113" s="65" t="s">
        <v>224</v>
      </c>
      <c r="B113" s="66" t="s">
        <v>32</v>
      </c>
      <c r="C113" s="58" t="s">
        <v>292</v>
      </c>
      <c r="D113" s="58" t="s">
        <v>293</v>
      </c>
      <c r="E113" s="58" t="s">
        <v>7</v>
      </c>
      <c r="F113" s="58">
        <v>81610</v>
      </c>
      <c r="G113" s="58"/>
      <c r="H113" s="68">
        <f>H114</f>
        <v>0</v>
      </c>
      <c r="I113" s="68"/>
      <c r="J113" s="68"/>
    </row>
    <row r="114" spans="1:10" ht="47.25" hidden="1" x14ac:dyDescent="0.2">
      <c r="A114" s="65" t="s">
        <v>42</v>
      </c>
      <c r="B114" s="66" t="s">
        <v>32</v>
      </c>
      <c r="C114" s="58" t="s">
        <v>292</v>
      </c>
      <c r="D114" s="58" t="s">
        <v>293</v>
      </c>
      <c r="E114" s="58" t="s">
        <v>7</v>
      </c>
      <c r="F114" s="58">
        <v>81610</v>
      </c>
      <c r="G114" s="58">
        <v>200</v>
      </c>
      <c r="H114" s="68">
        <f>H115</f>
        <v>0</v>
      </c>
      <c r="I114" s="68"/>
      <c r="J114" s="68"/>
    </row>
    <row r="115" spans="1:10" ht="47.25" hidden="1" x14ac:dyDescent="0.2">
      <c r="A115" s="65" t="s">
        <v>44</v>
      </c>
      <c r="B115" s="66" t="s">
        <v>32</v>
      </c>
      <c r="C115" s="58" t="s">
        <v>292</v>
      </c>
      <c r="D115" s="58" t="s">
        <v>293</v>
      </c>
      <c r="E115" s="58" t="s">
        <v>7</v>
      </c>
      <c r="F115" s="58">
        <v>81610</v>
      </c>
      <c r="G115" s="58">
        <v>240</v>
      </c>
      <c r="H115" s="68"/>
      <c r="I115" s="68"/>
      <c r="J115" s="68"/>
    </row>
    <row r="116" spans="1:10" ht="47.25" hidden="1" x14ac:dyDescent="0.2">
      <c r="A116" s="65" t="s">
        <v>425</v>
      </c>
      <c r="B116" s="66" t="s">
        <v>32</v>
      </c>
      <c r="C116" s="58" t="s">
        <v>292</v>
      </c>
      <c r="D116" s="58" t="s">
        <v>293</v>
      </c>
      <c r="E116" s="58" t="s">
        <v>7</v>
      </c>
      <c r="F116" s="58">
        <v>81680</v>
      </c>
      <c r="G116" s="58"/>
      <c r="H116" s="68">
        <f>H117</f>
        <v>0</v>
      </c>
      <c r="I116" s="68"/>
      <c r="J116" s="68"/>
    </row>
    <row r="117" spans="1:10" ht="47.25" hidden="1" x14ac:dyDescent="0.2">
      <c r="A117" s="65" t="s">
        <v>424</v>
      </c>
      <c r="B117" s="66" t="s">
        <v>32</v>
      </c>
      <c r="C117" s="58" t="s">
        <v>292</v>
      </c>
      <c r="D117" s="58" t="s">
        <v>293</v>
      </c>
      <c r="E117" s="58" t="s">
        <v>7</v>
      </c>
      <c r="F117" s="58">
        <v>81680</v>
      </c>
      <c r="G117" s="58">
        <v>400</v>
      </c>
      <c r="H117" s="68">
        <f>H118</f>
        <v>0</v>
      </c>
      <c r="I117" s="68"/>
      <c r="J117" s="68"/>
    </row>
    <row r="118" spans="1:10" ht="47.25" hidden="1" x14ac:dyDescent="0.2">
      <c r="A118" s="65" t="s">
        <v>44</v>
      </c>
      <c r="B118" s="66" t="s">
        <v>32</v>
      </c>
      <c r="C118" s="58" t="s">
        <v>292</v>
      </c>
      <c r="D118" s="58" t="s">
        <v>293</v>
      </c>
      <c r="E118" s="58" t="s">
        <v>7</v>
      </c>
      <c r="F118" s="58">
        <v>81680</v>
      </c>
      <c r="G118" s="58">
        <v>410</v>
      </c>
      <c r="H118" s="68"/>
      <c r="I118" s="68"/>
      <c r="J118" s="68"/>
    </row>
    <row r="119" spans="1:10" ht="47.25" hidden="1" x14ac:dyDescent="0.2">
      <c r="A119" s="73" t="s">
        <v>224</v>
      </c>
      <c r="B119" s="66" t="s">
        <v>32</v>
      </c>
      <c r="C119" s="58" t="s">
        <v>292</v>
      </c>
      <c r="D119" s="58" t="s">
        <v>293</v>
      </c>
      <c r="E119" s="58" t="s">
        <v>7</v>
      </c>
      <c r="F119" s="58">
        <v>81720</v>
      </c>
      <c r="G119" s="58"/>
      <c r="H119" s="68">
        <f>H120+H122</f>
        <v>0</v>
      </c>
      <c r="I119" s="68"/>
      <c r="J119" s="68"/>
    </row>
    <row r="120" spans="1:10" ht="47.25" hidden="1" x14ac:dyDescent="0.2">
      <c r="A120" s="73" t="s">
        <v>42</v>
      </c>
      <c r="B120" s="66" t="s">
        <v>32</v>
      </c>
      <c r="C120" s="58" t="s">
        <v>292</v>
      </c>
      <c r="D120" s="58" t="s">
        <v>293</v>
      </c>
      <c r="E120" s="58" t="s">
        <v>7</v>
      </c>
      <c r="F120" s="58">
        <v>81720</v>
      </c>
      <c r="G120" s="58">
        <v>200</v>
      </c>
      <c r="H120" s="68">
        <f>H121</f>
        <v>0</v>
      </c>
      <c r="I120" s="68"/>
      <c r="J120" s="68"/>
    </row>
    <row r="121" spans="1:10" ht="47.25" hidden="1" x14ac:dyDescent="0.2">
      <c r="A121" s="73" t="s">
        <v>44</v>
      </c>
      <c r="B121" s="66" t="s">
        <v>32</v>
      </c>
      <c r="C121" s="58" t="s">
        <v>292</v>
      </c>
      <c r="D121" s="58" t="s">
        <v>293</v>
      </c>
      <c r="E121" s="58" t="s">
        <v>7</v>
      </c>
      <c r="F121" s="58">
        <v>81720</v>
      </c>
      <c r="G121" s="58">
        <v>240</v>
      </c>
      <c r="H121" s="68">
        <v>0</v>
      </c>
      <c r="I121" s="68"/>
      <c r="J121" s="68"/>
    </row>
    <row r="122" spans="1:10" ht="47.25" hidden="1" x14ac:dyDescent="0.2">
      <c r="A122" s="39" t="s">
        <v>218</v>
      </c>
      <c r="B122" s="66" t="s">
        <v>32</v>
      </c>
      <c r="C122" s="58" t="s">
        <v>292</v>
      </c>
      <c r="D122" s="58" t="s">
        <v>293</v>
      </c>
      <c r="E122" s="58" t="s">
        <v>7</v>
      </c>
      <c r="F122" s="58">
        <v>81720</v>
      </c>
      <c r="G122" s="58">
        <v>400</v>
      </c>
      <c r="H122" s="68">
        <f>H123</f>
        <v>0</v>
      </c>
      <c r="I122" s="68"/>
      <c r="J122" s="68"/>
    </row>
    <row r="123" spans="1:10" ht="35.25" hidden="1" customHeight="1" x14ac:dyDescent="0.2">
      <c r="A123" s="39" t="s">
        <v>220</v>
      </c>
      <c r="B123" s="66" t="s">
        <v>32</v>
      </c>
      <c r="C123" s="58" t="s">
        <v>292</v>
      </c>
      <c r="D123" s="58" t="s">
        <v>293</v>
      </c>
      <c r="E123" s="58" t="s">
        <v>7</v>
      </c>
      <c r="F123" s="58">
        <v>81720</v>
      </c>
      <c r="G123" s="58">
        <v>410</v>
      </c>
      <c r="H123" s="68"/>
      <c r="I123" s="68"/>
      <c r="J123" s="68"/>
    </row>
    <row r="124" spans="1:10" ht="34.5" hidden="1" customHeight="1" x14ac:dyDescent="0.2">
      <c r="A124" s="65" t="s">
        <v>209</v>
      </c>
      <c r="B124" s="66" t="s">
        <v>32</v>
      </c>
      <c r="C124" s="58" t="s">
        <v>292</v>
      </c>
      <c r="D124" s="58" t="s">
        <v>293</v>
      </c>
      <c r="E124" s="58" t="s">
        <v>7</v>
      </c>
      <c r="F124" s="58">
        <v>81740</v>
      </c>
      <c r="G124" s="58"/>
      <c r="H124" s="68">
        <f>H125</f>
        <v>0</v>
      </c>
      <c r="I124" s="68">
        <f t="shared" ref="I124:J124" si="35">I125</f>
        <v>0</v>
      </c>
      <c r="J124" s="68">
        <f t="shared" si="35"/>
        <v>0</v>
      </c>
    </row>
    <row r="125" spans="1:10" ht="47.25" hidden="1" x14ac:dyDescent="0.2">
      <c r="A125" s="65" t="s">
        <v>42</v>
      </c>
      <c r="B125" s="66" t="s">
        <v>32</v>
      </c>
      <c r="C125" s="58" t="s">
        <v>292</v>
      </c>
      <c r="D125" s="58" t="s">
        <v>293</v>
      </c>
      <c r="E125" s="58" t="s">
        <v>7</v>
      </c>
      <c r="F125" s="58">
        <v>81740</v>
      </c>
      <c r="G125" s="58">
        <v>200</v>
      </c>
      <c r="H125" s="68">
        <f>H126</f>
        <v>0</v>
      </c>
      <c r="I125" s="68">
        <f>I126</f>
        <v>0</v>
      </c>
      <c r="J125" s="68">
        <f>J126</f>
        <v>0</v>
      </c>
    </row>
    <row r="126" spans="1:10" ht="47.25" hidden="1" x14ac:dyDescent="0.2">
      <c r="A126" s="65" t="s">
        <v>44</v>
      </c>
      <c r="B126" s="66" t="s">
        <v>32</v>
      </c>
      <c r="C126" s="58" t="s">
        <v>292</v>
      </c>
      <c r="D126" s="58" t="s">
        <v>293</v>
      </c>
      <c r="E126" s="58" t="s">
        <v>7</v>
      </c>
      <c r="F126" s="58">
        <v>81740</v>
      </c>
      <c r="G126" s="58">
        <v>240</v>
      </c>
      <c r="H126" s="68"/>
      <c r="I126" s="68"/>
      <c r="J126" s="68"/>
    </row>
    <row r="127" spans="1:10" ht="78.75" hidden="1" x14ac:dyDescent="0.2">
      <c r="A127" s="65" t="s">
        <v>206</v>
      </c>
      <c r="B127" s="66" t="s">
        <v>32</v>
      </c>
      <c r="C127" s="58" t="s">
        <v>292</v>
      </c>
      <c r="D127" s="58" t="s">
        <v>293</v>
      </c>
      <c r="E127" s="58" t="s">
        <v>7</v>
      </c>
      <c r="F127" s="58">
        <v>81830</v>
      </c>
      <c r="G127" s="58"/>
      <c r="H127" s="68">
        <f>H128</f>
        <v>0</v>
      </c>
      <c r="I127" s="68"/>
      <c r="J127" s="68"/>
    </row>
    <row r="128" spans="1:10" ht="47.25" hidden="1" x14ac:dyDescent="0.2">
      <c r="A128" s="65" t="s">
        <v>424</v>
      </c>
      <c r="B128" s="66" t="s">
        <v>32</v>
      </c>
      <c r="C128" s="58" t="s">
        <v>292</v>
      </c>
      <c r="D128" s="58" t="s">
        <v>293</v>
      </c>
      <c r="E128" s="58" t="s">
        <v>7</v>
      </c>
      <c r="F128" s="58">
        <v>81830</v>
      </c>
      <c r="G128" s="58" t="s">
        <v>43</v>
      </c>
      <c r="H128" s="68">
        <f>H129</f>
        <v>0</v>
      </c>
      <c r="I128" s="68"/>
      <c r="J128" s="68"/>
    </row>
    <row r="129" spans="1:10" ht="47.25" hidden="1" x14ac:dyDescent="0.2">
      <c r="A129" s="65" t="s">
        <v>44</v>
      </c>
      <c r="B129" s="66" t="s">
        <v>32</v>
      </c>
      <c r="C129" s="58" t="s">
        <v>292</v>
      </c>
      <c r="D129" s="58" t="s">
        <v>293</v>
      </c>
      <c r="E129" s="58" t="s">
        <v>7</v>
      </c>
      <c r="F129" s="58">
        <v>81830</v>
      </c>
      <c r="G129" s="58" t="s">
        <v>45</v>
      </c>
      <c r="H129" s="68"/>
      <c r="I129" s="68"/>
      <c r="J129" s="68"/>
    </row>
    <row r="130" spans="1:10" ht="15.75" hidden="1" x14ac:dyDescent="0.2">
      <c r="A130" s="65" t="s">
        <v>243</v>
      </c>
      <c r="B130" s="66" t="s">
        <v>32</v>
      </c>
      <c r="C130" s="58" t="s">
        <v>292</v>
      </c>
      <c r="D130" s="58" t="s">
        <v>293</v>
      </c>
      <c r="E130" s="58" t="s">
        <v>7</v>
      </c>
      <c r="F130" s="58">
        <v>82400</v>
      </c>
      <c r="G130" s="58"/>
      <c r="H130" s="68">
        <f>H131</f>
        <v>0</v>
      </c>
      <c r="I130" s="68"/>
      <c r="J130" s="68"/>
    </row>
    <row r="131" spans="1:10" ht="47.25" hidden="1" x14ac:dyDescent="0.2">
      <c r="A131" s="65" t="s">
        <v>42</v>
      </c>
      <c r="B131" s="66" t="s">
        <v>32</v>
      </c>
      <c r="C131" s="58" t="s">
        <v>292</v>
      </c>
      <c r="D131" s="58" t="s">
        <v>293</v>
      </c>
      <c r="E131" s="58" t="s">
        <v>7</v>
      </c>
      <c r="F131" s="58">
        <v>82400</v>
      </c>
      <c r="G131" s="58">
        <v>200</v>
      </c>
      <c r="H131" s="68">
        <f>H132</f>
        <v>0</v>
      </c>
      <c r="I131" s="68"/>
      <c r="J131" s="68"/>
    </row>
    <row r="132" spans="1:10" ht="47.25" hidden="1" x14ac:dyDescent="0.2">
      <c r="A132" s="65" t="s">
        <v>44</v>
      </c>
      <c r="B132" s="66" t="s">
        <v>32</v>
      </c>
      <c r="C132" s="58" t="s">
        <v>292</v>
      </c>
      <c r="D132" s="58" t="s">
        <v>293</v>
      </c>
      <c r="E132" s="58" t="s">
        <v>7</v>
      </c>
      <c r="F132" s="58">
        <v>82400</v>
      </c>
      <c r="G132" s="58">
        <v>240</v>
      </c>
      <c r="H132" s="68"/>
      <c r="I132" s="68"/>
      <c r="J132" s="68"/>
    </row>
    <row r="133" spans="1:10" ht="47.25" hidden="1" x14ac:dyDescent="0.2">
      <c r="A133" s="65" t="s">
        <v>249</v>
      </c>
      <c r="B133" s="66" t="s">
        <v>32</v>
      </c>
      <c r="C133" s="58" t="s">
        <v>292</v>
      </c>
      <c r="D133" s="58" t="s">
        <v>293</v>
      </c>
      <c r="E133" s="58" t="s">
        <v>7</v>
      </c>
      <c r="F133" s="58" t="s">
        <v>315</v>
      </c>
      <c r="G133" s="67" t="s">
        <v>16</v>
      </c>
      <c r="H133" s="68">
        <f>H134</f>
        <v>0</v>
      </c>
      <c r="I133" s="68">
        <f t="shared" ref="I133:J134" si="36">I134</f>
        <v>0</v>
      </c>
      <c r="J133" s="68">
        <f t="shared" si="36"/>
        <v>0</v>
      </c>
    </row>
    <row r="134" spans="1:10" ht="31.5" hidden="1" x14ac:dyDescent="0.2">
      <c r="A134" s="65" t="s">
        <v>115</v>
      </c>
      <c r="B134" s="66" t="s">
        <v>32</v>
      </c>
      <c r="C134" s="58" t="s">
        <v>292</v>
      </c>
      <c r="D134" s="58" t="s">
        <v>293</v>
      </c>
      <c r="E134" s="58" t="s">
        <v>7</v>
      </c>
      <c r="F134" s="58" t="s">
        <v>315</v>
      </c>
      <c r="G134" s="58" t="s">
        <v>116</v>
      </c>
      <c r="H134" s="68">
        <f>H135</f>
        <v>0</v>
      </c>
      <c r="I134" s="68">
        <f t="shared" si="36"/>
        <v>0</v>
      </c>
      <c r="J134" s="68">
        <f t="shared" si="36"/>
        <v>0</v>
      </c>
    </row>
    <row r="135" spans="1:10" ht="47.25" hidden="1" x14ac:dyDescent="0.2">
      <c r="A135" s="65" t="s">
        <v>117</v>
      </c>
      <c r="B135" s="66" t="s">
        <v>32</v>
      </c>
      <c r="C135" s="58" t="s">
        <v>292</v>
      </c>
      <c r="D135" s="58" t="s">
        <v>293</v>
      </c>
      <c r="E135" s="58" t="s">
        <v>7</v>
      </c>
      <c r="F135" s="58" t="s">
        <v>315</v>
      </c>
      <c r="G135" s="58" t="s">
        <v>118</v>
      </c>
      <c r="H135" s="68"/>
      <c r="I135" s="68"/>
      <c r="J135" s="68"/>
    </row>
    <row r="136" spans="1:10" ht="47.25" hidden="1" x14ac:dyDescent="0.2">
      <c r="A136" s="65" t="s">
        <v>254</v>
      </c>
      <c r="B136" s="66" t="s">
        <v>32</v>
      </c>
      <c r="C136" s="58" t="s">
        <v>292</v>
      </c>
      <c r="D136" s="58" t="s">
        <v>293</v>
      </c>
      <c r="E136" s="58" t="s">
        <v>7</v>
      </c>
      <c r="F136" s="58" t="s">
        <v>316</v>
      </c>
      <c r="G136" s="67" t="s">
        <v>16</v>
      </c>
      <c r="H136" s="68">
        <f>H137</f>
        <v>0</v>
      </c>
      <c r="I136" s="68">
        <f t="shared" ref="I136:J137" si="37">I137</f>
        <v>0</v>
      </c>
      <c r="J136" s="68">
        <f t="shared" si="37"/>
        <v>0</v>
      </c>
    </row>
    <row r="137" spans="1:10" ht="47.25" hidden="1" x14ac:dyDescent="0.2">
      <c r="A137" s="65" t="s">
        <v>42</v>
      </c>
      <c r="B137" s="66" t="s">
        <v>32</v>
      </c>
      <c r="C137" s="58" t="s">
        <v>292</v>
      </c>
      <c r="D137" s="58" t="s">
        <v>293</v>
      </c>
      <c r="E137" s="58" t="s">
        <v>7</v>
      </c>
      <c r="F137" s="58" t="s">
        <v>316</v>
      </c>
      <c r="G137" s="58" t="s">
        <v>43</v>
      </c>
      <c r="H137" s="68">
        <f>H138</f>
        <v>0</v>
      </c>
      <c r="I137" s="68">
        <f t="shared" si="37"/>
        <v>0</v>
      </c>
      <c r="J137" s="68">
        <f t="shared" si="37"/>
        <v>0</v>
      </c>
    </row>
    <row r="138" spans="1:10" ht="47.25" hidden="1" x14ac:dyDescent="0.2">
      <c r="A138" s="65" t="s">
        <v>44</v>
      </c>
      <c r="B138" s="66" t="s">
        <v>32</v>
      </c>
      <c r="C138" s="58" t="s">
        <v>292</v>
      </c>
      <c r="D138" s="58" t="s">
        <v>293</v>
      </c>
      <c r="E138" s="58" t="s">
        <v>7</v>
      </c>
      <c r="F138" s="58" t="s">
        <v>316</v>
      </c>
      <c r="G138" s="58" t="s">
        <v>45</v>
      </c>
      <c r="H138" s="68"/>
      <c r="I138" s="68"/>
      <c r="J138" s="68"/>
    </row>
    <row r="139" spans="1:10" s="63" customFormat="1" ht="31.5" hidden="1" x14ac:dyDescent="0.2">
      <c r="A139" s="65" t="s">
        <v>46</v>
      </c>
      <c r="B139" s="66" t="s">
        <v>32</v>
      </c>
      <c r="C139" s="58" t="s">
        <v>292</v>
      </c>
      <c r="D139" s="58" t="s">
        <v>293</v>
      </c>
      <c r="E139" s="58" t="s">
        <v>7</v>
      </c>
      <c r="F139" s="58" t="s">
        <v>317</v>
      </c>
      <c r="G139" s="67" t="s">
        <v>16</v>
      </c>
      <c r="H139" s="68">
        <f>H140</f>
        <v>0</v>
      </c>
      <c r="I139" s="68">
        <f t="shared" ref="I139:J140" si="38">I140</f>
        <v>0</v>
      </c>
      <c r="J139" s="68">
        <f t="shared" si="38"/>
        <v>0</v>
      </c>
    </row>
    <row r="140" spans="1:10" s="63" customFormat="1" ht="15.75" hidden="1" x14ac:dyDescent="0.2">
      <c r="A140" s="65" t="s">
        <v>48</v>
      </c>
      <c r="B140" s="66" t="s">
        <v>32</v>
      </c>
      <c r="C140" s="58" t="s">
        <v>292</v>
      </c>
      <c r="D140" s="58" t="s">
        <v>293</v>
      </c>
      <c r="E140" s="58" t="s">
        <v>7</v>
      </c>
      <c r="F140" s="58" t="s">
        <v>317</v>
      </c>
      <c r="G140" s="58" t="s">
        <v>49</v>
      </c>
      <c r="H140" s="68">
        <f>H141</f>
        <v>0</v>
      </c>
      <c r="I140" s="68">
        <f t="shared" si="38"/>
        <v>0</v>
      </c>
      <c r="J140" s="68">
        <f t="shared" si="38"/>
        <v>0</v>
      </c>
    </row>
    <row r="141" spans="1:10" ht="31.5" hidden="1" x14ac:dyDescent="0.2">
      <c r="A141" s="65" t="s">
        <v>50</v>
      </c>
      <c r="B141" s="66" t="s">
        <v>32</v>
      </c>
      <c r="C141" s="58" t="s">
        <v>292</v>
      </c>
      <c r="D141" s="58" t="s">
        <v>293</v>
      </c>
      <c r="E141" s="58" t="s">
        <v>7</v>
      </c>
      <c r="F141" s="58" t="s">
        <v>317</v>
      </c>
      <c r="G141" s="58" t="s">
        <v>51</v>
      </c>
      <c r="H141" s="68"/>
      <c r="I141" s="68"/>
      <c r="J141" s="68"/>
    </row>
    <row r="142" spans="1:10" ht="141.75" hidden="1" x14ac:dyDescent="0.2">
      <c r="A142" s="65" t="s">
        <v>211</v>
      </c>
      <c r="B142" s="66" t="s">
        <v>32</v>
      </c>
      <c r="C142" s="58" t="s">
        <v>292</v>
      </c>
      <c r="D142" s="58" t="s">
        <v>293</v>
      </c>
      <c r="E142" s="58" t="s">
        <v>7</v>
      </c>
      <c r="F142" s="58" t="s">
        <v>318</v>
      </c>
      <c r="G142" s="67" t="s">
        <v>16</v>
      </c>
      <c r="H142" s="68">
        <f>H143</f>
        <v>0</v>
      </c>
      <c r="I142" s="68">
        <f t="shared" ref="I142:J143" si="39">I143</f>
        <v>0</v>
      </c>
      <c r="J142" s="68">
        <f t="shared" si="39"/>
        <v>0</v>
      </c>
    </row>
    <row r="143" spans="1:10" ht="15.75" hidden="1" x14ac:dyDescent="0.2">
      <c r="A143" s="65" t="s">
        <v>151</v>
      </c>
      <c r="B143" s="66" t="s">
        <v>32</v>
      </c>
      <c r="C143" s="58" t="s">
        <v>292</v>
      </c>
      <c r="D143" s="58" t="s">
        <v>293</v>
      </c>
      <c r="E143" s="58" t="s">
        <v>7</v>
      </c>
      <c r="F143" s="58" t="s">
        <v>318</v>
      </c>
      <c r="G143" s="58" t="s">
        <v>152</v>
      </c>
      <c r="H143" s="68">
        <f>H144</f>
        <v>0</v>
      </c>
      <c r="I143" s="68">
        <f t="shared" si="39"/>
        <v>0</v>
      </c>
      <c r="J143" s="68">
        <f t="shared" si="39"/>
        <v>0</v>
      </c>
    </row>
    <row r="144" spans="1:10" ht="15.75" hidden="1" x14ac:dyDescent="0.2">
      <c r="A144" s="65" t="s">
        <v>13</v>
      </c>
      <c r="B144" s="66" t="s">
        <v>32</v>
      </c>
      <c r="C144" s="58" t="s">
        <v>292</v>
      </c>
      <c r="D144" s="58" t="s">
        <v>293</v>
      </c>
      <c r="E144" s="58" t="s">
        <v>7</v>
      </c>
      <c r="F144" s="58" t="s">
        <v>318</v>
      </c>
      <c r="G144" s="58" t="s">
        <v>199</v>
      </c>
      <c r="H144" s="68"/>
      <c r="I144" s="68"/>
      <c r="J144" s="68"/>
    </row>
    <row r="145" spans="1:10" ht="15.75" hidden="1" x14ac:dyDescent="0.2">
      <c r="A145" s="39" t="s">
        <v>243</v>
      </c>
      <c r="B145" s="66" t="s">
        <v>32</v>
      </c>
      <c r="C145" s="58" t="s">
        <v>292</v>
      </c>
      <c r="D145" s="58" t="s">
        <v>293</v>
      </c>
      <c r="E145" s="58" t="s">
        <v>7</v>
      </c>
      <c r="F145" s="58">
        <v>82400</v>
      </c>
      <c r="G145" s="58"/>
      <c r="H145" s="68">
        <f>H146</f>
        <v>0</v>
      </c>
      <c r="I145" s="68"/>
      <c r="J145" s="68"/>
    </row>
    <row r="146" spans="1:10" ht="47.25" hidden="1" x14ac:dyDescent="0.2">
      <c r="A146" s="39" t="s">
        <v>42</v>
      </c>
      <c r="B146" s="66" t="s">
        <v>32</v>
      </c>
      <c r="C146" s="58" t="s">
        <v>292</v>
      </c>
      <c r="D146" s="58" t="s">
        <v>293</v>
      </c>
      <c r="E146" s="58" t="s">
        <v>7</v>
      </c>
      <c r="F146" s="58">
        <v>82400</v>
      </c>
      <c r="G146" s="58">
        <v>200</v>
      </c>
      <c r="H146" s="68">
        <f>H147</f>
        <v>0</v>
      </c>
      <c r="I146" s="68"/>
      <c r="J146" s="68"/>
    </row>
    <row r="147" spans="1:10" ht="47.25" hidden="1" x14ac:dyDescent="0.2">
      <c r="A147" s="39" t="s">
        <v>44</v>
      </c>
      <c r="B147" s="66" t="s">
        <v>32</v>
      </c>
      <c r="C147" s="58" t="s">
        <v>292</v>
      </c>
      <c r="D147" s="58" t="s">
        <v>293</v>
      </c>
      <c r="E147" s="58" t="s">
        <v>7</v>
      </c>
      <c r="F147" s="58">
        <v>82400</v>
      </c>
      <c r="G147" s="58">
        <v>240</v>
      </c>
      <c r="H147" s="68">
        <v>0</v>
      </c>
      <c r="I147" s="68"/>
      <c r="J147" s="68"/>
    </row>
    <row r="148" spans="1:10" ht="31.5" x14ac:dyDescent="0.2">
      <c r="A148" s="50" t="s">
        <v>209</v>
      </c>
      <c r="B148" s="66" t="s">
        <v>32</v>
      </c>
      <c r="C148" s="58" t="s">
        <v>292</v>
      </c>
      <c r="D148" s="58" t="s">
        <v>293</v>
      </c>
      <c r="E148" s="58" t="s">
        <v>7</v>
      </c>
      <c r="F148" s="58">
        <v>81740</v>
      </c>
      <c r="G148" s="58"/>
      <c r="H148" s="68">
        <f>H149</f>
        <v>47197.56</v>
      </c>
      <c r="I148" s="68"/>
      <c r="J148" s="68"/>
    </row>
    <row r="149" spans="1:10" ht="47.25" x14ac:dyDescent="0.2">
      <c r="A149" s="50" t="s">
        <v>218</v>
      </c>
      <c r="B149" s="66" t="s">
        <v>32</v>
      </c>
      <c r="C149" s="58" t="s">
        <v>292</v>
      </c>
      <c r="D149" s="58" t="s">
        <v>293</v>
      </c>
      <c r="E149" s="58" t="s">
        <v>7</v>
      </c>
      <c r="F149" s="58">
        <v>81740</v>
      </c>
      <c r="G149" s="58">
        <v>400</v>
      </c>
      <c r="H149" s="68">
        <f>H150</f>
        <v>47197.56</v>
      </c>
      <c r="I149" s="68"/>
      <c r="J149" s="68"/>
    </row>
    <row r="150" spans="1:10" ht="15.75" x14ac:dyDescent="0.2">
      <c r="A150" s="50" t="s">
        <v>220</v>
      </c>
      <c r="B150" s="66" t="s">
        <v>32</v>
      </c>
      <c r="C150" s="58" t="s">
        <v>292</v>
      </c>
      <c r="D150" s="58" t="s">
        <v>293</v>
      </c>
      <c r="E150" s="58" t="s">
        <v>7</v>
      </c>
      <c r="F150" s="58">
        <v>81740</v>
      </c>
      <c r="G150" s="58">
        <v>410</v>
      </c>
      <c r="H150" s="68">
        <v>47197.56</v>
      </c>
      <c r="I150" s="68"/>
      <c r="J150" s="68"/>
    </row>
    <row r="151" spans="1:10" ht="378" x14ac:dyDescent="0.2">
      <c r="A151" s="65" t="s">
        <v>197</v>
      </c>
      <c r="B151" s="66" t="s">
        <v>32</v>
      </c>
      <c r="C151" s="58" t="s">
        <v>292</v>
      </c>
      <c r="D151" s="58" t="s">
        <v>293</v>
      </c>
      <c r="E151" s="58" t="s">
        <v>7</v>
      </c>
      <c r="F151" s="58" t="s">
        <v>319</v>
      </c>
      <c r="G151" s="67" t="s">
        <v>16</v>
      </c>
      <c r="H151" s="68">
        <f>H152</f>
        <v>-390000</v>
      </c>
      <c r="I151" s="68">
        <f t="shared" ref="I151:J152" si="40">I152</f>
        <v>0</v>
      </c>
      <c r="J151" s="68">
        <f t="shared" si="40"/>
        <v>0</v>
      </c>
    </row>
    <row r="152" spans="1:10" ht="15.75" x14ac:dyDescent="0.2">
      <c r="A152" s="65" t="s">
        <v>151</v>
      </c>
      <c r="B152" s="66" t="s">
        <v>32</v>
      </c>
      <c r="C152" s="58" t="s">
        <v>292</v>
      </c>
      <c r="D152" s="58" t="s">
        <v>293</v>
      </c>
      <c r="E152" s="58" t="s">
        <v>7</v>
      </c>
      <c r="F152" s="58" t="s">
        <v>319</v>
      </c>
      <c r="G152" s="58" t="s">
        <v>152</v>
      </c>
      <c r="H152" s="68">
        <f>H153</f>
        <v>-390000</v>
      </c>
      <c r="I152" s="68">
        <f t="shared" si="40"/>
        <v>0</v>
      </c>
      <c r="J152" s="68">
        <f t="shared" si="40"/>
        <v>0</v>
      </c>
    </row>
    <row r="153" spans="1:10" ht="15.75" x14ac:dyDescent="0.2">
      <c r="A153" s="65" t="s">
        <v>13</v>
      </c>
      <c r="B153" s="66" t="s">
        <v>32</v>
      </c>
      <c r="C153" s="58" t="s">
        <v>292</v>
      </c>
      <c r="D153" s="58" t="s">
        <v>293</v>
      </c>
      <c r="E153" s="58" t="s">
        <v>7</v>
      </c>
      <c r="F153" s="58" t="s">
        <v>319</v>
      </c>
      <c r="G153" s="58" t="s">
        <v>199</v>
      </c>
      <c r="H153" s="68">
        <v>-390000</v>
      </c>
      <c r="I153" s="68"/>
      <c r="J153" s="68"/>
    </row>
    <row r="154" spans="1:10" s="63" customFormat="1" ht="204" hidden="1" customHeight="1" x14ac:dyDescent="0.2">
      <c r="A154" s="65" t="s">
        <v>422</v>
      </c>
      <c r="B154" s="66" t="s">
        <v>32</v>
      </c>
      <c r="C154" s="58" t="s">
        <v>292</v>
      </c>
      <c r="D154" s="58" t="s">
        <v>293</v>
      </c>
      <c r="E154" s="58" t="s">
        <v>7</v>
      </c>
      <c r="F154" s="58">
        <v>83750</v>
      </c>
      <c r="G154" s="58"/>
      <c r="H154" s="68">
        <f>H155</f>
        <v>0</v>
      </c>
      <c r="I154" s="68"/>
      <c r="J154" s="68"/>
    </row>
    <row r="155" spans="1:10" ht="15.75" hidden="1" x14ac:dyDescent="0.2">
      <c r="A155" s="65" t="s">
        <v>151</v>
      </c>
      <c r="B155" s="66" t="s">
        <v>32</v>
      </c>
      <c r="C155" s="58" t="s">
        <v>292</v>
      </c>
      <c r="D155" s="58" t="s">
        <v>293</v>
      </c>
      <c r="E155" s="58" t="s">
        <v>7</v>
      </c>
      <c r="F155" s="58">
        <v>83750</v>
      </c>
      <c r="G155" s="58" t="s">
        <v>152</v>
      </c>
      <c r="H155" s="68">
        <f>H156</f>
        <v>0</v>
      </c>
      <c r="I155" s="68">
        <f t="shared" ref="I155:J155" si="41">I156</f>
        <v>0</v>
      </c>
      <c r="J155" s="68">
        <f t="shared" si="41"/>
        <v>0</v>
      </c>
    </row>
    <row r="156" spans="1:10" ht="15.75" hidden="1" x14ac:dyDescent="0.2">
      <c r="A156" s="65" t="s">
        <v>13</v>
      </c>
      <c r="B156" s="66" t="s">
        <v>32</v>
      </c>
      <c r="C156" s="58" t="s">
        <v>292</v>
      </c>
      <c r="D156" s="58" t="s">
        <v>293</v>
      </c>
      <c r="E156" s="58" t="s">
        <v>7</v>
      </c>
      <c r="F156" s="58">
        <v>83750</v>
      </c>
      <c r="G156" s="58" t="s">
        <v>199</v>
      </c>
      <c r="H156" s="68"/>
      <c r="I156" s="68">
        <v>0</v>
      </c>
      <c r="J156" s="68">
        <v>0</v>
      </c>
    </row>
    <row r="157" spans="1:10" ht="141.75" hidden="1" x14ac:dyDescent="0.2">
      <c r="A157" s="65" t="s">
        <v>234</v>
      </c>
      <c r="B157" s="66" t="s">
        <v>32</v>
      </c>
      <c r="C157" s="58" t="s">
        <v>292</v>
      </c>
      <c r="D157" s="58" t="s">
        <v>293</v>
      </c>
      <c r="E157" s="58" t="s">
        <v>7</v>
      </c>
      <c r="F157" s="58" t="s">
        <v>320</v>
      </c>
      <c r="G157" s="67" t="s">
        <v>16</v>
      </c>
      <c r="H157" s="68">
        <f>H158</f>
        <v>0</v>
      </c>
      <c r="I157" s="68">
        <f t="shared" ref="I157:J158" si="42">I158</f>
        <v>0</v>
      </c>
      <c r="J157" s="68">
        <f t="shared" si="42"/>
        <v>0</v>
      </c>
    </row>
    <row r="158" spans="1:10" ht="63" hidden="1" x14ac:dyDescent="0.2">
      <c r="A158" s="65" t="s">
        <v>57</v>
      </c>
      <c r="B158" s="66" t="s">
        <v>32</v>
      </c>
      <c r="C158" s="58" t="s">
        <v>292</v>
      </c>
      <c r="D158" s="58" t="s">
        <v>293</v>
      </c>
      <c r="E158" s="58" t="s">
        <v>7</v>
      </c>
      <c r="F158" s="58" t="s">
        <v>320</v>
      </c>
      <c r="G158" s="58" t="s">
        <v>58</v>
      </c>
      <c r="H158" s="68">
        <f>H159</f>
        <v>0</v>
      </c>
      <c r="I158" s="68">
        <f t="shared" si="42"/>
        <v>0</v>
      </c>
      <c r="J158" s="68">
        <f t="shared" si="42"/>
        <v>0</v>
      </c>
    </row>
    <row r="159" spans="1:10" ht="15.75" hidden="1" x14ac:dyDescent="0.2">
      <c r="A159" s="65" t="s">
        <v>59</v>
      </c>
      <c r="B159" s="66" t="s">
        <v>32</v>
      </c>
      <c r="C159" s="58" t="s">
        <v>292</v>
      </c>
      <c r="D159" s="58" t="s">
        <v>293</v>
      </c>
      <c r="E159" s="58" t="s">
        <v>7</v>
      </c>
      <c r="F159" s="58" t="s">
        <v>320</v>
      </c>
      <c r="G159" s="58" t="s">
        <v>60</v>
      </c>
      <c r="H159" s="68"/>
      <c r="I159" s="68"/>
      <c r="J159" s="68"/>
    </row>
    <row r="160" spans="1:10" ht="157.5" hidden="1" x14ac:dyDescent="0.2">
      <c r="A160" s="65" t="s">
        <v>236</v>
      </c>
      <c r="B160" s="66" t="s">
        <v>32</v>
      </c>
      <c r="C160" s="58" t="s">
        <v>292</v>
      </c>
      <c r="D160" s="58" t="s">
        <v>293</v>
      </c>
      <c r="E160" s="58" t="s">
        <v>7</v>
      </c>
      <c r="F160" s="58" t="s">
        <v>321</v>
      </c>
      <c r="G160" s="67" t="s">
        <v>16</v>
      </c>
      <c r="H160" s="68">
        <f>H161</f>
        <v>0</v>
      </c>
      <c r="I160" s="68">
        <f t="shared" ref="I160:J161" si="43">I161</f>
        <v>0</v>
      </c>
      <c r="J160" s="68">
        <f t="shared" si="43"/>
        <v>0</v>
      </c>
    </row>
    <row r="161" spans="1:10" ht="63" hidden="1" x14ac:dyDescent="0.2">
      <c r="A161" s="65" t="s">
        <v>57</v>
      </c>
      <c r="B161" s="66" t="s">
        <v>32</v>
      </c>
      <c r="C161" s="58" t="s">
        <v>292</v>
      </c>
      <c r="D161" s="58" t="s">
        <v>293</v>
      </c>
      <c r="E161" s="58" t="s">
        <v>7</v>
      </c>
      <c r="F161" s="58" t="s">
        <v>321</v>
      </c>
      <c r="G161" s="58" t="s">
        <v>58</v>
      </c>
      <c r="H161" s="68">
        <f>H162</f>
        <v>0</v>
      </c>
      <c r="I161" s="68">
        <f t="shared" si="43"/>
        <v>0</v>
      </c>
      <c r="J161" s="68">
        <f t="shared" si="43"/>
        <v>0</v>
      </c>
    </row>
    <row r="162" spans="1:10" ht="15.75" hidden="1" x14ac:dyDescent="0.2">
      <c r="A162" s="65" t="s">
        <v>59</v>
      </c>
      <c r="B162" s="66" t="s">
        <v>32</v>
      </c>
      <c r="C162" s="58" t="s">
        <v>292</v>
      </c>
      <c r="D162" s="58" t="s">
        <v>293</v>
      </c>
      <c r="E162" s="58" t="s">
        <v>7</v>
      </c>
      <c r="F162" s="58" t="s">
        <v>321</v>
      </c>
      <c r="G162" s="58" t="s">
        <v>60</v>
      </c>
      <c r="H162" s="68"/>
      <c r="I162" s="68"/>
      <c r="J162" s="68"/>
    </row>
    <row r="163" spans="1:10" ht="15.75" hidden="1" x14ac:dyDescent="0.2">
      <c r="A163" s="50" t="s">
        <v>428</v>
      </c>
      <c r="B163" s="66" t="s">
        <v>32</v>
      </c>
      <c r="C163" s="58" t="s">
        <v>292</v>
      </c>
      <c r="D163" s="58" t="s">
        <v>620</v>
      </c>
      <c r="E163" s="58" t="s">
        <v>7</v>
      </c>
      <c r="F163" s="58">
        <v>55190</v>
      </c>
      <c r="G163" s="58"/>
      <c r="H163" s="68"/>
      <c r="I163" s="68"/>
      <c r="J163" s="68">
        <f>J164</f>
        <v>0</v>
      </c>
    </row>
    <row r="164" spans="1:10" ht="47.25" hidden="1" x14ac:dyDescent="0.2">
      <c r="A164" s="50" t="s">
        <v>42</v>
      </c>
      <c r="B164" s="66" t="s">
        <v>32</v>
      </c>
      <c r="C164" s="58" t="s">
        <v>292</v>
      </c>
      <c r="D164" s="58" t="s">
        <v>620</v>
      </c>
      <c r="E164" s="58" t="s">
        <v>7</v>
      </c>
      <c r="F164" s="58">
        <v>55190</v>
      </c>
      <c r="G164" s="58">
        <v>200</v>
      </c>
      <c r="H164" s="68"/>
      <c r="I164" s="68"/>
      <c r="J164" s="68">
        <f>J165</f>
        <v>0</v>
      </c>
    </row>
    <row r="165" spans="1:10" ht="47.25" hidden="1" x14ac:dyDescent="0.2">
      <c r="A165" s="50" t="s">
        <v>44</v>
      </c>
      <c r="B165" s="66" t="s">
        <v>32</v>
      </c>
      <c r="C165" s="58" t="s">
        <v>292</v>
      </c>
      <c r="D165" s="58" t="s">
        <v>620</v>
      </c>
      <c r="E165" s="58" t="s">
        <v>7</v>
      </c>
      <c r="F165" s="58">
        <v>55190</v>
      </c>
      <c r="G165" s="58">
        <v>240</v>
      </c>
      <c r="H165" s="68"/>
      <c r="I165" s="68"/>
      <c r="J165" s="68"/>
    </row>
    <row r="166" spans="1:10" ht="31.5" x14ac:dyDescent="0.2">
      <c r="A166" s="39" t="s">
        <v>983</v>
      </c>
      <c r="B166" s="66" t="s">
        <v>32</v>
      </c>
      <c r="C166" s="58" t="s">
        <v>292</v>
      </c>
      <c r="D166" s="58" t="s">
        <v>987</v>
      </c>
      <c r="E166" s="58" t="s">
        <v>7</v>
      </c>
      <c r="F166" s="58">
        <v>55190</v>
      </c>
      <c r="G166" s="58"/>
      <c r="H166" s="68">
        <f>H167</f>
        <v>164691</v>
      </c>
      <c r="I166" s="68"/>
      <c r="J166" s="68"/>
    </row>
    <row r="167" spans="1:10" ht="63" x14ac:dyDescent="0.2">
      <c r="A167" s="39" t="s">
        <v>57</v>
      </c>
      <c r="B167" s="66" t="s">
        <v>32</v>
      </c>
      <c r="C167" s="58" t="s">
        <v>292</v>
      </c>
      <c r="D167" s="58" t="s">
        <v>987</v>
      </c>
      <c r="E167" s="58" t="s">
        <v>7</v>
      </c>
      <c r="F167" s="58">
        <v>55190</v>
      </c>
      <c r="G167" s="58">
        <v>600</v>
      </c>
      <c r="H167" s="68">
        <f>H168</f>
        <v>164691</v>
      </c>
      <c r="I167" s="68"/>
      <c r="J167" s="68"/>
    </row>
    <row r="168" spans="1:10" ht="15.75" x14ac:dyDescent="0.2">
      <c r="A168" s="39" t="s">
        <v>59</v>
      </c>
      <c r="B168" s="66" t="s">
        <v>32</v>
      </c>
      <c r="C168" s="58" t="s">
        <v>292</v>
      </c>
      <c r="D168" s="58" t="s">
        <v>987</v>
      </c>
      <c r="E168" s="58" t="s">
        <v>7</v>
      </c>
      <c r="F168" s="58">
        <v>55190</v>
      </c>
      <c r="G168" s="58">
        <v>610</v>
      </c>
      <c r="H168" s="68">
        <v>164691</v>
      </c>
      <c r="I168" s="68"/>
      <c r="J168" s="68"/>
    </row>
    <row r="169" spans="1:10" ht="78.75" hidden="1" x14ac:dyDescent="0.2">
      <c r="A169" s="65" t="s">
        <v>238</v>
      </c>
      <c r="B169" s="66" t="s">
        <v>32</v>
      </c>
      <c r="C169" s="58" t="s">
        <v>292</v>
      </c>
      <c r="D169" s="58" t="s">
        <v>293</v>
      </c>
      <c r="E169" s="58" t="s">
        <v>7</v>
      </c>
      <c r="F169" s="58" t="s">
        <v>322</v>
      </c>
      <c r="G169" s="67" t="s">
        <v>16</v>
      </c>
      <c r="H169" s="68">
        <f>H170</f>
        <v>0</v>
      </c>
      <c r="I169" s="68">
        <f t="shared" ref="I169:J170" si="44">I170</f>
        <v>0</v>
      </c>
      <c r="J169" s="68">
        <f t="shared" si="44"/>
        <v>0</v>
      </c>
    </row>
    <row r="170" spans="1:10" ht="47.25" hidden="1" x14ac:dyDescent="0.2">
      <c r="A170" s="65" t="s">
        <v>42</v>
      </c>
      <c r="B170" s="66" t="s">
        <v>32</v>
      </c>
      <c r="C170" s="58" t="s">
        <v>292</v>
      </c>
      <c r="D170" s="58" t="s">
        <v>293</v>
      </c>
      <c r="E170" s="58" t="s">
        <v>7</v>
      </c>
      <c r="F170" s="58" t="s">
        <v>322</v>
      </c>
      <c r="G170" s="58" t="s">
        <v>43</v>
      </c>
      <c r="H170" s="68">
        <f>H171</f>
        <v>0</v>
      </c>
      <c r="I170" s="68">
        <f t="shared" si="44"/>
        <v>0</v>
      </c>
      <c r="J170" s="68">
        <f t="shared" si="44"/>
        <v>0</v>
      </c>
    </row>
    <row r="171" spans="1:10" ht="47.25" hidden="1" x14ac:dyDescent="0.2">
      <c r="A171" s="65" t="s">
        <v>44</v>
      </c>
      <c r="B171" s="66" t="s">
        <v>32</v>
      </c>
      <c r="C171" s="58" t="s">
        <v>292</v>
      </c>
      <c r="D171" s="58" t="s">
        <v>293</v>
      </c>
      <c r="E171" s="58" t="s">
        <v>7</v>
      </c>
      <c r="F171" s="58" t="s">
        <v>322</v>
      </c>
      <c r="G171" s="58" t="s">
        <v>45</v>
      </c>
      <c r="H171" s="68"/>
      <c r="I171" s="68"/>
      <c r="J171" s="68"/>
    </row>
    <row r="172" spans="1:10" ht="31.5" hidden="1" x14ac:dyDescent="0.2">
      <c r="A172" s="65" t="s">
        <v>262</v>
      </c>
      <c r="B172" s="66" t="s">
        <v>32</v>
      </c>
      <c r="C172" s="58" t="s">
        <v>292</v>
      </c>
      <c r="D172" s="58" t="s">
        <v>293</v>
      </c>
      <c r="E172" s="58" t="s">
        <v>7</v>
      </c>
      <c r="F172" s="58" t="s">
        <v>323</v>
      </c>
      <c r="G172" s="67" t="s">
        <v>16</v>
      </c>
      <c r="H172" s="68">
        <f>H173</f>
        <v>0</v>
      </c>
      <c r="I172" s="68">
        <f t="shared" ref="I172:J173" si="45">I173</f>
        <v>0</v>
      </c>
      <c r="J172" s="68">
        <f t="shared" si="45"/>
        <v>0</v>
      </c>
    </row>
    <row r="173" spans="1:10" ht="31.5" hidden="1" x14ac:dyDescent="0.2">
      <c r="A173" s="65" t="s">
        <v>115</v>
      </c>
      <c r="B173" s="66" t="s">
        <v>32</v>
      </c>
      <c r="C173" s="58" t="s">
        <v>292</v>
      </c>
      <c r="D173" s="58" t="s">
        <v>293</v>
      </c>
      <c r="E173" s="58" t="s">
        <v>7</v>
      </c>
      <c r="F173" s="58" t="s">
        <v>323</v>
      </c>
      <c r="G173" s="58" t="s">
        <v>116</v>
      </c>
      <c r="H173" s="68">
        <f>H174</f>
        <v>0</v>
      </c>
      <c r="I173" s="68">
        <f t="shared" si="45"/>
        <v>0</v>
      </c>
      <c r="J173" s="68">
        <f t="shared" si="45"/>
        <v>0</v>
      </c>
    </row>
    <row r="174" spans="1:10" s="63" customFormat="1" ht="47.25" hidden="1" x14ac:dyDescent="0.2">
      <c r="A174" s="65" t="s">
        <v>117</v>
      </c>
      <c r="B174" s="66" t="s">
        <v>32</v>
      </c>
      <c r="C174" s="58" t="s">
        <v>292</v>
      </c>
      <c r="D174" s="58" t="s">
        <v>293</v>
      </c>
      <c r="E174" s="58" t="s">
        <v>7</v>
      </c>
      <c r="F174" s="58" t="s">
        <v>323</v>
      </c>
      <c r="G174" s="58" t="s">
        <v>118</v>
      </c>
      <c r="H174" s="68"/>
      <c r="I174" s="68"/>
      <c r="J174" s="68"/>
    </row>
    <row r="175" spans="1:10" s="63" customFormat="1" ht="24.6" hidden="1" customHeight="1" x14ac:dyDescent="0.2">
      <c r="A175" s="65" t="s">
        <v>428</v>
      </c>
      <c r="B175" s="66" t="s">
        <v>32</v>
      </c>
      <c r="C175" s="58" t="s">
        <v>292</v>
      </c>
      <c r="D175" s="58" t="s">
        <v>293</v>
      </c>
      <c r="E175" s="58" t="s">
        <v>7</v>
      </c>
      <c r="F175" s="58" t="s">
        <v>324</v>
      </c>
      <c r="G175" s="58"/>
      <c r="H175" s="68">
        <f>H176</f>
        <v>0</v>
      </c>
      <c r="I175" s="68"/>
      <c r="J175" s="68">
        <f>J176</f>
        <v>0</v>
      </c>
    </row>
    <row r="176" spans="1:10" s="63" customFormat="1" ht="57" hidden="1" customHeight="1" x14ac:dyDescent="0.2">
      <c r="A176" s="65" t="s">
        <v>57</v>
      </c>
      <c r="B176" s="66" t="s">
        <v>32</v>
      </c>
      <c r="C176" s="58" t="s">
        <v>292</v>
      </c>
      <c r="D176" s="58" t="s">
        <v>293</v>
      </c>
      <c r="E176" s="58" t="s">
        <v>7</v>
      </c>
      <c r="F176" s="58" t="s">
        <v>324</v>
      </c>
      <c r="G176" s="58">
        <v>600</v>
      </c>
      <c r="H176" s="68">
        <f>H177</f>
        <v>0</v>
      </c>
      <c r="I176" s="68"/>
      <c r="J176" s="68">
        <f>J177</f>
        <v>0</v>
      </c>
    </row>
    <row r="177" spans="1:10" s="63" customFormat="1" ht="25.9" hidden="1" customHeight="1" x14ac:dyDescent="0.2">
      <c r="A177" s="65" t="s">
        <v>59</v>
      </c>
      <c r="B177" s="66" t="s">
        <v>32</v>
      </c>
      <c r="C177" s="58" t="s">
        <v>292</v>
      </c>
      <c r="D177" s="58" t="s">
        <v>293</v>
      </c>
      <c r="E177" s="58" t="s">
        <v>7</v>
      </c>
      <c r="F177" s="58" t="s">
        <v>324</v>
      </c>
      <c r="G177" s="58">
        <v>610</v>
      </c>
      <c r="H177" s="68"/>
      <c r="I177" s="68"/>
      <c r="J177" s="68"/>
    </row>
    <row r="178" spans="1:10" ht="110.25" hidden="1" x14ac:dyDescent="0.2">
      <c r="A178" s="65" t="s">
        <v>264</v>
      </c>
      <c r="B178" s="66" t="s">
        <v>32</v>
      </c>
      <c r="C178" s="58" t="s">
        <v>292</v>
      </c>
      <c r="D178" s="58" t="s">
        <v>293</v>
      </c>
      <c r="E178" s="58" t="s">
        <v>7</v>
      </c>
      <c r="F178" s="58" t="s">
        <v>325</v>
      </c>
      <c r="G178" s="67" t="s">
        <v>16</v>
      </c>
      <c r="H178" s="68">
        <f>H179</f>
        <v>0</v>
      </c>
      <c r="I178" s="68">
        <f t="shared" ref="I178:J179" si="46">I179</f>
        <v>0</v>
      </c>
      <c r="J178" s="68">
        <f t="shared" si="46"/>
        <v>0</v>
      </c>
    </row>
    <row r="179" spans="1:10" ht="31.5" hidden="1" x14ac:dyDescent="0.2">
      <c r="A179" s="65" t="s">
        <v>115</v>
      </c>
      <c r="B179" s="66" t="s">
        <v>32</v>
      </c>
      <c r="C179" s="58" t="s">
        <v>292</v>
      </c>
      <c r="D179" s="58" t="s">
        <v>293</v>
      </c>
      <c r="E179" s="58" t="s">
        <v>7</v>
      </c>
      <c r="F179" s="58" t="s">
        <v>325</v>
      </c>
      <c r="G179" s="58" t="s">
        <v>116</v>
      </c>
      <c r="H179" s="68">
        <f>H180</f>
        <v>0</v>
      </c>
      <c r="I179" s="68">
        <f t="shared" si="46"/>
        <v>0</v>
      </c>
      <c r="J179" s="68">
        <f t="shared" si="46"/>
        <v>0</v>
      </c>
    </row>
    <row r="180" spans="1:10" ht="47.25" hidden="1" x14ac:dyDescent="0.2">
      <c r="A180" s="65" t="s">
        <v>117</v>
      </c>
      <c r="B180" s="66" t="s">
        <v>32</v>
      </c>
      <c r="C180" s="58" t="s">
        <v>292</v>
      </c>
      <c r="D180" s="58" t="s">
        <v>293</v>
      </c>
      <c r="E180" s="58" t="s">
        <v>7</v>
      </c>
      <c r="F180" s="58" t="s">
        <v>325</v>
      </c>
      <c r="G180" s="58" t="s">
        <v>118</v>
      </c>
      <c r="H180" s="68"/>
      <c r="I180" s="68"/>
      <c r="J180" s="68"/>
    </row>
    <row r="181" spans="1:10" ht="15.75" hidden="1" x14ac:dyDescent="0.2">
      <c r="A181" s="65" t="s">
        <v>222</v>
      </c>
      <c r="B181" s="66" t="s">
        <v>32</v>
      </c>
      <c r="C181" s="58" t="s">
        <v>292</v>
      </c>
      <c r="D181" s="58" t="s">
        <v>293</v>
      </c>
      <c r="E181" s="58" t="s">
        <v>7</v>
      </c>
      <c r="F181" s="58" t="s">
        <v>326</v>
      </c>
      <c r="G181" s="67" t="s">
        <v>16</v>
      </c>
      <c r="H181" s="68">
        <f>H182</f>
        <v>0</v>
      </c>
      <c r="I181" s="68">
        <f t="shared" ref="I181:J182" si="47">I182</f>
        <v>0</v>
      </c>
      <c r="J181" s="68">
        <f t="shared" si="47"/>
        <v>0</v>
      </c>
    </row>
    <row r="182" spans="1:10" ht="47.25" hidden="1" x14ac:dyDescent="0.2">
      <c r="A182" s="65" t="s">
        <v>218</v>
      </c>
      <c r="B182" s="66" t="s">
        <v>32</v>
      </c>
      <c r="C182" s="58" t="s">
        <v>292</v>
      </c>
      <c r="D182" s="58" t="s">
        <v>293</v>
      </c>
      <c r="E182" s="58" t="s">
        <v>7</v>
      </c>
      <c r="F182" s="58" t="s">
        <v>326</v>
      </c>
      <c r="G182" s="58" t="s">
        <v>219</v>
      </c>
      <c r="H182" s="68">
        <f>H183</f>
        <v>0</v>
      </c>
      <c r="I182" s="68">
        <f t="shared" si="47"/>
        <v>0</v>
      </c>
      <c r="J182" s="68">
        <f t="shared" si="47"/>
        <v>0</v>
      </c>
    </row>
    <row r="183" spans="1:10" ht="15.75" hidden="1" x14ac:dyDescent="0.2">
      <c r="A183" s="65" t="s">
        <v>220</v>
      </c>
      <c r="B183" s="66" t="s">
        <v>32</v>
      </c>
      <c r="C183" s="58" t="s">
        <v>292</v>
      </c>
      <c r="D183" s="58" t="s">
        <v>293</v>
      </c>
      <c r="E183" s="58" t="s">
        <v>7</v>
      </c>
      <c r="F183" s="58" t="s">
        <v>326</v>
      </c>
      <c r="G183" s="58" t="s">
        <v>221</v>
      </c>
      <c r="H183" s="68">
        <v>0</v>
      </c>
      <c r="I183" s="68"/>
      <c r="J183" s="68">
        <v>0</v>
      </c>
    </row>
    <row r="184" spans="1:10" ht="30" customHeight="1" x14ac:dyDescent="0.2">
      <c r="A184" s="65" t="s">
        <v>213</v>
      </c>
      <c r="B184" s="66" t="s">
        <v>32</v>
      </c>
      <c r="C184" s="58" t="s">
        <v>292</v>
      </c>
      <c r="D184" s="58" t="s">
        <v>293</v>
      </c>
      <c r="E184" s="58">
        <v>916</v>
      </c>
      <c r="F184" s="58" t="s">
        <v>327</v>
      </c>
      <c r="G184" s="58"/>
      <c r="H184" s="68">
        <f>H185</f>
        <v>-531914.89</v>
      </c>
      <c r="I184" s="68"/>
      <c r="J184" s="68"/>
    </row>
    <row r="185" spans="1:10" ht="47.25" x14ac:dyDescent="0.2">
      <c r="A185" s="65" t="s">
        <v>42</v>
      </c>
      <c r="B185" s="66" t="s">
        <v>32</v>
      </c>
      <c r="C185" s="58" t="s">
        <v>292</v>
      </c>
      <c r="D185" s="58" t="s">
        <v>293</v>
      </c>
      <c r="E185" s="58">
        <v>916</v>
      </c>
      <c r="F185" s="58" t="s">
        <v>327</v>
      </c>
      <c r="G185" s="58" t="s">
        <v>43</v>
      </c>
      <c r="H185" s="68">
        <f>H186</f>
        <v>-531914.89</v>
      </c>
      <c r="I185" s="68"/>
      <c r="J185" s="68"/>
    </row>
    <row r="186" spans="1:10" ht="47.25" x14ac:dyDescent="0.2">
      <c r="A186" s="65" t="s">
        <v>44</v>
      </c>
      <c r="B186" s="66" t="s">
        <v>32</v>
      </c>
      <c r="C186" s="58" t="s">
        <v>292</v>
      </c>
      <c r="D186" s="58" t="s">
        <v>293</v>
      </c>
      <c r="E186" s="58">
        <v>916</v>
      </c>
      <c r="F186" s="58" t="s">
        <v>327</v>
      </c>
      <c r="G186" s="58" t="s">
        <v>45</v>
      </c>
      <c r="H186" s="68">
        <v>-531914.89</v>
      </c>
      <c r="I186" s="68"/>
      <c r="J186" s="68"/>
    </row>
    <row r="187" spans="1:10" ht="107.25" hidden="1" customHeight="1" x14ac:dyDescent="0.2">
      <c r="A187" s="65" t="s">
        <v>589</v>
      </c>
      <c r="B187" s="66" t="s">
        <v>32</v>
      </c>
      <c r="C187" s="58" t="s">
        <v>292</v>
      </c>
      <c r="D187" s="58" t="s">
        <v>293</v>
      </c>
      <c r="E187" s="58" t="s">
        <v>7</v>
      </c>
      <c r="F187" s="58" t="s">
        <v>590</v>
      </c>
      <c r="G187" s="67" t="s">
        <v>16</v>
      </c>
      <c r="H187" s="68">
        <f>H188</f>
        <v>0</v>
      </c>
      <c r="I187" s="68">
        <f t="shared" ref="I187:J188" si="48">I188</f>
        <v>0</v>
      </c>
      <c r="J187" s="68">
        <f t="shared" si="48"/>
        <v>0</v>
      </c>
    </row>
    <row r="188" spans="1:10" ht="47.25" hidden="1" x14ac:dyDescent="0.2">
      <c r="A188" s="65" t="s">
        <v>42</v>
      </c>
      <c r="B188" s="66" t="s">
        <v>32</v>
      </c>
      <c r="C188" s="58" t="s">
        <v>292</v>
      </c>
      <c r="D188" s="58" t="s">
        <v>293</v>
      </c>
      <c r="E188" s="58" t="s">
        <v>7</v>
      </c>
      <c r="F188" s="58" t="s">
        <v>590</v>
      </c>
      <c r="G188" s="58" t="s">
        <v>43</v>
      </c>
      <c r="H188" s="68">
        <f>H189</f>
        <v>0</v>
      </c>
      <c r="I188" s="68">
        <f t="shared" si="48"/>
        <v>0</v>
      </c>
      <c r="J188" s="68">
        <f t="shared" si="48"/>
        <v>0</v>
      </c>
    </row>
    <row r="189" spans="1:10" ht="47.25" hidden="1" x14ac:dyDescent="0.2">
      <c r="A189" s="65" t="s">
        <v>44</v>
      </c>
      <c r="B189" s="66" t="s">
        <v>32</v>
      </c>
      <c r="C189" s="58" t="s">
        <v>292</v>
      </c>
      <c r="D189" s="58" t="s">
        <v>293</v>
      </c>
      <c r="E189" s="58" t="s">
        <v>7</v>
      </c>
      <c r="F189" s="58" t="s">
        <v>590</v>
      </c>
      <c r="G189" s="58" t="s">
        <v>45</v>
      </c>
      <c r="H189" s="68"/>
      <c r="I189" s="68"/>
      <c r="J189" s="68"/>
    </row>
    <row r="190" spans="1:10" ht="46.5" hidden="1" customHeight="1" x14ac:dyDescent="0.2">
      <c r="A190" s="65" t="s">
        <v>432</v>
      </c>
      <c r="B190" s="66" t="s">
        <v>32</v>
      </c>
      <c r="C190" s="58" t="s">
        <v>292</v>
      </c>
      <c r="D190" s="58" t="s">
        <v>293</v>
      </c>
      <c r="E190" s="58" t="s">
        <v>7</v>
      </c>
      <c r="F190" s="58" t="s">
        <v>591</v>
      </c>
      <c r="G190" s="58"/>
      <c r="H190" s="68">
        <f>H191</f>
        <v>0</v>
      </c>
      <c r="I190" s="68"/>
      <c r="J190" s="68"/>
    </row>
    <row r="191" spans="1:10" ht="47.25" hidden="1" x14ac:dyDescent="0.2">
      <c r="A191" s="65" t="s">
        <v>42</v>
      </c>
      <c r="B191" s="66" t="s">
        <v>32</v>
      </c>
      <c r="C191" s="58" t="s">
        <v>292</v>
      </c>
      <c r="D191" s="58" t="s">
        <v>293</v>
      </c>
      <c r="E191" s="58" t="s">
        <v>7</v>
      </c>
      <c r="F191" s="58" t="s">
        <v>591</v>
      </c>
      <c r="G191" s="58">
        <v>200</v>
      </c>
      <c r="H191" s="68">
        <f>H192</f>
        <v>0</v>
      </c>
      <c r="I191" s="68"/>
      <c r="J191" s="68"/>
    </row>
    <row r="192" spans="1:10" ht="47.25" hidden="1" x14ac:dyDescent="0.2">
      <c r="A192" s="65" t="s">
        <v>44</v>
      </c>
      <c r="B192" s="66" t="s">
        <v>32</v>
      </c>
      <c r="C192" s="58" t="s">
        <v>292</v>
      </c>
      <c r="D192" s="58" t="s">
        <v>293</v>
      </c>
      <c r="E192" s="58" t="s">
        <v>7</v>
      </c>
      <c r="F192" s="58" t="s">
        <v>591</v>
      </c>
      <c r="G192" s="58">
        <v>240</v>
      </c>
      <c r="H192" s="68"/>
      <c r="I192" s="68"/>
      <c r="J192" s="68"/>
    </row>
    <row r="193" spans="1:10" ht="63" x14ac:dyDescent="0.2">
      <c r="A193" s="39" t="s">
        <v>195</v>
      </c>
      <c r="B193" s="66" t="s">
        <v>32</v>
      </c>
      <c r="C193" s="58" t="s">
        <v>292</v>
      </c>
      <c r="D193" s="58" t="s">
        <v>293</v>
      </c>
      <c r="E193" s="58" t="s">
        <v>7</v>
      </c>
      <c r="F193" s="58" t="s">
        <v>986</v>
      </c>
      <c r="G193" s="58"/>
      <c r="H193" s="68">
        <f>H194</f>
        <v>6500000</v>
      </c>
      <c r="I193" s="68"/>
      <c r="J193" s="68"/>
    </row>
    <row r="194" spans="1:10" ht="15.75" x14ac:dyDescent="0.2">
      <c r="A194" s="39" t="s">
        <v>151</v>
      </c>
      <c r="B194" s="66" t="s">
        <v>32</v>
      </c>
      <c r="C194" s="58" t="s">
        <v>292</v>
      </c>
      <c r="D194" s="58" t="s">
        <v>293</v>
      </c>
      <c r="E194" s="58" t="s">
        <v>7</v>
      </c>
      <c r="F194" s="58" t="s">
        <v>986</v>
      </c>
      <c r="G194" s="58">
        <v>500</v>
      </c>
      <c r="H194" s="68">
        <f>H195</f>
        <v>6500000</v>
      </c>
      <c r="I194" s="68"/>
      <c r="J194" s="68"/>
    </row>
    <row r="195" spans="1:10" ht="15.75" x14ac:dyDescent="0.2">
      <c r="A195" s="39" t="s">
        <v>13</v>
      </c>
      <c r="B195" s="66" t="s">
        <v>32</v>
      </c>
      <c r="C195" s="58" t="s">
        <v>292</v>
      </c>
      <c r="D195" s="58" t="s">
        <v>293</v>
      </c>
      <c r="E195" s="58" t="s">
        <v>7</v>
      </c>
      <c r="F195" s="58" t="s">
        <v>986</v>
      </c>
      <c r="G195" s="58">
        <v>540</v>
      </c>
      <c r="H195" s="68">
        <v>6500000</v>
      </c>
      <c r="I195" s="68"/>
      <c r="J195" s="68"/>
    </row>
    <row r="196" spans="1:10" ht="36.75" hidden="1" customHeight="1" x14ac:dyDescent="0.2">
      <c r="A196" s="65" t="s">
        <v>329</v>
      </c>
      <c r="B196" s="60" t="s">
        <v>32</v>
      </c>
      <c r="C196" s="61">
        <v>0</v>
      </c>
      <c r="D196" s="61">
        <v>11</v>
      </c>
      <c r="E196" s="61"/>
      <c r="F196" s="61"/>
      <c r="G196" s="61"/>
      <c r="H196" s="62">
        <f>H197+H200+H203+H206+H209</f>
        <v>0</v>
      </c>
      <c r="I196" s="62">
        <f t="shared" ref="I196:J196" si="49">I197+I200+I203+I206+I209</f>
        <v>0</v>
      </c>
      <c r="J196" s="62">
        <f t="shared" si="49"/>
        <v>0</v>
      </c>
    </row>
    <row r="197" spans="1:10" ht="47.25" hidden="1" x14ac:dyDescent="0.2">
      <c r="A197" s="65" t="s">
        <v>269</v>
      </c>
      <c r="B197" s="66" t="s">
        <v>32</v>
      </c>
      <c r="C197" s="58" t="s">
        <v>292</v>
      </c>
      <c r="D197" s="58">
        <v>11</v>
      </c>
      <c r="E197" s="58" t="s">
        <v>7</v>
      </c>
      <c r="F197" s="58" t="s">
        <v>330</v>
      </c>
      <c r="G197" s="67" t="s">
        <v>16</v>
      </c>
      <c r="H197" s="68">
        <f>H198</f>
        <v>0</v>
      </c>
      <c r="I197" s="68">
        <f t="shared" ref="I197:J198" si="50">I198</f>
        <v>0</v>
      </c>
      <c r="J197" s="68">
        <f t="shared" si="50"/>
        <v>0</v>
      </c>
    </row>
    <row r="198" spans="1:10" ht="47.25" hidden="1" x14ac:dyDescent="0.2">
      <c r="A198" s="65" t="s">
        <v>42</v>
      </c>
      <c r="B198" s="66" t="s">
        <v>32</v>
      </c>
      <c r="C198" s="58" t="s">
        <v>292</v>
      </c>
      <c r="D198" s="58">
        <v>11</v>
      </c>
      <c r="E198" s="58" t="s">
        <v>7</v>
      </c>
      <c r="F198" s="58" t="s">
        <v>330</v>
      </c>
      <c r="G198" s="58" t="s">
        <v>43</v>
      </c>
      <c r="H198" s="68">
        <f>H199</f>
        <v>0</v>
      </c>
      <c r="I198" s="68">
        <f t="shared" si="50"/>
        <v>0</v>
      </c>
      <c r="J198" s="68">
        <f t="shared" si="50"/>
        <v>0</v>
      </c>
    </row>
    <row r="199" spans="1:10" ht="47.25" hidden="1" x14ac:dyDescent="0.2">
      <c r="A199" s="65" t="s">
        <v>44</v>
      </c>
      <c r="B199" s="66" t="s">
        <v>32</v>
      </c>
      <c r="C199" s="58" t="s">
        <v>292</v>
      </c>
      <c r="D199" s="58">
        <v>11</v>
      </c>
      <c r="E199" s="58" t="s">
        <v>7</v>
      </c>
      <c r="F199" s="58" t="s">
        <v>330</v>
      </c>
      <c r="G199" s="58" t="s">
        <v>45</v>
      </c>
      <c r="H199" s="68"/>
      <c r="I199" s="68"/>
      <c r="J199" s="68"/>
    </row>
    <row r="200" spans="1:10" ht="47.25" hidden="1" x14ac:dyDescent="0.2">
      <c r="A200" s="65" t="s">
        <v>182</v>
      </c>
      <c r="B200" s="66" t="s">
        <v>32</v>
      </c>
      <c r="C200" s="58" t="s">
        <v>292</v>
      </c>
      <c r="D200" s="58">
        <v>11</v>
      </c>
      <c r="E200" s="58" t="s">
        <v>7</v>
      </c>
      <c r="F200" s="58" t="s">
        <v>331</v>
      </c>
      <c r="G200" s="67" t="s">
        <v>16</v>
      </c>
      <c r="H200" s="68">
        <f>H201</f>
        <v>0</v>
      </c>
      <c r="I200" s="68">
        <f t="shared" ref="I200:J201" si="51">I201</f>
        <v>0</v>
      </c>
      <c r="J200" s="68">
        <f t="shared" si="51"/>
        <v>0</v>
      </c>
    </row>
    <row r="201" spans="1:10" ht="47.25" hidden="1" x14ac:dyDescent="0.2">
      <c r="A201" s="65" t="s">
        <v>42</v>
      </c>
      <c r="B201" s="66" t="s">
        <v>32</v>
      </c>
      <c r="C201" s="58" t="s">
        <v>292</v>
      </c>
      <c r="D201" s="58">
        <v>11</v>
      </c>
      <c r="E201" s="58" t="s">
        <v>7</v>
      </c>
      <c r="F201" s="58" t="s">
        <v>331</v>
      </c>
      <c r="G201" s="58" t="s">
        <v>43</v>
      </c>
      <c r="H201" s="68">
        <f>H202</f>
        <v>0</v>
      </c>
      <c r="I201" s="68">
        <f t="shared" si="51"/>
        <v>0</v>
      </c>
      <c r="J201" s="68">
        <f t="shared" si="51"/>
        <v>0</v>
      </c>
    </row>
    <row r="202" spans="1:10" ht="47.25" hidden="1" x14ac:dyDescent="0.2">
      <c r="A202" s="65" t="s">
        <v>44</v>
      </c>
      <c r="B202" s="66" t="s">
        <v>32</v>
      </c>
      <c r="C202" s="58" t="s">
        <v>292</v>
      </c>
      <c r="D202" s="58">
        <v>11</v>
      </c>
      <c r="E202" s="58" t="s">
        <v>7</v>
      </c>
      <c r="F202" s="58" t="s">
        <v>331</v>
      </c>
      <c r="G202" s="58" t="s">
        <v>45</v>
      </c>
      <c r="H202" s="68"/>
      <c r="I202" s="68">
        <v>0</v>
      </c>
      <c r="J202" s="68">
        <v>0</v>
      </c>
    </row>
    <row r="203" spans="1:10" ht="126" hidden="1" x14ac:dyDescent="0.2">
      <c r="A203" s="65" t="s">
        <v>184</v>
      </c>
      <c r="B203" s="66" t="s">
        <v>32</v>
      </c>
      <c r="C203" s="58" t="s">
        <v>292</v>
      </c>
      <c r="D203" s="58">
        <v>11</v>
      </c>
      <c r="E203" s="58" t="s">
        <v>7</v>
      </c>
      <c r="F203" s="58" t="s">
        <v>332</v>
      </c>
      <c r="G203" s="67" t="s">
        <v>16</v>
      </c>
      <c r="H203" s="68">
        <f>H204</f>
        <v>0</v>
      </c>
      <c r="I203" s="68">
        <f t="shared" ref="I203:J204" si="52">I204</f>
        <v>0</v>
      </c>
      <c r="J203" s="68">
        <f t="shared" si="52"/>
        <v>0</v>
      </c>
    </row>
    <row r="204" spans="1:10" ht="47.25" hidden="1" x14ac:dyDescent="0.2">
      <c r="A204" s="65" t="s">
        <v>42</v>
      </c>
      <c r="B204" s="66" t="s">
        <v>32</v>
      </c>
      <c r="C204" s="58" t="s">
        <v>292</v>
      </c>
      <c r="D204" s="58">
        <v>11</v>
      </c>
      <c r="E204" s="58" t="s">
        <v>7</v>
      </c>
      <c r="F204" s="58" t="s">
        <v>332</v>
      </c>
      <c r="G204" s="58" t="s">
        <v>43</v>
      </c>
      <c r="H204" s="68">
        <f>H205</f>
        <v>0</v>
      </c>
      <c r="I204" s="68">
        <f t="shared" si="52"/>
        <v>0</v>
      </c>
      <c r="J204" s="68">
        <f t="shared" si="52"/>
        <v>0</v>
      </c>
    </row>
    <row r="205" spans="1:10" ht="47.25" hidden="1" x14ac:dyDescent="0.2">
      <c r="A205" s="65" t="s">
        <v>44</v>
      </c>
      <c r="B205" s="66" t="s">
        <v>32</v>
      </c>
      <c r="C205" s="58" t="s">
        <v>292</v>
      </c>
      <c r="D205" s="58">
        <v>11</v>
      </c>
      <c r="E205" s="58" t="s">
        <v>7</v>
      </c>
      <c r="F205" s="58" t="s">
        <v>332</v>
      </c>
      <c r="G205" s="58" t="s">
        <v>45</v>
      </c>
      <c r="H205" s="68"/>
      <c r="I205" s="68">
        <v>0</v>
      </c>
      <c r="J205" s="68">
        <v>0</v>
      </c>
    </row>
    <row r="206" spans="1:10" ht="31.5" hidden="1" x14ac:dyDescent="0.2">
      <c r="A206" s="65" t="s">
        <v>241</v>
      </c>
      <c r="B206" s="66" t="s">
        <v>32</v>
      </c>
      <c r="C206" s="58" t="s">
        <v>292</v>
      </c>
      <c r="D206" s="58">
        <v>11</v>
      </c>
      <c r="E206" s="58" t="s">
        <v>7</v>
      </c>
      <c r="F206" s="58" t="s">
        <v>333</v>
      </c>
      <c r="G206" s="67" t="s">
        <v>16</v>
      </c>
      <c r="H206" s="68">
        <f>H207</f>
        <v>0</v>
      </c>
      <c r="I206" s="68">
        <f t="shared" ref="I206:J207" si="53">I207</f>
        <v>0</v>
      </c>
      <c r="J206" s="68">
        <f t="shared" si="53"/>
        <v>0</v>
      </c>
    </row>
    <row r="207" spans="1:10" ht="47.25" hidden="1" x14ac:dyDescent="0.2">
      <c r="A207" s="65" t="s">
        <v>42</v>
      </c>
      <c r="B207" s="66" t="s">
        <v>32</v>
      </c>
      <c r="C207" s="58" t="s">
        <v>292</v>
      </c>
      <c r="D207" s="58">
        <v>11</v>
      </c>
      <c r="E207" s="58" t="s">
        <v>7</v>
      </c>
      <c r="F207" s="58" t="s">
        <v>333</v>
      </c>
      <c r="G207" s="58" t="s">
        <v>43</v>
      </c>
      <c r="H207" s="68">
        <f>H208</f>
        <v>0</v>
      </c>
      <c r="I207" s="68">
        <f t="shared" si="53"/>
        <v>0</v>
      </c>
      <c r="J207" s="68">
        <f t="shared" si="53"/>
        <v>0</v>
      </c>
    </row>
    <row r="208" spans="1:10" ht="47.25" hidden="1" x14ac:dyDescent="0.2">
      <c r="A208" s="65" t="s">
        <v>44</v>
      </c>
      <c r="B208" s="66" t="s">
        <v>32</v>
      </c>
      <c r="C208" s="58" t="s">
        <v>292</v>
      </c>
      <c r="D208" s="58">
        <v>11</v>
      </c>
      <c r="E208" s="58" t="s">
        <v>7</v>
      </c>
      <c r="F208" s="58" t="s">
        <v>333</v>
      </c>
      <c r="G208" s="58" t="s">
        <v>45</v>
      </c>
      <c r="H208" s="68"/>
      <c r="I208" s="68"/>
      <c r="J208" s="68"/>
    </row>
    <row r="209" spans="1:10" ht="31.5" hidden="1" x14ac:dyDescent="0.2">
      <c r="A209" s="65" t="s">
        <v>271</v>
      </c>
      <c r="B209" s="66" t="s">
        <v>32</v>
      </c>
      <c r="C209" s="58" t="s">
        <v>292</v>
      </c>
      <c r="D209" s="58">
        <v>11</v>
      </c>
      <c r="E209" s="58" t="s">
        <v>7</v>
      </c>
      <c r="F209" s="58" t="s">
        <v>334</v>
      </c>
      <c r="G209" s="67" t="s">
        <v>16</v>
      </c>
      <c r="H209" s="68">
        <f>H210</f>
        <v>0</v>
      </c>
      <c r="I209" s="68">
        <f t="shared" ref="I209:J210" si="54">I210</f>
        <v>0</v>
      </c>
      <c r="J209" s="68">
        <f t="shared" si="54"/>
        <v>0</v>
      </c>
    </row>
    <row r="210" spans="1:10" ht="47.25" hidden="1" x14ac:dyDescent="0.2">
      <c r="A210" s="65" t="s">
        <v>42</v>
      </c>
      <c r="B210" s="66" t="s">
        <v>32</v>
      </c>
      <c r="C210" s="58" t="s">
        <v>292</v>
      </c>
      <c r="D210" s="58">
        <v>11</v>
      </c>
      <c r="E210" s="58" t="s">
        <v>7</v>
      </c>
      <c r="F210" s="58" t="s">
        <v>334</v>
      </c>
      <c r="G210" s="58" t="s">
        <v>43</v>
      </c>
      <c r="H210" s="68">
        <f>H211</f>
        <v>0</v>
      </c>
      <c r="I210" s="68">
        <f t="shared" si="54"/>
        <v>0</v>
      </c>
      <c r="J210" s="68">
        <f t="shared" si="54"/>
        <v>0</v>
      </c>
    </row>
    <row r="211" spans="1:10" ht="47.25" hidden="1" x14ac:dyDescent="0.2">
      <c r="A211" s="65" t="s">
        <v>44</v>
      </c>
      <c r="B211" s="66" t="s">
        <v>32</v>
      </c>
      <c r="C211" s="58" t="s">
        <v>292</v>
      </c>
      <c r="D211" s="58">
        <v>11</v>
      </c>
      <c r="E211" s="58" t="s">
        <v>7</v>
      </c>
      <c r="F211" s="58" t="s">
        <v>334</v>
      </c>
      <c r="G211" s="58" t="s">
        <v>45</v>
      </c>
      <c r="H211" s="68"/>
      <c r="I211" s="68"/>
      <c r="J211" s="68"/>
    </row>
    <row r="212" spans="1:10" ht="15.75" hidden="1" x14ac:dyDescent="0.2">
      <c r="A212" s="65" t="s">
        <v>592</v>
      </c>
      <c r="B212" s="60" t="s">
        <v>32</v>
      </c>
      <c r="C212" s="61">
        <v>0</v>
      </c>
      <c r="D212" s="61" t="s">
        <v>593</v>
      </c>
      <c r="E212" s="61"/>
      <c r="F212" s="61"/>
      <c r="G212" s="61"/>
      <c r="H212" s="62">
        <f>H213</f>
        <v>0</v>
      </c>
      <c r="I212" s="62">
        <f t="shared" ref="I212:J214" si="55">I213</f>
        <v>0</v>
      </c>
      <c r="J212" s="62">
        <f t="shared" si="55"/>
        <v>0</v>
      </c>
    </row>
    <row r="213" spans="1:10" ht="47.25" hidden="1" x14ac:dyDescent="0.2">
      <c r="A213" s="65" t="s">
        <v>216</v>
      </c>
      <c r="B213" s="66" t="s">
        <v>32</v>
      </c>
      <c r="C213" s="58" t="s">
        <v>292</v>
      </c>
      <c r="D213" s="58" t="s">
        <v>593</v>
      </c>
      <c r="E213" s="58" t="s">
        <v>7</v>
      </c>
      <c r="F213" s="58" t="s">
        <v>328</v>
      </c>
      <c r="G213" s="67" t="s">
        <v>16</v>
      </c>
      <c r="H213" s="68">
        <f>H214</f>
        <v>0</v>
      </c>
      <c r="I213" s="68">
        <f t="shared" si="55"/>
        <v>0</v>
      </c>
      <c r="J213" s="68">
        <f t="shared" si="55"/>
        <v>0</v>
      </c>
    </row>
    <row r="214" spans="1:10" ht="47.25" hidden="1" x14ac:dyDescent="0.2">
      <c r="A214" s="65" t="s">
        <v>218</v>
      </c>
      <c r="B214" s="66" t="s">
        <v>32</v>
      </c>
      <c r="C214" s="58" t="s">
        <v>292</v>
      </c>
      <c r="D214" s="58" t="s">
        <v>593</v>
      </c>
      <c r="E214" s="58" t="s">
        <v>7</v>
      </c>
      <c r="F214" s="58" t="s">
        <v>328</v>
      </c>
      <c r="G214" s="58" t="s">
        <v>219</v>
      </c>
      <c r="H214" s="68">
        <f>H215</f>
        <v>0</v>
      </c>
      <c r="I214" s="68">
        <f t="shared" si="55"/>
        <v>0</v>
      </c>
      <c r="J214" s="68">
        <f t="shared" si="55"/>
        <v>0</v>
      </c>
    </row>
    <row r="215" spans="1:10" ht="15.75" hidden="1" x14ac:dyDescent="0.2">
      <c r="A215" s="65" t="s">
        <v>220</v>
      </c>
      <c r="B215" s="66" t="s">
        <v>32</v>
      </c>
      <c r="C215" s="58" t="s">
        <v>292</v>
      </c>
      <c r="D215" s="58" t="s">
        <v>593</v>
      </c>
      <c r="E215" s="58" t="s">
        <v>7</v>
      </c>
      <c r="F215" s="58" t="s">
        <v>328</v>
      </c>
      <c r="G215" s="58" t="s">
        <v>221</v>
      </c>
      <c r="H215" s="68"/>
      <c r="I215" s="68"/>
      <c r="J215" s="68">
        <v>0</v>
      </c>
    </row>
    <row r="216" spans="1:10" ht="47.25" hidden="1" x14ac:dyDescent="0.2">
      <c r="A216" s="65" t="s">
        <v>216</v>
      </c>
      <c r="B216" s="60" t="s">
        <v>32</v>
      </c>
      <c r="C216" s="61" t="s">
        <v>292</v>
      </c>
      <c r="D216" s="61" t="s">
        <v>619</v>
      </c>
      <c r="E216" s="61" t="s">
        <v>7</v>
      </c>
      <c r="F216" s="61" t="s">
        <v>328</v>
      </c>
      <c r="G216" s="64" t="s">
        <v>16</v>
      </c>
      <c r="H216" s="62">
        <f>H217</f>
        <v>0</v>
      </c>
      <c r="I216" s="62"/>
      <c r="J216" s="62"/>
    </row>
    <row r="217" spans="1:10" ht="47.25" hidden="1" x14ac:dyDescent="0.2">
      <c r="A217" s="65" t="s">
        <v>218</v>
      </c>
      <c r="B217" s="66" t="s">
        <v>32</v>
      </c>
      <c r="C217" s="58" t="s">
        <v>292</v>
      </c>
      <c r="D217" s="58" t="s">
        <v>619</v>
      </c>
      <c r="E217" s="58" t="s">
        <v>7</v>
      </c>
      <c r="F217" s="58" t="s">
        <v>328</v>
      </c>
      <c r="G217" s="58" t="s">
        <v>219</v>
      </c>
      <c r="H217" s="68">
        <f>H218</f>
        <v>0</v>
      </c>
      <c r="I217" s="68"/>
      <c r="J217" s="68"/>
    </row>
    <row r="218" spans="1:10" ht="15.75" hidden="1" x14ac:dyDescent="0.2">
      <c r="A218" s="65" t="s">
        <v>220</v>
      </c>
      <c r="B218" s="66" t="s">
        <v>32</v>
      </c>
      <c r="C218" s="58" t="s">
        <v>292</v>
      </c>
      <c r="D218" s="58" t="s">
        <v>619</v>
      </c>
      <c r="E218" s="58" t="s">
        <v>7</v>
      </c>
      <c r="F218" s="58" t="s">
        <v>328</v>
      </c>
      <c r="G218" s="58" t="s">
        <v>221</v>
      </c>
      <c r="H218" s="68"/>
      <c r="I218" s="68"/>
      <c r="J218" s="68"/>
    </row>
    <row r="219" spans="1:10" ht="31.5" x14ac:dyDescent="0.2">
      <c r="A219" s="65" t="s">
        <v>335</v>
      </c>
      <c r="B219" s="60" t="s">
        <v>39</v>
      </c>
      <c r="C219" s="61"/>
      <c r="D219" s="61"/>
      <c r="E219" s="61"/>
      <c r="F219" s="61"/>
      <c r="G219" s="61"/>
      <c r="H219" s="62">
        <f>H220+H290</f>
        <v>21787636.270000003</v>
      </c>
      <c r="I219" s="62">
        <f>I220+I290</f>
        <v>0</v>
      </c>
      <c r="J219" s="62">
        <f>J220+J290</f>
        <v>0</v>
      </c>
    </row>
    <row r="220" spans="1:10" ht="31.5" x14ac:dyDescent="0.2">
      <c r="A220" s="65" t="s">
        <v>4</v>
      </c>
      <c r="B220" s="60" t="s">
        <v>39</v>
      </c>
      <c r="C220" s="61" t="s">
        <v>292</v>
      </c>
      <c r="D220" s="61" t="s">
        <v>293</v>
      </c>
      <c r="E220" s="61" t="s">
        <v>5</v>
      </c>
      <c r="F220" s="64" t="s">
        <v>16</v>
      </c>
      <c r="G220" s="64" t="s">
        <v>16</v>
      </c>
      <c r="H220" s="62">
        <f>H221+H224+H227+H230+H239+H242+H245+H248+H251+H254+H269+H275+H278+H281+H284+H287+H272+H236+H262+H233</f>
        <v>21787636.270000003</v>
      </c>
      <c r="I220" s="62">
        <f>I221+I224+I227+I230+I239+I242+I245+I248+I251+I254+I269+I275+I278+I281+I284+I287+I272+I236</f>
        <v>0</v>
      </c>
      <c r="J220" s="62">
        <f>J221+J224+J227+J230+J239+J242+J245+J248+J251+J254+J269+J275+J278+J281+J284+J287+J272+J236</f>
        <v>0</v>
      </c>
    </row>
    <row r="221" spans="1:10" ht="171.75" customHeight="1" x14ac:dyDescent="0.2">
      <c r="A221" s="65" t="s">
        <v>64</v>
      </c>
      <c r="B221" s="66" t="s">
        <v>39</v>
      </c>
      <c r="C221" s="58" t="s">
        <v>292</v>
      </c>
      <c r="D221" s="58" t="s">
        <v>293</v>
      </c>
      <c r="E221" s="58" t="s">
        <v>5</v>
      </c>
      <c r="F221" s="58">
        <v>14721</v>
      </c>
      <c r="G221" s="67" t="s">
        <v>16</v>
      </c>
      <c r="H221" s="68">
        <f>H222</f>
        <v>19539469</v>
      </c>
      <c r="I221" s="68">
        <f t="shared" ref="I221:J222" si="56">I222</f>
        <v>0</v>
      </c>
      <c r="J221" s="68">
        <f t="shared" si="56"/>
        <v>0</v>
      </c>
    </row>
    <row r="222" spans="1:10" ht="78.75" customHeight="1" x14ac:dyDescent="0.2">
      <c r="A222" s="65" t="s">
        <v>57</v>
      </c>
      <c r="B222" s="66" t="s">
        <v>39</v>
      </c>
      <c r="C222" s="58" t="s">
        <v>292</v>
      </c>
      <c r="D222" s="58" t="s">
        <v>293</v>
      </c>
      <c r="E222" s="58" t="s">
        <v>5</v>
      </c>
      <c r="F222" s="58">
        <v>14721</v>
      </c>
      <c r="G222" s="58" t="s">
        <v>58</v>
      </c>
      <c r="H222" s="68">
        <f>H223</f>
        <v>19539469</v>
      </c>
      <c r="I222" s="68">
        <f t="shared" si="56"/>
        <v>0</v>
      </c>
      <c r="J222" s="68">
        <f t="shared" si="56"/>
        <v>0</v>
      </c>
    </row>
    <row r="223" spans="1:10" ht="33" customHeight="1" x14ac:dyDescent="0.2">
      <c r="A223" s="65" t="s">
        <v>59</v>
      </c>
      <c r="B223" s="66" t="s">
        <v>39</v>
      </c>
      <c r="C223" s="58" t="s">
        <v>292</v>
      </c>
      <c r="D223" s="58" t="s">
        <v>293</v>
      </c>
      <c r="E223" s="58" t="s">
        <v>5</v>
      </c>
      <c r="F223" s="58">
        <v>14721</v>
      </c>
      <c r="G223" s="58" t="s">
        <v>60</v>
      </c>
      <c r="H223" s="68">
        <v>19539469</v>
      </c>
      <c r="I223" s="68"/>
      <c r="J223" s="68"/>
    </row>
    <row r="224" spans="1:10" ht="409.5" hidden="1" customHeight="1" x14ac:dyDescent="0.2">
      <c r="A224" s="65" t="s">
        <v>55</v>
      </c>
      <c r="B224" s="66" t="s">
        <v>39</v>
      </c>
      <c r="C224" s="58" t="s">
        <v>292</v>
      </c>
      <c r="D224" s="58" t="s">
        <v>293</v>
      </c>
      <c r="E224" s="58" t="s">
        <v>5</v>
      </c>
      <c r="F224" s="58">
        <v>14722</v>
      </c>
      <c r="G224" s="67" t="s">
        <v>16</v>
      </c>
      <c r="H224" s="68">
        <f>H225</f>
        <v>0</v>
      </c>
      <c r="I224" s="68">
        <f t="shared" ref="I224:J225" si="57">I225</f>
        <v>0</v>
      </c>
      <c r="J224" s="68">
        <f t="shared" si="57"/>
        <v>0</v>
      </c>
    </row>
    <row r="225" spans="1:10" ht="89.25" hidden="1" customHeight="1" x14ac:dyDescent="0.2">
      <c r="A225" s="65" t="s">
        <v>57</v>
      </c>
      <c r="B225" s="66" t="s">
        <v>39</v>
      </c>
      <c r="C225" s="58" t="s">
        <v>292</v>
      </c>
      <c r="D225" s="58" t="s">
        <v>293</v>
      </c>
      <c r="E225" s="58" t="s">
        <v>5</v>
      </c>
      <c r="F225" s="58">
        <v>14722</v>
      </c>
      <c r="G225" s="58" t="s">
        <v>58</v>
      </c>
      <c r="H225" s="68">
        <f>H226</f>
        <v>0</v>
      </c>
      <c r="I225" s="68">
        <f t="shared" si="57"/>
        <v>0</v>
      </c>
      <c r="J225" s="68">
        <f t="shared" si="57"/>
        <v>0</v>
      </c>
    </row>
    <row r="226" spans="1:10" ht="48" hidden="1" customHeight="1" x14ac:dyDescent="0.2">
      <c r="A226" s="65" t="s">
        <v>59</v>
      </c>
      <c r="B226" s="66" t="s">
        <v>39</v>
      </c>
      <c r="C226" s="58" t="s">
        <v>292</v>
      </c>
      <c r="D226" s="58" t="s">
        <v>293</v>
      </c>
      <c r="E226" s="58" t="s">
        <v>5</v>
      </c>
      <c r="F226" s="58">
        <v>14722</v>
      </c>
      <c r="G226" s="58" t="s">
        <v>60</v>
      </c>
      <c r="H226" s="68"/>
      <c r="I226" s="68"/>
      <c r="J226" s="68"/>
    </row>
    <row r="227" spans="1:10" ht="123.75" hidden="1" customHeight="1" x14ac:dyDescent="0.2">
      <c r="A227" s="65" t="s">
        <v>89</v>
      </c>
      <c r="B227" s="66" t="s">
        <v>39</v>
      </c>
      <c r="C227" s="58" t="s">
        <v>292</v>
      </c>
      <c r="D227" s="58" t="s">
        <v>293</v>
      </c>
      <c r="E227" s="58" t="s">
        <v>5</v>
      </c>
      <c r="F227" s="58">
        <v>14723</v>
      </c>
      <c r="G227" s="67" t="s">
        <v>16</v>
      </c>
      <c r="H227" s="68">
        <f>H228</f>
        <v>0</v>
      </c>
      <c r="I227" s="68">
        <f t="shared" ref="I227:J228" si="58">I228</f>
        <v>0</v>
      </c>
      <c r="J227" s="68">
        <f t="shared" si="58"/>
        <v>0</v>
      </c>
    </row>
    <row r="228" spans="1:10" ht="123.75" hidden="1" customHeight="1" x14ac:dyDescent="0.2">
      <c r="A228" s="65" t="s">
        <v>57</v>
      </c>
      <c r="B228" s="66" t="s">
        <v>39</v>
      </c>
      <c r="C228" s="58" t="s">
        <v>292</v>
      </c>
      <c r="D228" s="58" t="s">
        <v>293</v>
      </c>
      <c r="E228" s="58" t="s">
        <v>5</v>
      </c>
      <c r="F228" s="58">
        <v>14723</v>
      </c>
      <c r="G228" s="58" t="s">
        <v>58</v>
      </c>
      <c r="H228" s="68">
        <f>H229</f>
        <v>0</v>
      </c>
      <c r="I228" s="68">
        <f t="shared" si="58"/>
        <v>0</v>
      </c>
      <c r="J228" s="68">
        <f t="shared" si="58"/>
        <v>0</v>
      </c>
    </row>
    <row r="229" spans="1:10" ht="15.75" hidden="1" x14ac:dyDescent="0.2">
      <c r="A229" s="65" t="s">
        <v>59</v>
      </c>
      <c r="B229" s="66" t="s">
        <v>39</v>
      </c>
      <c r="C229" s="58" t="s">
        <v>292</v>
      </c>
      <c r="D229" s="58" t="s">
        <v>293</v>
      </c>
      <c r="E229" s="58" t="s">
        <v>5</v>
      </c>
      <c r="F229" s="58">
        <v>14723</v>
      </c>
      <c r="G229" s="58" t="s">
        <v>60</v>
      </c>
      <c r="H229" s="68"/>
      <c r="I229" s="68"/>
      <c r="J229" s="68"/>
    </row>
    <row r="230" spans="1:10" ht="94.5" hidden="1" x14ac:dyDescent="0.2">
      <c r="A230" s="65" t="s">
        <v>113</v>
      </c>
      <c r="B230" s="66" t="s">
        <v>39</v>
      </c>
      <c r="C230" s="58" t="s">
        <v>292</v>
      </c>
      <c r="D230" s="58" t="s">
        <v>293</v>
      </c>
      <c r="E230" s="58" t="s">
        <v>5</v>
      </c>
      <c r="F230" s="58" t="s">
        <v>336</v>
      </c>
      <c r="G230" s="67" t="s">
        <v>16</v>
      </c>
      <c r="H230" s="68">
        <f>H231</f>
        <v>0</v>
      </c>
      <c r="I230" s="68">
        <f t="shared" ref="I230:J231" si="59">I231</f>
        <v>0</v>
      </c>
      <c r="J230" s="68">
        <f t="shared" si="59"/>
        <v>0</v>
      </c>
    </row>
    <row r="231" spans="1:10" ht="31.5" hidden="1" x14ac:dyDescent="0.2">
      <c r="A231" s="65" t="s">
        <v>115</v>
      </c>
      <c r="B231" s="66" t="s">
        <v>39</v>
      </c>
      <c r="C231" s="58" t="s">
        <v>292</v>
      </c>
      <c r="D231" s="58" t="s">
        <v>293</v>
      </c>
      <c r="E231" s="58" t="s">
        <v>5</v>
      </c>
      <c r="F231" s="58" t="s">
        <v>336</v>
      </c>
      <c r="G231" s="58" t="s">
        <v>116</v>
      </c>
      <c r="H231" s="68">
        <f>H232</f>
        <v>0</v>
      </c>
      <c r="I231" s="68">
        <f t="shared" si="59"/>
        <v>0</v>
      </c>
      <c r="J231" s="68">
        <f t="shared" si="59"/>
        <v>0</v>
      </c>
    </row>
    <row r="232" spans="1:10" ht="47.25" hidden="1" x14ac:dyDescent="0.2">
      <c r="A232" s="65" t="s">
        <v>117</v>
      </c>
      <c r="B232" s="66" t="s">
        <v>39</v>
      </c>
      <c r="C232" s="58" t="s">
        <v>292</v>
      </c>
      <c r="D232" s="58" t="s">
        <v>293</v>
      </c>
      <c r="E232" s="58" t="s">
        <v>5</v>
      </c>
      <c r="F232" s="58" t="s">
        <v>336</v>
      </c>
      <c r="G232" s="58" t="s">
        <v>118</v>
      </c>
      <c r="H232" s="68"/>
      <c r="I232" s="68"/>
      <c r="J232" s="68"/>
    </row>
    <row r="233" spans="1:10" ht="78.75" x14ac:dyDescent="0.2">
      <c r="A233" s="39" t="s">
        <v>977</v>
      </c>
      <c r="B233" s="66" t="s">
        <v>39</v>
      </c>
      <c r="C233" s="58" t="s">
        <v>292</v>
      </c>
      <c r="D233" s="58" t="s">
        <v>985</v>
      </c>
      <c r="E233" s="58" t="s">
        <v>5</v>
      </c>
      <c r="F233" s="58">
        <v>50970</v>
      </c>
      <c r="G233" s="58"/>
      <c r="H233" s="68">
        <f>H234</f>
        <v>2172457.58</v>
      </c>
      <c r="I233" s="68"/>
      <c r="J233" s="68"/>
    </row>
    <row r="234" spans="1:10" ht="63" x14ac:dyDescent="0.2">
      <c r="A234" s="39" t="s">
        <v>57</v>
      </c>
      <c r="B234" s="66" t="s">
        <v>39</v>
      </c>
      <c r="C234" s="58" t="s">
        <v>292</v>
      </c>
      <c r="D234" s="58" t="s">
        <v>985</v>
      </c>
      <c r="E234" s="58" t="s">
        <v>5</v>
      </c>
      <c r="F234" s="58">
        <v>50970</v>
      </c>
      <c r="G234" s="58">
        <v>600</v>
      </c>
      <c r="H234" s="68">
        <f>H235</f>
        <v>2172457.58</v>
      </c>
      <c r="I234" s="68"/>
      <c r="J234" s="68"/>
    </row>
    <row r="235" spans="1:10" ht="27" customHeight="1" x14ac:dyDescent="0.2">
      <c r="A235" s="39" t="s">
        <v>59</v>
      </c>
      <c r="B235" s="66" t="s">
        <v>39</v>
      </c>
      <c r="C235" s="58" t="s">
        <v>292</v>
      </c>
      <c r="D235" s="58" t="s">
        <v>985</v>
      </c>
      <c r="E235" s="58" t="s">
        <v>5</v>
      </c>
      <c r="F235" s="58">
        <v>50970</v>
      </c>
      <c r="G235" s="58">
        <v>610</v>
      </c>
      <c r="H235" s="68">
        <v>2172457.58</v>
      </c>
      <c r="I235" s="68"/>
      <c r="J235" s="68"/>
    </row>
    <row r="236" spans="1:10" ht="94.5" hidden="1" x14ac:dyDescent="0.2">
      <c r="A236" s="65" t="s">
        <v>402</v>
      </c>
      <c r="B236" s="66" t="s">
        <v>39</v>
      </c>
      <c r="C236" s="58" t="s">
        <v>292</v>
      </c>
      <c r="D236" s="58" t="s">
        <v>293</v>
      </c>
      <c r="E236" s="58" t="s">
        <v>5</v>
      </c>
      <c r="F236" s="58">
        <v>53030</v>
      </c>
      <c r="G236" s="58"/>
      <c r="H236" s="68">
        <f>H237</f>
        <v>0</v>
      </c>
      <c r="I236" s="68">
        <f t="shared" ref="I236:J237" si="60">I237</f>
        <v>0</v>
      </c>
      <c r="J236" s="68">
        <f t="shared" si="60"/>
        <v>0</v>
      </c>
    </row>
    <row r="237" spans="1:10" ht="63" hidden="1" x14ac:dyDescent="0.2">
      <c r="A237" s="65" t="s">
        <v>57</v>
      </c>
      <c r="B237" s="66" t="s">
        <v>39</v>
      </c>
      <c r="C237" s="58" t="s">
        <v>292</v>
      </c>
      <c r="D237" s="58" t="s">
        <v>293</v>
      </c>
      <c r="E237" s="58" t="s">
        <v>5</v>
      </c>
      <c r="F237" s="58">
        <v>53030</v>
      </c>
      <c r="G237" s="58">
        <v>600</v>
      </c>
      <c r="H237" s="68">
        <f>H238</f>
        <v>0</v>
      </c>
      <c r="I237" s="68">
        <f t="shared" si="60"/>
        <v>0</v>
      </c>
      <c r="J237" s="68">
        <f t="shared" si="60"/>
        <v>0</v>
      </c>
    </row>
    <row r="238" spans="1:10" ht="15.75" hidden="1" x14ac:dyDescent="0.2">
      <c r="A238" s="65" t="s">
        <v>59</v>
      </c>
      <c r="B238" s="66" t="s">
        <v>39</v>
      </c>
      <c r="C238" s="58" t="s">
        <v>292</v>
      </c>
      <c r="D238" s="58" t="s">
        <v>293</v>
      </c>
      <c r="E238" s="58" t="s">
        <v>5</v>
      </c>
      <c r="F238" s="58">
        <v>53030</v>
      </c>
      <c r="G238" s="58">
        <v>610</v>
      </c>
      <c r="H238" s="68"/>
      <c r="I238" s="68"/>
      <c r="J238" s="68"/>
    </row>
    <row r="239" spans="1:10" ht="47.25" hidden="1" x14ac:dyDescent="0.2">
      <c r="A239" s="65" t="s">
        <v>40</v>
      </c>
      <c r="B239" s="66" t="s">
        <v>39</v>
      </c>
      <c r="C239" s="58" t="s">
        <v>292</v>
      </c>
      <c r="D239" s="58" t="s">
        <v>293</v>
      </c>
      <c r="E239" s="58" t="s">
        <v>5</v>
      </c>
      <c r="F239" s="58" t="s">
        <v>306</v>
      </c>
      <c r="G239" s="67"/>
      <c r="H239" s="68">
        <f>H240</f>
        <v>0</v>
      </c>
      <c r="I239" s="68">
        <f t="shared" ref="I239:J240" si="61">I240</f>
        <v>0</v>
      </c>
      <c r="J239" s="68">
        <f t="shared" si="61"/>
        <v>0</v>
      </c>
    </row>
    <row r="240" spans="1:10" ht="110.25" hidden="1" x14ac:dyDescent="0.2">
      <c r="A240" s="65" t="s">
        <v>35</v>
      </c>
      <c r="B240" s="66" t="s">
        <v>39</v>
      </c>
      <c r="C240" s="58" t="s">
        <v>292</v>
      </c>
      <c r="D240" s="58" t="s">
        <v>293</v>
      </c>
      <c r="E240" s="58" t="s">
        <v>5</v>
      </c>
      <c r="F240" s="58" t="s">
        <v>306</v>
      </c>
      <c r="G240" s="58" t="s">
        <v>8</v>
      </c>
      <c r="H240" s="68">
        <f>H241</f>
        <v>0</v>
      </c>
      <c r="I240" s="68">
        <f t="shared" si="61"/>
        <v>0</v>
      </c>
      <c r="J240" s="68">
        <f t="shared" si="61"/>
        <v>0</v>
      </c>
    </row>
    <row r="241" spans="1:10" ht="47.25" hidden="1" x14ac:dyDescent="0.2">
      <c r="A241" s="65" t="s">
        <v>36</v>
      </c>
      <c r="B241" s="66" t="s">
        <v>39</v>
      </c>
      <c r="C241" s="58" t="s">
        <v>292</v>
      </c>
      <c r="D241" s="58" t="s">
        <v>293</v>
      </c>
      <c r="E241" s="58" t="s">
        <v>5</v>
      </c>
      <c r="F241" s="58" t="s">
        <v>306</v>
      </c>
      <c r="G241" s="58" t="s">
        <v>37</v>
      </c>
      <c r="H241" s="68"/>
      <c r="I241" s="68"/>
      <c r="J241" s="68"/>
    </row>
    <row r="242" spans="1:10" ht="31.5" hidden="1" x14ac:dyDescent="0.2">
      <c r="A242" s="65" t="s">
        <v>61</v>
      </c>
      <c r="B242" s="66" t="s">
        <v>39</v>
      </c>
      <c r="C242" s="58" t="s">
        <v>292</v>
      </c>
      <c r="D242" s="58" t="s">
        <v>293</v>
      </c>
      <c r="E242" s="58" t="s">
        <v>5</v>
      </c>
      <c r="F242" s="58" t="s">
        <v>337</v>
      </c>
      <c r="G242" s="67" t="s">
        <v>16</v>
      </c>
      <c r="H242" s="68">
        <f>H243</f>
        <v>0</v>
      </c>
      <c r="I242" s="68">
        <f t="shared" ref="I242:J243" si="62">I243</f>
        <v>0</v>
      </c>
      <c r="J242" s="68">
        <f t="shared" si="62"/>
        <v>0</v>
      </c>
    </row>
    <row r="243" spans="1:10" ht="63" hidden="1" x14ac:dyDescent="0.2">
      <c r="A243" s="65" t="s">
        <v>57</v>
      </c>
      <c r="B243" s="66" t="s">
        <v>39</v>
      </c>
      <c r="C243" s="58" t="s">
        <v>292</v>
      </c>
      <c r="D243" s="58" t="s">
        <v>293</v>
      </c>
      <c r="E243" s="58" t="s">
        <v>5</v>
      </c>
      <c r="F243" s="58" t="s">
        <v>337</v>
      </c>
      <c r="G243" s="58" t="s">
        <v>58</v>
      </c>
      <c r="H243" s="68">
        <f>H244</f>
        <v>0</v>
      </c>
      <c r="I243" s="68">
        <f t="shared" si="62"/>
        <v>0</v>
      </c>
      <c r="J243" s="68">
        <f t="shared" si="62"/>
        <v>0</v>
      </c>
    </row>
    <row r="244" spans="1:10" ht="15.75" hidden="1" x14ac:dyDescent="0.2">
      <c r="A244" s="65" t="s">
        <v>59</v>
      </c>
      <c r="B244" s="66" t="s">
        <v>39</v>
      </c>
      <c r="C244" s="58" t="s">
        <v>292</v>
      </c>
      <c r="D244" s="58" t="s">
        <v>293</v>
      </c>
      <c r="E244" s="58" t="s">
        <v>5</v>
      </c>
      <c r="F244" s="58" t="s">
        <v>337</v>
      </c>
      <c r="G244" s="58" t="s">
        <v>60</v>
      </c>
      <c r="H244" s="68"/>
      <c r="I244" s="68"/>
      <c r="J244" s="68"/>
    </row>
    <row r="245" spans="1:10" ht="15.75" hidden="1" x14ac:dyDescent="0.2">
      <c r="A245" s="65" t="s">
        <v>67</v>
      </c>
      <c r="B245" s="66" t="s">
        <v>39</v>
      </c>
      <c r="C245" s="58" t="s">
        <v>292</v>
      </c>
      <c r="D245" s="58" t="s">
        <v>293</v>
      </c>
      <c r="E245" s="58" t="s">
        <v>5</v>
      </c>
      <c r="F245" s="58" t="s">
        <v>338</v>
      </c>
      <c r="G245" s="67" t="s">
        <v>16</v>
      </c>
      <c r="H245" s="68">
        <f>H246</f>
        <v>0</v>
      </c>
      <c r="I245" s="68">
        <f t="shared" ref="I245:J246" si="63">I246</f>
        <v>0</v>
      </c>
      <c r="J245" s="68">
        <f t="shared" si="63"/>
        <v>0</v>
      </c>
    </row>
    <row r="246" spans="1:10" ht="68.25" hidden="1" customHeight="1" x14ac:dyDescent="0.2">
      <c r="A246" s="65" t="s">
        <v>57</v>
      </c>
      <c r="B246" s="66" t="s">
        <v>39</v>
      </c>
      <c r="C246" s="58" t="s">
        <v>292</v>
      </c>
      <c r="D246" s="58" t="s">
        <v>293</v>
      </c>
      <c r="E246" s="58" t="s">
        <v>5</v>
      </c>
      <c r="F246" s="58" t="s">
        <v>338</v>
      </c>
      <c r="G246" s="58" t="s">
        <v>58</v>
      </c>
      <c r="H246" s="68">
        <f>H247</f>
        <v>0</v>
      </c>
      <c r="I246" s="68">
        <f t="shared" si="63"/>
        <v>0</v>
      </c>
      <c r="J246" s="68">
        <f t="shared" si="63"/>
        <v>0</v>
      </c>
    </row>
    <row r="247" spans="1:10" ht="15.75" hidden="1" x14ac:dyDescent="0.2">
      <c r="A247" s="65" t="s">
        <v>59</v>
      </c>
      <c r="B247" s="66" t="s">
        <v>39</v>
      </c>
      <c r="C247" s="58" t="s">
        <v>292</v>
      </c>
      <c r="D247" s="58" t="s">
        <v>293</v>
      </c>
      <c r="E247" s="58" t="s">
        <v>5</v>
      </c>
      <c r="F247" s="58" t="s">
        <v>338</v>
      </c>
      <c r="G247" s="58" t="s">
        <v>60</v>
      </c>
      <c r="H247" s="68"/>
      <c r="I247" s="68"/>
      <c r="J247" s="68"/>
    </row>
    <row r="248" spans="1:10" ht="31.5" x14ac:dyDescent="0.2">
      <c r="A248" s="65" t="s">
        <v>80</v>
      </c>
      <c r="B248" s="66" t="s">
        <v>39</v>
      </c>
      <c r="C248" s="58" t="s">
        <v>292</v>
      </c>
      <c r="D248" s="58" t="s">
        <v>293</v>
      </c>
      <c r="E248" s="58" t="s">
        <v>5</v>
      </c>
      <c r="F248" s="58" t="s">
        <v>339</v>
      </c>
      <c r="G248" s="67" t="s">
        <v>16</v>
      </c>
      <c r="H248" s="68">
        <f>H249</f>
        <v>-2278566</v>
      </c>
      <c r="I248" s="68">
        <f t="shared" ref="I248:J249" si="64">I249</f>
        <v>0</v>
      </c>
      <c r="J248" s="68">
        <f t="shared" si="64"/>
        <v>0</v>
      </c>
    </row>
    <row r="249" spans="1:10" ht="63" x14ac:dyDescent="0.2">
      <c r="A249" s="65" t="s">
        <v>57</v>
      </c>
      <c r="B249" s="66" t="s">
        <v>39</v>
      </c>
      <c r="C249" s="58" t="s">
        <v>292</v>
      </c>
      <c r="D249" s="58" t="s">
        <v>293</v>
      </c>
      <c r="E249" s="58" t="s">
        <v>5</v>
      </c>
      <c r="F249" s="58" t="s">
        <v>339</v>
      </c>
      <c r="G249" s="58" t="s">
        <v>58</v>
      </c>
      <c r="H249" s="68">
        <f>H250</f>
        <v>-2278566</v>
      </c>
      <c r="I249" s="68">
        <f t="shared" si="64"/>
        <v>0</v>
      </c>
      <c r="J249" s="68">
        <f t="shared" si="64"/>
        <v>0</v>
      </c>
    </row>
    <row r="250" spans="1:10" ht="24" customHeight="1" x14ac:dyDescent="0.2">
      <c r="A250" s="65" t="s">
        <v>59</v>
      </c>
      <c r="B250" s="66" t="s">
        <v>39</v>
      </c>
      <c r="C250" s="58" t="s">
        <v>292</v>
      </c>
      <c r="D250" s="58" t="s">
        <v>293</v>
      </c>
      <c r="E250" s="58" t="s">
        <v>5</v>
      </c>
      <c r="F250" s="58" t="s">
        <v>339</v>
      </c>
      <c r="G250" s="58" t="s">
        <v>60</v>
      </c>
      <c r="H250" s="68">
        <v>-2278566</v>
      </c>
      <c r="I250" s="68"/>
      <c r="J250" s="68"/>
    </row>
    <row r="251" spans="1:10" ht="31.5" hidden="1" x14ac:dyDescent="0.2">
      <c r="A251" s="65" t="s">
        <v>92</v>
      </c>
      <c r="B251" s="66" t="s">
        <v>39</v>
      </c>
      <c r="C251" s="58" t="s">
        <v>292</v>
      </c>
      <c r="D251" s="58" t="s">
        <v>293</v>
      </c>
      <c r="E251" s="58" t="s">
        <v>5</v>
      </c>
      <c r="F251" s="58" t="s">
        <v>340</v>
      </c>
      <c r="G251" s="67" t="s">
        <v>16</v>
      </c>
      <c r="H251" s="68">
        <f>H252</f>
        <v>0</v>
      </c>
      <c r="I251" s="68">
        <f t="shared" ref="I251:J252" si="65">I252</f>
        <v>0</v>
      </c>
      <c r="J251" s="68">
        <f t="shared" si="65"/>
        <v>0</v>
      </c>
    </row>
    <row r="252" spans="1:10" ht="63" hidden="1" x14ac:dyDescent="0.2">
      <c r="A252" s="65" t="s">
        <v>57</v>
      </c>
      <c r="B252" s="66" t="s">
        <v>39</v>
      </c>
      <c r="C252" s="58" t="s">
        <v>292</v>
      </c>
      <c r="D252" s="58" t="s">
        <v>293</v>
      </c>
      <c r="E252" s="58" t="s">
        <v>5</v>
      </c>
      <c r="F252" s="58" t="s">
        <v>340</v>
      </c>
      <c r="G252" s="58" t="s">
        <v>58</v>
      </c>
      <c r="H252" s="68">
        <f>H253</f>
        <v>0</v>
      </c>
      <c r="I252" s="68">
        <f t="shared" si="65"/>
        <v>0</v>
      </c>
      <c r="J252" s="68">
        <f t="shared" si="65"/>
        <v>0</v>
      </c>
    </row>
    <row r="253" spans="1:10" ht="15.75" hidden="1" x14ac:dyDescent="0.2">
      <c r="A253" s="65" t="s">
        <v>59</v>
      </c>
      <c r="B253" s="66" t="s">
        <v>39</v>
      </c>
      <c r="C253" s="58" t="s">
        <v>292</v>
      </c>
      <c r="D253" s="58" t="s">
        <v>293</v>
      </c>
      <c r="E253" s="58" t="s">
        <v>5</v>
      </c>
      <c r="F253" s="58" t="s">
        <v>340</v>
      </c>
      <c r="G253" s="58" t="s">
        <v>60</v>
      </c>
      <c r="H253" s="68"/>
      <c r="I253" s="68"/>
      <c r="J253" s="68"/>
    </row>
    <row r="254" spans="1:10" ht="70.5" customHeight="1" x14ac:dyDescent="0.2">
      <c r="A254" s="65" t="s">
        <v>94</v>
      </c>
      <c r="B254" s="66" t="s">
        <v>39</v>
      </c>
      <c r="C254" s="58" t="s">
        <v>292</v>
      </c>
      <c r="D254" s="58" t="s">
        <v>293</v>
      </c>
      <c r="E254" s="58" t="s">
        <v>5</v>
      </c>
      <c r="F254" s="58" t="s">
        <v>341</v>
      </c>
      <c r="G254" s="67" t="s">
        <v>16</v>
      </c>
      <c r="H254" s="68">
        <f>H255+H258+H260</f>
        <v>75709.69</v>
      </c>
      <c r="I254" s="68">
        <f t="shared" ref="I254:J254" si="66">I255+I258</f>
        <v>0</v>
      </c>
      <c r="J254" s="68">
        <f t="shared" si="66"/>
        <v>0</v>
      </c>
    </row>
    <row r="255" spans="1:10" ht="130.5" customHeight="1" x14ac:dyDescent="0.2">
      <c r="A255" s="65" t="s">
        <v>35</v>
      </c>
      <c r="B255" s="66" t="s">
        <v>39</v>
      </c>
      <c r="C255" s="58" t="s">
        <v>292</v>
      </c>
      <c r="D255" s="58" t="s">
        <v>293</v>
      </c>
      <c r="E255" s="58" t="s">
        <v>5</v>
      </c>
      <c r="F255" s="58" t="s">
        <v>341</v>
      </c>
      <c r="G255" s="58" t="s">
        <v>8</v>
      </c>
      <c r="H255" s="68">
        <f>H256+H257</f>
        <v>2400</v>
      </c>
      <c r="I255" s="68">
        <f t="shared" ref="I255:J255" si="67">I256+I257</f>
        <v>0</v>
      </c>
      <c r="J255" s="68">
        <f t="shared" si="67"/>
        <v>0</v>
      </c>
    </row>
    <row r="256" spans="1:10" ht="31.5" x14ac:dyDescent="0.2">
      <c r="A256" s="65" t="s">
        <v>96</v>
      </c>
      <c r="B256" s="66" t="s">
        <v>39</v>
      </c>
      <c r="C256" s="58" t="s">
        <v>292</v>
      </c>
      <c r="D256" s="58" t="s">
        <v>293</v>
      </c>
      <c r="E256" s="58" t="s">
        <v>5</v>
      </c>
      <c r="F256" s="58" t="s">
        <v>341</v>
      </c>
      <c r="G256" s="58" t="s">
        <v>97</v>
      </c>
      <c r="H256" s="68">
        <v>1200</v>
      </c>
      <c r="I256" s="68"/>
      <c r="J256" s="68"/>
    </row>
    <row r="257" spans="1:10" ht="47.25" x14ac:dyDescent="0.2">
      <c r="A257" s="65" t="s">
        <v>36</v>
      </c>
      <c r="B257" s="66" t="s">
        <v>39</v>
      </c>
      <c r="C257" s="58" t="s">
        <v>292</v>
      </c>
      <c r="D257" s="58" t="s">
        <v>293</v>
      </c>
      <c r="E257" s="58" t="s">
        <v>5</v>
      </c>
      <c r="F257" s="58" t="s">
        <v>341</v>
      </c>
      <c r="G257" s="58" t="s">
        <v>37</v>
      </c>
      <c r="H257" s="68">
        <v>1200</v>
      </c>
      <c r="I257" s="68"/>
      <c r="J257" s="68"/>
    </row>
    <row r="258" spans="1:10" ht="47.25" x14ac:dyDescent="0.2">
      <c r="A258" s="65" t="s">
        <v>42</v>
      </c>
      <c r="B258" s="66" t="s">
        <v>39</v>
      </c>
      <c r="C258" s="58" t="s">
        <v>292</v>
      </c>
      <c r="D258" s="58" t="s">
        <v>293</v>
      </c>
      <c r="E258" s="58" t="s">
        <v>5</v>
      </c>
      <c r="F258" s="58" t="s">
        <v>341</v>
      </c>
      <c r="G258" s="58" t="s">
        <v>43</v>
      </c>
      <c r="H258" s="68">
        <f>H259</f>
        <v>73309.69</v>
      </c>
      <c r="I258" s="68">
        <f t="shared" ref="I258:J258" si="68">I259</f>
        <v>0</v>
      </c>
      <c r="J258" s="68">
        <f t="shared" si="68"/>
        <v>0</v>
      </c>
    </row>
    <row r="259" spans="1:10" ht="47.25" x14ac:dyDescent="0.2">
      <c r="A259" s="65" t="s">
        <v>44</v>
      </c>
      <c r="B259" s="66" t="s">
        <v>39</v>
      </c>
      <c r="C259" s="58" t="s">
        <v>292</v>
      </c>
      <c r="D259" s="58" t="s">
        <v>293</v>
      </c>
      <c r="E259" s="58" t="s">
        <v>5</v>
      </c>
      <c r="F259" s="58" t="s">
        <v>341</v>
      </c>
      <c r="G259" s="58" t="s">
        <v>45</v>
      </c>
      <c r="H259" s="68">
        <f>98449.69-25140</f>
        <v>73309.69</v>
      </c>
      <c r="I259" s="68"/>
      <c r="J259" s="68"/>
    </row>
    <row r="260" spans="1:10" ht="31.5" hidden="1" x14ac:dyDescent="0.2">
      <c r="A260" s="65" t="s">
        <v>115</v>
      </c>
      <c r="B260" s="66" t="s">
        <v>39</v>
      </c>
      <c r="C260" s="58" t="s">
        <v>292</v>
      </c>
      <c r="D260" s="58" t="s">
        <v>293</v>
      </c>
      <c r="E260" s="58" t="s">
        <v>5</v>
      </c>
      <c r="F260" s="58" t="s">
        <v>341</v>
      </c>
      <c r="G260" s="58">
        <v>300</v>
      </c>
      <c r="H260" s="68">
        <f>H261</f>
        <v>0</v>
      </c>
      <c r="I260" s="68"/>
      <c r="J260" s="68"/>
    </row>
    <row r="261" spans="1:10" ht="47.25" hidden="1" x14ac:dyDescent="0.2">
      <c r="A261" s="65" t="s">
        <v>117</v>
      </c>
      <c r="B261" s="66" t="s">
        <v>39</v>
      </c>
      <c r="C261" s="58" t="s">
        <v>292</v>
      </c>
      <c r="D261" s="58" t="s">
        <v>293</v>
      </c>
      <c r="E261" s="58" t="s">
        <v>5</v>
      </c>
      <c r="F261" s="58" t="s">
        <v>341</v>
      </c>
      <c r="G261" s="58">
        <v>320</v>
      </c>
      <c r="H261" s="68"/>
      <c r="I261" s="68"/>
      <c r="J261" s="68"/>
    </row>
    <row r="262" spans="1:10" ht="63" x14ac:dyDescent="0.2">
      <c r="A262" s="65" t="s">
        <v>82</v>
      </c>
      <c r="B262" s="66" t="s">
        <v>39</v>
      </c>
      <c r="C262" s="58" t="s">
        <v>292</v>
      </c>
      <c r="D262" s="58" t="s">
        <v>293</v>
      </c>
      <c r="E262" s="58" t="s">
        <v>5</v>
      </c>
      <c r="F262" s="58">
        <v>82610</v>
      </c>
      <c r="G262" s="58"/>
      <c r="H262" s="68">
        <f>H263+H267</f>
        <v>2278566</v>
      </c>
      <c r="I262" s="68"/>
      <c r="J262" s="68"/>
    </row>
    <row r="263" spans="1:10" ht="63" x14ac:dyDescent="0.2">
      <c r="A263" s="65" t="s">
        <v>57</v>
      </c>
      <c r="B263" s="66" t="s">
        <v>39</v>
      </c>
      <c r="C263" s="58" t="s">
        <v>292</v>
      </c>
      <c r="D263" s="58" t="s">
        <v>293</v>
      </c>
      <c r="E263" s="58" t="s">
        <v>5</v>
      </c>
      <c r="F263" s="58">
        <v>82610</v>
      </c>
      <c r="G263" s="58">
        <v>600</v>
      </c>
      <c r="H263" s="68">
        <f>H264+H265+H266</f>
        <v>2278566</v>
      </c>
      <c r="I263" s="68"/>
      <c r="J263" s="68"/>
    </row>
    <row r="264" spans="1:10" ht="15.75" x14ac:dyDescent="0.2">
      <c r="A264" s="65" t="s">
        <v>59</v>
      </c>
      <c r="B264" s="66" t="s">
        <v>39</v>
      </c>
      <c r="C264" s="58" t="s">
        <v>292</v>
      </c>
      <c r="D264" s="58" t="s">
        <v>293</v>
      </c>
      <c r="E264" s="58" t="s">
        <v>5</v>
      </c>
      <c r="F264" s="58">
        <v>82610</v>
      </c>
      <c r="G264" s="58">
        <v>610</v>
      </c>
      <c r="H264" s="68">
        <v>2278566</v>
      </c>
      <c r="I264" s="68"/>
      <c r="J264" s="68"/>
    </row>
    <row r="265" spans="1:10" ht="31.5" hidden="1" x14ac:dyDescent="0.2">
      <c r="A265" s="65" t="s">
        <v>277</v>
      </c>
      <c r="B265" s="66" t="s">
        <v>39</v>
      </c>
      <c r="C265" s="58" t="s">
        <v>292</v>
      </c>
      <c r="D265" s="58" t="s">
        <v>293</v>
      </c>
      <c r="E265" s="58" t="s">
        <v>5</v>
      </c>
      <c r="F265" s="58">
        <v>82610</v>
      </c>
      <c r="G265" s="58">
        <v>620</v>
      </c>
      <c r="H265" s="68"/>
      <c r="I265" s="68"/>
      <c r="J265" s="68"/>
    </row>
    <row r="266" spans="1:10" ht="94.5" hidden="1" x14ac:dyDescent="0.2">
      <c r="A266" s="65" t="s">
        <v>403</v>
      </c>
      <c r="B266" s="66" t="s">
        <v>39</v>
      </c>
      <c r="C266" s="58" t="s">
        <v>292</v>
      </c>
      <c r="D266" s="58" t="s">
        <v>293</v>
      </c>
      <c r="E266" s="58" t="s">
        <v>5</v>
      </c>
      <c r="F266" s="58">
        <v>82610</v>
      </c>
      <c r="G266" s="58">
        <v>630</v>
      </c>
      <c r="H266" s="68"/>
      <c r="I266" s="68"/>
      <c r="J266" s="68"/>
    </row>
    <row r="267" spans="1:10" ht="15.75" hidden="1" x14ac:dyDescent="0.2">
      <c r="A267" s="65" t="s">
        <v>48</v>
      </c>
      <c r="B267" s="66" t="s">
        <v>39</v>
      </c>
      <c r="C267" s="58" t="s">
        <v>292</v>
      </c>
      <c r="D267" s="58" t="s">
        <v>293</v>
      </c>
      <c r="E267" s="58" t="s">
        <v>5</v>
      </c>
      <c r="F267" s="58">
        <v>82610</v>
      </c>
      <c r="G267" s="58">
        <v>800</v>
      </c>
      <c r="H267" s="68">
        <f>H268</f>
        <v>0</v>
      </c>
      <c r="I267" s="68"/>
      <c r="J267" s="68"/>
    </row>
    <row r="268" spans="1:10" ht="107.25" hidden="1" customHeight="1" x14ac:dyDescent="0.2">
      <c r="A268" s="65" t="s">
        <v>193</v>
      </c>
      <c r="B268" s="66" t="s">
        <v>39</v>
      </c>
      <c r="C268" s="58" t="s">
        <v>292</v>
      </c>
      <c r="D268" s="58" t="s">
        <v>293</v>
      </c>
      <c r="E268" s="58" t="s">
        <v>5</v>
      </c>
      <c r="F268" s="58">
        <v>82610</v>
      </c>
      <c r="G268" s="58">
        <v>810</v>
      </c>
      <c r="H268" s="68"/>
      <c r="I268" s="68"/>
      <c r="J268" s="68"/>
    </row>
    <row r="269" spans="1:10" ht="44.25" hidden="1" customHeight="1" x14ac:dyDescent="0.2">
      <c r="A269" s="65" t="s">
        <v>46</v>
      </c>
      <c r="B269" s="66" t="s">
        <v>39</v>
      </c>
      <c r="C269" s="58" t="s">
        <v>292</v>
      </c>
      <c r="D269" s="58" t="s">
        <v>293</v>
      </c>
      <c r="E269" s="58" t="s">
        <v>5</v>
      </c>
      <c r="F269" s="58" t="s">
        <v>317</v>
      </c>
      <c r="G269" s="67" t="s">
        <v>16</v>
      </c>
      <c r="H269" s="68">
        <f>H270</f>
        <v>0</v>
      </c>
      <c r="I269" s="68">
        <f t="shared" ref="I269:J270" si="69">I270</f>
        <v>0</v>
      </c>
      <c r="J269" s="68">
        <f t="shared" si="69"/>
        <v>0</v>
      </c>
    </row>
    <row r="270" spans="1:10" ht="21" hidden="1" customHeight="1" x14ac:dyDescent="0.2">
      <c r="A270" s="65" t="s">
        <v>48</v>
      </c>
      <c r="B270" s="66" t="s">
        <v>39</v>
      </c>
      <c r="C270" s="58" t="s">
        <v>292</v>
      </c>
      <c r="D270" s="58" t="s">
        <v>293</v>
      </c>
      <c r="E270" s="58" t="s">
        <v>5</v>
      </c>
      <c r="F270" s="58" t="s">
        <v>317</v>
      </c>
      <c r="G270" s="58" t="s">
        <v>49</v>
      </c>
      <c r="H270" s="68">
        <f>H271</f>
        <v>0</v>
      </c>
      <c r="I270" s="68">
        <f t="shared" si="69"/>
        <v>0</v>
      </c>
      <c r="J270" s="68">
        <f t="shared" si="69"/>
        <v>0</v>
      </c>
    </row>
    <row r="271" spans="1:10" ht="31.5" hidden="1" x14ac:dyDescent="0.2">
      <c r="A271" s="65" t="s">
        <v>50</v>
      </c>
      <c r="B271" s="66" t="s">
        <v>39</v>
      </c>
      <c r="C271" s="58" t="s">
        <v>292</v>
      </c>
      <c r="D271" s="58" t="s">
        <v>293</v>
      </c>
      <c r="E271" s="58" t="s">
        <v>5</v>
      </c>
      <c r="F271" s="58" t="s">
        <v>317</v>
      </c>
      <c r="G271" s="58" t="s">
        <v>51</v>
      </c>
      <c r="H271" s="68"/>
      <c r="I271" s="68"/>
      <c r="J271" s="68"/>
    </row>
    <row r="272" spans="1:10" ht="78.75" hidden="1" x14ac:dyDescent="0.2">
      <c r="A272" s="65" t="s">
        <v>69</v>
      </c>
      <c r="B272" s="66" t="s">
        <v>39</v>
      </c>
      <c r="C272" s="58" t="s">
        <v>292</v>
      </c>
      <c r="D272" s="58" t="s">
        <v>293</v>
      </c>
      <c r="E272" s="58" t="s">
        <v>5</v>
      </c>
      <c r="F272" s="58" t="s">
        <v>342</v>
      </c>
      <c r="G272" s="58"/>
      <c r="H272" s="68">
        <f>H273</f>
        <v>0</v>
      </c>
      <c r="I272" s="68"/>
      <c r="J272" s="68"/>
    </row>
    <row r="273" spans="1:10" ht="63" hidden="1" x14ac:dyDescent="0.2">
      <c r="A273" s="65" t="s">
        <v>57</v>
      </c>
      <c r="B273" s="66" t="s">
        <v>39</v>
      </c>
      <c r="C273" s="58" t="s">
        <v>292</v>
      </c>
      <c r="D273" s="58" t="s">
        <v>293</v>
      </c>
      <c r="E273" s="58" t="s">
        <v>5</v>
      </c>
      <c r="F273" s="58" t="s">
        <v>342</v>
      </c>
      <c r="G273" s="58">
        <v>600</v>
      </c>
      <c r="H273" s="68">
        <f>H274</f>
        <v>0</v>
      </c>
      <c r="I273" s="68"/>
      <c r="J273" s="68"/>
    </row>
    <row r="274" spans="1:10" ht="15.75" hidden="1" x14ac:dyDescent="0.2">
      <c r="A274" s="65" t="s">
        <v>59</v>
      </c>
      <c r="B274" s="66" t="s">
        <v>39</v>
      </c>
      <c r="C274" s="58" t="s">
        <v>292</v>
      </c>
      <c r="D274" s="58" t="s">
        <v>293</v>
      </c>
      <c r="E274" s="58" t="s">
        <v>5</v>
      </c>
      <c r="F274" s="58" t="s">
        <v>342</v>
      </c>
      <c r="G274" s="58">
        <v>610</v>
      </c>
      <c r="H274" s="68"/>
      <c r="I274" s="68"/>
      <c r="J274" s="68"/>
    </row>
    <row r="275" spans="1:10" ht="31.5" hidden="1" x14ac:dyDescent="0.2">
      <c r="A275" s="65" t="s">
        <v>85</v>
      </c>
      <c r="B275" s="66" t="s">
        <v>39</v>
      </c>
      <c r="C275" s="58" t="s">
        <v>292</v>
      </c>
      <c r="D275" s="58" t="s">
        <v>293</v>
      </c>
      <c r="E275" s="58" t="s">
        <v>5</v>
      </c>
      <c r="F275" s="58" t="s">
        <v>343</v>
      </c>
      <c r="G275" s="67" t="s">
        <v>16</v>
      </c>
      <c r="H275" s="68">
        <f>H276</f>
        <v>0</v>
      </c>
      <c r="I275" s="68">
        <f t="shared" ref="I275:J276" si="70">I276</f>
        <v>0</v>
      </c>
      <c r="J275" s="68">
        <f t="shared" si="70"/>
        <v>0</v>
      </c>
    </row>
    <row r="276" spans="1:10" ht="63" hidden="1" x14ac:dyDescent="0.2">
      <c r="A276" s="65" t="s">
        <v>57</v>
      </c>
      <c r="B276" s="66" t="s">
        <v>39</v>
      </c>
      <c r="C276" s="58" t="s">
        <v>292</v>
      </c>
      <c r="D276" s="58" t="s">
        <v>293</v>
      </c>
      <c r="E276" s="58" t="s">
        <v>5</v>
      </c>
      <c r="F276" s="58" t="s">
        <v>343</v>
      </c>
      <c r="G276" s="58" t="s">
        <v>58</v>
      </c>
      <c r="H276" s="68">
        <f>H277</f>
        <v>0</v>
      </c>
      <c r="I276" s="68">
        <f t="shared" si="70"/>
        <v>0</v>
      </c>
      <c r="J276" s="68">
        <f t="shared" si="70"/>
        <v>0</v>
      </c>
    </row>
    <row r="277" spans="1:10" ht="15.75" hidden="1" x14ac:dyDescent="0.2">
      <c r="A277" s="65" t="s">
        <v>59</v>
      </c>
      <c r="B277" s="66" t="s">
        <v>39</v>
      </c>
      <c r="C277" s="58" t="s">
        <v>292</v>
      </c>
      <c r="D277" s="58" t="s">
        <v>293</v>
      </c>
      <c r="E277" s="58" t="s">
        <v>5</v>
      </c>
      <c r="F277" s="58" t="s">
        <v>343</v>
      </c>
      <c r="G277" s="58" t="s">
        <v>60</v>
      </c>
      <c r="H277" s="68"/>
      <c r="I277" s="68"/>
      <c r="J277" s="68"/>
    </row>
    <row r="278" spans="1:10" ht="47.25" hidden="1" x14ac:dyDescent="0.2">
      <c r="A278" s="65" t="s">
        <v>71</v>
      </c>
      <c r="B278" s="66" t="s">
        <v>39</v>
      </c>
      <c r="C278" s="58" t="s">
        <v>292</v>
      </c>
      <c r="D278" s="58" t="s">
        <v>293</v>
      </c>
      <c r="E278" s="58" t="s">
        <v>5</v>
      </c>
      <c r="F278" s="58" t="s">
        <v>344</v>
      </c>
      <c r="G278" s="67" t="s">
        <v>16</v>
      </c>
      <c r="H278" s="68">
        <f>H279</f>
        <v>0</v>
      </c>
      <c r="I278" s="68">
        <f t="shared" ref="I278:J279" si="71">I279</f>
        <v>0</v>
      </c>
      <c r="J278" s="68">
        <f t="shared" si="71"/>
        <v>0</v>
      </c>
    </row>
    <row r="279" spans="1:10" ht="63" hidden="1" x14ac:dyDescent="0.2">
      <c r="A279" s="65" t="s">
        <v>57</v>
      </c>
      <c r="B279" s="66" t="s">
        <v>39</v>
      </c>
      <c r="C279" s="58" t="s">
        <v>292</v>
      </c>
      <c r="D279" s="58" t="s">
        <v>293</v>
      </c>
      <c r="E279" s="58" t="s">
        <v>5</v>
      </c>
      <c r="F279" s="58" t="s">
        <v>344</v>
      </c>
      <c r="G279" s="58" t="s">
        <v>58</v>
      </c>
      <c r="H279" s="68">
        <f>H280</f>
        <v>0</v>
      </c>
      <c r="I279" s="68">
        <f t="shared" si="71"/>
        <v>0</v>
      </c>
      <c r="J279" s="68">
        <f t="shared" si="71"/>
        <v>0</v>
      </c>
    </row>
    <row r="280" spans="1:10" ht="15.75" hidden="1" x14ac:dyDescent="0.2">
      <c r="A280" s="65" t="s">
        <v>59</v>
      </c>
      <c r="B280" s="66" t="s">
        <v>39</v>
      </c>
      <c r="C280" s="58" t="s">
        <v>292</v>
      </c>
      <c r="D280" s="58" t="s">
        <v>293</v>
      </c>
      <c r="E280" s="58" t="s">
        <v>5</v>
      </c>
      <c r="F280" s="58" t="s">
        <v>344</v>
      </c>
      <c r="G280" s="58" t="s">
        <v>60</v>
      </c>
      <c r="H280" s="68"/>
      <c r="I280" s="68"/>
      <c r="J280" s="68">
        <v>0</v>
      </c>
    </row>
    <row r="281" spans="1:10" ht="47.25" hidden="1" x14ac:dyDescent="0.2">
      <c r="A281" s="65" t="s">
        <v>73</v>
      </c>
      <c r="B281" s="66" t="s">
        <v>39</v>
      </c>
      <c r="C281" s="58" t="s">
        <v>292</v>
      </c>
      <c r="D281" s="58" t="s">
        <v>293</v>
      </c>
      <c r="E281" s="58" t="s">
        <v>5</v>
      </c>
      <c r="F281" s="58" t="s">
        <v>345</v>
      </c>
      <c r="G281" s="58"/>
      <c r="H281" s="68">
        <f>H282</f>
        <v>0</v>
      </c>
      <c r="I281" s="68">
        <f t="shared" ref="I281:J282" si="72">I282</f>
        <v>0</v>
      </c>
      <c r="J281" s="68">
        <f t="shared" si="72"/>
        <v>0</v>
      </c>
    </row>
    <row r="282" spans="1:10" ht="63" hidden="1" x14ac:dyDescent="0.2">
      <c r="A282" s="65" t="s">
        <v>57</v>
      </c>
      <c r="B282" s="66" t="s">
        <v>39</v>
      </c>
      <c r="C282" s="58" t="s">
        <v>292</v>
      </c>
      <c r="D282" s="58" t="s">
        <v>293</v>
      </c>
      <c r="E282" s="58" t="s">
        <v>5</v>
      </c>
      <c r="F282" s="58" t="s">
        <v>345</v>
      </c>
      <c r="G282" s="58" t="s">
        <v>58</v>
      </c>
      <c r="H282" s="68">
        <f>H283</f>
        <v>0</v>
      </c>
      <c r="I282" s="68">
        <f t="shared" si="72"/>
        <v>0</v>
      </c>
      <c r="J282" s="68">
        <f t="shared" si="72"/>
        <v>0</v>
      </c>
    </row>
    <row r="283" spans="1:10" ht="15.75" hidden="1" x14ac:dyDescent="0.2">
      <c r="A283" s="65" t="s">
        <v>59</v>
      </c>
      <c r="B283" s="66" t="s">
        <v>39</v>
      </c>
      <c r="C283" s="58" t="s">
        <v>292</v>
      </c>
      <c r="D283" s="58" t="s">
        <v>293</v>
      </c>
      <c r="E283" s="58" t="s">
        <v>5</v>
      </c>
      <c r="F283" s="58" t="s">
        <v>345</v>
      </c>
      <c r="G283" s="58" t="s">
        <v>60</v>
      </c>
      <c r="H283" s="68"/>
      <c r="I283" s="68"/>
      <c r="J283" s="68"/>
    </row>
    <row r="284" spans="1:10" ht="94.5" hidden="1" x14ac:dyDescent="0.2">
      <c r="A284" s="65" t="s">
        <v>75</v>
      </c>
      <c r="B284" s="66" t="s">
        <v>39</v>
      </c>
      <c r="C284" s="58" t="s">
        <v>292</v>
      </c>
      <c r="D284" s="58" t="s">
        <v>293</v>
      </c>
      <c r="E284" s="58" t="s">
        <v>5</v>
      </c>
      <c r="F284" s="58" t="s">
        <v>346</v>
      </c>
      <c r="G284" s="58"/>
      <c r="H284" s="68">
        <f t="shared" ref="H284:J285" si="73">H285</f>
        <v>0</v>
      </c>
      <c r="I284" s="68">
        <f t="shared" si="73"/>
        <v>0</v>
      </c>
      <c r="J284" s="68">
        <f t="shared" si="73"/>
        <v>0</v>
      </c>
    </row>
    <row r="285" spans="1:10" ht="63" hidden="1" x14ac:dyDescent="0.2">
      <c r="A285" s="65" t="s">
        <v>57</v>
      </c>
      <c r="B285" s="66" t="s">
        <v>39</v>
      </c>
      <c r="C285" s="58" t="s">
        <v>292</v>
      </c>
      <c r="D285" s="58" t="s">
        <v>293</v>
      </c>
      <c r="E285" s="58" t="s">
        <v>5</v>
      </c>
      <c r="F285" s="58" t="s">
        <v>346</v>
      </c>
      <c r="G285" s="58">
        <v>600</v>
      </c>
      <c r="H285" s="68">
        <f t="shared" si="73"/>
        <v>0</v>
      </c>
      <c r="I285" s="68">
        <f t="shared" si="73"/>
        <v>0</v>
      </c>
      <c r="J285" s="68">
        <f t="shared" si="73"/>
        <v>0</v>
      </c>
    </row>
    <row r="286" spans="1:10" ht="15.75" hidden="1" x14ac:dyDescent="0.2">
      <c r="A286" s="65" t="s">
        <v>59</v>
      </c>
      <c r="B286" s="66" t="s">
        <v>39</v>
      </c>
      <c r="C286" s="58" t="s">
        <v>292</v>
      </c>
      <c r="D286" s="58" t="s">
        <v>293</v>
      </c>
      <c r="E286" s="58" t="s">
        <v>5</v>
      </c>
      <c r="F286" s="58" t="s">
        <v>346</v>
      </c>
      <c r="G286" s="58">
        <v>610</v>
      </c>
      <c r="H286" s="68"/>
      <c r="I286" s="68"/>
      <c r="J286" s="68"/>
    </row>
    <row r="287" spans="1:10" ht="63" hidden="1" x14ac:dyDescent="0.2">
      <c r="A287" s="65" t="s">
        <v>77</v>
      </c>
      <c r="B287" s="66" t="s">
        <v>39</v>
      </c>
      <c r="C287" s="58" t="s">
        <v>292</v>
      </c>
      <c r="D287" s="58" t="s">
        <v>293</v>
      </c>
      <c r="E287" s="58" t="s">
        <v>5</v>
      </c>
      <c r="F287" s="58" t="s">
        <v>347</v>
      </c>
      <c r="G287" s="58"/>
      <c r="H287" s="68">
        <f t="shared" ref="H287:J288" si="74">H288</f>
        <v>0</v>
      </c>
      <c r="I287" s="68">
        <f t="shared" si="74"/>
        <v>0</v>
      </c>
      <c r="J287" s="68">
        <f t="shared" si="74"/>
        <v>0</v>
      </c>
    </row>
    <row r="288" spans="1:10" ht="63" hidden="1" x14ac:dyDescent="0.2">
      <c r="A288" s="65" t="s">
        <v>57</v>
      </c>
      <c r="B288" s="66" t="s">
        <v>39</v>
      </c>
      <c r="C288" s="58" t="s">
        <v>292</v>
      </c>
      <c r="D288" s="58" t="s">
        <v>293</v>
      </c>
      <c r="E288" s="58" t="s">
        <v>5</v>
      </c>
      <c r="F288" s="58" t="s">
        <v>347</v>
      </c>
      <c r="G288" s="58">
        <v>600</v>
      </c>
      <c r="H288" s="68">
        <f t="shared" si="74"/>
        <v>0</v>
      </c>
      <c r="I288" s="68">
        <f t="shared" si="74"/>
        <v>0</v>
      </c>
      <c r="J288" s="68">
        <f t="shared" si="74"/>
        <v>0</v>
      </c>
    </row>
    <row r="289" spans="1:10" ht="25.9" hidden="1" customHeight="1" x14ac:dyDescent="0.2">
      <c r="A289" s="65" t="s">
        <v>59</v>
      </c>
      <c r="B289" s="66" t="s">
        <v>39</v>
      </c>
      <c r="C289" s="58" t="s">
        <v>292</v>
      </c>
      <c r="D289" s="58" t="s">
        <v>293</v>
      </c>
      <c r="E289" s="58" t="s">
        <v>5</v>
      </c>
      <c r="F289" s="58" t="s">
        <v>347</v>
      </c>
      <c r="G289" s="58">
        <v>610</v>
      </c>
      <c r="H289" s="68"/>
      <c r="I289" s="68"/>
      <c r="J289" s="68"/>
    </row>
    <row r="290" spans="1:10" ht="31.5" hidden="1" x14ac:dyDescent="0.2">
      <c r="A290" s="65" t="s">
        <v>329</v>
      </c>
      <c r="B290" s="60" t="s">
        <v>39</v>
      </c>
      <c r="C290" s="61">
        <v>0</v>
      </c>
      <c r="D290" s="61">
        <v>11</v>
      </c>
      <c r="E290" s="61"/>
      <c r="F290" s="61"/>
      <c r="G290" s="61"/>
      <c r="H290" s="62">
        <f>H291+H294+H297+H300+H303</f>
        <v>0</v>
      </c>
      <c r="I290" s="62">
        <f t="shared" ref="I290:J290" si="75">I291+I294+I297+I300+I303</f>
        <v>0</v>
      </c>
      <c r="J290" s="62">
        <f t="shared" si="75"/>
        <v>0</v>
      </c>
    </row>
    <row r="291" spans="1:10" ht="31.5" hidden="1" x14ac:dyDescent="0.2">
      <c r="A291" s="65" t="s">
        <v>99</v>
      </c>
      <c r="B291" s="66" t="s">
        <v>39</v>
      </c>
      <c r="C291" s="58" t="s">
        <v>292</v>
      </c>
      <c r="D291" s="58">
        <v>11</v>
      </c>
      <c r="E291" s="58" t="s">
        <v>5</v>
      </c>
      <c r="F291" s="58" t="s">
        <v>348</v>
      </c>
      <c r="G291" s="67" t="s">
        <v>16</v>
      </c>
      <c r="H291" s="68">
        <f>H292</f>
        <v>0</v>
      </c>
      <c r="I291" s="68">
        <f t="shared" ref="I291:J292" si="76">I292</f>
        <v>0</v>
      </c>
      <c r="J291" s="68">
        <f t="shared" si="76"/>
        <v>0</v>
      </c>
    </row>
    <row r="292" spans="1:10" ht="63" hidden="1" x14ac:dyDescent="0.2">
      <c r="A292" s="65" t="s">
        <v>57</v>
      </c>
      <c r="B292" s="66" t="s">
        <v>39</v>
      </c>
      <c r="C292" s="58" t="s">
        <v>292</v>
      </c>
      <c r="D292" s="58">
        <v>11</v>
      </c>
      <c r="E292" s="58" t="s">
        <v>5</v>
      </c>
      <c r="F292" s="58" t="s">
        <v>348</v>
      </c>
      <c r="G292" s="58" t="s">
        <v>58</v>
      </c>
      <c r="H292" s="68">
        <f>H293</f>
        <v>0</v>
      </c>
      <c r="I292" s="68">
        <f t="shared" si="76"/>
        <v>0</v>
      </c>
      <c r="J292" s="68">
        <f t="shared" si="76"/>
        <v>0</v>
      </c>
    </row>
    <row r="293" spans="1:10" ht="15.75" hidden="1" x14ac:dyDescent="0.2">
      <c r="A293" s="65" t="s">
        <v>59</v>
      </c>
      <c r="B293" s="66" t="s">
        <v>39</v>
      </c>
      <c r="C293" s="58" t="s">
        <v>292</v>
      </c>
      <c r="D293" s="58">
        <v>11</v>
      </c>
      <c r="E293" s="58" t="s">
        <v>5</v>
      </c>
      <c r="F293" s="58" t="s">
        <v>348</v>
      </c>
      <c r="G293" s="58" t="s">
        <v>60</v>
      </c>
      <c r="H293" s="68"/>
      <c r="I293" s="68"/>
      <c r="J293" s="68"/>
    </row>
    <row r="294" spans="1:10" ht="47.25" hidden="1" x14ac:dyDescent="0.2">
      <c r="A294" s="65" t="s">
        <v>101</v>
      </c>
      <c r="B294" s="66" t="s">
        <v>39</v>
      </c>
      <c r="C294" s="58" t="s">
        <v>292</v>
      </c>
      <c r="D294" s="58">
        <v>11</v>
      </c>
      <c r="E294" s="58" t="s">
        <v>5</v>
      </c>
      <c r="F294" s="58" t="s">
        <v>349</v>
      </c>
      <c r="G294" s="67" t="s">
        <v>16</v>
      </c>
      <c r="H294" s="68">
        <f>H295</f>
        <v>0</v>
      </c>
      <c r="I294" s="68">
        <f t="shared" ref="I294:J295" si="77">I295</f>
        <v>0</v>
      </c>
      <c r="J294" s="68">
        <f t="shared" si="77"/>
        <v>0</v>
      </c>
    </row>
    <row r="295" spans="1:10" ht="63" hidden="1" x14ac:dyDescent="0.2">
      <c r="A295" s="65" t="s">
        <v>57</v>
      </c>
      <c r="B295" s="66" t="s">
        <v>39</v>
      </c>
      <c r="C295" s="58" t="s">
        <v>292</v>
      </c>
      <c r="D295" s="58">
        <v>11</v>
      </c>
      <c r="E295" s="58" t="s">
        <v>5</v>
      </c>
      <c r="F295" s="58" t="s">
        <v>349</v>
      </c>
      <c r="G295" s="58" t="s">
        <v>58</v>
      </c>
      <c r="H295" s="68">
        <f>H296</f>
        <v>0</v>
      </c>
      <c r="I295" s="68">
        <f t="shared" si="77"/>
        <v>0</v>
      </c>
      <c r="J295" s="68">
        <f t="shared" si="77"/>
        <v>0</v>
      </c>
    </row>
    <row r="296" spans="1:10" ht="15.75" hidden="1" x14ac:dyDescent="0.2">
      <c r="A296" s="65" t="s">
        <v>59</v>
      </c>
      <c r="B296" s="66" t="s">
        <v>39</v>
      </c>
      <c r="C296" s="58" t="s">
        <v>292</v>
      </c>
      <c r="D296" s="58">
        <v>11</v>
      </c>
      <c r="E296" s="58" t="s">
        <v>5</v>
      </c>
      <c r="F296" s="58" t="s">
        <v>349</v>
      </c>
      <c r="G296" s="58" t="s">
        <v>60</v>
      </c>
      <c r="H296" s="68"/>
      <c r="I296" s="68"/>
      <c r="J296" s="68"/>
    </row>
    <row r="297" spans="1:10" ht="31.5" hidden="1" x14ac:dyDescent="0.2">
      <c r="A297" s="65" t="s">
        <v>103</v>
      </c>
      <c r="B297" s="66" t="s">
        <v>39</v>
      </c>
      <c r="C297" s="58" t="s">
        <v>292</v>
      </c>
      <c r="D297" s="58">
        <v>11</v>
      </c>
      <c r="E297" s="58" t="s">
        <v>5</v>
      </c>
      <c r="F297" s="58" t="s">
        <v>350</v>
      </c>
      <c r="G297" s="67" t="s">
        <v>16</v>
      </c>
      <c r="H297" s="68">
        <f>H298</f>
        <v>0</v>
      </c>
      <c r="I297" s="68">
        <f t="shared" ref="I297:J298" si="78">I298</f>
        <v>0</v>
      </c>
      <c r="J297" s="68">
        <f t="shared" si="78"/>
        <v>0</v>
      </c>
    </row>
    <row r="298" spans="1:10" ht="63" hidden="1" x14ac:dyDescent="0.2">
      <c r="A298" s="65" t="s">
        <v>57</v>
      </c>
      <c r="B298" s="66" t="s">
        <v>39</v>
      </c>
      <c r="C298" s="58" t="s">
        <v>292</v>
      </c>
      <c r="D298" s="58">
        <v>11</v>
      </c>
      <c r="E298" s="58" t="s">
        <v>5</v>
      </c>
      <c r="F298" s="58" t="s">
        <v>350</v>
      </c>
      <c r="G298" s="58" t="s">
        <v>58</v>
      </c>
      <c r="H298" s="68">
        <f>H299</f>
        <v>0</v>
      </c>
      <c r="I298" s="68">
        <f t="shared" si="78"/>
        <v>0</v>
      </c>
      <c r="J298" s="68">
        <f t="shared" si="78"/>
        <v>0</v>
      </c>
    </row>
    <row r="299" spans="1:10" ht="15.75" hidden="1" x14ac:dyDescent="0.2">
      <c r="A299" s="65" t="s">
        <v>59</v>
      </c>
      <c r="B299" s="66" t="s">
        <v>39</v>
      </c>
      <c r="C299" s="58" t="s">
        <v>292</v>
      </c>
      <c r="D299" s="58">
        <v>11</v>
      </c>
      <c r="E299" s="58" t="s">
        <v>5</v>
      </c>
      <c r="F299" s="58" t="s">
        <v>350</v>
      </c>
      <c r="G299" s="58" t="s">
        <v>60</v>
      </c>
      <c r="H299" s="68"/>
      <c r="I299" s="68"/>
      <c r="J299" s="68"/>
    </row>
    <row r="300" spans="1:10" ht="63" hidden="1" x14ac:dyDescent="0.2">
      <c r="A300" s="65" t="s">
        <v>105</v>
      </c>
      <c r="B300" s="66" t="s">
        <v>39</v>
      </c>
      <c r="C300" s="58" t="s">
        <v>292</v>
      </c>
      <c r="D300" s="58">
        <v>11</v>
      </c>
      <c r="E300" s="58" t="s">
        <v>5</v>
      </c>
      <c r="F300" s="58" t="s">
        <v>351</v>
      </c>
      <c r="G300" s="67" t="s">
        <v>16</v>
      </c>
      <c r="H300" s="68">
        <f>H301</f>
        <v>0</v>
      </c>
      <c r="I300" s="68">
        <f t="shared" ref="I300:J301" si="79">I301</f>
        <v>0</v>
      </c>
      <c r="J300" s="68">
        <f t="shared" si="79"/>
        <v>0</v>
      </c>
    </row>
    <row r="301" spans="1:10" ht="63" hidden="1" x14ac:dyDescent="0.2">
      <c r="A301" s="65" t="s">
        <v>57</v>
      </c>
      <c r="B301" s="66" t="s">
        <v>39</v>
      </c>
      <c r="C301" s="58" t="s">
        <v>292</v>
      </c>
      <c r="D301" s="58">
        <v>11</v>
      </c>
      <c r="E301" s="58" t="s">
        <v>5</v>
      </c>
      <c r="F301" s="58" t="s">
        <v>351</v>
      </c>
      <c r="G301" s="58" t="s">
        <v>58</v>
      </c>
      <c r="H301" s="68">
        <f>H302</f>
        <v>0</v>
      </c>
      <c r="I301" s="68">
        <f t="shared" si="79"/>
        <v>0</v>
      </c>
      <c r="J301" s="68">
        <f t="shared" si="79"/>
        <v>0</v>
      </c>
    </row>
    <row r="302" spans="1:10" ht="15.75" hidden="1" x14ac:dyDescent="0.2">
      <c r="A302" s="65" t="s">
        <v>59</v>
      </c>
      <c r="B302" s="66" t="s">
        <v>39</v>
      </c>
      <c r="C302" s="58" t="s">
        <v>292</v>
      </c>
      <c r="D302" s="58">
        <v>11</v>
      </c>
      <c r="E302" s="58" t="s">
        <v>5</v>
      </c>
      <c r="F302" s="58" t="s">
        <v>351</v>
      </c>
      <c r="G302" s="58" t="s">
        <v>60</v>
      </c>
      <c r="H302" s="68"/>
      <c r="I302" s="68"/>
      <c r="J302" s="68"/>
    </row>
    <row r="303" spans="1:10" ht="63" hidden="1" x14ac:dyDescent="0.2">
      <c r="A303" s="65" t="s">
        <v>107</v>
      </c>
      <c r="B303" s="66" t="s">
        <v>39</v>
      </c>
      <c r="C303" s="58" t="s">
        <v>292</v>
      </c>
      <c r="D303" s="58">
        <v>11</v>
      </c>
      <c r="E303" s="58" t="s">
        <v>5</v>
      </c>
      <c r="F303" s="58" t="s">
        <v>352</v>
      </c>
      <c r="G303" s="67" t="s">
        <v>16</v>
      </c>
      <c r="H303" s="68">
        <f>H304</f>
        <v>0</v>
      </c>
      <c r="I303" s="68">
        <f t="shared" ref="I303:J304" si="80">I304</f>
        <v>0</v>
      </c>
      <c r="J303" s="68">
        <f t="shared" si="80"/>
        <v>0</v>
      </c>
    </row>
    <row r="304" spans="1:10" ht="63" hidden="1" x14ac:dyDescent="0.2">
      <c r="A304" s="65" t="s">
        <v>57</v>
      </c>
      <c r="B304" s="66" t="s">
        <v>39</v>
      </c>
      <c r="C304" s="58" t="s">
        <v>292</v>
      </c>
      <c r="D304" s="58">
        <v>11</v>
      </c>
      <c r="E304" s="58" t="s">
        <v>5</v>
      </c>
      <c r="F304" s="58" t="s">
        <v>352</v>
      </c>
      <c r="G304" s="58" t="s">
        <v>58</v>
      </c>
      <c r="H304" s="68">
        <f>H305</f>
        <v>0</v>
      </c>
      <c r="I304" s="68">
        <f t="shared" si="80"/>
        <v>0</v>
      </c>
      <c r="J304" s="68">
        <f t="shared" si="80"/>
        <v>0</v>
      </c>
    </row>
    <row r="305" spans="1:10" ht="15.75" hidden="1" x14ac:dyDescent="0.2">
      <c r="A305" s="65" t="s">
        <v>59</v>
      </c>
      <c r="B305" s="66" t="s">
        <v>39</v>
      </c>
      <c r="C305" s="58" t="s">
        <v>292</v>
      </c>
      <c r="D305" s="58">
        <v>11</v>
      </c>
      <c r="E305" s="58" t="s">
        <v>5</v>
      </c>
      <c r="F305" s="58" t="s">
        <v>352</v>
      </c>
      <c r="G305" s="58" t="s">
        <v>60</v>
      </c>
      <c r="H305" s="68"/>
      <c r="I305" s="68"/>
      <c r="J305" s="68"/>
    </row>
    <row r="306" spans="1:10" ht="47.25" hidden="1" x14ac:dyDescent="0.2">
      <c r="A306" s="59" t="s">
        <v>353</v>
      </c>
      <c r="B306" s="60" t="s">
        <v>112</v>
      </c>
      <c r="C306" s="61"/>
      <c r="D306" s="61"/>
      <c r="E306" s="61"/>
      <c r="F306" s="61"/>
      <c r="G306" s="61"/>
      <c r="H306" s="62">
        <f>H307</f>
        <v>0</v>
      </c>
      <c r="I306" s="62">
        <f t="shared" ref="I306:J309" si="81">I307</f>
        <v>0</v>
      </c>
      <c r="J306" s="62">
        <f t="shared" si="81"/>
        <v>0</v>
      </c>
    </row>
    <row r="307" spans="1:10" ht="26.25" hidden="1" customHeight="1" x14ac:dyDescent="0.2">
      <c r="A307" s="65" t="s">
        <v>243</v>
      </c>
      <c r="B307" s="60" t="s">
        <v>112</v>
      </c>
      <c r="C307" s="61">
        <v>0</v>
      </c>
      <c r="D307" s="61">
        <v>11</v>
      </c>
      <c r="E307" s="61"/>
      <c r="F307" s="61"/>
      <c r="G307" s="61"/>
      <c r="H307" s="62">
        <f>H308</f>
        <v>0</v>
      </c>
      <c r="I307" s="62">
        <f t="shared" si="81"/>
        <v>0</v>
      </c>
      <c r="J307" s="62">
        <f t="shared" si="81"/>
        <v>0</v>
      </c>
    </row>
    <row r="308" spans="1:10" ht="26.25" hidden="1" customHeight="1" x14ac:dyDescent="0.2">
      <c r="A308" s="65" t="s">
        <v>243</v>
      </c>
      <c r="B308" s="60" t="s">
        <v>112</v>
      </c>
      <c r="C308" s="61" t="s">
        <v>292</v>
      </c>
      <c r="D308" s="61">
        <v>11</v>
      </c>
      <c r="E308" s="61" t="s">
        <v>7</v>
      </c>
      <c r="F308" s="61" t="s">
        <v>354</v>
      </c>
      <c r="G308" s="64" t="s">
        <v>16</v>
      </c>
      <c r="H308" s="62">
        <f>H309</f>
        <v>0</v>
      </c>
      <c r="I308" s="62">
        <f t="shared" si="81"/>
        <v>0</v>
      </c>
      <c r="J308" s="62">
        <f t="shared" si="81"/>
        <v>0</v>
      </c>
    </row>
    <row r="309" spans="1:10" ht="47.25" hidden="1" x14ac:dyDescent="0.2">
      <c r="A309" s="65" t="s">
        <v>42</v>
      </c>
      <c r="B309" s="66" t="s">
        <v>112</v>
      </c>
      <c r="C309" s="58" t="s">
        <v>292</v>
      </c>
      <c r="D309" s="58">
        <v>11</v>
      </c>
      <c r="E309" s="58" t="s">
        <v>7</v>
      </c>
      <c r="F309" s="58" t="s">
        <v>354</v>
      </c>
      <c r="G309" s="58" t="s">
        <v>43</v>
      </c>
      <c r="H309" s="68">
        <f>H310</f>
        <v>0</v>
      </c>
      <c r="I309" s="68">
        <f t="shared" si="81"/>
        <v>0</v>
      </c>
      <c r="J309" s="68">
        <f t="shared" si="81"/>
        <v>0</v>
      </c>
    </row>
    <row r="310" spans="1:10" ht="47.25" hidden="1" x14ac:dyDescent="0.2">
      <c r="A310" s="65" t="s">
        <v>44</v>
      </c>
      <c r="B310" s="66" t="s">
        <v>112</v>
      </c>
      <c r="C310" s="58" t="s">
        <v>292</v>
      </c>
      <c r="D310" s="58">
        <v>11</v>
      </c>
      <c r="E310" s="58" t="s">
        <v>7</v>
      </c>
      <c r="F310" s="58" t="s">
        <v>354</v>
      </c>
      <c r="G310" s="58" t="s">
        <v>45</v>
      </c>
      <c r="H310" s="68"/>
      <c r="I310" s="68"/>
      <c r="J310" s="68"/>
    </row>
    <row r="311" spans="1:10" ht="31.5" hidden="1" x14ac:dyDescent="0.2">
      <c r="A311" s="59" t="s">
        <v>355</v>
      </c>
      <c r="B311" s="60" t="s">
        <v>165</v>
      </c>
      <c r="C311" s="61"/>
      <c r="D311" s="61"/>
      <c r="E311" s="61"/>
      <c r="F311" s="61"/>
      <c r="G311" s="61"/>
      <c r="H311" s="62">
        <f>H312</f>
        <v>0</v>
      </c>
      <c r="I311" s="62">
        <f t="shared" ref="I311:J314" si="82">I312</f>
        <v>0</v>
      </c>
      <c r="J311" s="62">
        <f t="shared" si="82"/>
        <v>0</v>
      </c>
    </row>
    <row r="312" spans="1:10" ht="42" hidden="1" customHeight="1" x14ac:dyDescent="0.2">
      <c r="A312" s="65" t="s">
        <v>280</v>
      </c>
      <c r="B312" s="60" t="s">
        <v>165</v>
      </c>
      <c r="C312" s="61">
        <v>0</v>
      </c>
      <c r="D312" s="61">
        <v>11</v>
      </c>
      <c r="E312" s="61"/>
      <c r="F312" s="61"/>
      <c r="G312" s="61"/>
      <c r="H312" s="62">
        <f>H313</f>
        <v>0</v>
      </c>
      <c r="I312" s="62">
        <f t="shared" si="82"/>
        <v>0</v>
      </c>
      <c r="J312" s="62">
        <f t="shared" si="82"/>
        <v>0</v>
      </c>
    </row>
    <row r="313" spans="1:10" ht="48.75" hidden="1" customHeight="1" x14ac:dyDescent="0.2">
      <c r="A313" s="65" t="s">
        <v>280</v>
      </c>
      <c r="B313" s="60" t="s">
        <v>165</v>
      </c>
      <c r="C313" s="61" t="s">
        <v>292</v>
      </c>
      <c r="D313" s="61">
        <v>11</v>
      </c>
      <c r="E313" s="61" t="s">
        <v>7</v>
      </c>
      <c r="F313" s="61" t="s">
        <v>356</v>
      </c>
      <c r="G313" s="64" t="s">
        <v>16</v>
      </c>
      <c r="H313" s="62">
        <f>H314</f>
        <v>0</v>
      </c>
      <c r="I313" s="62">
        <f t="shared" si="82"/>
        <v>0</v>
      </c>
      <c r="J313" s="62">
        <f t="shared" si="82"/>
        <v>0</v>
      </c>
    </row>
    <row r="314" spans="1:10" ht="47.25" hidden="1" x14ac:dyDescent="0.2">
      <c r="A314" s="65" t="s">
        <v>42</v>
      </c>
      <c r="B314" s="66" t="s">
        <v>165</v>
      </c>
      <c r="C314" s="58" t="s">
        <v>292</v>
      </c>
      <c r="D314" s="58">
        <v>11</v>
      </c>
      <c r="E314" s="58" t="s">
        <v>7</v>
      </c>
      <c r="F314" s="58" t="s">
        <v>356</v>
      </c>
      <c r="G314" s="58" t="s">
        <v>43</v>
      </c>
      <c r="H314" s="68">
        <f>H315</f>
        <v>0</v>
      </c>
      <c r="I314" s="68">
        <f t="shared" si="82"/>
        <v>0</v>
      </c>
      <c r="J314" s="68">
        <f t="shared" si="82"/>
        <v>0</v>
      </c>
    </row>
    <row r="315" spans="1:10" ht="47.25" hidden="1" x14ac:dyDescent="0.2">
      <c r="A315" s="65" t="s">
        <v>44</v>
      </c>
      <c r="B315" s="66" t="s">
        <v>165</v>
      </c>
      <c r="C315" s="58" t="s">
        <v>292</v>
      </c>
      <c r="D315" s="58">
        <v>11</v>
      </c>
      <c r="E315" s="58" t="s">
        <v>7</v>
      </c>
      <c r="F315" s="58" t="s">
        <v>356</v>
      </c>
      <c r="G315" s="58" t="s">
        <v>45</v>
      </c>
      <c r="H315" s="68"/>
      <c r="I315" s="68"/>
      <c r="J315" s="68"/>
    </row>
    <row r="316" spans="1:10" ht="31.5" hidden="1" x14ac:dyDescent="0.2">
      <c r="A316" s="59" t="s">
        <v>357</v>
      </c>
      <c r="B316" s="60" t="s">
        <v>135</v>
      </c>
      <c r="C316" s="61"/>
      <c r="D316" s="61"/>
      <c r="E316" s="61"/>
      <c r="F316" s="61"/>
      <c r="G316" s="61"/>
      <c r="H316" s="62">
        <f>H317</f>
        <v>0</v>
      </c>
      <c r="I316" s="62">
        <f t="shared" ref="I316:J316" si="83">I317</f>
        <v>0</v>
      </c>
      <c r="J316" s="62">
        <f t="shared" si="83"/>
        <v>0</v>
      </c>
    </row>
    <row r="317" spans="1:10" ht="31.5" hidden="1" x14ac:dyDescent="0.2">
      <c r="A317" s="59" t="s">
        <v>133</v>
      </c>
      <c r="B317" s="60" t="s">
        <v>135</v>
      </c>
      <c r="C317" s="61" t="s">
        <v>292</v>
      </c>
      <c r="D317" s="61" t="s">
        <v>293</v>
      </c>
      <c r="E317" s="61" t="s">
        <v>6</v>
      </c>
      <c r="F317" s="64" t="s">
        <v>16</v>
      </c>
      <c r="G317" s="64" t="s">
        <v>16</v>
      </c>
      <c r="H317" s="62">
        <f>H321+H324+H329+H332+H318</f>
        <v>0</v>
      </c>
      <c r="I317" s="62">
        <f t="shared" ref="I317:J317" si="84">I321+I324+I329+I332</f>
        <v>0</v>
      </c>
      <c r="J317" s="62">
        <f t="shared" si="84"/>
        <v>0</v>
      </c>
    </row>
    <row r="318" spans="1:10" ht="110.25" hidden="1" x14ac:dyDescent="0.2">
      <c r="A318" s="65" t="s">
        <v>408</v>
      </c>
      <c r="B318" s="66" t="s">
        <v>135</v>
      </c>
      <c r="C318" s="58" t="s">
        <v>292</v>
      </c>
      <c r="D318" s="58" t="s">
        <v>293</v>
      </c>
      <c r="E318" s="58" t="s">
        <v>6</v>
      </c>
      <c r="F318" s="58">
        <v>13300</v>
      </c>
      <c r="G318" s="64"/>
      <c r="H318" s="68">
        <f>H319</f>
        <v>0</v>
      </c>
      <c r="I318" s="62"/>
      <c r="J318" s="62"/>
    </row>
    <row r="319" spans="1:10" ht="15.75" hidden="1" x14ac:dyDescent="0.2">
      <c r="A319" s="65" t="s">
        <v>151</v>
      </c>
      <c r="B319" s="66" t="s">
        <v>135</v>
      </c>
      <c r="C319" s="58" t="s">
        <v>292</v>
      </c>
      <c r="D319" s="58" t="s">
        <v>293</v>
      </c>
      <c r="E319" s="58" t="s">
        <v>6</v>
      </c>
      <c r="F319" s="58">
        <v>13300</v>
      </c>
      <c r="G319" s="67">
        <v>500</v>
      </c>
      <c r="H319" s="68">
        <f>H320</f>
        <v>0</v>
      </c>
      <c r="I319" s="62"/>
      <c r="J319" s="62"/>
    </row>
    <row r="320" spans="1:10" ht="15.75" hidden="1" x14ac:dyDescent="0.2">
      <c r="A320" s="65" t="s">
        <v>13</v>
      </c>
      <c r="B320" s="66" t="s">
        <v>135</v>
      </c>
      <c r="C320" s="58" t="s">
        <v>292</v>
      </c>
      <c r="D320" s="58" t="s">
        <v>293</v>
      </c>
      <c r="E320" s="58" t="s">
        <v>6</v>
      </c>
      <c r="F320" s="58">
        <v>13300</v>
      </c>
      <c r="G320" s="67">
        <v>540</v>
      </c>
      <c r="H320" s="68"/>
      <c r="I320" s="62"/>
      <c r="J320" s="62"/>
    </row>
    <row r="321" spans="1:10" ht="126" hidden="1" x14ac:dyDescent="0.2">
      <c r="A321" s="65" t="s">
        <v>149</v>
      </c>
      <c r="B321" s="66" t="s">
        <v>135</v>
      </c>
      <c r="C321" s="58" t="s">
        <v>292</v>
      </c>
      <c r="D321" s="58" t="s">
        <v>293</v>
      </c>
      <c r="E321" s="58" t="s">
        <v>6</v>
      </c>
      <c r="F321" s="58" t="s">
        <v>358</v>
      </c>
      <c r="G321" s="67" t="s">
        <v>16</v>
      </c>
      <c r="H321" s="68">
        <f>H322</f>
        <v>0</v>
      </c>
      <c r="I321" s="68">
        <f t="shared" ref="I321:J322" si="85">I322</f>
        <v>0</v>
      </c>
      <c r="J321" s="68">
        <f t="shared" si="85"/>
        <v>0</v>
      </c>
    </row>
    <row r="322" spans="1:10" ht="15.75" hidden="1" x14ac:dyDescent="0.2">
      <c r="A322" s="65" t="s">
        <v>151</v>
      </c>
      <c r="B322" s="66" t="s">
        <v>135</v>
      </c>
      <c r="C322" s="58" t="s">
        <v>292</v>
      </c>
      <c r="D322" s="58" t="s">
        <v>293</v>
      </c>
      <c r="E322" s="58" t="s">
        <v>6</v>
      </c>
      <c r="F322" s="58" t="s">
        <v>358</v>
      </c>
      <c r="G322" s="58" t="s">
        <v>152</v>
      </c>
      <c r="H322" s="68">
        <f>H323</f>
        <v>0</v>
      </c>
      <c r="I322" s="68">
        <f t="shared" si="85"/>
        <v>0</v>
      </c>
      <c r="J322" s="68">
        <f t="shared" si="85"/>
        <v>0</v>
      </c>
    </row>
    <row r="323" spans="1:10" ht="15.75" hidden="1" x14ac:dyDescent="0.2">
      <c r="A323" s="65" t="s">
        <v>153</v>
      </c>
      <c r="B323" s="66" t="s">
        <v>135</v>
      </c>
      <c r="C323" s="58" t="s">
        <v>292</v>
      </c>
      <c r="D323" s="58" t="s">
        <v>293</v>
      </c>
      <c r="E323" s="58" t="s">
        <v>6</v>
      </c>
      <c r="F323" s="58" t="s">
        <v>358</v>
      </c>
      <c r="G323" s="58" t="s">
        <v>154</v>
      </c>
      <c r="H323" s="68"/>
      <c r="I323" s="68"/>
      <c r="J323" s="68"/>
    </row>
    <row r="324" spans="1:10" ht="47.25" hidden="1" x14ac:dyDescent="0.2">
      <c r="A324" s="65" t="s">
        <v>40</v>
      </c>
      <c r="B324" s="66" t="s">
        <v>135</v>
      </c>
      <c r="C324" s="58" t="s">
        <v>292</v>
      </c>
      <c r="D324" s="58" t="s">
        <v>293</v>
      </c>
      <c r="E324" s="58" t="s">
        <v>6</v>
      </c>
      <c r="F324" s="58" t="s">
        <v>306</v>
      </c>
      <c r="G324" s="67" t="s">
        <v>16</v>
      </c>
      <c r="H324" s="68">
        <f>H325+H327</f>
        <v>0</v>
      </c>
      <c r="I324" s="68">
        <f t="shared" ref="I324:J324" si="86">I325+I327</f>
        <v>0</v>
      </c>
      <c r="J324" s="68">
        <f t="shared" si="86"/>
        <v>0</v>
      </c>
    </row>
    <row r="325" spans="1:10" ht="110.25" hidden="1" x14ac:dyDescent="0.2">
      <c r="A325" s="65" t="s">
        <v>35</v>
      </c>
      <c r="B325" s="66" t="s">
        <v>135</v>
      </c>
      <c r="C325" s="58" t="s">
        <v>292</v>
      </c>
      <c r="D325" s="58" t="s">
        <v>293</v>
      </c>
      <c r="E325" s="58" t="s">
        <v>6</v>
      </c>
      <c r="F325" s="58" t="s">
        <v>306</v>
      </c>
      <c r="G325" s="58" t="s">
        <v>8</v>
      </c>
      <c r="H325" s="68">
        <f>H326</f>
        <v>0</v>
      </c>
      <c r="I325" s="68">
        <f t="shared" ref="I325:J325" si="87">I326</f>
        <v>0</v>
      </c>
      <c r="J325" s="68">
        <f t="shared" si="87"/>
        <v>0</v>
      </c>
    </row>
    <row r="326" spans="1:10" ht="47.25" hidden="1" x14ac:dyDescent="0.2">
      <c r="A326" s="65" t="s">
        <v>36</v>
      </c>
      <c r="B326" s="66" t="s">
        <v>135</v>
      </c>
      <c r="C326" s="58" t="s">
        <v>292</v>
      </c>
      <c r="D326" s="58" t="s">
        <v>293</v>
      </c>
      <c r="E326" s="58" t="s">
        <v>6</v>
      </c>
      <c r="F326" s="58" t="s">
        <v>306</v>
      </c>
      <c r="G326" s="58" t="s">
        <v>37</v>
      </c>
      <c r="H326" s="68"/>
      <c r="I326" s="68"/>
      <c r="J326" s="68"/>
    </row>
    <row r="327" spans="1:10" ht="47.25" hidden="1" x14ac:dyDescent="0.2">
      <c r="A327" s="65" t="s">
        <v>42</v>
      </c>
      <c r="B327" s="66" t="s">
        <v>135</v>
      </c>
      <c r="C327" s="58" t="s">
        <v>292</v>
      </c>
      <c r="D327" s="58" t="s">
        <v>293</v>
      </c>
      <c r="E327" s="58" t="s">
        <v>6</v>
      </c>
      <c r="F327" s="58" t="s">
        <v>306</v>
      </c>
      <c r="G327" s="58" t="s">
        <v>43</v>
      </c>
      <c r="H327" s="68">
        <f>H328</f>
        <v>0</v>
      </c>
      <c r="I327" s="68">
        <f t="shared" ref="I327:J327" si="88">I328</f>
        <v>0</v>
      </c>
      <c r="J327" s="68">
        <f t="shared" si="88"/>
        <v>0</v>
      </c>
    </row>
    <row r="328" spans="1:10" ht="47.25" hidden="1" x14ac:dyDescent="0.2">
      <c r="A328" s="65" t="s">
        <v>44</v>
      </c>
      <c r="B328" s="66" t="s">
        <v>135</v>
      </c>
      <c r="C328" s="58" t="s">
        <v>292</v>
      </c>
      <c r="D328" s="58" t="s">
        <v>293</v>
      </c>
      <c r="E328" s="58" t="s">
        <v>6</v>
      </c>
      <c r="F328" s="58" t="s">
        <v>306</v>
      </c>
      <c r="G328" s="58" t="s">
        <v>45</v>
      </c>
      <c r="H328" s="68"/>
      <c r="I328" s="68"/>
      <c r="J328" s="68"/>
    </row>
    <row r="329" spans="1:10" ht="47.25" hidden="1" x14ac:dyDescent="0.2">
      <c r="A329" s="65" t="s">
        <v>156</v>
      </c>
      <c r="B329" s="66" t="s">
        <v>135</v>
      </c>
      <c r="C329" s="58" t="s">
        <v>292</v>
      </c>
      <c r="D329" s="58" t="s">
        <v>293</v>
      </c>
      <c r="E329" s="58" t="s">
        <v>6</v>
      </c>
      <c r="F329" s="58" t="s">
        <v>359</v>
      </c>
      <c r="G329" s="67" t="s">
        <v>16</v>
      </c>
      <c r="H329" s="68">
        <f>H330</f>
        <v>0</v>
      </c>
      <c r="I329" s="68">
        <f t="shared" ref="I329:J330" si="89">I330</f>
        <v>0</v>
      </c>
      <c r="J329" s="68">
        <f t="shared" si="89"/>
        <v>0</v>
      </c>
    </row>
    <row r="330" spans="1:10" ht="22.5" hidden="1" customHeight="1" x14ac:dyDescent="0.2">
      <c r="A330" s="65" t="s">
        <v>151</v>
      </c>
      <c r="B330" s="66" t="s">
        <v>135</v>
      </c>
      <c r="C330" s="58" t="s">
        <v>292</v>
      </c>
      <c r="D330" s="58" t="s">
        <v>293</v>
      </c>
      <c r="E330" s="58" t="s">
        <v>6</v>
      </c>
      <c r="F330" s="58" t="s">
        <v>359</v>
      </c>
      <c r="G330" s="58" t="s">
        <v>152</v>
      </c>
      <c r="H330" s="68">
        <f>H331</f>
        <v>0</v>
      </c>
      <c r="I330" s="68">
        <f t="shared" si="89"/>
        <v>0</v>
      </c>
      <c r="J330" s="68">
        <f t="shared" si="89"/>
        <v>0</v>
      </c>
    </row>
    <row r="331" spans="1:10" ht="20.25" hidden="1" customHeight="1" x14ac:dyDescent="0.2">
      <c r="A331" s="65" t="s">
        <v>153</v>
      </c>
      <c r="B331" s="66" t="s">
        <v>135</v>
      </c>
      <c r="C331" s="58" t="s">
        <v>292</v>
      </c>
      <c r="D331" s="58" t="s">
        <v>293</v>
      </c>
      <c r="E331" s="58" t="s">
        <v>6</v>
      </c>
      <c r="F331" s="58" t="s">
        <v>359</v>
      </c>
      <c r="G331" s="58" t="s">
        <v>154</v>
      </c>
      <c r="H331" s="68"/>
      <c r="I331" s="68">
        <v>0</v>
      </c>
      <c r="J331" s="68">
        <v>0</v>
      </c>
    </row>
    <row r="332" spans="1:10" ht="31.5" hidden="1" x14ac:dyDescent="0.2">
      <c r="A332" s="65" t="s">
        <v>46</v>
      </c>
      <c r="B332" s="66" t="s">
        <v>135</v>
      </c>
      <c r="C332" s="58" t="s">
        <v>292</v>
      </c>
      <c r="D332" s="58" t="s">
        <v>293</v>
      </c>
      <c r="E332" s="58" t="s">
        <v>6</v>
      </c>
      <c r="F332" s="58" t="s">
        <v>317</v>
      </c>
      <c r="G332" s="67" t="s">
        <v>16</v>
      </c>
      <c r="H332" s="68">
        <f>H333</f>
        <v>0</v>
      </c>
      <c r="I332" s="68">
        <f t="shared" ref="I332:J333" si="90">I333</f>
        <v>0</v>
      </c>
      <c r="J332" s="68">
        <f t="shared" si="90"/>
        <v>0</v>
      </c>
    </row>
    <row r="333" spans="1:10" ht="18.75" hidden="1" customHeight="1" x14ac:dyDescent="0.2">
      <c r="A333" s="65" t="s">
        <v>48</v>
      </c>
      <c r="B333" s="66" t="s">
        <v>135</v>
      </c>
      <c r="C333" s="58" t="s">
        <v>292</v>
      </c>
      <c r="D333" s="58" t="s">
        <v>293</v>
      </c>
      <c r="E333" s="58" t="s">
        <v>6</v>
      </c>
      <c r="F333" s="58" t="s">
        <v>317</v>
      </c>
      <c r="G333" s="58" t="s">
        <v>49</v>
      </c>
      <c r="H333" s="68">
        <f>H334</f>
        <v>0</v>
      </c>
      <c r="I333" s="68">
        <f t="shared" si="90"/>
        <v>0</v>
      </c>
      <c r="J333" s="68">
        <f t="shared" si="90"/>
        <v>0</v>
      </c>
    </row>
    <row r="334" spans="1:10" ht="31.5" hidden="1" x14ac:dyDescent="0.2">
      <c r="A334" s="65" t="s">
        <v>50</v>
      </c>
      <c r="B334" s="66" t="s">
        <v>135</v>
      </c>
      <c r="C334" s="58" t="s">
        <v>292</v>
      </c>
      <c r="D334" s="58" t="s">
        <v>293</v>
      </c>
      <c r="E334" s="58" t="s">
        <v>6</v>
      </c>
      <c r="F334" s="58" t="s">
        <v>317</v>
      </c>
      <c r="G334" s="58" t="s">
        <v>51</v>
      </c>
      <c r="H334" s="68"/>
      <c r="I334" s="68"/>
      <c r="J334" s="68"/>
    </row>
    <row r="335" spans="1:10" ht="63" x14ac:dyDescent="0.2">
      <c r="A335" s="59" t="s">
        <v>360</v>
      </c>
      <c r="B335" s="60" t="s">
        <v>53</v>
      </c>
      <c r="C335" s="61"/>
      <c r="D335" s="61"/>
      <c r="E335" s="61"/>
      <c r="F335" s="61"/>
      <c r="G335" s="61"/>
      <c r="H335" s="62">
        <f>H336</f>
        <v>390000</v>
      </c>
      <c r="I335" s="62">
        <f t="shared" ref="I335:J335" si="91">I336</f>
        <v>0</v>
      </c>
      <c r="J335" s="62">
        <f t="shared" si="91"/>
        <v>0</v>
      </c>
    </row>
    <row r="336" spans="1:10" ht="47.25" x14ac:dyDescent="0.2">
      <c r="A336" s="65" t="s">
        <v>119</v>
      </c>
      <c r="B336" s="60" t="s">
        <v>53</v>
      </c>
      <c r="C336" s="61" t="s">
        <v>292</v>
      </c>
      <c r="D336" s="61" t="s">
        <v>293</v>
      </c>
      <c r="E336" s="61" t="s">
        <v>3</v>
      </c>
      <c r="F336" s="64" t="s">
        <v>16</v>
      </c>
      <c r="G336" s="64" t="s">
        <v>16</v>
      </c>
      <c r="H336" s="62">
        <f>H337+H342+H345+H348+H351</f>
        <v>390000</v>
      </c>
      <c r="I336" s="62">
        <f t="shared" ref="I336:J336" si="92">I337+I342+I345+I348+I351</f>
        <v>0</v>
      </c>
      <c r="J336" s="62">
        <f t="shared" si="92"/>
        <v>0</v>
      </c>
    </row>
    <row r="337" spans="1:10" ht="47.25" hidden="1" x14ac:dyDescent="0.2">
      <c r="A337" s="65" t="s">
        <v>40</v>
      </c>
      <c r="B337" s="66" t="s">
        <v>53</v>
      </c>
      <c r="C337" s="58" t="s">
        <v>292</v>
      </c>
      <c r="D337" s="58" t="s">
        <v>293</v>
      </c>
      <c r="E337" s="58" t="s">
        <v>3</v>
      </c>
      <c r="F337" s="58" t="s">
        <v>306</v>
      </c>
      <c r="G337" s="67" t="s">
        <v>16</v>
      </c>
      <c r="H337" s="68">
        <f>H338+H340</f>
        <v>0</v>
      </c>
      <c r="I337" s="68">
        <f t="shared" ref="I337:J337" si="93">I338+I340</f>
        <v>0</v>
      </c>
      <c r="J337" s="68">
        <f t="shared" si="93"/>
        <v>0</v>
      </c>
    </row>
    <row r="338" spans="1:10" ht="110.25" hidden="1" x14ac:dyDescent="0.2">
      <c r="A338" s="65" t="s">
        <v>35</v>
      </c>
      <c r="B338" s="66" t="s">
        <v>53</v>
      </c>
      <c r="C338" s="58" t="s">
        <v>292</v>
      </c>
      <c r="D338" s="58" t="s">
        <v>293</v>
      </c>
      <c r="E338" s="58" t="s">
        <v>3</v>
      </c>
      <c r="F338" s="58" t="s">
        <v>306</v>
      </c>
      <c r="G338" s="58" t="s">
        <v>8</v>
      </c>
      <c r="H338" s="68">
        <f>H339</f>
        <v>0</v>
      </c>
      <c r="I338" s="68">
        <f t="shared" ref="I338:J338" si="94">I339</f>
        <v>0</v>
      </c>
      <c r="J338" s="68">
        <f t="shared" si="94"/>
        <v>0</v>
      </c>
    </row>
    <row r="339" spans="1:10" ht="47.25" hidden="1" x14ac:dyDescent="0.2">
      <c r="A339" s="65" t="s">
        <v>36</v>
      </c>
      <c r="B339" s="66" t="s">
        <v>53</v>
      </c>
      <c r="C339" s="58" t="s">
        <v>292</v>
      </c>
      <c r="D339" s="58" t="s">
        <v>293</v>
      </c>
      <c r="E339" s="58" t="s">
        <v>3</v>
      </c>
      <c r="F339" s="58" t="s">
        <v>306</v>
      </c>
      <c r="G339" s="58" t="s">
        <v>37</v>
      </c>
      <c r="H339" s="68"/>
      <c r="I339" s="68"/>
      <c r="J339" s="68"/>
    </row>
    <row r="340" spans="1:10" ht="47.25" hidden="1" x14ac:dyDescent="0.2">
      <c r="A340" s="65" t="s">
        <v>42</v>
      </c>
      <c r="B340" s="66" t="s">
        <v>53</v>
      </c>
      <c r="C340" s="58" t="s">
        <v>292</v>
      </c>
      <c r="D340" s="58" t="s">
        <v>293</v>
      </c>
      <c r="E340" s="58" t="s">
        <v>3</v>
      </c>
      <c r="F340" s="58" t="s">
        <v>306</v>
      </c>
      <c r="G340" s="58" t="s">
        <v>43</v>
      </c>
      <c r="H340" s="68">
        <f>H341</f>
        <v>0</v>
      </c>
      <c r="I340" s="68">
        <f t="shared" ref="I340:J340" si="95">I341</f>
        <v>0</v>
      </c>
      <c r="J340" s="68">
        <f t="shared" si="95"/>
        <v>0</v>
      </c>
    </row>
    <row r="341" spans="1:10" ht="47.25" hidden="1" x14ac:dyDescent="0.2">
      <c r="A341" s="65" t="s">
        <v>44</v>
      </c>
      <c r="B341" s="66" t="s">
        <v>53</v>
      </c>
      <c r="C341" s="58" t="s">
        <v>292</v>
      </c>
      <c r="D341" s="58" t="s">
        <v>293</v>
      </c>
      <c r="E341" s="58" t="s">
        <v>3</v>
      </c>
      <c r="F341" s="58" t="s">
        <v>306</v>
      </c>
      <c r="G341" s="58" t="s">
        <v>45</v>
      </c>
      <c r="H341" s="68"/>
      <c r="I341" s="68"/>
      <c r="J341" s="68"/>
    </row>
    <row r="342" spans="1:10" ht="47.25" hidden="1" x14ac:dyDescent="0.2">
      <c r="A342" s="65" t="s">
        <v>127</v>
      </c>
      <c r="B342" s="66" t="s">
        <v>53</v>
      </c>
      <c r="C342" s="58" t="s">
        <v>292</v>
      </c>
      <c r="D342" s="58" t="s">
        <v>293</v>
      </c>
      <c r="E342" s="58" t="s">
        <v>3</v>
      </c>
      <c r="F342" s="58" t="s">
        <v>361</v>
      </c>
      <c r="G342" s="67" t="s">
        <v>16</v>
      </c>
      <c r="H342" s="68">
        <f>H343</f>
        <v>0</v>
      </c>
      <c r="I342" s="68">
        <f t="shared" ref="I342:J343" si="96">I343</f>
        <v>0</v>
      </c>
      <c r="J342" s="68">
        <f t="shared" si="96"/>
        <v>0</v>
      </c>
    </row>
    <row r="343" spans="1:10" ht="47.25" hidden="1" x14ac:dyDescent="0.2">
      <c r="A343" s="65" t="s">
        <v>42</v>
      </c>
      <c r="B343" s="66" t="s">
        <v>53</v>
      </c>
      <c r="C343" s="58" t="s">
        <v>292</v>
      </c>
      <c r="D343" s="58" t="s">
        <v>293</v>
      </c>
      <c r="E343" s="58" t="s">
        <v>3</v>
      </c>
      <c r="F343" s="58" t="s">
        <v>361</v>
      </c>
      <c r="G343" s="58" t="s">
        <v>43</v>
      </c>
      <c r="H343" s="68">
        <f>H344</f>
        <v>0</v>
      </c>
      <c r="I343" s="68">
        <f t="shared" si="96"/>
        <v>0</v>
      </c>
      <c r="J343" s="68">
        <f t="shared" si="96"/>
        <v>0</v>
      </c>
    </row>
    <row r="344" spans="1:10" ht="47.25" hidden="1" x14ac:dyDescent="0.2">
      <c r="A344" s="65" t="s">
        <v>44</v>
      </c>
      <c r="B344" s="66" t="s">
        <v>53</v>
      </c>
      <c r="C344" s="58" t="s">
        <v>292</v>
      </c>
      <c r="D344" s="58" t="s">
        <v>293</v>
      </c>
      <c r="E344" s="58" t="s">
        <v>3</v>
      </c>
      <c r="F344" s="58" t="s">
        <v>361</v>
      </c>
      <c r="G344" s="58" t="s">
        <v>45</v>
      </c>
      <c r="H344" s="68"/>
      <c r="I344" s="68"/>
      <c r="J344" s="68"/>
    </row>
    <row r="345" spans="1:10" s="63" customFormat="1" ht="31.5" x14ac:dyDescent="0.2">
      <c r="A345" s="65" t="s">
        <v>129</v>
      </c>
      <c r="B345" s="66" t="s">
        <v>53</v>
      </c>
      <c r="C345" s="58" t="s">
        <v>292</v>
      </c>
      <c r="D345" s="58" t="s">
        <v>293</v>
      </c>
      <c r="E345" s="58" t="s">
        <v>3</v>
      </c>
      <c r="F345" s="58" t="s">
        <v>362</v>
      </c>
      <c r="G345" s="67" t="s">
        <v>16</v>
      </c>
      <c r="H345" s="68">
        <f>H346</f>
        <v>390000</v>
      </c>
      <c r="I345" s="68">
        <f t="shared" ref="I345:J346" si="97">I346</f>
        <v>0</v>
      </c>
      <c r="J345" s="68">
        <f t="shared" si="97"/>
        <v>0</v>
      </c>
    </row>
    <row r="346" spans="1:10" s="69" customFormat="1" ht="47.25" x14ac:dyDescent="0.2">
      <c r="A346" s="65" t="s">
        <v>42</v>
      </c>
      <c r="B346" s="66" t="s">
        <v>53</v>
      </c>
      <c r="C346" s="58" t="s">
        <v>292</v>
      </c>
      <c r="D346" s="58" t="s">
        <v>293</v>
      </c>
      <c r="E346" s="58" t="s">
        <v>3</v>
      </c>
      <c r="F346" s="58" t="s">
        <v>362</v>
      </c>
      <c r="G346" s="58" t="s">
        <v>43</v>
      </c>
      <c r="H346" s="68">
        <f>H347</f>
        <v>390000</v>
      </c>
      <c r="I346" s="68">
        <f t="shared" si="97"/>
        <v>0</v>
      </c>
      <c r="J346" s="68">
        <f t="shared" si="97"/>
        <v>0</v>
      </c>
    </row>
    <row r="347" spans="1:10" ht="47.25" x14ac:dyDescent="0.2">
      <c r="A347" s="65" t="s">
        <v>44</v>
      </c>
      <c r="B347" s="66" t="s">
        <v>53</v>
      </c>
      <c r="C347" s="58" t="s">
        <v>292</v>
      </c>
      <c r="D347" s="58" t="s">
        <v>293</v>
      </c>
      <c r="E347" s="58" t="s">
        <v>3</v>
      </c>
      <c r="F347" s="58" t="s">
        <v>362</v>
      </c>
      <c r="G347" s="58" t="s">
        <v>45</v>
      </c>
      <c r="H347" s="68">
        <v>390000</v>
      </c>
      <c r="I347" s="68"/>
      <c r="J347" s="68"/>
    </row>
    <row r="348" spans="1:10" ht="78.75" hidden="1" x14ac:dyDescent="0.2">
      <c r="A348" s="65" t="s">
        <v>131</v>
      </c>
      <c r="B348" s="66" t="s">
        <v>53</v>
      </c>
      <c r="C348" s="58" t="s">
        <v>292</v>
      </c>
      <c r="D348" s="58" t="s">
        <v>293</v>
      </c>
      <c r="E348" s="58" t="s">
        <v>3</v>
      </c>
      <c r="F348" s="58" t="s">
        <v>363</v>
      </c>
      <c r="G348" s="67" t="s">
        <v>16</v>
      </c>
      <c r="H348" s="68">
        <f>H349</f>
        <v>0</v>
      </c>
      <c r="I348" s="68">
        <f t="shared" ref="I348:J349" si="98">I349</f>
        <v>0</v>
      </c>
      <c r="J348" s="68">
        <f t="shared" si="98"/>
        <v>0</v>
      </c>
    </row>
    <row r="349" spans="1:10" ht="47.25" hidden="1" x14ac:dyDescent="0.2">
      <c r="A349" s="65" t="s">
        <v>42</v>
      </c>
      <c r="B349" s="66" t="s">
        <v>53</v>
      </c>
      <c r="C349" s="58" t="s">
        <v>292</v>
      </c>
      <c r="D349" s="58" t="s">
        <v>293</v>
      </c>
      <c r="E349" s="58" t="s">
        <v>3</v>
      </c>
      <c r="F349" s="58" t="s">
        <v>363</v>
      </c>
      <c r="G349" s="58" t="s">
        <v>43</v>
      </c>
      <c r="H349" s="68">
        <f>H350</f>
        <v>0</v>
      </c>
      <c r="I349" s="68">
        <f t="shared" si="98"/>
        <v>0</v>
      </c>
      <c r="J349" s="68">
        <f t="shared" si="98"/>
        <v>0</v>
      </c>
    </row>
    <row r="350" spans="1:10" ht="47.25" hidden="1" x14ac:dyDescent="0.2">
      <c r="A350" s="65" t="s">
        <v>44</v>
      </c>
      <c r="B350" s="66" t="s">
        <v>53</v>
      </c>
      <c r="C350" s="58" t="s">
        <v>292</v>
      </c>
      <c r="D350" s="58" t="s">
        <v>293</v>
      </c>
      <c r="E350" s="58" t="s">
        <v>3</v>
      </c>
      <c r="F350" s="58" t="s">
        <v>363</v>
      </c>
      <c r="G350" s="58" t="s">
        <v>45</v>
      </c>
      <c r="H350" s="68"/>
      <c r="I350" s="68"/>
      <c r="J350" s="68"/>
    </row>
    <row r="351" spans="1:10" ht="31.5" hidden="1" x14ac:dyDescent="0.2">
      <c r="A351" s="65" t="s">
        <v>46</v>
      </c>
      <c r="B351" s="66" t="s">
        <v>53</v>
      </c>
      <c r="C351" s="58" t="s">
        <v>292</v>
      </c>
      <c r="D351" s="58" t="s">
        <v>293</v>
      </c>
      <c r="E351" s="58" t="s">
        <v>3</v>
      </c>
      <c r="F351" s="58" t="s">
        <v>317</v>
      </c>
      <c r="G351" s="67" t="s">
        <v>16</v>
      </c>
      <c r="H351" s="68">
        <f>H352</f>
        <v>0</v>
      </c>
      <c r="I351" s="68">
        <f t="shared" ref="I351:J352" si="99">I352</f>
        <v>0</v>
      </c>
      <c r="J351" s="68">
        <f t="shared" si="99"/>
        <v>0</v>
      </c>
    </row>
    <row r="352" spans="1:10" ht="21.75" hidden="1" customHeight="1" x14ac:dyDescent="0.2">
      <c r="A352" s="65" t="s">
        <v>48</v>
      </c>
      <c r="B352" s="66" t="s">
        <v>53</v>
      </c>
      <c r="C352" s="58" t="s">
        <v>292</v>
      </c>
      <c r="D352" s="58" t="s">
        <v>293</v>
      </c>
      <c r="E352" s="58" t="s">
        <v>3</v>
      </c>
      <c r="F352" s="58" t="s">
        <v>317</v>
      </c>
      <c r="G352" s="58" t="s">
        <v>49</v>
      </c>
      <c r="H352" s="68">
        <f>H353</f>
        <v>0</v>
      </c>
      <c r="I352" s="68">
        <f t="shared" si="99"/>
        <v>0</v>
      </c>
      <c r="J352" s="68">
        <f t="shared" si="99"/>
        <v>0</v>
      </c>
    </row>
    <row r="353" spans="1:10" ht="31.5" hidden="1" x14ac:dyDescent="0.2">
      <c r="A353" s="65" t="s">
        <v>50</v>
      </c>
      <c r="B353" s="66" t="s">
        <v>53</v>
      </c>
      <c r="C353" s="58" t="s">
        <v>292</v>
      </c>
      <c r="D353" s="58" t="s">
        <v>293</v>
      </c>
      <c r="E353" s="58" t="s">
        <v>3</v>
      </c>
      <c r="F353" s="58" t="s">
        <v>317</v>
      </c>
      <c r="G353" s="58" t="s">
        <v>51</v>
      </c>
      <c r="H353" s="68"/>
      <c r="I353" s="68"/>
      <c r="J353" s="68"/>
    </row>
    <row r="354" spans="1:10" s="63" customFormat="1" ht="15.75" x14ac:dyDescent="0.2">
      <c r="A354" s="59" t="s">
        <v>364</v>
      </c>
      <c r="B354" s="60" t="s">
        <v>365</v>
      </c>
      <c r="C354" s="61"/>
      <c r="D354" s="61"/>
      <c r="E354" s="61"/>
      <c r="F354" s="61"/>
      <c r="G354" s="61"/>
      <c r="H354" s="62">
        <f>H355+H378+H410+H390+H370+H374</f>
        <v>259802.44</v>
      </c>
      <c r="I354" s="62">
        <f t="shared" ref="I354:J354" si="100">I355+I378+I410+I390+I370</f>
        <v>0</v>
      </c>
      <c r="J354" s="62">
        <f t="shared" si="100"/>
        <v>0</v>
      </c>
    </row>
    <row r="355" spans="1:10" s="63" customFormat="1" ht="31.5" hidden="1" x14ac:dyDescent="0.2">
      <c r="A355" s="59" t="s">
        <v>27</v>
      </c>
      <c r="B355" s="60">
        <v>15</v>
      </c>
      <c r="C355" s="61" t="s">
        <v>292</v>
      </c>
      <c r="D355" s="61" t="s">
        <v>293</v>
      </c>
      <c r="E355" s="61" t="s">
        <v>28</v>
      </c>
      <c r="F355" s="64" t="s">
        <v>16</v>
      </c>
      <c r="G355" s="64" t="s">
        <v>16</v>
      </c>
      <c r="H355" s="62">
        <f>H356+H359+H367+H364</f>
        <v>0</v>
      </c>
      <c r="I355" s="62">
        <f t="shared" ref="I355:J355" si="101">I356+I359+I367</f>
        <v>0</v>
      </c>
      <c r="J355" s="62">
        <f t="shared" si="101"/>
        <v>0</v>
      </c>
    </row>
    <row r="356" spans="1:10" ht="31.5" hidden="1" x14ac:dyDescent="0.2">
      <c r="A356" s="65" t="s">
        <v>33</v>
      </c>
      <c r="B356" s="66">
        <v>15</v>
      </c>
      <c r="C356" s="58" t="s">
        <v>292</v>
      </c>
      <c r="D356" s="58" t="s">
        <v>293</v>
      </c>
      <c r="E356" s="58" t="s">
        <v>28</v>
      </c>
      <c r="F356" s="58" t="s">
        <v>366</v>
      </c>
      <c r="G356" s="67" t="s">
        <v>16</v>
      </c>
      <c r="H356" s="68">
        <f>H357</f>
        <v>0</v>
      </c>
      <c r="I356" s="68">
        <f t="shared" ref="I356:J357" si="102">I357</f>
        <v>0</v>
      </c>
      <c r="J356" s="68">
        <f t="shared" si="102"/>
        <v>0</v>
      </c>
    </row>
    <row r="357" spans="1:10" ht="110.25" hidden="1" x14ac:dyDescent="0.2">
      <c r="A357" s="65" t="s">
        <v>35</v>
      </c>
      <c r="B357" s="66">
        <v>15</v>
      </c>
      <c r="C357" s="58" t="s">
        <v>292</v>
      </c>
      <c r="D357" s="58" t="s">
        <v>293</v>
      </c>
      <c r="E357" s="58" t="s">
        <v>28</v>
      </c>
      <c r="F357" s="58" t="s">
        <v>366</v>
      </c>
      <c r="G357" s="58" t="s">
        <v>8</v>
      </c>
      <c r="H357" s="68">
        <f>H358</f>
        <v>0</v>
      </c>
      <c r="I357" s="68">
        <f t="shared" si="102"/>
        <v>0</v>
      </c>
      <c r="J357" s="68">
        <f t="shared" si="102"/>
        <v>0</v>
      </c>
    </row>
    <row r="358" spans="1:10" ht="47.25" hidden="1" x14ac:dyDescent="0.2">
      <c r="A358" s="65" t="s">
        <v>36</v>
      </c>
      <c r="B358" s="66">
        <v>15</v>
      </c>
      <c r="C358" s="58" t="s">
        <v>292</v>
      </c>
      <c r="D358" s="58" t="s">
        <v>293</v>
      </c>
      <c r="E358" s="58" t="s">
        <v>28</v>
      </c>
      <c r="F358" s="58" t="s">
        <v>366</v>
      </c>
      <c r="G358" s="58" t="s">
        <v>37</v>
      </c>
      <c r="H358" s="68"/>
      <c r="I358" s="68"/>
      <c r="J358" s="68"/>
    </row>
    <row r="359" spans="1:10" ht="47.25" hidden="1" x14ac:dyDescent="0.2">
      <c r="A359" s="65" t="s">
        <v>40</v>
      </c>
      <c r="B359" s="66">
        <v>15</v>
      </c>
      <c r="C359" s="58" t="s">
        <v>292</v>
      </c>
      <c r="D359" s="58" t="s">
        <v>293</v>
      </c>
      <c r="E359" s="58" t="s">
        <v>28</v>
      </c>
      <c r="F359" s="58" t="s">
        <v>306</v>
      </c>
      <c r="G359" s="67" t="s">
        <v>16</v>
      </c>
      <c r="H359" s="68">
        <f>H360+H362</f>
        <v>0</v>
      </c>
      <c r="I359" s="68">
        <f t="shared" ref="I359:J359" si="103">I360+I362</f>
        <v>0</v>
      </c>
      <c r="J359" s="68">
        <f t="shared" si="103"/>
        <v>0</v>
      </c>
    </row>
    <row r="360" spans="1:10" ht="110.25" hidden="1" x14ac:dyDescent="0.2">
      <c r="A360" s="65" t="s">
        <v>35</v>
      </c>
      <c r="B360" s="66">
        <v>15</v>
      </c>
      <c r="C360" s="58" t="s">
        <v>292</v>
      </c>
      <c r="D360" s="58" t="s">
        <v>293</v>
      </c>
      <c r="E360" s="58" t="s">
        <v>28</v>
      </c>
      <c r="F360" s="58" t="s">
        <v>306</v>
      </c>
      <c r="G360" s="58" t="s">
        <v>8</v>
      </c>
      <c r="H360" s="68">
        <f>H361</f>
        <v>0</v>
      </c>
      <c r="I360" s="68">
        <f t="shared" ref="I360:J360" si="104">I361</f>
        <v>0</v>
      </c>
      <c r="J360" s="68">
        <f t="shared" si="104"/>
        <v>0</v>
      </c>
    </row>
    <row r="361" spans="1:10" s="63" customFormat="1" ht="47.25" hidden="1" x14ac:dyDescent="0.2">
      <c r="A361" s="65" t="s">
        <v>36</v>
      </c>
      <c r="B361" s="66">
        <v>15</v>
      </c>
      <c r="C361" s="58" t="s">
        <v>292</v>
      </c>
      <c r="D361" s="58" t="s">
        <v>293</v>
      </c>
      <c r="E361" s="58" t="s">
        <v>28</v>
      </c>
      <c r="F361" s="58" t="s">
        <v>306</v>
      </c>
      <c r="G361" s="58" t="s">
        <v>37</v>
      </c>
      <c r="H361" s="68"/>
      <c r="I361" s="68"/>
      <c r="J361" s="68"/>
    </row>
    <row r="362" spans="1:10" ht="47.25" hidden="1" x14ac:dyDescent="0.2">
      <c r="A362" s="65" t="s">
        <v>42</v>
      </c>
      <c r="B362" s="66">
        <v>15</v>
      </c>
      <c r="C362" s="58" t="s">
        <v>292</v>
      </c>
      <c r="D362" s="58" t="s">
        <v>293</v>
      </c>
      <c r="E362" s="58" t="s">
        <v>28</v>
      </c>
      <c r="F362" s="58" t="s">
        <v>306</v>
      </c>
      <c r="G362" s="58" t="s">
        <v>43</v>
      </c>
      <c r="H362" s="68">
        <f>H363</f>
        <v>0</v>
      </c>
      <c r="I362" s="68">
        <f t="shared" ref="I362:J362" si="105">I363</f>
        <v>0</v>
      </c>
      <c r="J362" s="68">
        <f t="shared" si="105"/>
        <v>0</v>
      </c>
    </row>
    <row r="363" spans="1:10" ht="47.25" hidden="1" x14ac:dyDescent="0.2">
      <c r="A363" s="65" t="s">
        <v>44</v>
      </c>
      <c r="B363" s="66">
        <v>15</v>
      </c>
      <c r="C363" s="58" t="s">
        <v>292</v>
      </c>
      <c r="D363" s="58" t="s">
        <v>293</v>
      </c>
      <c r="E363" s="58" t="s">
        <v>28</v>
      </c>
      <c r="F363" s="58" t="s">
        <v>306</v>
      </c>
      <c r="G363" s="58" t="s">
        <v>45</v>
      </c>
      <c r="H363" s="68"/>
      <c r="I363" s="68"/>
      <c r="J363" s="68"/>
    </row>
    <row r="364" spans="1:10" ht="47.25" hidden="1" x14ac:dyDescent="0.2">
      <c r="A364" s="2" t="s">
        <v>400</v>
      </c>
      <c r="B364" s="1" t="s">
        <v>365</v>
      </c>
      <c r="C364" s="1" t="s">
        <v>292</v>
      </c>
      <c r="D364" s="1" t="s">
        <v>293</v>
      </c>
      <c r="E364" s="1" t="s">
        <v>28</v>
      </c>
      <c r="F364" s="1">
        <v>80070</v>
      </c>
      <c r="G364" s="1"/>
      <c r="H364" s="68">
        <f>H365</f>
        <v>0</v>
      </c>
      <c r="I364" s="68"/>
      <c r="J364" s="68"/>
    </row>
    <row r="365" spans="1:10" ht="47.25" hidden="1" x14ac:dyDescent="0.2">
      <c r="A365" s="2" t="s">
        <v>42</v>
      </c>
      <c r="B365" s="1" t="s">
        <v>365</v>
      </c>
      <c r="C365" s="1" t="s">
        <v>292</v>
      </c>
      <c r="D365" s="1" t="s">
        <v>293</v>
      </c>
      <c r="E365" s="1" t="s">
        <v>28</v>
      </c>
      <c r="F365" s="1">
        <v>80070</v>
      </c>
      <c r="G365" s="1">
        <v>200</v>
      </c>
      <c r="H365" s="68">
        <f>H366</f>
        <v>0</v>
      </c>
      <c r="I365" s="68"/>
      <c r="J365" s="68"/>
    </row>
    <row r="366" spans="1:10" ht="47.25" hidden="1" x14ac:dyDescent="0.2">
      <c r="A366" s="2" t="s">
        <v>44</v>
      </c>
      <c r="B366" s="1" t="s">
        <v>365</v>
      </c>
      <c r="C366" s="1" t="s">
        <v>292</v>
      </c>
      <c r="D366" s="1" t="s">
        <v>293</v>
      </c>
      <c r="E366" s="1" t="s">
        <v>28</v>
      </c>
      <c r="F366" s="1">
        <v>80070</v>
      </c>
      <c r="G366" s="1">
        <v>240</v>
      </c>
      <c r="H366" s="68">
        <v>0</v>
      </c>
      <c r="I366" s="68"/>
      <c r="J366" s="68"/>
    </row>
    <row r="367" spans="1:10" ht="31.5" hidden="1" x14ac:dyDescent="0.2">
      <c r="A367" s="65" t="s">
        <v>46</v>
      </c>
      <c r="B367" s="66">
        <v>15</v>
      </c>
      <c r="C367" s="58" t="s">
        <v>292</v>
      </c>
      <c r="D367" s="58" t="s">
        <v>293</v>
      </c>
      <c r="E367" s="58" t="s">
        <v>28</v>
      </c>
      <c r="F367" s="58" t="s">
        <v>317</v>
      </c>
      <c r="G367" s="67" t="s">
        <v>16</v>
      </c>
      <c r="H367" s="68">
        <f>H368</f>
        <v>0</v>
      </c>
      <c r="I367" s="68">
        <f t="shared" ref="I367:J368" si="106">I368</f>
        <v>0</v>
      </c>
      <c r="J367" s="68">
        <f t="shared" si="106"/>
        <v>0</v>
      </c>
    </row>
    <row r="368" spans="1:10" s="63" customFormat="1" ht="15.75" hidden="1" x14ac:dyDescent="0.2">
      <c r="A368" s="65" t="s">
        <v>48</v>
      </c>
      <c r="B368" s="66">
        <v>15</v>
      </c>
      <c r="C368" s="58" t="s">
        <v>292</v>
      </c>
      <c r="D368" s="58" t="s">
        <v>293</v>
      </c>
      <c r="E368" s="58" t="s">
        <v>28</v>
      </c>
      <c r="F368" s="58" t="s">
        <v>317</v>
      </c>
      <c r="G368" s="58" t="s">
        <v>49</v>
      </c>
      <c r="H368" s="68">
        <f>H369</f>
        <v>0</v>
      </c>
      <c r="I368" s="68">
        <f t="shared" si="106"/>
        <v>0</v>
      </c>
      <c r="J368" s="68">
        <f t="shared" si="106"/>
        <v>0</v>
      </c>
    </row>
    <row r="369" spans="1:10" s="63" customFormat="1" ht="31.5" hidden="1" x14ac:dyDescent="0.2">
      <c r="A369" s="65" t="s">
        <v>50</v>
      </c>
      <c r="B369" s="66">
        <v>15</v>
      </c>
      <c r="C369" s="58" t="s">
        <v>292</v>
      </c>
      <c r="D369" s="58" t="s">
        <v>293</v>
      </c>
      <c r="E369" s="58" t="s">
        <v>28</v>
      </c>
      <c r="F369" s="58" t="s">
        <v>317</v>
      </c>
      <c r="G369" s="58" t="s">
        <v>51</v>
      </c>
      <c r="H369" s="68"/>
      <c r="I369" s="68"/>
      <c r="J369" s="68"/>
    </row>
    <row r="370" spans="1:10" s="63" customFormat="1" ht="31.5" hidden="1" x14ac:dyDescent="0.2">
      <c r="A370" s="59" t="s">
        <v>4</v>
      </c>
      <c r="B370" s="60" t="s">
        <v>594</v>
      </c>
      <c r="C370" s="61" t="s">
        <v>292</v>
      </c>
      <c r="D370" s="61" t="s">
        <v>293</v>
      </c>
      <c r="E370" s="60" t="s">
        <v>5</v>
      </c>
      <c r="F370" s="60"/>
      <c r="G370" s="60"/>
      <c r="H370" s="62">
        <f>H371</f>
        <v>0</v>
      </c>
      <c r="I370" s="62"/>
      <c r="J370" s="62"/>
    </row>
    <row r="371" spans="1:10" s="63" customFormat="1" ht="47.25" hidden="1" x14ac:dyDescent="0.2">
      <c r="A371" s="65" t="s">
        <v>595</v>
      </c>
      <c r="B371" s="66" t="s">
        <v>594</v>
      </c>
      <c r="C371" s="58" t="s">
        <v>292</v>
      </c>
      <c r="D371" s="58" t="s">
        <v>293</v>
      </c>
      <c r="E371" s="66" t="s">
        <v>5</v>
      </c>
      <c r="F371" s="66" t="s">
        <v>596</v>
      </c>
      <c r="G371" s="66"/>
      <c r="H371" s="68">
        <f>H372</f>
        <v>0</v>
      </c>
      <c r="I371" s="68"/>
      <c r="J371" s="68"/>
    </row>
    <row r="372" spans="1:10" s="63" customFormat="1" ht="110.25" hidden="1" x14ac:dyDescent="0.2">
      <c r="A372" s="65" t="s">
        <v>35</v>
      </c>
      <c r="B372" s="66" t="s">
        <v>594</v>
      </c>
      <c r="C372" s="58" t="s">
        <v>292</v>
      </c>
      <c r="D372" s="58" t="s">
        <v>293</v>
      </c>
      <c r="E372" s="66" t="s">
        <v>5</v>
      </c>
      <c r="F372" s="66" t="s">
        <v>596</v>
      </c>
      <c r="G372" s="66" t="s">
        <v>8</v>
      </c>
      <c r="H372" s="68">
        <f>H373</f>
        <v>0</v>
      </c>
      <c r="I372" s="68"/>
      <c r="J372" s="68"/>
    </row>
    <row r="373" spans="1:10" s="63" customFormat="1" ht="47.25" hidden="1" x14ac:dyDescent="0.2">
      <c r="A373" s="65" t="s">
        <v>36</v>
      </c>
      <c r="B373" s="66" t="s">
        <v>594</v>
      </c>
      <c r="C373" s="58" t="s">
        <v>292</v>
      </c>
      <c r="D373" s="58" t="s">
        <v>293</v>
      </c>
      <c r="E373" s="66" t="s">
        <v>5</v>
      </c>
      <c r="F373" s="66" t="s">
        <v>596</v>
      </c>
      <c r="G373" s="66" t="s">
        <v>37</v>
      </c>
      <c r="H373" s="68"/>
      <c r="I373" s="68"/>
      <c r="J373" s="68"/>
    </row>
    <row r="374" spans="1:10" s="63" customFormat="1" ht="47.25" hidden="1" x14ac:dyDescent="0.2">
      <c r="A374" s="59" t="s">
        <v>119</v>
      </c>
      <c r="B374" s="60" t="s">
        <v>594</v>
      </c>
      <c r="C374" s="61" t="s">
        <v>292</v>
      </c>
      <c r="D374" s="61" t="s">
        <v>293</v>
      </c>
      <c r="E374" s="60" t="s">
        <v>3</v>
      </c>
      <c r="F374" s="60"/>
      <c r="G374" s="60"/>
      <c r="H374" s="62">
        <f>H375</f>
        <v>0</v>
      </c>
      <c r="I374" s="68"/>
      <c r="J374" s="68"/>
    </row>
    <row r="375" spans="1:10" s="63" customFormat="1" ht="47.25" hidden="1" x14ac:dyDescent="0.2">
      <c r="A375" s="65" t="s">
        <v>595</v>
      </c>
      <c r="B375" s="66" t="s">
        <v>594</v>
      </c>
      <c r="C375" s="58" t="s">
        <v>292</v>
      </c>
      <c r="D375" s="58" t="s">
        <v>293</v>
      </c>
      <c r="E375" s="66" t="s">
        <v>3</v>
      </c>
      <c r="F375" s="66" t="s">
        <v>596</v>
      </c>
      <c r="G375" s="66"/>
      <c r="H375" s="68">
        <f>H376</f>
        <v>0</v>
      </c>
      <c r="I375" s="68"/>
      <c r="J375" s="68"/>
    </row>
    <row r="376" spans="1:10" s="63" customFormat="1" ht="110.25" hidden="1" x14ac:dyDescent="0.2">
      <c r="A376" s="65" t="s">
        <v>35</v>
      </c>
      <c r="B376" s="66" t="s">
        <v>594</v>
      </c>
      <c r="C376" s="58" t="s">
        <v>292</v>
      </c>
      <c r="D376" s="58" t="s">
        <v>293</v>
      </c>
      <c r="E376" s="66" t="s">
        <v>3</v>
      </c>
      <c r="F376" s="66" t="s">
        <v>596</v>
      </c>
      <c r="G376" s="66" t="s">
        <v>8</v>
      </c>
      <c r="H376" s="68">
        <f>H377</f>
        <v>0</v>
      </c>
      <c r="I376" s="68"/>
      <c r="J376" s="68"/>
    </row>
    <row r="377" spans="1:10" s="63" customFormat="1" ht="47.25" hidden="1" x14ac:dyDescent="0.2">
      <c r="A377" s="65" t="s">
        <v>36</v>
      </c>
      <c r="B377" s="66" t="s">
        <v>594</v>
      </c>
      <c r="C377" s="58" t="s">
        <v>292</v>
      </c>
      <c r="D377" s="58" t="s">
        <v>293</v>
      </c>
      <c r="E377" s="66" t="s">
        <v>3</v>
      </c>
      <c r="F377" s="66" t="s">
        <v>596</v>
      </c>
      <c r="G377" s="66" t="s">
        <v>37</v>
      </c>
      <c r="H377" s="68"/>
      <c r="I377" s="68"/>
      <c r="J377" s="68"/>
    </row>
    <row r="378" spans="1:10" s="63" customFormat="1" ht="31.5" x14ac:dyDescent="0.2">
      <c r="A378" s="59" t="s">
        <v>133</v>
      </c>
      <c r="B378" s="60" t="s">
        <v>365</v>
      </c>
      <c r="C378" s="61" t="s">
        <v>292</v>
      </c>
      <c r="D378" s="61" t="s">
        <v>293</v>
      </c>
      <c r="E378" s="61" t="s">
        <v>6</v>
      </c>
      <c r="F378" s="61"/>
      <c r="G378" s="61"/>
      <c r="H378" s="62">
        <f>H382+H385+H379</f>
        <v>138302.44</v>
      </c>
      <c r="I378" s="62">
        <f t="shared" ref="I378:J378" si="107">I382+I385</f>
        <v>0</v>
      </c>
      <c r="J378" s="62">
        <f t="shared" si="107"/>
        <v>0</v>
      </c>
    </row>
    <row r="379" spans="1:10" s="63" customFormat="1" ht="47.25" hidden="1" x14ac:dyDescent="0.2">
      <c r="A379" s="65" t="s">
        <v>595</v>
      </c>
      <c r="B379" s="66" t="s">
        <v>594</v>
      </c>
      <c r="C379" s="58" t="s">
        <v>292</v>
      </c>
      <c r="D379" s="58" t="s">
        <v>293</v>
      </c>
      <c r="E379" s="66" t="s">
        <v>3</v>
      </c>
      <c r="F379" s="66" t="s">
        <v>596</v>
      </c>
      <c r="G379" s="66"/>
      <c r="H379" s="68">
        <f>H380</f>
        <v>0</v>
      </c>
      <c r="I379" s="68"/>
      <c r="J379" s="68"/>
    </row>
    <row r="380" spans="1:10" s="63" customFormat="1" ht="110.25" hidden="1" x14ac:dyDescent="0.2">
      <c r="A380" s="65" t="s">
        <v>35</v>
      </c>
      <c r="B380" s="66" t="s">
        <v>594</v>
      </c>
      <c r="C380" s="58" t="s">
        <v>292</v>
      </c>
      <c r="D380" s="58" t="s">
        <v>293</v>
      </c>
      <c r="E380" s="66" t="s">
        <v>3</v>
      </c>
      <c r="F380" s="66" t="s">
        <v>596</v>
      </c>
      <c r="G380" s="66" t="s">
        <v>8</v>
      </c>
      <c r="H380" s="68">
        <f>H381</f>
        <v>0</v>
      </c>
      <c r="I380" s="68"/>
      <c r="J380" s="68"/>
    </row>
    <row r="381" spans="1:10" s="63" customFormat="1" ht="47.25" hidden="1" x14ac:dyDescent="0.2">
      <c r="A381" s="65" t="s">
        <v>36</v>
      </c>
      <c r="B381" s="66" t="s">
        <v>594</v>
      </c>
      <c r="C381" s="58" t="s">
        <v>292</v>
      </c>
      <c r="D381" s="58" t="s">
        <v>293</v>
      </c>
      <c r="E381" s="66" t="s">
        <v>3</v>
      </c>
      <c r="F381" s="66" t="s">
        <v>596</v>
      </c>
      <c r="G381" s="66" t="s">
        <v>37</v>
      </c>
      <c r="H381" s="68"/>
      <c r="I381" s="68"/>
      <c r="J381" s="68"/>
    </row>
    <row r="382" spans="1:10" ht="15.75" hidden="1" x14ac:dyDescent="0.2">
      <c r="A382" s="65" t="s">
        <v>144</v>
      </c>
      <c r="B382" s="66" t="s">
        <v>365</v>
      </c>
      <c r="C382" s="58" t="s">
        <v>292</v>
      </c>
      <c r="D382" s="58" t="s">
        <v>293</v>
      </c>
      <c r="E382" s="58" t="s">
        <v>6</v>
      </c>
      <c r="F382" s="58" t="s">
        <v>367</v>
      </c>
      <c r="G382" s="67" t="s">
        <v>16</v>
      </c>
      <c r="H382" s="68">
        <f>H383</f>
        <v>0</v>
      </c>
      <c r="I382" s="68">
        <f t="shared" ref="I382:J383" si="108">I383</f>
        <v>0</v>
      </c>
      <c r="J382" s="68">
        <f t="shared" si="108"/>
        <v>0</v>
      </c>
    </row>
    <row r="383" spans="1:10" ht="15.75" hidden="1" x14ac:dyDescent="0.2">
      <c r="A383" s="65" t="s">
        <v>48</v>
      </c>
      <c r="B383" s="66" t="s">
        <v>365</v>
      </c>
      <c r="C383" s="58" t="s">
        <v>292</v>
      </c>
      <c r="D383" s="58" t="s">
        <v>293</v>
      </c>
      <c r="E383" s="58" t="s">
        <v>6</v>
      </c>
      <c r="F383" s="58" t="s">
        <v>367</v>
      </c>
      <c r="G383" s="58" t="s">
        <v>49</v>
      </c>
      <c r="H383" s="68">
        <f>H384</f>
        <v>0</v>
      </c>
      <c r="I383" s="68">
        <f t="shared" si="108"/>
        <v>0</v>
      </c>
      <c r="J383" s="68">
        <f t="shared" si="108"/>
        <v>0</v>
      </c>
    </row>
    <row r="384" spans="1:10" s="63" customFormat="1" ht="15.75" hidden="1" x14ac:dyDescent="0.2">
      <c r="A384" s="65" t="s">
        <v>142</v>
      </c>
      <c r="B384" s="66" t="s">
        <v>365</v>
      </c>
      <c r="C384" s="58" t="s">
        <v>292</v>
      </c>
      <c r="D384" s="58" t="s">
        <v>293</v>
      </c>
      <c r="E384" s="58" t="s">
        <v>6</v>
      </c>
      <c r="F384" s="58" t="s">
        <v>367</v>
      </c>
      <c r="G384" s="58" t="s">
        <v>143</v>
      </c>
      <c r="H384" s="68"/>
      <c r="I384" s="68"/>
      <c r="J384" s="68"/>
    </row>
    <row r="385" spans="1:10" s="63" customFormat="1" ht="33.75" customHeight="1" x14ac:dyDescent="0.2">
      <c r="A385" s="65" t="s">
        <v>140</v>
      </c>
      <c r="B385" s="66" t="s">
        <v>365</v>
      </c>
      <c r="C385" s="58" t="s">
        <v>292</v>
      </c>
      <c r="D385" s="58" t="s">
        <v>293</v>
      </c>
      <c r="E385" s="58" t="s">
        <v>6</v>
      </c>
      <c r="F385" s="58" t="s">
        <v>368</v>
      </c>
      <c r="G385" s="67" t="s">
        <v>16</v>
      </c>
      <c r="H385" s="68">
        <f>H388+H386</f>
        <v>138302.44</v>
      </c>
      <c r="I385" s="68">
        <f>I388</f>
        <v>0</v>
      </c>
      <c r="J385" s="68">
        <f>J388</f>
        <v>0</v>
      </c>
    </row>
    <row r="386" spans="1:10" s="63" customFormat="1" ht="26.25" hidden="1" customHeight="1" x14ac:dyDescent="0.2">
      <c r="A386" s="65" t="s">
        <v>151</v>
      </c>
      <c r="B386" s="66" t="s">
        <v>365</v>
      </c>
      <c r="C386" s="58" t="s">
        <v>292</v>
      </c>
      <c r="D386" s="58" t="s">
        <v>293</v>
      </c>
      <c r="E386" s="58" t="s">
        <v>6</v>
      </c>
      <c r="F386" s="58" t="s">
        <v>368</v>
      </c>
      <c r="G386" s="70">
        <v>500</v>
      </c>
      <c r="H386" s="68">
        <f>H387</f>
        <v>0</v>
      </c>
      <c r="I386" s="68"/>
      <c r="J386" s="68"/>
    </row>
    <row r="387" spans="1:10" s="63" customFormat="1" ht="26.25" hidden="1" customHeight="1" x14ac:dyDescent="0.2">
      <c r="A387" s="65" t="s">
        <v>13</v>
      </c>
      <c r="B387" s="66" t="s">
        <v>365</v>
      </c>
      <c r="C387" s="58" t="s">
        <v>292</v>
      </c>
      <c r="D387" s="58" t="s">
        <v>293</v>
      </c>
      <c r="E387" s="58" t="s">
        <v>6</v>
      </c>
      <c r="F387" s="58" t="s">
        <v>368</v>
      </c>
      <c r="G387" s="70">
        <v>540</v>
      </c>
      <c r="H387" s="68"/>
      <c r="I387" s="68"/>
      <c r="J387" s="68"/>
    </row>
    <row r="388" spans="1:10" ht="26.25" customHeight="1" x14ac:dyDescent="0.2">
      <c r="A388" s="65" t="s">
        <v>48</v>
      </c>
      <c r="B388" s="66" t="s">
        <v>365</v>
      </c>
      <c r="C388" s="58" t="s">
        <v>292</v>
      </c>
      <c r="D388" s="58" t="s">
        <v>293</v>
      </c>
      <c r="E388" s="58" t="s">
        <v>6</v>
      </c>
      <c r="F388" s="58" t="s">
        <v>368</v>
      </c>
      <c r="G388" s="58" t="s">
        <v>49</v>
      </c>
      <c r="H388" s="68">
        <f>H389</f>
        <v>138302.44</v>
      </c>
      <c r="I388" s="68">
        <f t="shared" ref="I388:J388" si="109">I389</f>
        <v>0</v>
      </c>
      <c r="J388" s="68">
        <f t="shared" si="109"/>
        <v>0</v>
      </c>
    </row>
    <row r="389" spans="1:10" ht="26.25" customHeight="1" x14ac:dyDescent="0.2">
      <c r="A389" s="65" t="s">
        <v>142</v>
      </c>
      <c r="B389" s="66" t="s">
        <v>365</v>
      </c>
      <c r="C389" s="58" t="s">
        <v>292</v>
      </c>
      <c r="D389" s="58" t="s">
        <v>293</v>
      </c>
      <c r="E389" s="58" t="s">
        <v>6</v>
      </c>
      <c r="F389" s="58" t="s">
        <v>368</v>
      </c>
      <c r="G389" s="58" t="s">
        <v>143</v>
      </c>
      <c r="H389" s="68">
        <f>138302.44</f>
        <v>138302.44</v>
      </c>
      <c r="I389" s="68"/>
      <c r="J389" s="68"/>
    </row>
    <row r="390" spans="1:10" ht="31.5" x14ac:dyDescent="0.2">
      <c r="A390" s="59" t="s">
        <v>158</v>
      </c>
      <c r="B390" s="60" t="s">
        <v>365</v>
      </c>
      <c r="C390" s="61">
        <v>0</v>
      </c>
      <c r="D390" s="61" t="s">
        <v>293</v>
      </c>
      <c r="E390" s="61">
        <v>916</v>
      </c>
      <c r="F390" s="61"/>
      <c r="G390" s="61"/>
      <c r="H390" s="62">
        <f>H394+H404+H407+H391</f>
        <v>114500</v>
      </c>
      <c r="I390" s="62"/>
      <c r="J390" s="62"/>
    </row>
    <row r="391" spans="1:10" ht="47.25" hidden="1" x14ac:dyDescent="0.2">
      <c r="A391" s="65" t="s">
        <v>595</v>
      </c>
      <c r="B391" s="66" t="s">
        <v>594</v>
      </c>
      <c r="C391" s="58" t="s">
        <v>292</v>
      </c>
      <c r="D391" s="58" t="s">
        <v>293</v>
      </c>
      <c r="E391" s="66" t="s">
        <v>5</v>
      </c>
      <c r="F391" s="66" t="s">
        <v>596</v>
      </c>
      <c r="G391" s="66"/>
      <c r="H391" s="68">
        <f>H392</f>
        <v>0</v>
      </c>
      <c r="I391" s="68"/>
      <c r="J391" s="68"/>
    </row>
    <row r="392" spans="1:10" ht="110.25" hidden="1" x14ac:dyDescent="0.2">
      <c r="A392" s="65" t="s">
        <v>35</v>
      </c>
      <c r="B392" s="66" t="s">
        <v>594</v>
      </c>
      <c r="C392" s="58" t="s">
        <v>292</v>
      </c>
      <c r="D392" s="58" t="s">
        <v>293</v>
      </c>
      <c r="E392" s="66" t="s">
        <v>5</v>
      </c>
      <c r="F392" s="66" t="s">
        <v>596</v>
      </c>
      <c r="G392" s="66" t="s">
        <v>8</v>
      </c>
      <c r="H392" s="68">
        <f>H393</f>
        <v>0</v>
      </c>
      <c r="I392" s="68"/>
      <c r="J392" s="68"/>
    </row>
    <row r="393" spans="1:10" ht="47.25" hidden="1" x14ac:dyDescent="0.2">
      <c r="A393" s="65" t="s">
        <v>36</v>
      </c>
      <c r="B393" s="66" t="s">
        <v>594</v>
      </c>
      <c r="C393" s="58" t="s">
        <v>292</v>
      </c>
      <c r="D393" s="58" t="s">
        <v>293</v>
      </c>
      <c r="E393" s="66" t="s">
        <v>5</v>
      </c>
      <c r="F393" s="66" t="s">
        <v>596</v>
      </c>
      <c r="G393" s="66" t="s">
        <v>37</v>
      </c>
      <c r="H393" s="68"/>
      <c r="I393" s="68"/>
      <c r="J393" s="68"/>
    </row>
    <row r="394" spans="1:10" ht="42" customHeight="1" x14ac:dyDescent="0.2">
      <c r="A394" s="65" t="s">
        <v>140</v>
      </c>
      <c r="B394" s="66" t="s">
        <v>365</v>
      </c>
      <c r="C394" s="58">
        <v>0</v>
      </c>
      <c r="D394" s="58" t="s">
        <v>293</v>
      </c>
      <c r="E394" s="58">
        <v>916</v>
      </c>
      <c r="F394" s="58" t="s">
        <v>368</v>
      </c>
      <c r="G394" s="58"/>
      <c r="H394" s="68">
        <f>H401+H397+H395+H399</f>
        <v>114500</v>
      </c>
      <c r="I394" s="68"/>
      <c r="J394" s="68"/>
    </row>
    <row r="395" spans="1:10" ht="59.25" hidden="1" customHeight="1" x14ac:dyDescent="0.2">
      <c r="A395" s="65" t="s">
        <v>42</v>
      </c>
      <c r="B395" s="66" t="s">
        <v>365</v>
      </c>
      <c r="C395" s="58">
        <v>0</v>
      </c>
      <c r="D395" s="58" t="s">
        <v>293</v>
      </c>
      <c r="E395" s="58">
        <v>916</v>
      </c>
      <c r="F395" s="58" t="s">
        <v>368</v>
      </c>
      <c r="G395" s="58">
        <v>200</v>
      </c>
      <c r="H395" s="68">
        <f>H396</f>
        <v>0</v>
      </c>
      <c r="I395" s="68"/>
      <c r="J395" s="68"/>
    </row>
    <row r="396" spans="1:10" ht="56.25" hidden="1" customHeight="1" x14ac:dyDescent="0.2">
      <c r="A396" s="65" t="s">
        <v>44</v>
      </c>
      <c r="B396" s="66" t="s">
        <v>365</v>
      </c>
      <c r="C396" s="58">
        <v>0</v>
      </c>
      <c r="D396" s="58" t="s">
        <v>293</v>
      </c>
      <c r="E396" s="58">
        <v>916</v>
      </c>
      <c r="F396" s="58" t="s">
        <v>368</v>
      </c>
      <c r="G396" s="58">
        <v>240</v>
      </c>
      <c r="H396" s="68"/>
      <c r="I396" s="68"/>
      <c r="J396" s="68"/>
    </row>
    <row r="397" spans="1:10" ht="31.5" x14ac:dyDescent="0.2">
      <c r="A397" s="65" t="s">
        <v>115</v>
      </c>
      <c r="B397" s="66" t="s">
        <v>365</v>
      </c>
      <c r="C397" s="58">
        <v>0</v>
      </c>
      <c r="D397" s="58" t="s">
        <v>293</v>
      </c>
      <c r="E397" s="58">
        <v>916</v>
      </c>
      <c r="F397" s="58" t="s">
        <v>368</v>
      </c>
      <c r="G397" s="58">
        <v>300</v>
      </c>
      <c r="H397" s="68">
        <f>H398</f>
        <v>2000</v>
      </c>
      <c r="I397" s="68"/>
      <c r="J397" s="68"/>
    </row>
    <row r="398" spans="1:10" ht="47.25" x14ac:dyDescent="0.2">
      <c r="A398" s="65" t="s">
        <v>117</v>
      </c>
      <c r="B398" s="66" t="s">
        <v>365</v>
      </c>
      <c r="C398" s="58">
        <v>0</v>
      </c>
      <c r="D398" s="58" t="s">
        <v>293</v>
      </c>
      <c r="E398" s="58">
        <v>916</v>
      </c>
      <c r="F398" s="58" t="s">
        <v>368</v>
      </c>
      <c r="G398" s="58">
        <v>320</v>
      </c>
      <c r="H398" s="68">
        <v>2000</v>
      </c>
      <c r="I398" s="68"/>
      <c r="J398" s="68"/>
    </row>
    <row r="399" spans="1:10" ht="47.25" hidden="1" x14ac:dyDescent="0.2">
      <c r="A399" s="39" t="s">
        <v>218</v>
      </c>
      <c r="B399" s="66" t="s">
        <v>365</v>
      </c>
      <c r="C399" s="58">
        <v>0</v>
      </c>
      <c r="D399" s="58" t="s">
        <v>293</v>
      </c>
      <c r="E399" s="58">
        <v>916</v>
      </c>
      <c r="F399" s="58" t="s">
        <v>368</v>
      </c>
      <c r="G399" s="58">
        <v>400</v>
      </c>
      <c r="H399" s="68">
        <f>H400</f>
        <v>0</v>
      </c>
      <c r="I399" s="68"/>
      <c r="J399" s="68"/>
    </row>
    <row r="400" spans="1:10" ht="15.75" hidden="1" x14ac:dyDescent="0.2">
      <c r="A400" s="39" t="s">
        <v>220</v>
      </c>
      <c r="B400" s="66" t="s">
        <v>365</v>
      </c>
      <c r="C400" s="58">
        <v>0</v>
      </c>
      <c r="D400" s="58" t="s">
        <v>293</v>
      </c>
      <c r="E400" s="58">
        <v>916</v>
      </c>
      <c r="F400" s="58" t="s">
        <v>368</v>
      </c>
      <c r="G400" s="58">
        <v>410</v>
      </c>
      <c r="H400" s="68">
        <v>0</v>
      </c>
      <c r="I400" s="68"/>
      <c r="J400" s="68"/>
    </row>
    <row r="401" spans="1:10" ht="22.5" customHeight="1" x14ac:dyDescent="0.2">
      <c r="A401" s="65" t="s">
        <v>48</v>
      </c>
      <c r="B401" s="66" t="s">
        <v>365</v>
      </c>
      <c r="C401" s="58">
        <v>0</v>
      </c>
      <c r="D401" s="58" t="s">
        <v>293</v>
      </c>
      <c r="E401" s="58">
        <v>916</v>
      </c>
      <c r="F401" s="58" t="s">
        <v>368</v>
      </c>
      <c r="G401" s="58">
        <v>800</v>
      </c>
      <c r="H401" s="68">
        <f>H403+H402</f>
        <v>112500</v>
      </c>
      <c r="I401" s="68"/>
      <c r="J401" s="68"/>
    </row>
    <row r="402" spans="1:10" ht="79.5" hidden="1" customHeight="1" x14ac:dyDescent="0.2">
      <c r="A402" s="65" t="s">
        <v>431</v>
      </c>
      <c r="B402" s="66" t="s">
        <v>365</v>
      </c>
      <c r="C402" s="58">
        <v>0</v>
      </c>
      <c r="D402" s="58" t="s">
        <v>293</v>
      </c>
      <c r="E402" s="58">
        <v>916</v>
      </c>
      <c r="F402" s="58" t="s">
        <v>368</v>
      </c>
      <c r="G402" s="58">
        <v>830</v>
      </c>
      <c r="H402" s="68"/>
      <c r="I402" s="68"/>
      <c r="J402" s="68"/>
    </row>
    <row r="403" spans="1:10" ht="31.5" x14ac:dyDescent="0.2">
      <c r="A403" s="65" t="s">
        <v>50</v>
      </c>
      <c r="B403" s="66" t="s">
        <v>365</v>
      </c>
      <c r="C403" s="58">
        <v>0</v>
      </c>
      <c r="D403" s="58" t="s">
        <v>293</v>
      </c>
      <c r="E403" s="58">
        <v>916</v>
      </c>
      <c r="F403" s="58" t="s">
        <v>368</v>
      </c>
      <c r="G403" s="58">
        <v>850</v>
      </c>
      <c r="H403" s="68">
        <v>112500</v>
      </c>
      <c r="I403" s="68"/>
      <c r="J403" s="68"/>
    </row>
    <row r="404" spans="1:10" ht="157.5" hidden="1" x14ac:dyDescent="0.2">
      <c r="A404" s="65" t="s">
        <v>418</v>
      </c>
      <c r="B404" s="66" t="s">
        <v>594</v>
      </c>
      <c r="C404" s="58" t="s">
        <v>292</v>
      </c>
      <c r="D404" s="58" t="s">
        <v>293</v>
      </c>
      <c r="E404" s="58">
        <v>916</v>
      </c>
      <c r="F404" s="58">
        <v>58530</v>
      </c>
      <c r="G404" s="58"/>
      <c r="H404" s="68">
        <f>H405</f>
        <v>0</v>
      </c>
      <c r="I404" s="68"/>
      <c r="J404" s="68"/>
    </row>
    <row r="405" spans="1:10" ht="47.25" hidden="1" x14ac:dyDescent="0.2">
      <c r="A405" s="65" t="s">
        <v>42</v>
      </c>
      <c r="B405" s="66" t="s">
        <v>594</v>
      </c>
      <c r="C405" s="58" t="s">
        <v>292</v>
      </c>
      <c r="D405" s="58" t="s">
        <v>293</v>
      </c>
      <c r="E405" s="58">
        <v>916</v>
      </c>
      <c r="F405" s="58">
        <v>58530</v>
      </c>
      <c r="G405" s="58">
        <v>200</v>
      </c>
      <c r="H405" s="68">
        <f>H406</f>
        <v>0</v>
      </c>
      <c r="I405" s="68"/>
      <c r="J405" s="68"/>
    </row>
    <row r="406" spans="1:10" ht="47.25" hidden="1" x14ac:dyDescent="0.2">
      <c r="A406" s="65" t="s">
        <v>44</v>
      </c>
      <c r="B406" s="66" t="s">
        <v>594</v>
      </c>
      <c r="C406" s="58" t="s">
        <v>292</v>
      </c>
      <c r="D406" s="58" t="s">
        <v>293</v>
      </c>
      <c r="E406" s="58">
        <v>916</v>
      </c>
      <c r="F406" s="58">
        <v>58530</v>
      </c>
      <c r="G406" s="58">
        <v>240</v>
      </c>
      <c r="H406" s="68"/>
      <c r="I406" s="68"/>
      <c r="J406" s="68"/>
    </row>
    <row r="407" spans="1:10" ht="31.5" hidden="1" x14ac:dyDescent="0.2">
      <c r="A407" s="65" t="s">
        <v>411</v>
      </c>
      <c r="B407" s="66" t="s">
        <v>594</v>
      </c>
      <c r="C407" s="58" t="s">
        <v>292</v>
      </c>
      <c r="D407" s="58" t="s">
        <v>293</v>
      </c>
      <c r="E407" s="58">
        <v>916</v>
      </c>
      <c r="F407" s="58">
        <v>80060</v>
      </c>
      <c r="G407" s="58"/>
      <c r="H407" s="68">
        <f>H408</f>
        <v>0</v>
      </c>
      <c r="I407" s="68"/>
      <c r="J407" s="68"/>
    </row>
    <row r="408" spans="1:10" ht="15.75" hidden="1" x14ac:dyDescent="0.2">
      <c r="A408" s="65" t="s">
        <v>48</v>
      </c>
      <c r="B408" s="66" t="s">
        <v>594</v>
      </c>
      <c r="C408" s="58" t="s">
        <v>292</v>
      </c>
      <c r="D408" s="58" t="s">
        <v>293</v>
      </c>
      <c r="E408" s="58">
        <v>916</v>
      </c>
      <c r="F408" s="58">
        <v>80060</v>
      </c>
      <c r="G408" s="58">
        <v>800</v>
      </c>
      <c r="H408" s="68">
        <f>H409</f>
        <v>0</v>
      </c>
      <c r="I408" s="68"/>
      <c r="J408" s="68"/>
    </row>
    <row r="409" spans="1:10" ht="15.75" hidden="1" x14ac:dyDescent="0.2">
      <c r="A409" s="65" t="s">
        <v>413</v>
      </c>
      <c r="B409" s="66" t="s">
        <v>594</v>
      </c>
      <c r="C409" s="58" t="s">
        <v>292</v>
      </c>
      <c r="D409" s="58" t="s">
        <v>293</v>
      </c>
      <c r="E409" s="58">
        <v>916</v>
      </c>
      <c r="F409" s="58">
        <v>80060</v>
      </c>
      <c r="G409" s="58">
        <v>880</v>
      </c>
      <c r="H409" s="68"/>
      <c r="I409" s="68"/>
      <c r="J409" s="68"/>
    </row>
    <row r="410" spans="1:10" s="63" customFormat="1" ht="31.5" x14ac:dyDescent="0.2">
      <c r="A410" s="59" t="s">
        <v>282</v>
      </c>
      <c r="B410" s="60" t="s">
        <v>365</v>
      </c>
      <c r="C410" s="61" t="s">
        <v>292</v>
      </c>
      <c r="D410" s="61" t="s">
        <v>293</v>
      </c>
      <c r="E410" s="61" t="s">
        <v>283</v>
      </c>
      <c r="F410" s="64" t="s">
        <v>16</v>
      </c>
      <c r="G410" s="64" t="s">
        <v>16</v>
      </c>
      <c r="H410" s="62">
        <f>H411+H416+H419</f>
        <v>7000</v>
      </c>
      <c r="I410" s="62">
        <f t="shared" ref="I410:J410" si="110">I411+I416+I419</f>
        <v>0</v>
      </c>
      <c r="J410" s="62">
        <f t="shared" si="110"/>
        <v>0</v>
      </c>
    </row>
    <row r="411" spans="1:10" ht="47.25" x14ac:dyDescent="0.2">
      <c r="A411" s="65" t="s">
        <v>40</v>
      </c>
      <c r="B411" s="66" t="s">
        <v>365</v>
      </c>
      <c r="C411" s="58" t="s">
        <v>292</v>
      </c>
      <c r="D411" s="58" t="s">
        <v>293</v>
      </c>
      <c r="E411" s="58" t="s">
        <v>283</v>
      </c>
      <c r="F411" s="58" t="s">
        <v>306</v>
      </c>
      <c r="G411" s="67" t="s">
        <v>16</v>
      </c>
      <c r="H411" s="68">
        <f>H412+H414</f>
        <v>7000</v>
      </c>
      <c r="I411" s="68">
        <f t="shared" ref="I411:J411" si="111">I412+I414</f>
        <v>0</v>
      </c>
      <c r="J411" s="68">
        <f t="shared" si="111"/>
        <v>0</v>
      </c>
    </row>
    <row r="412" spans="1:10" ht="110.25" hidden="1" x14ac:dyDescent="0.2">
      <c r="A412" s="65" t="s">
        <v>35</v>
      </c>
      <c r="B412" s="66" t="s">
        <v>365</v>
      </c>
      <c r="C412" s="58" t="s">
        <v>292</v>
      </c>
      <c r="D412" s="58" t="s">
        <v>293</v>
      </c>
      <c r="E412" s="58" t="s">
        <v>283</v>
      </c>
      <c r="F412" s="58" t="s">
        <v>306</v>
      </c>
      <c r="G412" s="58" t="s">
        <v>8</v>
      </c>
      <c r="H412" s="68">
        <f>H413</f>
        <v>0</v>
      </c>
      <c r="I412" s="68">
        <f t="shared" ref="I412:J412" si="112">I413</f>
        <v>0</v>
      </c>
      <c r="J412" s="68">
        <f t="shared" si="112"/>
        <v>0</v>
      </c>
    </row>
    <row r="413" spans="1:10" ht="47.25" hidden="1" x14ac:dyDescent="0.2">
      <c r="A413" s="65" t="s">
        <v>36</v>
      </c>
      <c r="B413" s="66" t="s">
        <v>365</v>
      </c>
      <c r="C413" s="58" t="s">
        <v>292</v>
      </c>
      <c r="D413" s="58" t="s">
        <v>293</v>
      </c>
      <c r="E413" s="58" t="s">
        <v>283</v>
      </c>
      <c r="F413" s="58" t="s">
        <v>306</v>
      </c>
      <c r="G413" s="58" t="s">
        <v>37</v>
      </c>
      <c r="H413" s="68"/>
      <c r="I413" s="68"/>
      <c r="J413" s="68"/>
    </row>
    <row r="414" spans="1:10" ht="47.25" x14ac:dyDescent="0.2">
      <c r="A414" s="65" t="s">
        <v>42</v>
      </c>
      <c r="B414" s="66" t="s">
        <v>365</v>
      </c>
      <c r="C414" s="58" t="s">
        <v>292</v>
      </c>
      <c r="D414" s="58" t="s">
        <v>293</v>
      </c>
      <c r="E414" s="58" t="s">
        <v>283</v>
      </c>
      <c r="F414" s="58" t="s">
        <v>306</v>
      </c>
      <c r="G414" s="58" t="s">
        <v>43</v>
      </c>
      <c r="H414" s="68">
        <f>H415</f>
        <v>7000</v>
      </c>
      <c r="I414" s="68">
        <f t="shared" ref="I414:J414" si="113">I415</f>
        <v>0</v>
      </c>
      <c r="J414" s="68">
        <f t="shared" si="113"/>
        <v>0</v>
      </c>
    </row>
    <row r="415" spans="1:10" ht="47.25" x14ac:dyDescent="0.2">
      <c r="A415" s="65" t="s">
        <v>44</v>
      </c>
      <c r="B415" s="66" t="s">
        <v>365</v>
      </c>
      <c r="C415" s="58" t="s">
        <v>292</v>
      </c>
      <c r="D415" s="58" t="s">
        <v>293</v>
      </c>
      <c r="E415" s="58" t="s">
        <v>283</v>
      </c>
      <c r="F415" s="58" t="s">
        <v>306</v>
      </c>
      <c r="G415" s="58" t="s">
        <v>45</v>
      </c>
      <c r="H415" s="68">
        <v>7000</v>
      </c>
      <c r="I415" s="68"/>
      <c r="J415" s="68"/>
    </row>
    <row r="416" spans="1:10" ht="63" hidden="1" x14ac:dyDescent="0.2">
      <c r="A416" s="65" t="s">
        <v>284</v>
      </c>
      <c r="B416" s="66" t="s">
        <v>365</v>
      </c>
      <c r="C416" s="58" t="s">
        <v>292</v>
      </c>
      <c r="D416" s="58" t="s">
        <v>293</v>
      </c>
      <c r="E416" s="58" t="s">
        <v>283</v>
      </c>
      <c r="F416" s="58" t="s">
        <v>369</v>
      </c>
      <c r="G416" s="67" t="s">
        <v>16</v>
      </c>
      <c r="H416" s="68">
        <f>H417</f>
        <v>0</v>
      </c>
      <c r="I416" s="68">
        <f t="shared" ref="I416:J417" si="114">I417</f>
        <v>0</v>
      </c>
      <c r="J416" s="68">
        <f t="shared" si="114"/>
        <v>0</v>
      </c>
    </row>
    <row r="417" spans="1:10" ht="110.25" hidden="1" x14ac:dyDescent="0.2">
      <c r="A417" s="65" t="s">
        <v>35</v>
      </c>
      <c r="B417" s="66" t="s">
        <v>365</v>
      </c>
      <c r="C417" s="58" t="s">
        <v>292</v>
      </c>
      <c r="D417" s="58" t="s">
        <v>293</v>
      </c>
      <c r="E417" s="58" t="s">
        <v>283</v>
      </c>
      <c r="F417" s="58" t="s">
        <v>369</v>
      </c>
      <c r="G417" s="58" t="s">
        <v>8</v>
      </c>
      <c r="H417" s="68">
        <f>H418</f>
        <v>0</v>
      </c>
      <c r="I417" s="68">
        <f t="shared" si="114"/>
        <v>0</v>
      </c>
      <c r="J417" s="68">
        <f t="shared" si="114"/>
        <v>0</v>
      </c>
    </row>
    <row r="418" spans="1:10" ht="47.25" hidden="1" x14ac:dyDescent="0.2">
      <c r="A418" s="65" t="s">
        <v>36</v>
      </c>
      <c r="B418" s="66" t="s">
        <v>365</v>
      </c>
      <c r="C418" s="58" t="s">
        <v>292</v>
      </c>
      <c r="D418" s="58" t="s">
        <v>293</v>
      </c>
      <c r="E418" s="58" t="s">
        <v>283</v>
      </c>
      <c r="F418" s="58" t="s">
        <v>369</v>
      </c>
      <c r="G418" s="58" t="s">
        <v>37</v>
      </c>
      <c r="H418" s="68"/>
      <c r="I418" s="68"/>
      <c r="J418" s="68"/>
    </row>
    <row r="419" spans="1:10" ht="31.5" hidden="1" x14ac:dyDescent="0.2">
      <c r="A419" s="65" t="s">
        <v>46</v>
      </c>
      <c r="B419" s="66" t="s">
        <v>365</v>
      </c>
      <c r="C419" s="58" t="s">
        <v>292</v>
      </c>
      <c r="D419" s="58" t="s">
        <v>293</v>
      </c>
      <c r="E419" s="58" t="s">
        <v>283</v>
      </c>
      <c r="F419" s="58" t="s">
        <v>317</v>
      </c>
      <c r="G419" s="67" t="s">
        <v>16</v>
      </c>
      <c r="H419" s="68">
        <f>H420</f>
        <v>0</v>
      </c>
      <c r="I419" s="68">
        <f t="shared" ref="I419:J420" si="115">I420</f>
        <v>0</v>
      </c>
      <c r="J419" s="68">
        <f t="shared" si="115"/>
        <v>0</v>
      </c>
    </row>
    <row r="420" spans="1:10" ht="15.75" hidden="1" x14ac:dyDescent="0.2">
      <c r="A420" s="65" t="s">
        <v>48</v>
      </c>
      <c r="B420" s="66" t="s">
        <v>365</v>
      </c>
      <c r="C420" s="58" t="s">
        <v>292</v>
      </c>
      <c r="D420" s="58" t="s">
        <v>293</v>
      </c>
      <c r="E420" s="58" t="s">
        <v>283</v>
      </c>
      <c r="F420" s="58" t="s">
        <v>317</v>
      </c>
      <c r="G420" s="58" t="s">
        <v>49</v>
      </c>
      <c r="H420" s="68">
        <f>H421</f>
        <v>0</v>
      </c>
      <c r="I420" s="68">
        <f t="shared" si="115"/>
        <v>0</v>
      </c>
      <c r="J420" s="68">
        <f t="shared" si="115"/>
        <v>0</v>
      </c>
    </row>
    <row r="421" spans="1:10" ht="31.5" hidden="1" x14ac:dyDescent="0.2">
      <c r="A421" s="65" t="s">
        <v>50</v>
      </c>
      <c r="B421" s="66" t="s">
        <v>365</v>
      </c>
      <c r="C421" s="58" t="s">
        <v>292</v>
      </c>
      <c r="D421" s="58" t="s">
        <v>293</v>
      </c>
      <c r="E421" s="58" t="s">
        <v>283</v>
      </c>
      <c r="F421" s="58" t="s">
        <v>317</v>
      </c>
      <c r="G421" s="58" t="s">
        <v>51</v>
      </c>
      <c r="H421" s="68"/>
      <c r="I421" s="68"/>
      <c r="J421" s="68"/>
    </row>
    <row r="422" spans="1:10" ht="15.75" x14ac:dyDescent="0.2">
      <c r="A422" s="271" t="s">
        <v>286</v>
      </c>
      <c r="B422" s="271"/>
      <c r="C422" s="271"/>
      <c r="D422" s="271"/>
      <c r="E422" s="271"/>
      <c r="F422" s="271"/>
      <c r="G422" s="271"/>
      <c r="H422" s="62">
        <f>H17+H219+H306+H311+H316+H335+H354</f>
        <v>33473613.260000005</v>
      </c>
      <c r="I422" s="62">
        <f>I17+I219+I306+I311+I316+I335+I354</f>
        <v>0</v>
      </c>
      <c r="J422" s="62">
        <f>J17+J219+J306+J311+J316+J335+J354</f>
        <v>0</v>
      </c>
    </row>
    <row r="424" spans="1:10" x14ac:dyDescent="0.2">
      <c r="H424" s="71"/>
      <c r="I424" s="71"/>
      <c r="J424" s="71"/>
    </row>
    <row r="425" spans="1:10" x14ac:dyDescent="0.2">
      <c r="I425" s="71"/>
      <c r="J425" s="71"/>
    </row>
  </sheetData>
  <mergeCells count="15">
    <mergeCell ref="A14:J14"/>
    <mergeCell ref="A15:J15"/>
    <mergeCell ref="A422:G422"/>
    <mergeCell ref="H7:J7"/>
    <mergeCell ref="H8:J8"/>
    <mergeCell ref="H9:J9"/>
    <mergeCell ref="G10:J10"/>
    <mergeCell ref="G11:J11"/>
    <mergeCell ref="G12:J12"/>
    <mergeCell ref="H6:J6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5" sqref="A5"/>
    </sheetView>
  </sheetViews>
  <sheetFormatPr defaultRowHeight="12.75" x14ac:dyDescent="0.2"/>
  <cols>
    <col min="1" max="1" width="34.140625" customWidth="1"/>
    <col min="2" max="2" width="15.28515625" customWidth="1"/>
    <col min="3" max="3" width="16.5703125" customWidth="1"/>
    <col min="4" max="4" width="16" customWidth="1"/>
    <col min="5" max="5" width="0.42578125" customWidth="1"/>
    <col min="6" max="8" width="9.140625" hidden="1" customWidth="1"/>
  </cols>
  <sheetData>
    <row r="1" spans="1:8" ht="15" x14ac:dyDescent="0.25">
      <c r="A1" s="274" t="s">
        <v>10</v>
      </c>
      <c r="B1" s="274"/>
      <c r="C1" s="274"/>
      <c r="D1" s="274"/>
    </row>
    <row r="2" spans="1:8" ht="15" x14ac:dyDescent="0.25">
      <c r="A2" s="274" t="s">
        <v>14</v>
      </c>
      <c r="B2" s="274"/>
      <c r="C2" s="274"/>
      <c r="D2" s="274"/>
    </row>
    <row r="3" spans="1:8" ht="15" x14ac:dyDescent="0.25">
      <c r="A3" s="274" t="s">
        <v>11</v>
      </c>
      <c r="B3" s="274"/>
      <c r="C3" s="274"/>
      <c r="D3" s="274"/>
    </row>
    <row r="4" spans="1:8" ht="15" x14ac:dyDescent="0.25">
      <c r="A4" s="274" t="s">
        <v>1008</v>
      </c>
      <c r="B4" s="274"/>
      <c r="C4" s="274"/>
      <c r="D4" s="274"/>
    </row>
    <row r="5" spans="1:8" ht="95.25" customHeight="1" x14ac:dyDescent="0.25">
      <c r="A5" s="78"/>
      <c r="B5" s="273" t="s">
        <v>624</v>
      </c>
      <c r="C5" s="273"/>
      <c r="D5" s="273"/>
    </row>
    <row r="6" spans="1:8" ht="15" x14ac:dyDescent="0.2">
      <c r="A6" s="24"/>
      <c r="B6" s="273" t="s">
        <v>627</v>
      </c>
      <c r="C6" s="273"/>
      <c r="D6" s="273"/>
    </row>
    <row r="7" spans="1:8" ht="15.75" x14ac:dyDescent="0.2">
      <c r="A7" s="272" t="s">
        <v>0</v>
      </c>
      <c r="B7" s="272"/>
      <c r="C7" s="272"/>
      <c r="D7" s="272"/>
    </row>
    <row r="8" spans="1:8" ht="15.75" x14ac:dyDescent="0.2">
      <c r="A8" s="272" t="s">
        <v>1</v>
      </c>
      <c r="B8" s="272"/>
      <c r="C8" s="272"/>
      <c r="D8" s="272"/>
    </row>
    <row r="9" spans="1:8" ht="15.75" x14ac:dyDescent="0.2">
      <c r="A9" s="272" t="s">
        <v>626</v>
      </c>
      <c r="B9" s="272"/>
      <c r="C9" s="272"/>
      <c r="D9" s="272"/>
    </row>
    <row r="10" spans="1:8" ht="15.75" x14ac:dyDescent="0.2">
      <c r="A10" s="272" t="s">
        <v>15</v>
      </c>
      <c r="B10" s="272"/>
      <c r="C10" s="272"/>
      <c r="D10" s="272"/>
    </row>
    <row r="11" spans="1:8" ht="15.75" x14ac:dyDescent="0.2">
      <c r="A11" s="272" t="s">
        <v>623</v>
      </c>
      <c r="B11" s="272"/>
      <c r="C11" s="272"/>
      <c r="D11" s="272"/>
    </row>
    <row r="12" spans="1:8" ht="15.75" x14ac:dyDescent="0.2">
      <c r="A12" s="272" t="s">
        <v>2</v>
      </c>
      <c r="B12" s="272"/>
      <c r="C12" s="272"/>
      <c r="D12" s="272"/>
    </row>
    <row r="13" spans="1:8" ht="19.5" customHeight="1" x14ac:dyDescent="0.2">
      <c r="C13" s="195"/>
      <c r="D13" s="195" t="s">
        <v>953</v>
      </c>
    </row>
    <row r="14" spans="1:8" ht="17.25" hidden="1" customHeight="1" x14ac:dyDescent="0.2">
      <c r="A14" s="275" t="s">
        <v>1002</v>
      </c>
      <c r="B14" s="275"/>
      <c r="C14" s="275"/>
      <c r="D14" s="275"/>
    </row>
    <row r="15" spans="1:8" s="5" customFormat="1" ht="62.25" customHeight="1" x14ac:dyDescent="0.2">
      <c r="A15" s="275"/>
      <c r="B15" s="275"/>
      <c r="C15" s="275"/>
      <c r="D15" s="275"/>
      <c r="E15" s="277"/>
      <c r="F15" s="277" t="s">
        <v>954</v>
      </c>
      <c r="G15" s="277" t="s">
        <v>954</v>
      </c>
      <c r="H15" s="277" t="s">
        <v>954</v>
      </c>
    </row>
    <row r="16" spans="1:8" s="5" customFormat="1" ht="30.75" hidden="1" customHeight="1" x14ac:dyDescent="0.2">
      <c r="A16" s="276"/>
      <c r="B16" s="276"/>
      <c r="C16" s="276"/>
      <c r="D16" s="276"/>
      <c r="E16" s="277"/>
      <c r="F16" s="277"/>
      <c r="G16" s="277"/>
      <c r="H16" s="277"/>
    </row>
    <row r="17" spans="1:8" s="5" customFormat="1" ht="18" customHeight="1" x14ac:dyDescent="0.25">
      <c r="A17" s="196"/>
      <c r="B17" s="196"/>
      <c r="C17" s="197"/>
      <c r="D17" s="198" t="s">
        <v>17</v>
      </c>
      <c r="E17" s="199"/>
      <c r="F17" s="199"/>
      <c r="G17" s="199"/>
      <c r="H17" s="199"/>
    </row>
    <row r="18" spans="1:8" ht="28.5" customHeight="1" x14ac:dyDescent="0.2">
      <c r="A18" s="200" t="s">
        <v>955</v>
      </c>
      <c r="B18" s="200" t="s">
        <v>956</v>
      </c>
      <c r="C18" s="201" t="s">
        <v>25</v>
      </c>
      <c r="D18" s="201" t="s">
        <v>26</v>
      </c>
    </row>
    <row r="19" spans="1:8" ht="48.75" customHeight="1" x14ac:dyDescent="0.25">
      <c r="A19" s="202" t="s">
        <v>601</v>
      </c>
      <c r="B19" s="203">
        <v>133000</v>
      </c>
      <c r="C19" s="203">
        <v>133000</v>
      </c>
      <c r="D19" s="203">
        <v>133000</v>
      </c>
    </row>
    <row r="20" spans="1:8" ht="48" customHeight="1" x14ac:dyDescent="0.25">
      <c r="A20" s="202" t="s">
        <v>963</v>
      </c>
      <c r="B20" s="203">
        <v>289000</v>
      </c>
      <c r="C20" s="203">
        <v>287000</v>
      </c>
      <c r="D20" s="203">
        <v>285000</v>
      </c>
    </row>
    <row r="21" spans="1:8" ht="45" customHeight="1" x14ac:dyDescent="0.25">
      <c r="A21" s="202" t="s">
        <v>603</v>
      </c>
      <c r="B21" s="203">
        <v>35000</v>
      </c>
      <c r="C21" s="203">
        <v>36000</v>
      </c>
      <c r="D21" s="203">
        <v>37000</v>
      </c>
    </row>
    <row r="22" spans="1:8" ht="46.5" customHeight="1" x14ac:dyDescent="0.25">
      <c r="A22" s="202" t="s">
        <v>964</v>
      </c>
      <c r="B22" s="203">
        <v>172000</v>
      </c>
      <c r="C22" s="203">
        <v>171000</v>
      </c>
      <c r="D22" s="203">
        <v>170000</v>
      </c>
    </row>
    <row r="23" spans="1:8" ht="46.5" customHeight="1" x14ac:dyDescent="0.25">
      <c r="A23" s="202" t="s">
        <v>965</v>
      </c>
      <c r="B23" s="203">
        <v>40000</v>
      </c>
      <c r="C23" s="203">
        <v>42000</v>
      </c>
      <c r="D23" s="203">
        <v>43000</v>
      </c>
      <c r="E23" s="3"/>
    </row>
    <row r="24" spans="1:8" ht="47.25" customHeight="1" x14ac:dyDescent="0.25">
      <c r="A24" s="202" t="s">
        <v>966</v>
      </c>
      <c r="B24" s="203">
        <v>123000</v>
      </c>
      <c r="C24" s="203">
        <v>123000</v>
      </c>
      <c r="D24" s="203">
        <v>123000</v>
      </c>
    </row>
    <row r="25" spans="1:8" ht="49.5" customHeight="1" x14ac:dyDescent="0.25">
      <c r="A25" s="202" t="s">
        <v>967</v>
      </c>
      <c r="B25" s="203">
        <v>30000</v>
      </c>
      <c r="C25" s="203">
        <v>30000</v>
      </c>
      <c r="D25" s="203">
        <v>31000</v>
      </c>
    </row>
    <row r="26" spans="1:8" ht="48.75" customHeight="1" x14ac:dyDescent="0.25">
      <c r="A26" s="202" t="s">
        <v>607</v>
      </c>
      <c r="B26" s="203">
        <v>22000</v>
      </c>
      <c r="C26" s="203">
        <v>23000</v>
      </c>
      <c r="D26" s="203">
        <v>25000</v>
      </c>
    </row>
    <row r="27" spans="1:8" ht="48.75" customHeight="1" x14ac:dyDescent="0.25">
      <c r="A27" s="202" t="s">
        <v>609</v>
      </c>
      <c r="B27" s="203">
        <v>75000</v>
      </c>
      <c r="C27" s="203">
        <v>75000</v>
      </c>
      <c r="D27" s="203">
        <v>74000</v>
      </c>
    </row>
    <row r="28" spans="1:8" ht="45" customHeight="1" x14ac:dyDescent="0.25">
      <c r="A28" s="202" t="s">
        <v>610</v>
      </c>
      <c r="B28" s="203">
        <v>86000</v>
      </c>
      <c r="C28" s="203">
        <v>86000</v>
      </c>
      <c r="D28" s="203">
        <v>85000</v>
      </c>
    </row>
    <row r="29" spans="1:8" ht="45.75" customHeight="1" x14ac:dyDescent="0.25">
      <c r="A29" s="202" t="s">
        <v>611</v>
      </c>
      <c r="B29" s="203">
        <v>68000</v>
      </c>
      <c r="C29" s="203">
        <v>67000</v>
      </c>
      <c r="D29" s="203">
        <v>67000</v>
      </c>
    </row>
    <row r="30" spans="1:8" ht="25.5" customHeight="1" x14ac:dyDescent="0.25">
      <c r="A30" s="204" t="s">
        <v>370</v>
      </c>
      <c r="B30" s="205">
        <f>SUM(B19:B29)</f>
        <v>1073000</v>
      </c>
      <c r="C30" s="205">
        <f>SUM(C19:C29)</f>
        <v>1073000</v>
      </c>
      <c r="D30" s="205">
        <f>SUM(D19:D29)</f>
        <v>1073000</v>
      </c>
    </row>
  </sheetData>
  <mergeCells count="17">
    <mergeCell ref="A14:D16"/>
    <mergeCell ref="E15:E16"/>
    <mergeCell ref="F15:F16"/>
    <mergeCell ref="G15:G16"/>
    <mergeCell ref="H15:H16"/>
    <mergeCell ref="A1:D1"/>
    <mergeCell ref="A2:D2"/>
    <mergeCell ref="A3:D3"/>
    <mergeCell ref="A4:D4"/>
    <mergeCell ref="B5:D5"/>
    <mergeCell ref="A11:D11"/>
    <mergeCell ref="A12:D12"/>
    <mergeCell ref="B6:D6"/>
    <mergeCell ref="A7:D7"/>
    <mergeCell ref="A8:D8"/>
    <mergeCell ref="A9:D9"/>
    <mergeCell ref="A10:D10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5" sqref="A5"/>
    </sheetView>
  </sheetViews>
  <sheetFormatPr defaultRowHeight="12.75" x14ac:dyDescent="0.2"/>
  <cols>
    <col min="1" max="1" width="43.140625" customWidth="1"/>
    <col min="2" max="2" width="16.5703125" customWidth="1"/>
    <col min="3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" x14ac:dyDescent="0.25">
      <c r="A1" s="274" t="s">
        <v>399</v>
      </c>
      <c r="B1" s="274"/>
      <c r="C1" s="274"/>
      <c r="D1" s="274"/>
    </row>
    <row r="2" spans="1:4" ht="15" x14ac:dyDescent="0.25">
      <c r="A2" s="274" t="s">
        <v>14</v>
      </c>
      <c r="B2" s="274"/>
      <c r="C2" s="274"/>
      <c r="D2" s="274"/>
    </row>
    <row r="3" spans="1:4" ht="15" x14ac:dyDescent="0.25">
      <c r="A3" s="274" t="s">
        <v>11</v>
      </c>
      <c r="B3" s="274"/>
      <c r="C3" s="274"/>
      <c r="D3" s="274"/>
    </row>
    <row r="4" spans="1:4" ht="15" x14ac:dyDescent="0.25">
      <c r="A4" s="274" t="s">
        <v>1008</v>
      </c>
      <c r="B4" s="274"/>
      <c r="C4" s="274"/>
      <c r="D4" s="274"/>
    </row>
    <row r="5" spans="1:4" ht="95.25" customHeight="1" x14ac:dyDescent="0.25">
      <c r="A5" s="78"/>
      <c r="B5" s="273" t="s">
        <v>624</v>
      </c>
      <c r="C5" s="273"/>
      <c r="D5" s="273"/>
    </row>
    <row r="6" spans="1:4" ht="15" x14ac:dyDescent="0.2">
      <c r="A6" s="24"/>
      <c r="B6" s="273" t="s">
        <v>627</v>
      </c>
      <c r="C6" s="273"/>
      <c r="D6" s="273"/>
    </row>
    <row r="7" spans="1:4" ht="15.75" x14ac:dyDescent="0.2">
      <c r="A7" s="272" t="s">
        <v>0</v>
      </c>
      <c r="B7" s="272"/>
      <c r="C7" s="272"/>
      <c r="D7" s="272"/>
    </row>
    <row r="8" spans="1:4" ht="15.75" x14ac:dyDescent="0.2">
      <c r="A8" s="272" t="s">
        <v>1</v>
      </c>
      <c r="B8" s="272"/>
      <c r="C8" s="272"/>
      <c r="D8" s="272"/>
    </row>
    <row r="9" spans="1:4" ht="15.75" x14ac:dyDescent="0.2">
      <c r="A9" s="272" t="s">
        <v>626</v>
      </c>
      <c r="B9" s="272"/>
      <c r="C9" s="272"/>
      <c r="D9" s="272"/>
    </row>
    <row r="10" spans="1:4" ht="15.75" x14ac:dyDescent="0.2">
      <c r="A10" s="272" t="s">
        <v>15</v>
      </c>
      <c r="B10" s="272"/>
      <c r="C10" s="272"/>
      <c r="D10" s="272"/>
    </row>
    <row r="11" spans="1:4" ht="15.75" x14ac:dyDescent="0.2">
      <c r="A11" s="272" t="s">
        <v>623</v>
      </c>
      <c r="B11" s="272"/>
      <c r="C11" s="272"/>
      <c r="D11" s="272"/>
    </row>
    <row r="12" spans="1:4" ht="15.75" x14ac:dyDescent="0.2">
      <c r="A12" s="272" t="s">
        <v>2</v>
      </c>
      <c r="B12" s="272"/>
      <c r="C12" s="272"/>
      <c r="D12" s="272"/>
    </row>
    <row r="13" spans="1:4" ht="21.75" customHeight="1" x14ac:dyDescent="0.2">
      <c r="C13" s="278" t="s">
        <v>957</v>
      </c>
      <c r="D13" s="278"/>
    </row>
    <row r="14" spans="1:4" s="5" customFormat="1" ht="57.75" customHeight="1" x14ac:dyDescent="0.2">
      <c r="A14" s="279" t="s">
        <v>1003</v>
      </c>
      <c r="B14" s="279"/>
      <c r="C14" s="279"/>
      <c r="D14" s="279"/>
    </row>
    <row r="15" spans="1:4" s="5" customFormat="1" ht="24" customHeight="1" x14ac:dyDescent="0.25">
      <c r="A15" s="206"/>
      <c r="B15" s="206"/>
      <c r="C15" s="207"/>
      <c r="D15" s="208" t="s">
        <v>17</v>
      </c>
    </row>
    <row r="16" spans="1:4" ht="30" customHeight="1" x14ac:dyDescent="0.2">
      <c r="A16" s="200" t="s">
        <v>955</v>
      </c>
      <c r="B16" s="200" t="s">
        <v>24</v>
      </c>
      <c r="C16" s="201" t="s">
        <v>25</v>
      </c>
      <c r="D16" s="201" t="s">
        <v>958</v>
      </c>
    </row>
    <row r="17" spans="1:4" ht="57.75" customHeight="1" x14ac:dyDescent="0.3">
      <c r="A17" s="4" t="s">
        <v>601</v>
      </c>
      <c r="B17" s="209">
        <v>411000</v>
      </c>
      <c r="C17" s="209">
        <v>0</v>
      </c>
      <c r="D17" s="209">
        <v>0</v>
      </c>
    </row>
    <row r="18" spans="1:4" ht="57" customHeight="1" x14ac:dyDescent="0.3">
      <c r="A18" s="4" t="s">
        <v>963</v>
      </c>
      <c r="B18" s="209">
        <v>743000</v>
      </c>
      <c r="C18" s="209">
        <v>0</v>
      </c>
      <c r="D18" s="209">
        <v>0</v>
      </c>
    </row>
    <row r="19" spans="1:4" ht="57.75" customHeight="1" x14ac:dyDescent="0.3">
      <c r="A19" s="4" t="s">
        <v>964</v>
      </c>
      <c r="B19" s="209">
        <v>520000</v>
      </c>
      <c r="C19" s="209">
        <v>0</v>
      </c>
      <c r="D19" s="209">
        <v>0</v>
      </c>
    </row>
    <row r="20" spans="1:4" ht="56.25" customHeight="1" x14ac:dyDescent="0.3">
      <c r="A20" s="4" t="s">
        <v>605</v>
      </c>
      <c r="B20" s="209">
        <v>462000</v>
      </c>
      <c r="C20" s="209">
        <v>0</v>
      </c>
      <c r="D20" s="209">
        <v>0</v>
      </c>
    </row>
    <row r="21" spans="1:4" ht="56.25" customHeight="1" x14ac:dyDescent="0.3">
      <c r="A21" s="4" t="s">
        <v>967</v>
      </c>
      <c r="B21" s="209">
        <v>161000</v>
      </c>
      <c r="C21" s="209">
        <v>0</v>
      </c>
      <c r="D21" s="209">
        <v>0</v>
      </c>
    </row>
    <row r="22" spans="1:4" ht="54" customHeight="1" x14ac:dyDescent="0.3">
      <c r="A22" s="4" t="s">
        <v>968</v>
      </c>
      <c r="B22" s="209">
        <v>356000</v>
      </c>
      <c r="C22" s="209">
        <v>0</v>
      </c>
      <c r="D22" s="209">
        <v>0</v>
      </c>
    </row>
    <row r="23" spans="1:4" ht="60" customHeight="1" x14ac:dyDescent="0.3">
      <c r="A23" s="4" t="s">
        <v>969</v>
      </c>
      <c r="B23" s="209">
        <v>347000</v>
      </c>
      <c r="C23" s="209">
        <v>0</v>
      </c>
      <c r="D23" s="209">
        <v>0</v>
      </c>
    </row>
    <row r="24" spans="1:4" ht="30" customHeight="1" x14ac:dyDescent="0.3">
      <c r="A24" s="6" t="s">
        <v>370</v>
      </c>
      <c r="B24" s="210">
        <f>SUM(B17:B23)</f>
        <v>3000000</v>
      </c>
      <c r="C24" s="210">
        <f>SUM(C17:C23)</f>
        <v>0</v>
      </c>
      <c r="D24" s="210">
        <f>SUM(D17:D23)</f>
        <v>0</v>
      </c>
    </row>
    <row r="25" spans="1:4" ht="18.75" x14ac:dyDescent="0.3">
      <c r="A25" s="211"/>
      <c r="B25" s="211"/>
      <c r="C25" s="211"/>
      <c r="D25" s="211"/>
    </row>
    <row r="26" spans="1:4" ht="18.75" x14ac:dyDescent="0.3">
      <c r="A26" s="211"/>
      <c r="B26" s="211"/>
      <c r="C26" s="211"/>
      <c r="D26" s="211"/>
    </row>
    <row r="27" spans="1:4" ht="18.75" x14ac:dyDescent="0.3">
      <c r="A27" s="211"/>
      <c r="B27" s="211"/>
      <c r="C27" s="211"/>
      <c r="D27" s="211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SheetLayoutView="100" workbookViewId="0">
      <selection activeCell="A5" sqref="A5"/>
    </sheetView>
  </sheetViews>
  <sheetFormatPr defaultRowHeight="12.75" x14ac:dyDescent="0.2"/>
  <cols>
    <col min="1" max="1" width="43.140625" customWidth="1"/>
    <col min="2" max="2" width="17.85546875" customWidth="1"/>
    <col min="3" max="3" width="17.28515625" customWidth="1"/>
    <col min="4" max="4" width="17" customWidth="1"/>
    <col min="5" max="5" width="7.140625" customWidth="1"/>
    <col min="6" max="6" width="1.5703125" customWidth="1"/>
    <col min="7" max="7" width="1.140625" customWidth="1"/>
    <col min="8" max="8" width="2" customWidth="1"/>
    <col min="257" max="257" width="43.140625" customWidth="1"/>
    <col min="258" max="258" width="17.85546875" customWidth="1"/>
    <col min="259" max="259" width="17.28515625" customWidth="1"/>
    <col min="260" max="260" width="17" customWidth="1"/>
    <col min="261" max="261" width="7.140625" customWidth="1"/>
    <col min="262" max="262" width="1.5703125" customWidth="1"/>
    <col min="263" max="263" width="1.140625" customWidth="1"/>
    <col min="264" max="264" width="2" customWidth="1"/>
    <col min="513" max="513" width="43.140625" customWidth="1"/>
    <col min="514" max="514" width="17.85546875" customWidth="1"/>
    <col min="515" max="515" width="17.28515625" customWidth="1"/>
    <col min="516" max="516" width="17" customWidth="1"/>
    <col min="517" max="517" width="7.140625" customWidth="1"/>
    <col min="518" max="518" width="1.5703125" customWidth="1"/>
    <col min="519" max="519" width="1.140625" customWidth="1"/>
    <col min="520" max="520" width="2" customWidth="1"/>
    <col min="769" max="769" width="43.140625" customWidth="1"/>
    <col min="770" max="770" width="17.85546875" customWidth="1"/>
    <col min="771" max="771" width="17.28515625" customWidth="1"/>
    <col min="772" max="772" width="17" customWidth="1"/>
    <col min="773" max="773" width="7.140625" customWidth="1"/>
    <col min="774" max="774" width="1.5703125" customWidth="1"/>
    <col min="775" max="775" width="1.140625" customWidth="1"/>
    <col min="776" max="776" width="2" customWidth="1"/>
    <col min="1025" max="1025" width="43.140625" customWidth="1"/>
    <col min="1026" max="1026" width="17.85546875" customWidth="1"/>
    <col min="1027" max="1027" width="17.28515625" customWidth="1"/>
    <col min="1028" max="1028" width="17" customWidth="1"/>
    <col min="1029" max="1029" width="7.140625" customWidth="1"/>
    <col min="1030" max="1030" width="1.5703125" customWidth="1"/>
    <col min="1031" max="1031" width="1.140625" customWidth="1"/>
    <col min="1032" max="1032" width="2" customWidth="1"/>
    <col min="1281" max="1281" width="43.140625" customWidth="1"/>
    <col min="1282" max="1282" width="17.85546875" customWidth="1"/>
    <col min="1283" max="1283" width="17.28515625" customWidth="1"/>
    <col min="1284" max="1284" width="17" customWidth="1"/>
    <col min="1285" max="1285" width="7.140625" customWidth="1"/>
    <col min="1286" max="1286" width="1.5703125" customWidth="1"/>
    <col min="1287" max="1287" width="1.140625" customWidth="1"/>
    <col min="1288" max="1288" width="2" customWidth="1"/>
    <col min="1537" max="1537" width="43.140625" customWidth="1"/>
    <col min="1538" max="1538" width="17.85546875" customWidth="1"/>
    <col min="1539" max="1539" width="17.28515625" customWidth="1"/>
    <col min="1540" max="1540" width="17" customWidth="1"/>
    <col min="1541" max="1541" width="7.140625" customWidth="1"/>
    <col min="1542" max="1542" width="1.5703125" customWidth="1"/>
    <col min="1543" max="1543" width="1.140625" customWidth="1"/>
    <col min="1544" max="1544" width="2" customWidth="1"/>
    <col min="1793" max="1793" width="43.140625" customWidth="1"/>
    <col min="1794" max="1794" width="17.85546875" customWidth="1"/>
    <col min="1795" max="1795" width="17.28515625" customWidth="1"/>
    <col min="1796" max="1796" width="17" customWidth="1"/>
    <col min="1797" max="1797" width="7.140625" customWidth="1"/>
    <col min="1798" max="1798" width="1.5703125" customWidth="1"/>
    <col min="1799" max="1799" width="1.140625" customWidth="1"/>
    <col min="1800" max="1800" width="2" customWidth="1"/>
    <col min="2049" max="2049" width="43.140625" customWidth="1"/>
    <col min="2050" max="2050" width="17.85546875" customWidth="1"/>
    <col min="2051" max="2051" width="17.28515625" customWidth="1"/>
    <col min="2052" max="2052" width="17" customWidth="1"/>
    <col min="2053" max="2053" width="7.140625" customWidth="1"/>
    <col min="2054" max="2054" width="1.5703125" customWidth="1"/>
    <col min="2055" max="2055" width="1.140625" customWidth="1"/>
    <col min="2056" max="2056" width="2" customWidth="1"/>
    <col min="2305" max="2305" width="43.140625" customWidth="1"/>
    <col min="2306" max="2306" width="17.85546875" customWidth="1"/>
    <col min="2307" max="2307" width="17.28515625" customWidth="1"/>
    <col min="2308" max="2308" width="17" customWidth="1"/>
    <col min="2309" max="2309" width="7.140625" customWidth="1"/>
    <col min="2310" max="2310" width="1.5703125" customWidth="1"/>
    <col min="2311" max="2311" width="1.140625" customWidth="1"/>
    <col min="2312" max="2312" width="2" customWidth="1"/>
    <col min="2561" max="2561" width="43.140625" customWidth="1"/>
    <col min="2562" max="2562" width="17.85546875" customWidth="1"/>
    <col min="2563" max="2563" width="17.28515625" customWidth="1"/>
    <col min="2564" max="2564" width="17" customWidth="1"/>
    <col min="2565" max="2565" width="7.140625" customWidth="1"/>
    <col min="2566" max="2566" width="1.5703125" customWidth="1"/>
    <col min="2567" max="2567" width="1.140625" customWidth="1"/>
    <col min="2568" max="2568" width="2" customWidth="1"/>
    <col min="2817" max="2817" width="43.140625" customWidth="1"/>
    <col min="2818" max="2818" width="17.85546875" customWidth="1"/>
    <col min="2819" max="2819" width="17.28515625" customWidth="1"/>
    <col min="2820" max="2820" width="17" customWidth="1"/>
    <col min="2821" max="2821" width="7.140625" customWidth="1"/>
    <col min="2822" max="2822" width="1.5703125" customWidth="1"/>
    <col min="2823" max="2823" width="1.140625" customWidth="1"/>
    <col min="2824" max="2824" width="2" customWidth="1"/>
    <col min="3073" max="3073" width="43.140625" customWidth="1"/>
    <col min="3074" max="3074" width="17.85546875" customWidth="1"/>
    <col min="3075" max="3075" width="17.28515625" customWidth="1"/>
    <col min="3076" max="3076" width="17" customWidth="1"/>
    <col min="3077" max="3077" width="7.140625" customWidth="1"/>
    <col min="3078" max="3078" width="1.5703125" customWidth="1"/>
    <col min="3079" max="3079" width="1.140625" customWidth="1"/>
    <col min="3080" max="3080" width="2" customWidth="1"/>
    <col min="3329" max="3329" width="43.140625" customWidth="1"/>
    <col min="3330" max="3330" width="17.85546875" customWidth="1"/>
    <col min="3331" max="3331" width="17.28515625" customWidth="1"/>
    <col min="3332" max="3332" width="17" customWidth="1"/>
    <col min="3333" max="3333" width="7.140625" customWidth="1"/>
    <col min="3334" max="3334" width="1.5703125" customWidth="1"/>
    <col min="3335" max="3335" width="1.140625" customWidth="1"/>
    <col min="3336" max="3336" width="2" customWidth="1"/>
    <col min="3585" max="3585" width="43.140625" customWidth="1"/>
    <col min="3586" max="3586" width="17.85546875" customWidth="1"/>
    <col min="3587" max="3587" width="17.28515625" customWidth="1"/>
    <col min="3588" max="3588" width="17" customWidth="1"/>
    <col min="3589" max="3589" width="7.140625" customWidth="1"/>
    <col min="3590" max="3590" width="1.5703125" customWidth="1"/>
    <col min="3591" max="3591" width="1.140625" customWidth="1"/>
    <col min="3592" max="3592" width="2" customWidth="1"/>
    <col min="3841" max="3841" width="43.140625" customWidth="1"/>
    <col min="3842" max="3842" width="17.85546875" customWidth="1"/>
    <col min="3843" max="3843" width="17.28515625" customWidth="1"/>
    <col min="3844" max="3844" width="17" customWidth="1"/>
    <col min="3845" max="3845" width="7.140625" customWidth="1"/>
    <col min="3846" max="3846" width="1.5703125" customWidth="1"/>
    <col min="3847" max="3847" width="1.140625" customWidth="1"/>
    <col min="3848" max="3848" width="2" customWidth="1"/>
    <col min="4097" max="4097" width="43.140625" customWidth="1"/>
    <col min="4098" max="4098" width="17.85546875" customWidth="1"/>
    <col min="4099" max="4099" width="17.28515625" customWidth="1"/>
    <col min="4100" max="4100" width="17" customWidth="1"/>
    <col min="4101" max="4101" width="7.140625" customWidth="1"/>
    <col min="4102" max="4102" width="1.5703125" customWidth="1"/>
    <col min="4103" max="4103" width="1.140625" customWidth="1"/>
    <col min="4104" max="4104" width="2" customWidth="1"/>
    <col min="4353" max="4353" width="43.140625" customWidth="1"/>
    <col min="4354" max="4354" width="17.85546875" customWidth="1"/>
    <col min="4355" max="4355" width="17.28515625" customWidth="1"/>
    <col min="4356" max="4356" width="17" customWidth="1"/>
    <col min="4357" max="4357" width="7.140625" customWidth="1"/>
    <col min="4358" max="4358" width="1.5703125" customWidth="1"/>
    <col min="4359" max="4359" width="1.140625" customWidth="1"/>
    <col min="4360" max="4360" width="2" customWidth="1"/>
    <col min="4609" max="4609" width="43.140625" customWidth="1"/>
    <col min="4610" max="4610" width="17.85546875" customWidth="1"/>
    <col min="4611" max="4611" width="17.28515625" customWidth="1"/>
    <col min="4612" max="4612" width="17" customWidth="1"/>
    <col min="4613" max="4613" width="7.140625" customWidth="1"/>
    <col min="4614" max="4614" width="1.5703125" customWidth="1"/>
    <col min="4615" max="4615" width="1.140625" customWidth="1"/>
    <col min="4616" max="4616" width="2" customWidth="1"/>
    <col min="4865" max="4865" width="43.140625" customWidth="1"/>
    <col min="4866" max="4866" width="17.85546875" customWidth="1"/>
    <col min="4867" max="4867" width="17.28515625" customWidth="1"/>
    <col min="4868" max="4868" width="17" customWidth="1"/>
    <col min="4869" max="4869" width="7.140625" customWidth="1"/>
    <col min="4870" max="4870" width="1.5703125" customWidth="1"/>
    <col min="4871" max="4871" width="1.140625" customWidth="1"/>
    <col min="4872" max="4872" width="2" customWidth="1"/>
    <col min="5121" max="5121" width="43.140625" customWidth="1"/>
    <col min="5122" max="5122" width="17.85546875" customWidth="1"/>
    <col min="5123" max="5123" width="17.28515625" customWidth="1"/>
    <col min="5124" max="5124" width="17" customWidth="1"/>
    <col min="5125" max="5125" width="7.140625" customWidth="1"/>
    <col min="5126" max="5126" width="1.5703125" customWidth="1"/>
    <col min="5127" max="5127" width="1.140625" customWidth="1"/>
    <col min="5128" max="5128" width="2" customWidth="1"/>
    <col min="5377" max="5377" width="43.140625" customWidth="1"/>
    <col min="5378" max="5378" width="17.85546875" customWidth="1"/>
    <col min="5379" max="5379" width="17.28515625" customWidth="1"/>
    <col min="5380" max="5380" width="17" customWidth="1"/>
    <col min="5381" max="5381" width="7.140625" customWidth="1"/>
    <col min="5382" max="5382" width="1.5703125" customWidth="1"/>
    <col min="5383" max="5383" width="1.140625" customWidth="1"/>
    <col min="5384" max="5384" width="2" customWidth="1"/>
    <col min="5633" max="5633" width="43.140625" customWidth="1"/>
    <col min="5634" max="5634" width="17.85546875" customWidth="1"/>
    <col min="5635" max="5635" width="17.28515625" customWidth="1"/>
    <col min="5636" max="5636" width="17" customWidth="1"/>
    <col min="5637" max="5637" width="7.140625" customWidth="1"/>
    <col min="5638" max="5638" width="1.5703125" customWidth="1"/>
    <col min="5639" max="5639" width="1.140625" customWidth="1"/>
    <col min="5640" max="5640" width="2" customWidth="1"/>
    <col min="5889" max="5889" width="43.140625" customWidth="1"/>
    <col min="5890" max="5890" width="17.85546875" customWidth="1"/>
    <col min="5891" max="5891" width="17.28515625" customWidth="1"/>
    <col min="5892" max="5892" width="17" customWidth="1"/>
    <col min="5893" max="5893" width="7.140625" customWidth="1"/>
    <col min="5894" max="5894" width="1.5703125" customWidth="1"/>
    <col min="5895" max="5895" width="1.140625" customWidth="1"/>
    <col min="5896" max="5896" width="2" customWidth="1"/>
    <col min="6145" max="6145" width="43.140625" customWidth="1"/>
    <col min="6146" max="6146" width="17.85546875" customWidth="1"/>
    <col min="6147" max="6147" width="17.28515625" customWidth="1"/>
    <col min="6148" max="6148" width="17" customWidth="1"/>
    <col min="6149" max="6149" width="7.140625" customWidth="1"/>
    <col min="6150" max="6150" width="1.5703125" customWidth="1"/>
    <col min="6151" max="6151" width="1.140625" customWidth="1"/>
    <col min="6152" max="6152" width="2" customWidth="1"/>
    <col min="6401" max="6401" width="43.140625" customWidth="1"/>
    <col min="6402" max="6402" width="17.85546875" customWidth="1"/>
    <col min="6403" max="6403" width="17.28515625" customWidth="1"/>
    <col min="6404" max="6404" width="17" customWidth="1"/>
    <col min="6405" max="6405" width="7.140625" customWidth="1"/>
    <col min="6406" max="6406" width="1.5703125" customWidth="1"/>
    <col min="6407" max="6407" width="1.140625" customWidth="1"/>
    <col min="6408" max="6408" width="2" customWidth="1"/>
    <col min="6657" max="6657" width="43.140625" customWidth="1"/>
    <col min="6658" max="6658" width="17.85546875" customWidth="1"/>
    <col min="6659" max="6659" width="17.28515625" customWidth="1"/>
    <col min="6660" max="6660" width="17" customWidth="1"/>
    <col min="6661" max="6661" width="7.140625" customWidth="1"/>
    <col min="6662" max="6662" width="1.5703125" customWidth="1"/>
    <col min="6663" max="6663" width="1.140625" customWidth="1"/>
    <col min="6664" max="6664" width="2" customWidth="1"/>
    <col min="6913" max="6913" width="43.140625" customWidth="1"/>
    <col min="6914" max="6914" width="17.85546875" customWidth="1"/>
    <col min="6915" max="6915" width="17.28515625" customWidth="1"/>
    <col min="6916" max="6916" width="17" customWidth="1"/>
    <col min="6917" max="6917" width="7.140625" customWidth="1"/>
    <col min="6918" max="6918" width="1.5703125" customWidth="1"/>
    <col min="6919" max="6919" width="1.140625" customWidth="1"/>
    <col min="6920" max="6920" width="2" customWidth="1"/>
    <col min="7169" max="7169" width="43.140625" customWidth="1"/>
    <col min="7170" max="7170" width="17.85546875" customWidth="1"/>
    <col min="7171" max="7171" width="17.28515625" customWidth="1"/>
    <col min="7172" max="7172" width="17" customWidth="1"/>
    <col min="7173" max="7173" width="7.140625" customWidth="1"/>
    <col min="7174" max="7174" width="1.5703125" customWidth="1"/>
    <col min="7175" max="7175" width="1.140625" customWidth="1"/>
    <col min="7176" max="7176" width="2" customWidth="1"/>
    <col min="7425" max="7425" width="43.140625" customWidth="1"/>
    <col min="7426" max="7426" width="17.85546875" customWidth="1"/>
    <col min="7427" max="7427" width="17.28515625" customWidth="1"/>
    <col min="7428" max="7428" width="17" customWidth="1"/>
    <col min="7429" max="7429" width="7.140625" customWidth="1"/>
    <col min="7430" max="7430" width="1.5703125" customWidth="1"/>
    <col min="7431" max="7431" width="1.140625" customWidth="1"/>
    <col min="7432" max="7432" width="2" customWidth="1"/>
    <col min="7681" max="7681" width="43.140625" customWidth="1"/>
    <col min="7682" max="7682" width="17.85546875" customWidth="1"/>
    <col min="7683" max="7683" width="17.28515625" customWidth="1"/>
    <col min="7684" max="7684" width="17" customWidth="1"/>
    <col min="7685" max="7685" width="7.140625" customWidth="1"/>
    <col min="7686" max="7686" width="1.5703125" customWidth="1"/>
    <col min="7687" max="7687" width="1.140625" customWidth="1"/>
    <col min="7688" max="7688" width="2" customWidth="1"/>
    <col min="7937" max="7937" width="43.140625" customWidth="1"/>
    <col min="7938" max="7938" width="17.85546875" customWidth="1"/>
    <col min="7939" max="7939" width="17.28515625" customWidth="1"/>
    <col min="7940" max="7940" width="17" customWidth="1"/>
    <col min="7941" max="7941" width="7.140625" customWidth="1"/>
    <col min="7942" max="7942" width="1.5703125" customWidth="1"/>
    <col min="7943" max="7943" width="1.140625" customWidth="1"/>
    <col min="7944" max="7944" width="2" customWidth="1"/>
    <col min="8193" max="8193" width="43.140625" customWidth="1"/>
    <col min="8194" max="8194" width="17.85546875" customWidth="1"/>
    <col min="8195" max="8195" width="17.28515625" customWidth="1"/>
    <col min="8196" max="8196" width="17" customWidth="1"/>
    <col min="8197" max="8197" width="7.140625" customWidth="1"/>
    <col min="8198" max="8198" width="1.5703125" customWidth="1"/>
    <col min="8199" max="8199" width="1.140625" customWidth="1"/>
    <col min="8200" max="8200" width="2" customWidth="1"/>
    <col min="8449" max="8449" width="43.140625" customWidth="1"/>
    <col min="8450" max="8450" width="17.85546875" customWidth="1"/>
    <col min="8451" max="8451" width="17.28515625" customWidth="1"/>
    <col min="8452" max="8452" width="17" customWidth="1"/>
    <col min="8453" max="8453" width="7.140625" customWidth="1"/>
    <col min="8454" max="8454" width="1.5703125" customWidth="1"/>
    <col min="8455" max="8455" width="1.140625" customWidth="1"/>
    <col min="8456" max="8456" width="2" customWidth="1"/>
    <col min="8705" max="8705" width="43.140625" customWidth="1"/>
    <col min="8706" max="8706" width="17.85546875" customWidth="1"/>
    <col min="8707" max="8707" width="17.28515625" customWidth="1"/>
    <col min="8708" max="8708" width="17" customWidth="1"/>
    <col min="8709" max="8709" width="7.140625" customWidth="1"/>
    <col min="8710" max="8710" width="1.5703125" customWidth="1"/>
    <col min="8711" max="8711" width="1.140625" customWidth="1"/>
    <col min="8712" max="8712" width="2" customWidth="1"/>
    <col min="8961" max="8961" width="43.140625" customWidth="1"/>
    <col min="8962" max="8962" width="17.85546875" customWidth="1"/>
    <col min="8963" max="8963" width="17.28515625" customWidth="1"/>
    <col min="8964" max="8964" width="17" customWidth="1"/>
    <col min="8965" max="8965" width="7.140625" customWidth="1"/>
    <col min="8966" max="8966" width="1.5703125" customWidth="1"/>
    <col min="8967" max="8967" width="1.140625" customWidth="1"/>
    <col min="8968" max="8968" width="2" customWidth="1"/>
    <col min="9217" max="9217" width="43.140625" customWidth="1"/>
    <col min="9218" max="9218" width="17.85546875" customWidth="1"/>
    <col min="9219" max="9219" width="17.28515625" customWidth="1"/>
    <col min="9220" max="9220" width="17" customWidth="1"/>
    <col min="9221" max="9221" width="7.140625" customWidth="1"/>
    <col min="9222" max="9222" width="1.5703125" customWidth="1"/>
    <col min="9223" max="9223" width="1.140625" customWidth="1"/>
    <col min="9224" max="9224" width="2" customWidth="1"/>
    <col min="9473" max="9473" width="43.140625" customWidth="1"/>
    <col min="9474" max="9474" width="17.85546875" customWidth="1"/>
    <col min="9475" max="9475" width="17.28515625" customWidth="1"/>
    <col min="9476" max="9476" width="17" customWidth="1"/>
    <col min="9477" max="9477" width="7.140625" customWidth="1"/>
    <col min="9478" max="9478" width="1.5703125" customWidth="1"/>
    <col min="9479" max="9479" width="1.140625" customWidth="1"/>
    <col min="9480" max="9480" width="2" customWidth="1"/>
    <col min="9729" max="9729" width="43.140625" customWidth="1"/>
    <col min="9730" max="9730" width="17.85546875" customWidth="1"/>
    <col min="9731" max="9731" width="17.28515625" customWidth="1"/>
    <col min="9732" max="9732" width="17" customWidth="1"/>
    <col min="9733" max="9733" width="7.140625" customWidth="1"/>
    <col min="9734" max="9734" width="1.5703125" customWidth="1"/>
    <col min="9735" max="9735" width="1.140625" customWidth="1"/>
    <col min="9736" max="9736" width="2" customWidth="1"/>
    <col min="9985" max="9985" width="43.140625" customWidth="1"/>
    <col min="9986" max="9986" width="17.85546875" customWidth="1"/>
    <col min="9987" max="9987" width="17.28515625" customWidth="1"/>
    <col min="9988" max="9988" width="17" customWidth="1"/>
    <col min="9989" max="9989" width="7.140625" customWidth="1"/>
    <col min="9990" max="9990" width="1.5703125" customWidth="1"/>
    <col min="9991" max="9991" width="1.140625" customWidth="1"/>
    <col min="9992" max="9992" width="2" customWidth="1"/>
    <col min="10241" max="10241" width="43.140625" customWidth="1"/>
    <col min="10242" max="10242" width="17.85546875" customWidth="1"/>
    <col min="10243" max="10243" width="17.28515625" customWidth="1"/>
    <col min="10244" max="10244" width="17" customWidth="1"/>
    <col min="10245" max="10245" width="7.140625" customWidth="1"/>
    <col min="10246" max="10246" width="1.5703125" customWidth="1"/>
    <col min="10247" max="10247" width="1.140625" customWidth="1"/>
    <col min="10248" max="10248" width="2" customWidth="1"/>
    <col min="10497" max="10497" width="43.140625" customWidth="1"/>
    <col min="10498" max="10498" width="17.85546875" customWidth="1"/>
    <col min="10499" max="10499" width="17.28515625" customWidth="1"/>
    <col min="10500" max="10500" width="17" customWidth="1"/>
    <col min="10501" max="10501" width="7.140625" customWidth="1"/>
    <col min="10502" max="10502" width="1.5703125" customWidth="1"/>
    <col min="10503" max="10503" width="1.140625" customWidth="1"/>
    <col min="10504" max="10504" width="2" customWidth="1"/>
    <col min="10753" max="10753" width="43.140625" customWidth="1"/>
    <col min="10754" max="10754" width="17.85546875" customWidth="1"/>
    <col min="10755" max="10755" width="17.28515625" customWidth="1"/>
    <col min="10756" max="10756" width="17" customWidth="1"/>
    <col min="10757" max="10757" width="7.140625" customWidth="1"/>
    <col min="10758" max="10758" width="1.5703125" customWidth="1"/>
    <col min="10759" max="10759" width="1.140625" customWidth="1"/>
    <col min="10760" max="10760" width="2" customWidth="1"/>
    <col min="11009" max="11009" width="43.140625" customWidth="1"/>
    <col min="11010" max="11010" width="17.85546875" customWidth="1"/>
    <col min="11011" max="11011" width="17.28515625" customWidth="1"/>
    <col min="11012" max="11012" width="17" customWidth="1"/>
    <col min="11013" max="11013" width="7.140625" customWidth="1"/>
    <col min="11014" max="11014" width="1.5703125" customWidth="1"/>
    <col min="11015" max="11015" width="1.140625" customWidth="1"/>
    <col min="11016" max="11016" width="2" customWidth="1"/>
    <col min="11265" max="11265" width="43.140625" customWidth="1"/>
    <col min="11266" max="11266" width="17.85546875" customWidth="1"/>
    <col min="11267" max="11267" width="17.28515625" customWidth="1"/>
    <col min="11268" max="11268" width="17" customWidth="1"/>
    <col min="11269" max="11269" width="7.140625" customWidth="1"/>
    <col min="11270" max="11270" width="1.5703125" customWidth="1"/>
    <col min="11271" max="11271" width="1.140625" customWidth="1"/>
    <col min="11272" max="11272" width="2" customWidth="1"/>
    <col min="11521" max="11521" width="43.140625" customWidth="1"/>
    <col min="11522" max="11522" width="17.85546875" customWidth="1"/>
    <col min="11523" max="11523" width="17.28515625" customWidth="1"/>
    <col min="11524" max="11524" width="17" customWidth="1"/>
    <col min="11525" max="11525" width="7.140625" customWidth="1"/>
    <col min="11526" max="11526" width="1.5703125" customWidth="1"/>
    <col min="11527" max="11527" width="1.140625" customWidth="1"/>
    <col min="11528" max="11528" width="2" customWidth="1"/>
    <col min="11777" max="11777" width="43.140625" customWidth="1"/>
    <col min="11778" max="11778" width="17.85546875" customWidth="1"/>
    <col min="11779" max="11779" width="17.28515625" customWidth="1"/>
    <col min="11780" max="11780" width="17" customWidth="1"/>
    <col min="11781" max="11781" width="7.140625" customWidth="1"/>
    <col min="11782" max="11782" width="1.5703125" customWidth="1"/>
    <col min="11783" max="11783" width="1.140625" customWidth="1"/>
    <col min="11784" max="11784" width="2" customWidth="1"/>
    <col min="12033" max="12033" width="43.140625" customWidth="1"/>
    <col min="12034" max="12034" width="17.85546875" customWidth="1"/>
    <col min="12035" max="12035" width="17.28515625" customWidth="1"/>
    <col min="12036" max="12036" width="17" customWidth="1"/>
    <col min="12037" max="12037" width="7.140625" customWidth="1"/>
    <col min="12038" max="12038" width="1.5703125" customWidth="1"/>
    <col min="12039" max="12039" width="1.140625" customWidth="1"/>
    <col min="12040" max="12040" width="2" customWidth="1"/>
    <col min="12289" max="12289" width="43.140625" customWidth="1"/>
    <col min="12290" max="12290" width="17.85546875" customWidth="1"/>
    <col min="12291" max="12291" width="17.28515625" customWidth="1"/>
    <col min="12292" max="12292" width="17" customWidth="1"/>
    <col min="12293" max="12293" width="7.140625" customWidth="1"/>
    <col min="12294" max="12294" width="1.5703125" customWidth="1"/>
    <col min="12295" max="12295" width="1.140625" customWidth="1"/>
    <col min="12296" max="12296" width="2" customWidth="1"/>
    <col min="12545" max="12545" width="43.140625" customWidth="1"/>
    <col min="12546" max="12546" width="17.85546875" customWidth="1"/>
    <col min="12547" max="12547" width="17.28515625" customWidth="1"/>
    <col min="12548" max="12548" width="17" customWidth="1"/>
    <col min="12549" max="12549" width="7.140625" customWidth="1"/>
    <col min="12550" max="12550" width="1.5703125" customWidth="1"/>
    <col min="12551" max="12551" width="1.140625" customWidth="1"/>
    <col min="12552" max="12552" width="2" customWidth="1"/>
    <col min="12801" max="12801" width="43.140625" customWidth="1"/>
    <col min="12802" max="12802" width="17.85546875" customWidth="1"/>
    <col min="12803" max="12803" width="17.28515625" customWidth="1"/>
    <col min="12804" max="12804" width="17" customWidth="1"/>
    <col min="12805" max="12805" width="7.140625" customWidth="1"/>
    <col min="12806" max="12806" width="1.5703125" customWidth="1"/>
    <col min="12807" max="12807" width="1.140625" customWidth="1"/>
    <col min="12808" max="12808" width="2" customWidth="1"/>
    <col min="13057" max="13057" width="43.140625" customWidth="1"/>
    <col min="13058" max="13058" width="17.85546875" customWidth="1"/>
    <col min="13059" max="13059" width="17.28515625" customWidth="1"/>
    <col min="13060" max="13060" width="17" customWidth="1"/>
    <col min="13061" max="13061" width="7.140625" customWidth="1"/>
    <col min="13062" max="13062" width="1.5703125" customWidth="1"/>
    <col min="13063" max="13063" width="1.140625" customWidth="1"/>
    <col min="13064" max="13064" width="2" customWidth="1"/>
    <col min="13313" max="13313" width="43.140625" customWidth="1"/>
    <col min="13314" max="13314" width="17.85546875" customWidth="1"/>
    <col min="13315" max="13315" width="17.28515625" customWidth="1"/>
    <col min="13316" max="13316" width="17" customWidth="1"/>
    <col min="13317" max="13317" width="7.140625" customWidth="1"/>
    <col min="13318" max="13318" width="1.5703125" customWidth="1"/>
    <col min="13319" max="13319" width="1.140625" customWidth="1"/>
    <col min="13320" max="13320" width="2" customWidth="1"/>
    <col min="13569" max="13569" width="43.140625" customWidth="1"/>
    <col min="13570" max="13570" width="17.85546875" customWidth="1"/>
    <col min="13571" max="13571" width="17.28515625" customWidth="1"/>
    <col min="13572" max="13572" width="17" customWidth="1"/>
    <col min="13573" max="13573" width="7.140625" customWidth="1"/>
    <col min="13574" max="13574" width="1.5703125" customWidth="1"/>
    <col min="13575" max="13575" width="1.140625" customWidth="1"/>
    <col min="13576" max="13576" width="2" customWidth="1"/>
    <col min="13825" max="13825" width="43.140625" customWidth="1"/>
    <col min="13826" max="13826" width="17.85546875" customWidth="1"/>
    <col min="13827" max="13827" width="17.28515625" customWidth="1"/>
    <col min="13828" max="13828" width="17" customWidth="1"/>
    <col min="13829" max="13829" width="7.140625" customWidth="1"/>
    <col min="13830" max="13830" width="1.5703125" customWidth="1"/>
    <col min="13831" max="13831" width="1.140625" customWidth="1"/>
    <col min="13832" max="13832" width="2" customWidth="1"/>
    <col min="14081" max="14081" width="43.140625" customWidth="1"/>
    <col min="14082" max="14082" width="17.85546875" customWidth="1"/>
    <col min="14083" max="14083" width="17.28515625" customWidth="1"/>
    <col min="14084" max="14084" width="17" customWidth="1"/>
    <col min="14085" max="14085" width="7.140625" customWidth="1"/>
    <col min="14086" max="14086" width="1.5703125" customWidth="1"/>
    <col min="14087" max="14087" width="1.140625" customWidth="1"/>
    <col min="14088" max="14088" width="2" customWidth="1"/>
    <col min="14337" max="14337" width="43.140625" customWidth="1"/>
    <col min="14338" max="14338" width="17.85546875" customWidth="1"/>
    <col min="14339" max="14339" width="17.28515625" customWidth="1"/>
    <col min="14340" max="14340" width="17" customWidth="1"/>
    <col min="14341" max="14341" width="7.140625" customWidth="1"/>
    <col min="14342" max="14342" width="1.5703125" customWidth="1"/>
    <col min="14343" max="14343" width="1.140625" customWidth="1"/>
    <col min="14344" max="14344" width="2" customWidth="1"/>
    <col min="14593" max="14593" width="43.140625" customWidth="1"/>
    <col min="14594" max="14594" width="17.85546875" customWidth="1"/>
    <col min="14595" max="14595" width="17.28515625" customWidth="1"/>
    <col min="14596" max="14596" width="17" customWidth="1"/>
    <col min="14597" max="14597" width="7.140625" customWidth="1"/>
    <col min="14598" max="14598" width="1.5703125" customWidth="1"/>
    <col min="14599" max="14599" width="1.140625" customWidth="1"/>
    <col min="14600" max="14600" width="2" customWidth="1"/>
    <col min="14849" max="14849" width="43.140625" customWidth="1"/>
    <col min="14850" max="14850" width="17.85546875" customWidth="1"/>
    <col min="14851" max="14851" width="17.28515625" customWidth="1"/>
    <col min="14852" max="14852" width="17" customWidth="1"/>
    <col min="14853" max="14853" width="7.140625" customWidth="1"/>
    <col min="14854" max="14854" width="1.5703125" customWidth="1"/>
    <col min="14855" max="14855" width="1.140625" customWidth="1"/>
    <col min="14856" max="14856" width="2" customWidth="1"/>
    <col min="15105" max="15105" width="43.140625" customWidth="1"/>
    <col min="15106" max="15106" width="17.85546875" customWidth="1"/>
    <col min="15107" max="15107" width="17.28515625" customWidth="1"/>
    <col min="15108" max="15108" width="17" customWidth="1"/>
    <col min="15109" max="15109" width="7.140625" customWidth="1"/>
    <col min="15110" max="15110" width="1.5703125" customWidth="1"/>
    <col min="15111" max="15111" width="1.140625" customWidth="1"/>
    <col min="15112" max="15112" width="2" customWidth="1"/>
    <col min="15361" max="15361" width="43.140625" customWidth="1"/>
    <col min="15362" max="15362" width="17.85546875" customWidth="1"/>
    <col min="15363" max="15363" width="17.28515625" customWidth="1"/>
    <col min="15364" max="15364" width="17" customWidth="1"/>
    <col min="15365" max="15365" width="7.140625" customWidth="1"/>
    <col min="15366" max="15366" width="1.5703125" customWidth="1"/>
    <col min="15367" max="15367" width="1.140625" customWidth="1"/>
    <col min="15368" max="15368" width="2" customWidth="1"/>
    <col min="15617" max="15617" width="43.140625" customWidth="1"/>
    <col min="15618" max="15618" width="17.85546875" customWidth="1"/>
    <col min="15619" max="15619" width="17.28515625" customWidth="1"/>
    <col min="15620" max="15620" width="17" customWidth="1"/>
    <col min="15621" max="15621" width="7.140625" customWidth="1"/>
    <col min="15622" max="15622" width="1.5703125" customWidth="1"/>
    <col min="15623" max="15623" width="1.140625" customWidth="1"/>
    <col min="15624" max="15624" width="2" customWidth="1"/>
    <col min="15873" max="15873" width="43.140625" customWidth="1"/>
    <col min="15874" max="15874" width="17.85546875" customWidth="1"/>
    <col min="15875" max="15875" width="17.28515625" customWidth="1"/>
    <col min="15876" max="15876" width="17" customWidth="1"/>
    <col min="15877" max="15877" width="7.140625" customWidth="1"/>
    <col min="15878" max="15878" width="1.5703125" customWidth="1"/>
    <col min="15879" max="15879" width="1.140625" customWidth="1"/>
    <col min="15880" max="15880" width="2" customWidth="1"/>
    <col min="16129" max="16129" width="43.140625" customWidth="1"/>
    <col min="16130" max="16130" width="17.85546875" customWidth="1"/>
    <col min="16131" max="16131" width="17.28515625" customWidth="1"/>
    <col min="16132" max="16132" width="17" customWidth="1"/>
    <col min="16133" max="16133" width="7.140625" customWidth="1"/>
    <col min="16134" max="16134" width="1.5703125" customWidth="1"/>
    <col min="16135" max="16135" width="1.140625" customWidth="1"/>
    <col min="16136" max="16136" width="2" customWidth="1"/>
  </cols>
  <sheetData>
    <row r="1" spans="1:8" ht="15" x14ac:dyDescent="0.25">
      <c r="A1" s="274" t="s">
        <v>988</v>
      </c>
      <c r="B1" s="274"/>
      <c r="C1" s="274"/>
      <c r="D1" s="274"/>
    </row>
    <row r="2" spans="1:8" ht="15" x14ac:dyDescent="0.25">
      <c r="A2" s="274" t="s">
        <v>14</v>
      </c>
      <c r="B2" s="274"/>
      <c r="C2" s="274"/>
      <c r="D2" s="274"/>
    </row>
    <row r="3" spans="1:8" ht="15" x14ac:dyDescent="0.25">
      <c r="A3" s="274" t="s">
        <v>11</v>
      </c>
      <c r="B3" s="274"/>
      <c r="C3" s="274"/>
      <c r="D3" s="274"/>
    </row>
    <row r="4" spans="1:8" ht="15" x14ac:dyDescent="0.25">
      <c r="A4" s="274" t="s">
        <v>1008</v>
      </c>
      <c r="B4" s="274"/>
      <c r="C4" s="274"/>
      <c r="D4" s="274"/>
    </row>
    <row r="5" spans="1:8" ht="95.25" customHeight="1" x14ac:dyDescent="0.25">
      <c r="A5" s="78"/>
      <c r="B5" s="273" t="s">
        <v>624</v>
      </c>
      <c r="C5" s="273"/>
      <c r="D5" s="273"/>
    </row>
    <row r="6" spans="1:8" ht="15" x14ac:dyDescent="0.2">
      <c r="A6" s="24"/>
      <c r="B6" s="273" t="s">
        <v>627</v>
      </c>
      <c r="C6" s="273"/>
      <c r="D6" s="273"/>
    </row>
    <row r="7" spans="1:8" ht="15.75" x14ac:dyDescent="0.2">
      <c r="A7" s="272" t="s">
        <v>0</v>
      </c>
      <c r="B7" s="272"/>
      <c r="C7" s="272"/>
      <c r="D7" s="272"/>
    </row>
    <row r="8" spans="1:8" ht="15.75" x14ac:dyDescent="0.2">
      <c r="A8" s="272" t="s">
        <v>1</v>
      </c>
      <c r="B8" s="272"/>
      <c r="C8" s="272"/>
      <c r="D8" s="272"/>
    </row>
    <row r="9" spans="1:8" ht="15.75" x14ac:dyDescent="0.2">
      <c r="A9" s="272" t="s">
        <v>626</v>
      </c>
      <c r="B9" s="272"/>
      <c r="C9" s="272"/>
      <c r="D9" s="272"/>
    </row>
    <row r="10" spans="1:8" ht="15.75" x14ac:dyDescent="0.2">
      <c r="A10" s="272" t="s">
        <v>15</v>
      </c>
      <c r="B10" s="272"/>
      <c r="C10" s="272"/>
      <c r="D10" s="272"/>
    </row>
    <row r="11" spans="1:8" ht="15.75" x14ac:dyDescent="0.2">
      <c r="A11" s="272" t="s">
        <v>623</v>
      </c>
      <c r="B11" s="272"/>
      <c r="C11" s="272"/>
      <c r="D11" s="272"/>
    </row>
    <row r="12" spans="1:8" ht="15.75" x14ac:dyDescent="0.2">
      <c r="A12" s="272" t="s">
        <v>2</v>
      </c>
      <c r="B12" s="272"/>
      <c r="C12" s="272"/>
      <c r="D12" s="272"/>
    </row>
    <row r="13" spans="1:8" ht="17.25" customHeight="1" x14ac:dyDescent="0.2">
      <c r="C13" s="278" t="s">
        <v>959</v>
      </c>
      <c r="D13" s="278"/>
    </row>
    <row r="14" spans="1:8" s="5" customFormat="1" ht="66.75" customHeight="1" x14ac:dyDescent="0.25">
      <c r="A14" s="280" t="s">
        <v>1004</v>
      </c>
      <c r="B14" s="280"/>
      <c r="C14" s="280"/>
      <c r="D14" s="280"/>
      <c r="E14" s="212"/>
      <c r="F14" s="212"/>
      <c r="G14" s="212"/>
      <c r="H14" s="212"/>
    </row>
    <row r="15" spans="1:8" s="5" customFormat="1" ht="24" customHeight="1" x14ac:dyDescent="0.25">
      <c r="A15" s="7"/>
      <c r="B15" s="7"/>
      <c r="C15" s="7"/>
      <c r="D15" s="76" t="s">
        <v>17</v>
      </c>
    </row>
    <row r="16" spans="1:8" ht="28.5" customHeight="1" x14ac:dyDescent="0.2">
      <c r="A16" s="200" t="s">
        <v>955</v>
      </c>
      <c r="B16" s="200" t="s">
        <v>24</v>
      </c>
      <c r="C16" s="201" t="s">
        <v>25</v>
      </c>
      <c r="D16" s="201" t="s">
        <v>26</v>
      </c>
    </row>
    <row r="17" spans="1:5" ht="57.75" customHeight="1" x14ac:dyDescent="0.3">
      <c r="A17" s="4" t="s">
        <v>601</v>
      </c>
      <c r="B17" s="213">
        <v>88836</v>
      </c>
      <c r="C17" s="213">
        <v>89724</v>
      </c>
      <c r="D17" s="213">
        <v>93154</v>
      </c>
    </row>
    <row r="18" spans="1:5" ht="54.75" customHeight="1" x14ac:dyDescent="0.3">
      <c r="A18" s="4" t="s">
        <v>963</v>
      </c>
      <c r="B18" s="213">
        <v>222089</v>
      </c>
      <c r="C18" s="213">
        <v>224311</v>
      </c>
      <c r="D18" s="213">
        <v>232885</v>
      </c>
    </row>
    <row r="19" spans="1:5" ht="55.5" customHeight="1" x14ac:dyDescent="0.3">
      <c r="A19" s="4" t="s">
        <v>603</v>
      </c>
      <c r="B19" s="213">
        <v>88836</v>
      </c>
      <c r="C19" s="213">
        <v>89724</v>
      </c>
      <c r="D19" s="213">
        <v>93154</v>
      </c>
    </row>
    <row r="20" spans="1:5" ht="60" customHeight="1" x14ac:dyDescent="0.3">
      <c r="A20" s="4" t="s">
        <v>964</v>
      </c>
      <c r="B20" s="213">
        <v>88836</v>
      </c>
      <c r="C20" s="213">
        <v>89724</v>
      </c>
      <c r="D20" s="213">
        <v>93154</v>
      </c>
    </row>
    <row r="21" spans="1:5" ht="57.75" customHeight="1" x14ac:dyDescent="0.3">
      <c r="A21" s="4" t="s">
        <v>965</v>
      </c>
      <c r="B21" s="213">
        <v>88836</v>
      </c>
      <c r="C21" s="213">
        <v>89724</v>
      </c>
      <c r="D21" s="213">
        <v>93154</v>
      </c>
      <c r="E21" s="3"/>
    </row>
    <row r="22" spans="1:5" ht="53.25" customHeight="1" x14ac:dyDescent="0.3">
      <c r="A22" s="4" t="s">
        <v>966</v>
      </c>
      <c r="B22" s="213">
        <v>88836</v>
      </c>
      <c r="C22" s="213">
        <v>89724</v>
      </c>
      <c r="D22" s="213">
        <v>93154</v>
      </c>
    </row>
    <row r="23" spans="1:5" ht="56.25" customHeight="1" x14ac:dyDescent="0.3">
      <c r="A23" s="4" t="s">
        <v>967</v>
      </c>
      <c r="B23" s="213">
        <v>88836</v>
      </c>
      <c r="C23" s="213">
        <v>89724</v>
      </c>
      <c r="D23" s="213">
        <v>93154</v>
      </c>
    </row>
    <row r="24" spans="1:5" ht="54.75" customHeight="1" x14ac:dyDescent="0.3">
      <c r="A24" s="4" t="s">
        <v>607</v>
      </c>
      <c r="B24" s="213">
        <v>88836</v>
      </c>
      <c r="C24" s="213">
        <v>89724</v>
      </c>
      <c r="D24" s="213">
        <v>93154</v>
      </c>
    </row>
    <row r="25" spans="1:5" ht="54" customHeight="1" x14ac:dyDescent="0.3">
      <c r="A25" s="4" t="s">
        <v>970</v>
      </c>
      <c r="B25" s="213">
        <v>88836</v>
      </c>
      <c r="C25" s="213">
        <v>89725</v>
      </c>
      <c r="D25" s="213">
        <v>93154</v>
      </c>
    </row>
    <row r="26" spans="1:5" ht="56.25" customHeight="1" x14ac:dyDescent="0.3">
      <c r="A26" s="4" t="s">
        <v>609</v>
      </c>
      <c r="B26" s="213">
        <v>88836</v>
      </c>
      <c r="C26" s="213">
        <v>89725</v>
      </c>
      <c r="D26" s="213">
        <v>93154</v>
      </c>
    </row>
    <row r="27" spans="1:5" ht="56.25" customHeight="1" x14ac:dyDescent="0.3">
      <c r="A27" s="4" t="s">
        <v>610</v>
      </c>
      <c r="B27" s="213">
        <v>88835</v>
      </c>
      <c r="C27" s="213">
        <v>89725</v>
      </c>
      <c r="D27" s="213">
        <v>93153</v>
      </c>
    </row>
    <row r="28" spans="1:5" ht="56.25" customHeight="1" x14ac:dyDescent="0.3">
      <c r="A28" s="4" t="s">
        <v>611</v>
      </c>
      <c r="B28" s="213">
        <v>88835</v>
      </c>
      <c r="C28" s="213">
        <v>89725</v>
      </c>
      <c r="D28" s="213">
        <v>93153</v>
      </c>
    </row>
    <row r="29" spans="1:5" ht="25.5" customHeight="1" x14ac:dyDescent="0.3">
      <c r="A29" s="6" t="s">
        <v>370</v>
      </c>
      <c r="B29" s="210">
        <f>B17+B18+B19+B20+B21+B22+B23+B24+B25+B26+B27+B28</f>
        <v>1199283</v>
      </c>
      <c r="C29" s="210">
        <f>C17+C18+C19+C20+C21+C22+C23+C24+C25+C26+C27+C28</f>
        <v>1211279</v>
      </c>
      <c r="D29" s="210">
        <f>D17+D18+D19+D20+D21+D22+D23+D24+D25+D26+D27+D28</f>
        <v>1257577</v>
      </c>
    </row>
    <row r="30" spans="1:5" x14ac:dyDescent="0.2">
      <c r="C30" s="214"/>
    </row>
    <row r="31" spans="1:5" x14ac:dyDescent="0.2">
      <c r="D31" s="214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5" sqref="A5"/>
    </sheetView>
  </sheetViews>
  <sheetFormatPr defaultRowHeight="12.75" x14ac:dyDescent="0.2"/>
  <cols>
    <col min="1" max="1" width="42.42578125" customWidth="1"/>
    <col min="2" max="2" width="18.42578125" customWidth="1"/>
    <col min="3" max="3" width="16.85546875" customWidth="1"/>
    <col min="4" max="4" width="17.7109375" customWidth="1"/>
    <col min="257" max="257" width="43.28515625" customWidth="1"/>
    <col min="258" max="258" width="16.5703125" customWidth="1"/>
    <col min="259" max="259" width="19.140625" customWidth="1"/>
    <col min="260" max="260" width="17.7109375" customWidth="1"/>
    <col min="513" max="513" width="43.28515625" customWidth="1"/>
    <col min="514" max="514" width="16.5703125" customWidth="1"/>
    <col min="515" max="515" width="19.140625" customWidth="1"/>
    <col min="516" max="516" width="17.7109375" customWidth="1"/>
    <col min="769" max="769" width="43.28515625" customWidth="1"/>
    <col min="770" max="770" width="16.5703125" customWidth="1"/>
    <col min="771" max="771" width="19.140625" customWidth="1"/>
    <col min="772" max="772" width="17.7109375" customWidth="1"/>
    <col min="1025" max="1025" width="43.28515625" customWidth="1"/>
    <col min="1026" max="1026" width="16.5703125" customWidth="1"/>
    <col min="1027" max="1027" width="19.140625" customWidth="1"/>
    <col min="1028" max="1028" width="17.7109375" customWidth="1"/>
    <col min="1281" max="1281" width="43.28515625" customWidth="1"/>
    <col min="1282" max="1282" width="16.5703125" customWidth="1"/>
    <col min="1283" max="1283" width="19.140625" customWidth="1"/>
    <col min="1284" max="1284" width="17.7109375" customWidth="1"/>
    <col min="1537" max="1537" width="43.28515625" customWidth="1"/>
    <col min="1538" max="1538" width="16.5703125" customWidth="1"/>
    <col min="1539" max="1539" width="19.140625" customWidth="1"/>
    <col min="1540" max="1540" width="17.7109375" customWidth="1"/>
    <col min="1793" max="1793" width="43.28515625" customWidth="1"/>
    <col min="1794" max="1794" width="16.5703125" customWidth="1"/>
    <col min="1795" max="1795" width="19.140625" customWidth="1"/>
    <col min="1796" max="1796" width="17.7109375" customWidth="1"/>
    <col min="2049" max="2049" width="43.28515625" customWidth="1"/>
    <col min="2050" max="2050" width="16.5703125" customWidth="1"/>
    <col min="2051" max="2051" width="19.140625" customWidth="1"/>
    <col min="2052" max="2052" width="17.7109375" customWidth="1"/>
    <col min="2305" max="2305" width="43.28515625" customWidth="1"/>
    <col min="2306" max="2306" width="16.5703125" customWidth="1"/>
    <col min="2307" max="2307" width="19.140625" customWidth="1"/>
    <col min="2308" max="2308" width="17.7109375" customWidth="1"/>
    <col min="2561" max="2561" width="43.28515625" customWidth="1"/>
    <col min="2562" max="2562" width="16.5703125" customWidth="1"/>
    <col min="2563" max="2563" width="19.140625" customWidth="1"/>
    <col min="2564" max="2564" width="17.7109375" customWidth="1"/>
    <col min="2817" max="2817" width="43.28515625" customWidth="1"/>
    <col min="2818" max="2818" width="16.5703125" customWidth="1"/>
    <col min="2819" max="2819" width="19.140625" customWidth="1"/>
    <col min="2820" max="2820" width="17.7109375" customWidth="1"/>
    <col min="3073" max="3073" width="43.28515625" customWidth="1"/>
    <col min="3074" max="3074" width="16.5703125" customWidth="1"/>
    <col min="3075" max="3075" width="19.140625" customWidth="1"/>
    <col min="3076" max="3076" width="17.7109375" customWidth="1"/>
    <col min="3329" max="3329" width="43.28515625" customWidth="1"/>
    <col min="3330" max="3330" width="16.5703125" customWidth="1"/>
    <col min="3331" max="3331" width="19.140625" customWidth="1"/>
    <col min="3332" max="3332" width="17.7109375" customWidth="1"/>
    <col min="3585" max="3585" width="43.28515625" customWidth="1"/>
    <col min="3586" max="3586" width="16.5703125" customWidth="1"/>
    <col min="3587" max="3587" width="19.140625" customWidth="1"/>
    <col min="3588" max="3588" width="17.7109375" customWidth="1"/>
    <col min="3841" max="3841" width="43.28515625" customWidth="1"/>
    <col min="3842" max="3842" width="16.5703125" customWidth="1"/>
    <col min="3843" max="3843" width="19.140625" customWidth="1"/>
    <col min="3844" max="3844" width="17.7109375" customWidth="1"/>
    <col min="4097" max="4097" width="43.28515625" customWidth="1"/>
    <col min="4098" max="4098" width="16.5703125" customWidth="1"/>
    <col min="4099" max="4099" width="19.140625" customWidth="1"/>
    <col min="4100" max="4100" width="17.7109375" customWidth="1"/>
    <col min="4353" max="4353" width="43.28515625" customWidth="1"/>
    <col min="4354" max="4354" width="16.5703125" customWidth="1"/>
    <col min="4355" max="4355" width="19.140625" customWidth="1"/>
    <col min="4356" max="4356" width="17.7109375" customWidth="1"/>
    <col min="4609" max="4609" width="43.28515625" customWidth="1"/>
    <col min="4610" max="4610" width="16.5703125" customWidth="1"/>
    <col min="4611" max="4611" width="19.140625" customWidth="1"/>
    <col min="4612" max="4612" width="17.7109375" customWidth="1"/>
    <col min="4865" max="4865" width="43.28515625" customWidth="1"/>
    <col min="4866" max="4866" width="16.5703125" customWidth="1"/>
    <col min="4867" max="4867" width="19.140625" customWidth="1"/>
    <col min="4868" max="4868" width="17.7109375" customWidth="1"/>
    <col min="5121" max="5121" width="43.28515625" customWidth="1"/>
    <col min="5122" max="5122" width="16.5703125" customWidth="1"/>
    <col min="5123" max="5123" width="19.140625" customWidth="1"/>
    <col min="5124" max="5124" width="17.7109375" customWidth="1"/>
    <col min="5377" max="5377" width="43.28515625" customWidth="1"/>
    <col min="5378" max="5378" width="16.5703125" customWidth="1"/>
    <col min="5379" max="5379" width="19.140625" customWidth="1"/>
    <col min="5380" max="5380" width="17.7109375" customWidth="1"/>
    <col min="5633" max="5633" width="43.28515625" customWidth="1"/>
    <col min="5634" max="5634" width="16.5703125" customWidth="1"/>
    <col min="5635" max="5635" width="19.140625" customWidth="1"/>
    <col min="5636" max="5636" width="17.7109375" customWidth="1"/>
    <col min="5889" max="5889" width="43.28515625" customWidth="1"/>
    <col min="5890" max="5890" width="16.5703125" customWidth="1"/>
    <col min="5891" max="5891" width="19.140625" customWidth="1"/>
    <col min="5892" max="5892" width="17.7109375" customWidth="1"/>
    <col min="6145" max="6145" width="43.28515625" customWidth="1"/>
    <col min="6146" max="6146" width="16.5703125" customWidth="1"/>
    <col min="6147" max="6147" width="19.140625" customWidth="1"/>
    <col min="6148" max="6148" width="17.7109375" customWidth="1"/>
    <col min="6401" max="6401" width="43.28515625" customWidth="1"/>
    <col min="6402" max="6402" width="16.5703125" customWidth="1"/>
    <col min="6403" max="6403" width="19.140625" customWidth="1"/>
    <col min="6404" max="6404" width="17.7109375" customWidth="1"/>
    <col min="6657" max="6657" width="43.28515625" customWidth="1"/>
    <col min="6658" max="6658" width="16.5703125" customWidth="1"/>
    <col min="6659" max="6659" width="19.140625" customWidth="1"/>
    <col min="6660" max="6660" width="17.7109375" customWidth="1"/>
    <col min="6913" max="6913" width="43.28515625" customWidth="1"/>
    <col min="6914" max="6914" width="16.5703125" customWidth="1"/>
    <col min="6915" max="6915" width="19.140625" customWidth="1"/>
    <col min="6916" max="6916" width="17.7109375" customWidth="1"/>
    <col min="7169" max="7169" width="43.28515625" customWidth="1"/>
    <col min="7170" max="7170" width="16.5703125" customWidth="1"/>
    <col min="7171" max="7171" width="19.140625" customWidth="1"/>
    <col min="7172" max="7172" width="17.7109375" customWidth="1"/>
    <col min="7425" max="7425" width="43.28515625" customWidth="1"/>
    <col min="7426" max="7426" width="16.5703125" customWidth="1"/>
    <col min="7427" max="7427" width="19.140625" customWidth="1"/>
    <col min="7428" max="7428" width="17.7109375" customWidth="1"/>
    <col min="7681" max="7681" width="43.28515625" customWidth="1"/>
    <col min="7682" max="7682" width="16.5703125" customWidth="1"/>
    <col min="7683" max="7683" width="19.140625" customWidth="1"/>
    <col min="7684" max="7684" width="17.7109375" customWidth="1"/>
    <col min="7937" max="7937" width="43.28515625" customWidth="1"/>
    <col min="7938" max="7938" width="16.5703125" customWidth="1"/>
    <col min="7939" max="7939" width="19.140625" customWidth="1"/>
    <col min="7940" max="7940" width="17.7109375" customWidth="1"/>
    <col min="8193" max="8193" width="43.28515625" customWidth="1"/>
    <col min="8194" max="8194" width="16.5703125" customWidth="1"/>
    <col min="8195" max="8195" width="19.140625" customWidth="1"/>
    <col min="8196" max="8196" width="17.7109375" customWidth="1"/>
    <col min="8449" max="8449" width="43.28515625" customWidth="1"/>
    <col min="8450" max="8450" width="16.5703125" customWidth="1"/>
    <col min="8451" max="8451" width="19.140625" customWidth="1"/>
    <col min="8452" max="8452" width="17.7109375" customWidth="1"/>
    <col min="8705" max="8705" width="43.28515625" customWidth="1"/>
    <col min="8706" max="8706" width="16.5703125" customWidth="1"/>
    <col min="8707" max="8707" width="19.140625" customWidth="1"/>
    <col min="8708" max="8708" width="17.7109375" customWidth="1"/>
    <col min="8961" max="8961" width="43.28515625" customWidth="1"/>
    <col min="8962" max="8962" width="16.5703125" customWidth="1"/>
    <col min="8963" max="8963" width="19.140625" customWidth="1"/>
    <col min="8964" max="8964" width="17.7109375" customWidth="1"/>
    <col min="9217" max="9217" width="43.28515625" customWidth="1"/>
    <col min="9218" max="9218" width="16.5703125" customWidth="1"/>
    <col min="9219" max="9219" width="19.140625" customWidth="1"/>
    <col min="9220" max="9220" width="17.7109375" customWidth="1"/>
    <col min="9473" max="9473" width="43.28515625" customWidth="1"/>
    <col min="9474" max="9474" width="16.5703125" customWidth="1"/>
    <col min="9475" max="9475" width="19.140625" customWidth="1"/>
    <col min="9476" max="9476" width="17.7109375" customWidth="1"/>
    <col min="9729" max="9729" width="43.28515625" customWidth="1"/>
    <col min="9730" max="9730" width="16.5703125" customWidth="1"/>
    <col min="9731" max="9731" width="19.140625" customWidth="1"/>
    <col min="9732" max="9732" width="17.7109375" customWidth="1"/>
    <col min="9985" max="9985" width="43.28515625" customWidth="1"/>
    <col min="9986" max="9986" width="16.5703125" customWidth="1"/>
    <col min="9987" max="9987" width="19.140625" customWidth="1"/>
    <col min="9988" max="9988" width="17.7109375" customWidth="1"/>
    <col min="10241" max="10241" width="43.28515625" customWidth="1"/>
    <col min="10242" max="10242" width="16.5703125" customWidth="1"/>
    <col min="10243" max="10243" width="19.140625" customWidth="1"/>
    <col min="10244" max="10244" width="17.7109375" customWidth="1"/>
    <col min="10497" max="10497" width="43.28515625" customWidth="1"/>
    <col min="10498" max="10498" width="16.5703125" customWidth="1"/>
    <col min="10499" max="10499" width="19.140625" customWidth="1"/>
    <col min="10500" max="10500" width="17.7109375" customWidth="1"/>
    <col min="10753" max="10753" width="43.28515625" customWidth="1"/>
    <col min="10754" max="10754" width="16.5703125" customWidth="1"/>
    <col min="10755" max="10755" width="19.140625" customWidth="1"/>
    <col min="10756" max="10756" width="17.7109375" customWidth="1"/>
    <col min="11009" max="11009" width="43.28515625" customWidth="1"/>
    <col min="11010" max="11010" width="16.5703125" customWidth="1"/>
    <col min="11011" max="11011" width="19.140625" customWidth="1"/>
    <col min="11012" max="11012" width="17.7109375" customWidth="1"/>
    <col min="11265" max="11265" width="43.28515625" customWidth="1"/>
    <col min="11266" max="11266" width="16.5703125" customWidth="1"/>
    <col min="11267" max="11267" width="19.140625" customWidth="1"/>
    <col min="11268" max="11268" width="17.7109375" customWidth="1"/>
    <col min="11521" max="11521" width="43.28515625" customWidth="1"/>
    <col min="11522" max="11522" width="16.5703125" customWidth="1"/>
    <col min="11523" max="11523" width="19.140625" customWidth="1"/>
    <col min="11524" max="11524" width="17.7109375" customWidth="1"/>
    <col min="11777" max="11777" width="43.28515625" customWidth="1"/>
    <col min="11778" max="11778" width="16.5703125" customWidth="1"/>
    <col min="11779" max="11779" width="19.140625" customWidth="1"/>
    <col min="11780" max="11780" width="17.7109375" customWidth="1"/>
    <col min="12033" max="12033" width="43.28515625" customWidth="1"/>
    <col min="12034" max="12034" width="16.5703125" customWidth="1"/>
    <col min="12035" max="12035" width="19.140625" customWidth="1"/>
    <col min="12036" max="12036" width="17.7109375" customWidth="1"/>
    <col min="12289" max="12289" width="43.28515625" customWidth="1"/>
    <col min="12290" max="12290" width="16.5703125" customWidth="1"/>
    <col min="12291" max="12291" width="19.140625" customWidth="1"/>
    <col min="12292" max="12292" width="17.7109375" customWidth="1"/>
    <col min="12545" max="12545" width="43.28515625" customWidth="1"/>
    <col min="12546" max="12546" width="16.5703125" customWidth="1"/>
    <col min="12547" max="12547" width="19.140625" customWidth="1"/>
    <col min="12548" max="12548" width="17.7109375" customWidth="1"/>
    <col min="12801" max="12801" width="43.28515625" customWidth="1"/>
    <col min="12802" max="12802" width="16.5703125" customWidth="1"/>
    <col min="12803" max="12803" width="19.140625" customWidth="1"/>
    <col min="12804" max="12804" width="17.7109375" customWidth="1"/>
    <col min="13057" max="13057" width="43.28515625" customWidth="1"/>
    <col min="13058" max="13058" width="16.5703125" customWidth="1"/>
    <col min="13059" max="13059" width="19.140625" customWidth="1"/>
    <col min="13060" max="13060" width="17.7109375" customWidth="1"/>
    <col min="13313" max="13313" width="43.28515625" customWidth="1"/>
    <col min="13314" max="13314" width="16.5703125" customWidth="1"/>
    <col min="13315" max="13315" width="19.140625" customWidth="1"/>
    <col min="13316" max="13316" width="17.7109375" customWidth="1"/>
    <col min="13569" max="13569" width="43.28515625" customWidth="1"/>
    <col min="13570" max="13570" width="16.5703125" customWidth="1"/>
    <col min="13571" max="13571" width="19.140625" customWidth="1"/>
    <col min="13572" max="13572" width="17.7109375" customWidth="1"/>
    <col min="13825" max="13825" width="43.28515625" customWidth="1"/>
    <col min="13826" max="13826" width="16.5703125" customWidth="1"/>
    <col min="13827" max="13827" width="19.140625" customWidth="1"/>
    <col min="13828" max="13828" width="17.7109375" customWidth="1"/>
    <col min="14081" max="14081" width="43.28515625" customWidth="1"/>
    <col min="14082" max="14082" width="16.5703125" customWidth="1"/>
    <col min="14083" max="14083" width="19.140625" customWidth="1"/>
    <col min="14084" max="14084" width="17.7109375" customWidth="1"/>
    <col min="14337" max="14337" width="43.28515625" customWidth="1"/>
    <col min="14338" max="14338" width="16.5703125" customWidth="1"/>
    <col min="14339" max="14339" width="19.140625" customWidth="1"/>
    <col min="14340" max="14340" width="17.7109375" customWidth="1"/>
    <col min="14593" max="14593" width="43.28515625" customWidth="1"/>
    <col min="14594" max="14594" width="16.5703125" customWidth="1"/>
    <col min="14595" max="14595" width="19.140625" customWidth="1"/>
    <col min="14596" max="14596" width="17.7109375" customWidth="1"/>
    <col min="14849" max="14849" width="43.28515625" customWidth="1"/>
    <col min="14850" max="14850" width="16.5703125" customWidth="1"/>
    <col min="14851" max="14851" width="19.140625" customWidth="1"/>
    <col min="14852" max="14852" width="17.7109375" customWidth="1"/>
    <col min="15105" max="15105" width="43.28515625" customWidth="1"/>
    <col min="15106" max="15106" width="16.5703125" customWidth="1"/>
    <col min="15107" max="15107" width="19.140625" customWidth="1"/>
    <col min="15108" max="15108" width="17.7109375" customWidth="1"/>
    <col min="15361" max="15361" width="43.28515625" customWidth="1"/>
    <col min="15362" max="15362" width="16.5703125" customWidth="1"/>
    <col min="15363" max="15363" width="19.140625" customWidth="1"/>
    <col min="15364" max="15364" width="17.7109375" customWidth="1"/>
    <col min="15617" max="15617" width="43.28515625" customWidth="1"/>
    <col min="15618" max="15618" width="16.5703125" customWidth="1"/>
    <col min="15619" max="15619" width="19.140625" customWidth="1"/>
    <col min="15620" max="15620" width="17.7109375" customWidth="1"/>
    <col min="15873" max="15873" width="43.28515625" customWidth="1"/>
    <col min="15874" max="15874" width="16.5703125" customWidth="1"/>
    <col min="15875" max="15875" width="19.140625" customWidth="1"/>
    <col min="15876" max="15876" width="17.7109375" customWidth="1"/>
    <col min="16129" max="16129" width="43.28515625" customWidth="1"/>
    <col min="16130" max="16130" width="16.5703125" customWidth="1"/>
    <col min="16131" max="16131" width="19.140625" customWidth="1"/>
    <col min="16132" max="16132" width="17.7109375" customWidth="1"/>
  </cols>
  <sheetData>
    <row r="1" spans="1:4" ht="15" x14ac:dyDescent="0.25">
      <c r="A1" s="274" t="s">
        <v>989</v>
      </c>
      <c r="B1" s="274"/>
      <c r="C1" s="274"/>
      <c r="D1" s="274"/>
    </row>
    <row r="2" spans="1:4" ht="15" x14ac:dyDescent="0.25">
      <c r="A2" s="274" t="s">
        <v>14</v>
      </c>
      <c r="B2" s="274"/>
      <c r="C2" s="274"/>
      <c r="D2" s="274"/>
    </row>
    <row r="3" spans="1:4" ht="15" x14ac:dyDescent="0.25">
      <c r="A3" s="274" t="s">
        <v>11</v>
      </c>
      <c r="B3" s="274"/>
      <c r="C3" s="274"/>
      <c r="D3" s="274"/>
    </row>
    <row r="4" spans="1:4" ht="15" x14ac:dyDescent="0.25">
      <c r="A4" s="274" t="s">
        <v>1008</v>
      </c>
      <c r="B4" s="274"/>
      <c r="C4" s="274"/>
      <c r="D4" s="274"/>
    </row>
    <row r="5" spans="1:4" ht="81.75" customHeight="1" x14ac:dyDescent="0.25">
      <c r="A5" s="78"/>
      <c r="B5" s="273" t="s">
        <v>624</v>
      </c>
      <c r="C5" s="273"/>
      <c r="D5" s="273"/>
    </row>
    <row r="6" spans="1:4" ht="15" x14ac:dyDescent="0.2">
      <c r="A6" s="24"/>
      <c r="B6" s="273" t="s">
        <v>627</v>
      </c>
      <c r="C6" s="273"/>
      <c r="D6" s="273"/>
    </row>
    <row r="7" spans="1:4" ht="15.75" x14ac:dyDescent="0.2">
      <c r="A7" s="272" t="s">
        <v>0</v>
      </c>
      <c r="B7" s="272"/>
      <c r="C7" s="272"/>
      <c r="D7" s="272"/>
    </row>
    <row r="8" spans="1:4" ht="15.75" x14ac:dyDescent="0.2">
      <c r="A8" s="272" t="s">
        <v>1</v>
      </c>
      <c r="B8" s="272"/>
      <c r="C8" s="272"/>
      <c r="D8" s="272"/>
    </row>
    <row r="9" spans="1:4" ht="15.75" x14ac:dyDescent="0.2">
      <c r="A9" s="272" t="s">
        <v>626</v>
      </c>
      <c r="B9" s="272"/>
      <c r="C9" s="272"/>
      <c r="D9" s="272"/>
    </row>
    <row r="10" spans="1:4" ht="15.75" x14ac:dyDescent="0.2">
      <c r="A10" s="272" t="s">
        <v>15</v>
      </c>
      <c r="B10" s="272"/>
      <c r="C10" s="272"/>
      <c r="D10" s="272"/>
    </row>
    <row r="11" spans="1:4" ht="15.75" x14ac:dyDescent="0.2">
      <c r="A11" s="272" t="s">
        <v>623</v>
      </c>
      <c r="B11" s="272"/>
      <c r="C11" s="272"/>
      <c r="D11" s="272"/>
    </row>
    <row r="12" spans="1:4" ht="15.75" x14ac:dyDescent="0.2">
      <c r="A12" s="272" t="s">
        <v>2</v>
      </c>
      <c r="B12" s="272"/>
      <c r="C12" s="272"/>
      <c r="D12" s="272"/>
    </row>
    <row r="13" spans="1:4" ht="17.25" customHeight="1" x14ac:dyDescent="0.2">
      <c r="C13" s="278" t="s">
        <v>371</v>
      </c>
      <c r="D13" s="278"/>
    </row>
    <row r="14" spans="1:4" s="5" customFormat="1" ht="59.25" customHeight="1" x14ac:dyDescent="0.2">
      <c r="A14" s="281" t="s">
        <v>1005</v>
      </c>
      <c r="B14" s="281"/>
      <c r="C14" s="281"/>
      <c r="D14" s="281"/>
    </row>
    <row r="15" spans="1:4" s="5" customFormat="1" ht="15.75" x14ac:dyDescent="0.25">
      <c r="A15" s="7"/>
      <c r="B15" s="7"/>
      <c r="C15" s="7"/>
      <c r="D15" s="76" t="s">
        <v>17</v>
      </c>
    </row>
    <row r="16" spans="1:4" ht="62.25" customHeight="1" x14ac:dyDescent="0.2">
      <c r="A16" s="77" t="s">
        <v>600</v>
      </c>
      <c r="B16" s="80" t="s">
        <v>24</v>
      </c>
      <c r="C16" s="81" t="s">
        <v>25</v>
      </c>
      <c r="D16" s="81" t="s">
        <v>26</v>
      </c>
    </row>
    <row r="17" spans="1:5" ht="54" customHeight="1" x14ac:dyDescent="0.3">
      <c r="A17" s="75" t="s">
        <v>601</v>
      </c>
      <c r="B17" s="25">
        <v>1077518.74</v>
      </c>
      <c r="C17" s="9">
        <v>1059600</v>
      </c>
      <c r="D17" s="8">
        <v>1067500</v>
      </c>
    </row>
    <row r="18" spans="1:5" ht="56.25" x14ac:dyDescent="0.3">
      <c r="A18" s="75" t="s">
        <v>602</v>
      </c>
      <c r="B18" s="25">
        <v>1284107.67</v>
      </c>
      <c r="C18" s="8">
        <v>1262700</v>
      </c>
      <c r="D18" s="8">
        <v>1272200</v>
      </c>
    </row>
    <row r="19" spans="1:5" ht="56.25" x14ac:dyDescent="0.3">
      <c r="A19" s="75" t="s">
        <v>603</v>
      </c>
      <c r="B19" s="25">
        <v>1446122.52</v>
      </c>
      <c r="C19" s="8">
        <v>1422000</v>
      </c>
      <c r="D19" s="8">
        <v>1432700</v>
      </c>
    </row>
    <row r="20" spans="1:5" ht="75" x14ac:dyDescent="0.3">
      <c r="A20" s="75" t="s">
        <v>604</v>
      </c>
      <c r="B20" s="26">
        <f>2090211.54+6110000</f>
        <v>8200211.54</v>
      </c>
      <c r="C20" s="10">
        <v>2055400</v>
      </c>
      <c r="D20" s="10">
        <v>2070800</v>
      </c>
      <c r="E20" s="3"/>
    </row>
    <row r="21" spans="1:5" ht="57.75" customHeight="1" x14ac:dyDescent="0.3">
      <c r="A21" s="75" t="s">
        <v>605</v>
      </c>
      <c r="B21" s="25">
        <v>1235463.21</v>
      </c>
      <c r="C21" s="8">
        <v>1214900</v>
      </c>
      <c r="D21" s="8">
        <v>1224000</v>
      </c>
    </row>
    <row r="22" spans="1:5" ht="59.25" customHeight="1" x14ac:dyDescent="0.3">
      <c r="A22" s="75" t="s">
        <v>606</v>
      </c>
      <c r="B22" s="25">
        <v>996511.3</v>
      </c>
      <c r="C22" s="8">
        <v>979900</v>
      </c>
      <c r="D22" s="8">
        <v>987200</v>
      </c>
    </row>
    <row r="23" spans="1:5" ht="59.25" customHeight="1" x14ac:dyDescent="0.3">
      <c r="A23" s="4" t="s">
        <v>607</v>
      </c>
      <c r="B23" s="25">
        <v>2017244.85</v>
      </c>
      <c r="C23" s="8">
        <v>1983700</v>
      </c>
      <c r="D23" s="8">
        <v>1998500</v>
      </c>
    </row>
    <row r="24" spans="1:5" ht="55.5" customHeight="1" x14ac:dyDescent="0.3">
      <c r="A24" s="75" t="s">
        <v>608</v>
      </c>
      <c r="B24" s="25">
        <v>1223352.1000000001</v>
      </c>
      <c r="C24" s="8">
        <v>1203000</v>
      </c>
      <c r="D24" s="8">
        <v>1212000</v>
      </c>
    </row>
    <row r="25" spans="1:5" ht="56.25" x14ac:dyDescent="0.3">
      <c r="A25" s="75" t="s">
        <v>609</v>
      </c>
      <c r="B25" s="25">
        <v>640018.65</v>
      </c>
      <c r="C25" s="8">
        <v>629400</v>
      </c>
      <c r="D25" s="8">
        <v>634100</v>
      </c>
    </row>
    <row r="26" spans="1:5" ht="56.25" x14ac:dyDescent="0.3">
      <c r="A26" s="75" t="s">
        <v>610</v>
      </c>
      <c r="B26" s="25">
        <v>939826.12</v>
      </c>
      <c r="C26" s="8">
        <v>924100</v>
      </c>
      <c r="D26" s="8">
        <v>931000</v>
      </c>
    </row>
    <row r="27" spans="1:5" ht="56.25" x14ac:dyDescent="0.3">
      <c r="A27" s="75" t="s">
        <v>611</v>
      </c>
      <c r="B27" s="25">
        <v>1037015.03</v>
      </c>
      <c r="C27" s="8">
        <v>1019700</v>
      </c>
      <c r="D27" s="8">
        <v>1027400</v>
      </c>
    </row>
    <row r="28" spans="1:5" ht="18.75" x14ac:dyDescent="0.3">
      <c r="A28" s="6" t="s">
        <v>370</v>
      </c>
      <c r="B28" s="27">
        <f>SUM(B17:B27)</f>
        <v>20097391.73</v>
      </c>
      <c r="C28" s="11">
        <f>SUM(C17:C27)</f>
        <v>13754400</v>
      </c>
      <c r="D28" s="11">
        <f>SUM(D17:D27)</f>
        <v>13857400</v>
      </c>
      <c r="E28" s="12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Normal="100" workbookViewId="0">
      <selection activeCell="C5" sqref="C5"/>
    </sheetView>
  </sheetViews>
  <sheetFormatPr defaultColWidth="9.140625" defaultRowHeight="15" x14ac:dyDescent="0.25"/>
  <cols>
    <col min="1" max="1" width="37.140625" style="215" customWidth="1"/>
    <col min="2" max="2" width="19.42578125" style="215" customWidth="1"/>
    <col min="3" max="3" width="10.140625" style="215" bestFit="1" customWidth="1"/>
    <col min="4" max="4" width="7.7109375" style="215" customWidth="1"/>
    <col min="5" max="5" width="17.140625" style="215" customWidth="1"/>
    <col min="6" max="6" width="9.42578125" style="215" customWidth="1"/>
    <col min="7" max="16384" width="9.140625" style="215"/>
  </cols>
  <sheetData>
    <row r="1" spans="1:18" customFormat="1" x14ac:dyDescent="0.25">
      <c r="A1" s="229"/>
      <c r="B1" s="229"/>
      <c r="C1" s="274" t="s">
        <v>990</v>
      </c>
      <c r="D1" s="274"/>
      <c r="E1" s="274"/>
      <c r="F1" s="274"/>
      <c r="O1" s="215"/>
      <c r="P1" s="215"/>
      <c r="Q1" s="215"/>
      <c r="R1" s="215"/>
    </row>
    <row r="2" spans="1:18" customFormat="1" x14ac:dyDescent="0.25">
      <c r="A2" s="229"/>
      <c r="B2" s="229"/>
      <c r="C2" s="274" t="s">
        <v>14</v>
      </c>
      <c r="D2" s="274"/>
      <c r="E2" s="274"/>
      <c r="F2" s="274"/>
      <c r="O2" s="215"/>
      <c r="P2" s="215"/>
      <c r="Q2" s="215"/>
      <c r="R2" s="215"/>
    </row>
    <row r="3" spans="1:18" customFormat="1" x14ac:dyDescent="0.25">
      <c r="A3" s="229"/>
      <c r="B3" s="229"/>
      <c r="C3" s="274" t="s">
        <v>11</v>
      </c>
      <c r="D3" s="274"/>
      <c r="E3" s="274"/>
      <c r="F3" s="274"/>
      <c r="O3" s="215"/>
      <c r="P3" s="215"/>
      <c r="Q3" s="215"/>
      <c r="R3" s="215"/>
    </row>
    <row r="4" spans="1:18" customFormat="1" x14ac:dyDescent="0.25">
      <c r="A4" s="229"/>
      <c r="B4" s="229"/>
      <c r="C4" s="274" t="s">
        <v>1008</v>
      </c>
      <c r="D4" s="274"/>
      <c r="E4" s="274"/>
      <c r="F4" s="274"/>
      <c r="O4" s="215"/>
      <c r="P4" s="215"/>
      <c r="Q4" s="215"/>
      <c r="R4" s="215"/>
    </row>
    <row r="5" spans="1:18" customFormat="1" ht="113.25" customHeight="1" x14ac:dyDescent="0.25">
      <c r="A5" s="78"/>
      <c r="B5" s="231"/>
      <c r="C5" s="78"/>
      <c r="D5" s="273" t="s">
        <v>624</v>
      </c>
      <c r="E5" s="273"/>
      <c r="F5" s="273"/>
      <c r="O5" s="215"/>
      <c r="P5" s="215"/>
      <c r="Q5" s="215"/>
      <c r="R5" s="215"/>
    </row>
    <row r="6" spans="1:18" customFormat="1" x14ac:dyDescent="0.25">
      <c r="A6" s="24"/>
      <c r="B6" s="231"/>
      <c r="C6" s="24"/>
      <c r="D6" s="273" t="s">
        <v>627</v>
      </c>
      <c r="E6" s="273"/>
      <c r="F6" s="273"/>
      <c r="O6" s="215"/>
      <c r="P6" s="215"/>
      <c r="Q6" s="215"/>
      <c r="R6" s="215"/>
    </row>
    <row r="7" spans="1:18" customFormat="1" ht="15.75" x14ac:dyDescent="0.25">
      <c r="A7" s="230"/>
      <c r="B7" s="230"/>
      <c r="C7" s="272" t="s">
        <v>0</v>
      </c>
      <c r="D7" s="272"/>
      <c r="E7" s="272"/>
      <c r="F7" s="272"/>
      <c r="O7" s="215"/>
      <c r="P7" s="215"/>
      <c r="Q7" s="215"/>
      <c r="R7" s="215"/>
    </row>
    <row r="8" spans="1:18" customFormat="1" ht="15.75" x14ac:dyDescent="0.25">
      <c r="A8" s="230"/>
      <c r="B8" s="230"/>
      <c r="C8" s="272" t="s">
        <v>1</v>
      </c>
      <c r="D8" s="272"/>
      <c r="E8" s="272"/>
      <c r="F8" s="272"/>
      <c r="O8" s="215"/>
      <c r="P8" s="215"/>
      <c r="Q8" s="215"/>
      <c r="R8" s="215"/>
    </row>
    <row r="9" spans="1:18" customFormat="1" ht="15.75" x14ac:dyDescent="0.25">
      <c r="A9" s="230"/>
      <c r="B9" s="230"/>
      <c r="C9" s="272" t="s">
        <v>626</v>
      </c>
      <c r="D9" s="272"/>
      <c r="E9" s="272"/>
      <c r="F9" s="272"/>
      <c r="O9" s="215"/>
      <c r="P9" s="215"/>
      <c r="Q9" s="215"/>
      <c r="R9" s="215"/>
    </row>
    <row r="10" spans="1:18" customFormat="1" ht="15.75" customHeight="1" x14ac:dyDescent="0.25">
      <c r="A10" s="230"/>
      <c r="B10" s="230"/>
      <c r="C10" s="272" t="s">
        <v>15</v>
      </c>
      <c r="D10" s="272"/>
      <c r="E10" s="272"/>
      <c r="F10" s="272"/>
      <c r="O10" s="215"/>
      <c r="P10" s="215"/>
      <c r="Q10" s="215"/>
      <c r="R10" s="215"/>
    </row>
    <row r="11" spans="1:18" customFormat="1" ht="15.75" x14ac:dyDescent="0.25">
      <c r="A11" s="230"/>
      <c r="B11" s="230"/>
      <c r="C11" s="272" t="s">
        <v>623</v>
      </c>
      <c r="D11" s="272"/>
      <c r="E11" s="272"/>
      <c r="F11" s="272"/>
      <c r="O11" s="215"/>
      <c r="P11" s="215"/>
      <c r="Q11" s="215"/>
      <c r="R11" s="215"/>
    </row>
    <row r="12" spans="1:18" customFormat="1" ht="15.75" customHeight="1" x14ac:dyDescent="0.25">
      <c r="A12" s="230"/>
      <c r="B12" s="230"/>
      <c r="C12" s="272" t="s">
        <v>2</v>
      </c>
      <c r="D12" s="272"/>
      <c r="E12" s="272"/>
      <c r="F12" s="272"/>
      <c r="O12" s="215"/>
      <c r="P12" s="215"/>
      <c r="Q12" s="215"/>
      <c r="R12" s="215"/>
    </row>
    <row r="13" spans="1:18" ht="18.75" customHeight="1" x14ac:dyDescent="0.25">
      <c r="A13" s="216"/>
      <c r="B13" s="217"/>
      <c r="E13" s="286" t="s">
        <v>960</v>
      </c>
      <c r="F13" s="286"/>
    </row>
    <row r="14" spans="1:18" ht="94.5" customHeight="1" x14ac:dyDescent="0.25">
      <c r="A14" s="280" t="s">
        <v>1006</v>
      </c>
      <c r="B14" s="280"/>
      <c r="C14" s="280"/>
      <c r="D14" s="280"/>
      <c r="E14" s="280"/>
      <c r="F14" s="280"/>
    </row>
    <row r="15" spans="1:18" ht="34.5" customHeight="1" x14ac:dyDescent="0.25">
      <c r="A15" s="218"/>
      <c r="B15" s="287" t="s">
        <v>17</v>
      </c>
      <c r="C15" s="287"/>
      <c r="D15" s="287"/>
      <c r="E15" s="287"/>
      <c r="F15" s="287"/>
    </row>
    <row r="16" spans="1:18" ht="35.25" customHeight="1" x14ac:dyDescent="0.25">
      <c r="A16" s="219" t="s">
        <v>955</v>
      </c>
      <c r="B16" s="220" t="s">
        <v>24</v>
      </c>
      <c r="C16" s="288" t="s">
        <v>25</v>
      </c>
      <c r="D16" s="289"/>
      <c r="E16" s="288" t="s">
        <v>26</v>
      </c>
      <c r="F16" s="289"/>
    </row>
    <row r="17" spans="1:6" ht="48" customHeight="1" x14ac:dyDescent="0.25">
      <c r="A17" s="234" t="s">
        <v>601</v>
      </c>
      <c r="B17" s="221">
        <v>10000</v>
      </c>
      <c r="C17" s="282">
        <v>10000</v>
      </c>
      <c r="D17" s="283"/>
      <c r="E17" s="282">
        <v>10000</v>
      </c>
      <c r="F17" s="283"/>
    </row>
    <row r="18" spans="1:6" ht="50.25" customHeight="1" x14ac:dyDescent="0.25">
      <c r="A18" s="234" t="s">
        <v>602</v>
      </c>
      <c r="B18" s="221">
        <v>10000</v>
      </c>
      <c r="C18" s="282">
        <v>10000</v>
      </c>
      <c r="D18" s="283"/>
      <c r="E18" s="282">
        <v>10000</v>
      </c>
      <c r="F18" s="283"/>
    </row>
    <row r="19" spans="1:6" ht="48.75" customHeight="1" x14ac:dyDescent="0.25">
      <c r="A19" s="234" t="s">
        <v>603</v>
      </c>
      <c r="B19" s="221">
        <v>10000</v>
      </c>
      <c r="C19" s="282">
        <v>10000</v>
      </c>
      <c r="D19" s="283"/>
      <c r="E19" s="282">
        <v>10000</v>
      </c>
      <c r="F19" s="283"/>
    </row>
    <row r="20" spans="1:6" ht="45.75" customHeight="1" x14ac:dyDescent="0.25">
      <c r="A20" s="234" t="s">
        <v>971</v>
      </c>
      <c r="B20" s="221">
        <v>10000</v>
      </c>
      <c r="C20" s="282">
        <v>10000</v>
      </c>
      <c r="D20" s="283"/>
      <c r="E20" s="282">
        <v>10000</v>
      </c>
      <c r="F20" s="283"/>
    </row>
    <row r="21" spans="1:6" ht="48.75" customHeight="1" x14ac:dyDescent="0.25">
      <c r="A21" s="234" t="s">
        <v>605</v>
      </c>
      <c r="B21" s="221">
        <v>10000</v>
      </c>
      <c r="C21" s="282">
        <v>10000</v>
      </c>
      <c r="D21" s="283"/>
      <c r="E21" s="282">
        <v>10000</v>
      </c>
      <c r="F21" s="283"/>
    </row>
    <row r="22" spans="1:6" ht="48" customHeight="1" x14ac:dyDescent="0.25">
      <c r="A22" s="234" t="s">
        <v>606</v>
      </c>
      <c r="B22" s="221">
        <v>10000</v>
      </c>
      <c r="C22" s="282">
        <v>10000</v>
      </c>
      <c r="D22" s="283"/>
      <c r="E22" s="282">
        <v>10000</v>
      </c>
      <c r="F22" s="283"/>
    </row>
    <row r="23" spans="1:6" ht="49.5" customHeight="1" x14ac:dyDescent="0.25">
      <c r="A23" s="234" t="s">
        <v>607</v>
      </c>
      <c r="B23" s="221">
        <v>10000</v>
      </c>
      <c r="C23" s="282">
        <v>10000</v>
      </c>
      <c r="D23" s="283"/>
      <c r="E23" s="282">
        <v>10000</v>
      </c>
      <c r="F23" s="283"/>
    </row>
    <row r="24" spans="1:6" ht="49.5" customHeight="1" x14ac:dyDescent="0.25">
      <c r="A24" s="234" t="s">
        <v>608</v>
      </c>
      <c r="B24" s="221">
        <v>10000</v>
      </c>
      <c r="C24" s="282">
        <v>10000</v>
      </c>
      <c r="D24" s="283"/>
      <c r="E24" s="282">
        <v>10000</v>
      </c>
      <c r="F24" s="283"/>
    </row>
    <row r="25" spans="1:6" ht="45.75" customHeight="1" x14ac:dyDescent="0.25">
      <c r="A25" s="234" t="s">
        <v>609</v>
      </c>
      <c r="B25" s="221">
        <v>10000</v>
      </c>
      <c r="C25" s="282">
        <v>10000</v>
      </c>
      <c r="D25" s="283"/>
      <c r="E25" s="282">
        <v>10000</v>
      </c>
      <c r="F25" s="283"/>
    </row>
    <row r="26" spans="1:6" ht="48" customHeight="1" x14ac:dyDescent="0.25">
      <c r="A26" s="234" t="s">
        <v>610</v>
      </c>
      <c r="B26" s="221">
        <v>10000</v>
      </c>
      <c r="C26" s="282">
        <v>10000</v>
      </c>
      <c r="D26" s="283"/>
      <c r="E26" s="282">
        <v>10000</v>
      </c>
      <c r="F26" s="283"/>
    </row>
    <row r="27" spans="1:6" ht="49.5" customHeight="1" x14ac:dyDescent="0.25">
      <c r="A27" s="234" t="s">
        <v>611</v>
      </c>
      <c r="B27" s="221">
        <v>10000</v>
      </c>
      <c r="C27" s="282">
        <v>10000</v>
      </c>
      <c r="D27" s="283"/>
      <c r="E27" s="282">
        <v>10000</v>
      </c>
      <c r="F27" s="283"/>
    </row>
    <row r="28" spans="1:6" ht="24.95" customHeight="1" x14ac:dyDescent="0.25">
      <c r="A28" s="222" t="s">
        <v>370</v>
      </c>
      <c r="B28" s="223">
        <f>B17+B18+B19+B21+B22+B23+B24+B25+B26+B27+B20</f>
        <v>110000</v>
      </c>
      <c r="C28" s="284">
        <f>C17+C18+C19+C21+C22+C23+C24+C25+C26+C27+C20</f>
        <v>110000</v>
      </c>
      <c r="D28" s="285"/>
      <c r="E28" s="284">
        <f>E17+E18+E19+E21+E22+E23+E24+E25+E26+E27+E20</f>
        <v>110000</v>
      </c>
      <c r="F28" s="285"/>
    </row>
  </sheetData>
  <mergeCells count="41">
    <mergeCell ref="C1:F1"/>
    <mergeCell ref="C2:F2"/>
    <mergeCell ref="C10:F10"/>
    <mergeCell ref="C11:F11"/>
    <mergeCell ref="C12:F12"/>
    <mergeCell ref="D5:F5"/>
    <mergeCell ref="D6:F6"/>
    <mergeCell ref="C7:F7"/>
    <mergeCell ref="C8:F8"/>
    <mergeCell ref="C9:F9"/>
    <mergeCell ref="C3:F3"/>
    <mergeCell ref="C4:F4"/>
    <mergeCell ref="E13:F13"/>
    <mergeCell ref="A14:F14"/>
    <mergeCell ref="B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7:D27"/>
    <mergeCell ref="E27:F27"/>
    <mergeCell ref="C28:D28"/>
    <mergeCell ref="E28:F28"/>
    <mergeCell ref="C24:D24"/>
    <mergeCell ref="E24:F24"/>
    <mergeCell ref="C25:D25"/>
    <mergeCell ref="E25:F25"/>
    <mergeCell ref="C26:D26"/>
    <mergeCell ref="E26:F26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приложение 7.1.</vt:lpstr>
      <vt:lpstr>приложение 8.2</vt:lpstr>
      <vt:lpstr>приложение 9.2.</vt:lpstr>
      <vt:lpstr>приложение 10.2</vt:lpstr>
      <vt:lpstr>прил11(1)</vt:lpstr>
      <vt:lpstr>прил11 (2)</vt:lpstr>
      <vt:lpstr>прил11(3)</vt:lpstr>
      <vt:lpstr>прил11(4)</vt:lpstr>
      <vt:lpstr>прил11 (5)</vt:lpstr>
      <vt:lpstr>прил11 (6)</vt:lpstr>
      <vt:lpstr>прил11 (7)</vt:lpstr>
      <vt:lpstr>приложение 13</vt:lpstr>
      <vt:lpstr>'приложение 7.1.'!Заголовки_для_печати</vt:lpstr>
      <vt:lpstr>'приложение 13'!Область_печати</vt:lpstr>
      <vt:lpstr>'приложение 7.1.'!Область_печати</vt:lpstr>
      <vt:lpstr>'приложение 8.2'!Область_печати</vt:lpstr>
      <vt:lpstr>'приложение 9.2.'!Область_печати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2021-04-12T15:26:53Z</cp:lastPrinted>
  <dcterms:created xsi:type="dcterms:W3CDTF">2021-01-19T12:23:57Z</dcterms:created>
  <dcterms:modified xsi:type="dcterms:W3CDTF">2021-04-28T13:32:52Z</dcterms:modified>
</cp:coreProperties>
</file>