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09 Сентябрь\на Брянск с МБТ\"/>
    </mc:Choice>
  </mc:AlternateContent>
  <xr:revisionPtr revIDLastSave="0" documentId="13_ncr:1_{E34C8DE9-E902-4E64-A05A-D725B128F388}" xr6:coauthVersionLast="47" xr6:coauthVersionMax="47" xr10:uidLastSave="{00000000-0000-0000-0000-000000000000}"/>
  <bookViews>
    <workbookView xWindow="-120" yWindow="-120" windowWidth="29040" windowHeight="15840" tabRatio="868" activeTab="6" xr2:uid="{00000000-000D-0000-FFFF-FFFF00000000}"/>
  </bookViews>
  <sheets>
    <sheet name="1" sheetId="14" r:id="rId1"/>
    <sheet name="3" sheetId="15" r:id="rId2"/>
    <sheet name="4" sheetId="16" r:id="rId3"/>
    <sheet name="5" sheetId="5" r:id="rId4"/>
    <sheet name=" 6 таб2" sheetId="17" r:id="rId5"/>
    <sheet name="6 таб3" sheetId="18" r:id="rId6"/>
    <sheet name=" 6 таб4" sheetId="19" r:id="rId7"/>
  </sheets>
  <definedNames>
    <definedName name="_xlnm.Print_Titles" localSheetId="0">'1'!$16:$18</definedName>
    <definedName name="_xlnm.Print_Titles" localSheetId="1">'3'!$16:$16</definedName>
    <definedName name="_xlnm.Print_Titles" localSheetId="2">'4'!$16:$16</definedName>
    <definedName name="_xlnm.Print_Area" localSheetId="0">'1'!$F$1:$K$183</definedName>
    <definedName name="_xlnm.Print_Area" localSheetId="1">'3'!$A$1:$I$462</definedName>
    <definedName name="_xlnm.Print_Area" localSheetId="2">'4'!$A$1:$H$440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9" l="1"/>
  <c r="B24" i="19" s="1"/>
  <c r="D24" i="19"/>
  <c r="C24" i="19"/>
  <c r="B20" i="19"/>
  <c r="H242" i="5" l="1"/>
  <c r="F258" i="16"/>
  <c r="G66" i="15"/>
  <c r="H19" i="5"/>
  <c r="H302" i="5"/>
  <c r="F437" i="16"/>
  <c r="G203" i="15"/>
  <c r="I146" i="5"/>
  <c r="I145" i="5" s="1"/>
  <c r="H162" i="5"/>
  <c r="H161" i="5" s="1"/>
  <c r="H160" i="5" s="1"/>
  <c r="F217" i="16"/>
  <c r="F216" i="16" s="1"/>
  <c r="F215" i="16" s="1"/>
  <c r="G339" i="15"/>
  <c r="G338" i="15"/>
  <c r="G337" i="15" s="1"/>
  <c r="G306" i="15"/>
  <c r="H168" i="5"/>
  <c r="F178" i="16"/>
  <c r="G309" i="15"/>
  <c r="H102" i="5"/>
  <c r="H101" i="5" s="1"/>
  <c r="F125" i="16"/>
  <c r="F124" i="16" s="1"/>
  <c r="G261" i="15"/>
  <c r="G260" i="15" s="1"/>
  <c r="I150" i="14"/>
  <c r="I134" i="14"/>
  <c r="B13" i="17" l="1"/>
  <c r="D25" i="18" l="1"/>
  <c r="C25" i="18"/>
  <c r="B25" i="18"/>
  <c r="H369" i="5" l="1"/>
  <c r="F416" i="16"/>
  <c r="G435" i="15"/>
  <c r="H371" i="5"/>
  <c r="H370" i="5" s="1"/>
  <c r="F110" i="16"/>
  <c r="F109" i="16" s="1"/>
  <c r="F107" i="16"/>
  <c r="G246" i="15"/>
  <c r="G245" i="15" s="1"/>
  <c r="F397" i="16"/>
  <c r="F396" i="16" s="1"/>
  <c r="G416" i="15"/>
  <c r="G415" i="15" s="1"/>
  <c r="H100" i="5"/>
  <c r="F167" i="16"/>
  <c r="F166" i="16" s="1"/>
  <c r="G298" i="15"/>
  <c r="G297" i="15" s="1"/>
  <c r="H363" i="5"/>
  <c r="H362" i="5" s="1"/>
  <c r="F58" i="16"/>
  <c r="F57" i="16" s="1"/>
  <c r="G233" i="15"/>
  <c r="G232" i="15" s="1"/>
  <c r="G231" i="15" s="1"/>
  <c r="H352" i="5"/>
  <c r="H351" i="5" s="1"/>
  <c r="H350" i="5" s="1"/>
  <c r="F105" i="16"/>
  <c r="F104" i="16" s="1"/>
  <c r="F103" i="16" s="1"/>
  <c r="G185" i="15"/>
  <c r="G184" i="15" s="1"/>
  <c r="H347" i="5"/>
  <c r="H346" i="5" s="1"/>
  <c r="H345" i="5" s="1"/>
  <c r="G151" i="15"/>
  <c r="G150" i="15" s="1"/>
  <c r="H343" i="5"/>
  <c r="H342" i="5" s="1"/>
  <c r="H341" i="5" s="1"/>
  <c r="F322" i="16"/>
  <c r="F321" i="16" s="1"/>
  <c r="F320" i="16" s="1"/>
  <c r="H35" i="5"/>
  <c r="F155" i="16"/>
  <c r="H156" i="5"/>
  <c r="G411" i="15"/>
  <c r="F389" i="16"/>
  <c r="G132" i="15"/>
  <c r="G131" i="15" s="1"/>
  <c r="B15" i="17"/>
  <c r="B17" i="17"/>
  <c r="I115" i="14" l="1"/>
  <c r="I114" i="14" s="1"/>
  <c r="D25" i="17" l="1"/>
  <c r="C25" i="17"/>
  <c r="B19" i="17"/>
  <c r="B25" i="17" s="1"/>
  <c r="H119" i="5"/>
  <c r="H60" i="5"/>
  <c r="H59" i="5" s="1"/>
  <c r="H366" i="5"/>
  <c r="H326" i="5"/>
  <c r="H325" i="5" s="1"/>
  <c r="H241" i="5" l="1"/>
  <c r="H240" i="5" s="1"/>
  <c r="F358" i="16" l="1"/>
  <c r="F357" i="16" s="1"/>
  <c r="F213" i="16"/>
  <c r="F164" i="16"/>
  <c r="F163" i="16" s="1"/>
  <c r="F140" i="16"/>
  <c r="F132" i="16"/>
  <c r="F134" i="16"/>
  <c r="F137" i="16"/>
  <c r="F136" i="16" s="1"/>
  <c r="F157" i="16"/>
  <c r="F156" i="16" s="1"/>
  <c r="F276" i="16"/>
  <c r="F275" i="16" s="1"/>
  <c r="F257" i="16"/>
  <c r="F256" i="16" s="1"/>
  <c r="G335" i="15"/>
  <c r="G276" i="15"/>
  <c r="G275" i="15" s="1"/>
  <c r="G268" i="15"/>
  <c r="G270" i="15"/>
  <c r="G273" i="15"/>
  <c r="G272" i="15" s="1"/>
  <c r="G380" i="15"/>
  <c r="G379" i="15" s="1"/>
  <c r="F131" i="16" l="1"/>
  <c r="G267" i="15"/>
  <c r="G266" i="15" s="1"/>
  <c r="G87" i="15"/>
  <c r="G86" i="15" s="1"/>
  <c r="G295" i="15"/>
  <c r="G294" i="15" s="1"/>
  <c r="G65" i="15"/>
  <c r="G64" i="15" s="1"/>
  <c r="G156" i="15"/>
  <c r="G155" i="15" s="1"/>
  <c r="G154" i="15" s="1"/>
  <c r="G457" i="15" l="1"/>
  <c r="G456" i="15" s="1"/>
  <c r="H457" i="15"/>
  <c r="H456" i="15" s="1"/>
  <c r="I457" i="15"/>
  <c r="I456" i="15" s="1"/>
  <c r="G240" i="15"/>
  <c r="H240" i="15"/>
  <c r="I240" i="15"/>
  <c r="H188" i="15"/>
  <c r="H187" i="15" s="1"/>
  <c r="I188" i="15"/>
  <c r="I187" i="15" s="1"/>
  <c r="G71" i="15"/>
  <c r="H71" i="15"/>
  <c r="I71" i="15"/>
  <c r="I122" i="14"/>
  <c r="H79" i="5" l="1"/>
  <c r="F211" i="16" l="1"/>
  <c r="G333" i="15"/>
  <c r="G332" i="15" l="1"/>
  <c r="G331" i="15" s="1"/>
  <c r="F210" i="16"/>
  <c r="F209" i="16" s="1"/>
  <c r="H228" i="5"/>
  <c r="H227" i="5" s="1"/>
  <c r="I238" i="5"/>
  <c r="I237" i="5" s="1"/>
  <c r="H231" i="5"/>
  <c r="H117" i="5"/>
  <c r="H116" i="5" s="1"/>
  <c r="H77" i="5"/>
  <c r="H76" i="5" s="1"/>
  <c r="H128" i="5"/>
  <c r="H127" i="5" s="1"/>
  <c r="H149" i="5"/>
  <c r="H148" i="5" s="1"/>
  <c r="H368" i="5" l="1"/>
  <c r="H365" i="5" s="1"/>
  <c r="H361" i="5" l="1"/>
  <c r="H357" i="5"/>
  <c r="F337" i="16"/>
  <c r="F273" i="16"/>
  <c r="F272" i="16" s="1"/>
  <c r="F302" i="16"/>
  <c r="F301" i="16" s="1"/>
  <c r="F335" i="16"/>
  <c r="F160" i="16"/>
  <c r="F159" i="16" s="1"/>
  <c r="F200" i="16"/>
  <c r="F199" i="16" s="1"/>
  <c r="F198" i="16" s="1"/>
  <c r="F122" i="16"/>
  <c r="G245" i="16"/>
  <c r="G244" i="16" s="1"/>
  <c r="G107" i="16"/>
  <c r="G106" i="16" s="1"/>
  <c r="H107" i="16"/>
  <c r="H106" i="16" s="1"/>
  <c r="F101" i="16"/>
  <c r="F100" i="16" s="1"/>
  <c r="F106" i="16"/>
  <c r="G101" i="16"/>
  <c r="G100" i="16" s="1"/>
  <c r="H101" i="16"/>
  <c r="H100" i="16" s="1"/>
  <c r="G98" i="16"/>
  <c r="H98" i="16"/>
  <c r="G96" i="16"/>
  <c r="H96" i="16"/>
  <c r="F98" i="16"/>
  <c r="F96" i="16"/>
  <c r="G93" i="16"/>
  <c r="G92" i="16" s="1"/>
  <c r="H93" i="16"/>
  <c r="H92" i="16" s="1"/>
  <c r="F93" i="16"/>
  <c r="F92" i="16" s="1"/>
  <c r="G90" i="16"/>
  <c r="G89" i="16" s="1"/>
  <c r="H90" i="16"/>
  <c r="H89" i="16" s="1"/>
  <c r="F90" i="16"/>
  <c r="F89" i="16" s="1"/>
  <c r="G86" i="16"/>
  <c r="G85" i="16" s="1"/>
  <c r="G84" i="16" s="1"/>
  <c r="H86" i="16"/>
  <c r="H85" i="16" s="1"/>
  <c r="H84" i="16" s="1"/>
  <c r="F86" i="16"/>
  <c r="F85" i="16" s="1"/>
  <c r="F84" i="16" s="1"/>
  <c r="G82" i="16"/>
  <c r="G81" i="16" s="1"/>
  <c r="H82" i="16"/>
  <c r="H81" i="16" s="1"/>
  <c r="F82" i="16"/>
  <c r="F81" i="16" s="1"/>
  <c r="G79" i="16"/>
  <c r="G78" i="16" s="1"/>
  <c r="H79" i="16"/>
  <c r="H78" i="16" s="1"/>
  <c r="F79" i="16"/>
  <c r="F78" i="16" s="1"/>
  <c r="G76" i="16"/>
  <c r="H76" i="16"/>
  <c r="G74" i="16"/>
  <c r="H74" i="16"/>
  <c r="F76" i="16"/>
  <c r="F74" i="16"/>
  <c r="G71" i="16"/>
  <c r="G70" i="16" s="1"/>
  <c r="H71" i="16"/>
  <c r="H70" i="16" s="1"/>
  <c r="F71" i="16"/>
  <c r="F70" i="16" s="1"/>
  <c r="G68" i="16"/>
  <c r="H68" i="16"/>
  <c r="F68" i="16"/>
  <c r="G66" i="16"/>
  <c r="H66" i="16"/>
  <c r="F66" i="16"/>
  <c r="G62" i="16"/>
  <c r="G61" i="16" s="1"/>
  <c r="G60" i="16" s="1"/>
  <c r="H62" i="16"/>
  <c r="H61" i="16" s="1"/>
  <c r="H60" i="16" s="1"/>
  <c r="F62" i="16"/>
  <c r="F61" i="16" s="1"/>
  <c r="F60" i="16" s="1"/>
  <c r="G55" i="16"/>
  <c r="G54" i="16" s="1"/>
  <c r="H55" i="16"/>
  <c r="H54" i="16" s="1"/>
  <c r="F55" i="16"/>
  <c r="F54" i="16" s="1"/>
  <c r="G52" i="16"/>
  <c r="H52" i="16"/>
  <c r="G50" i="16"/>
  <c r="H50" i="16"/>
  <c r="F52" i="16"/>
  <c r="F50" i="16"/>
  <c r="G47" i="16"/>
  <c r="G46" i="16" s="1"/>
  <c r="H47" i="16"/>
  <c r="H46" i="16" s="1"/>
  <c r="F47" i="16"/>
  <c r="F46" i="16" s="1"/>
  <c r="G44" i="16"/>
  <c r="G43" i="16" s="1"/>
  <c r="H44" i="16"/>
  <c r="H43" i="16" s="1"/>
  <c r="F44" i="16"/>
  <c r="F43" i="16" s="1"/>
  <c r="G41" i="16"/>
  <c r="H41" i="16"/>
  <c r="G39" i="16"/>
  <c r="H39" i="16"/>
  <c r="F41" i="16"/>
  <c r="F39" i="16"/>
  <c r="G36" i="16"/>
  <c r="H36" i="16"/>
  <c r="F36" i="16"/>
  <c r="G34" i="16"/>
  <c r="H34" i="16"/>
  <c r="F34" i="16"/>
  <c r="G27" i="16"/>
  <c r="H27" i="16"/>
  <c r="G25" i="16"/>
  <c r="H25" i="16"/>
  <c r="G21" i="16"/>
  <c r="G20" i="16" s="1"/>
  <c r="G19" i="16" s="1"/>
  <c r="H21" i="16"/>
  <c r="H20" i="16" s="1"/>
  <c r="H19" i="16" s="1"/>
  <c r="G115" i="16"/>
  <c r="G114" i="16" s="1"/>
  <c r="G113" i="16" s="1"/>
  <c r="G112" i="16" s="1"/>
  <c r="H115" i="16"/>
  <c r="H114" i="16" s="1"/>
  <c r="H113" i="16" s="1"/>
  <c r="H112" i="16" s="1"/>
  <c r="F115" i="16"/>
  <c r="F114" i="16" s="1"/>
  <c r="F113" i="16" s="1"/>
  <c r="F112" i="16" s="1"/>
  <c r="G149" i="16"/>
  <c r="G148" i="16" s="1"/>
  <c r="H149" i="16"/>
  <c r="H148" i="16" s="1"/>
  <c r="G146" i="16"/>
  <c r="G145" i="16" s="1"/>
  <c r="H146" i="16"/>
  <c r="H145" i="16" s="1"/>
  <c r="F149" i="16"/>
  <c r="F148" i="16" s="1"/>
  <c r="F146" i="16"/>
  <c r="F145" i="16" s="1"/>
  <c r="G142" i="16"/>
  <c r="G139" i="16" s="1"/>
  <c r="G130" i="16" s="1"/>
  <c r="H142" i="16"/>
  <c r="H139" i="16" s="1"/>
  <c r="H130" i="16" s="1"/>
  <c r="F142" i="16"/>
  <c r="F139" i="16" s="1"/>
  <c r="F130" i="16" s="1"/>
  <c r="G120" i="16"/>
  <c r="H120" i="16"/>
  <c r="G122" i="16"/>
  <c r="H122" i="16"/>
  <c r="F120" i="16"/>
  <c r="G128" i="16"/>
  <c r="G127" i="16" s="1"/>
  <c r="H128" i="16"/>
  <c r="H127" i="16" s="1"/>
  <c r="F128" i="16"/>
  <c r="F127" i="16" s="1"/>
  <c r="G195" i="16"/>
  <c r="G194" i="16" s="1"/>
  <c r="H195" i="16"/>
  <c r="H194" i="16" s="1"/>
  <c r="F195" i="16"/>
  <c r="F194" i="16" s="1"/>
  <c r="G192" i="16"/>
  <c r="G191" i="16" s="1"/>
  <c r="H192" i="16"/>
  <c r="H191" i="16" s="1"/>
  <c r="F192" i="16"/>
  <c r="F191" i="16" s="1"/>
  <c r="G189" i="16"/>
  <c r="G188" i="16" s="1"/>
  <c r="H189" i="16"/>
  <c r="H188" i="16" s="1"/>
  <c r="F189" i="16"/>
  <c r="F188" i="16" s="1"/>
  <c r="G186" i="16"/>
  <c r="G185" i="16" s="1"/>
  <c r="H186" i="16"/>
  <c r="H185" i="16" s="1"/>
  <c r="F186" i="16"/>
  <c r="F185" i="16" s="1"/>
  <c r="G183" i="16"/>
  <c r="H183" i="16"/>
  <c r="F183" i="16"/>
  <c r="G181" i="16"/>
  <c r="H181" i="16"/>
  <c r="F181" i="16"/>
  <c r="G177" i="16"/>
  <c r="G176" i="16" s="1"/>
  <c r="H177" i="16"/>
  <c r="H176" i="16" s="1"/>
  <c r="F177" i="16"/>
  <c r="F176" i="16" s="1"/>
  <c r="G174" i="16"/>
  <c r="G173" i="16" s="1"/>
  <c r="H174" i="16"/>
  <c r="H173" i="16" s="1"/>
  <c r="F174" i="16"/>
  <c r="F173" i="16" s="1"/>
  <c r="G170" i="16"/>
  <c r="G169" i="16" s="1"/>
  <c r="G162" i="16" s="1"/>
  <c r="H170" i="16"/>
  <c r="H169" i="16" s="1"/>
  <c r="H162" i="16" s="1"/>
  <c r="F170" i="16"/>
  <c r="F169" i="16" s="1"/>
  <c r="F162" i="16" s="1"/>
  <c r="G154" i="16"/>
  <c r="G153" i="16" s="1"/>
  <c r="G152" i="16" s="1"/>
  <c r="H154" i="16"/>
  <c r="H153" i="16" s="1"/>
  <c r="H152" i="16" s="1"/>
  <c r="F154" i="16"/>
  <c r="F153" i="16" s="1"/>
  <c r="G207" i="16"/>
  <c r="G206" i="16" s="1"/>
  <c r="H207" i="16"/>
  <c r="H206" i="16" s="1"/>
  <c r="G204" i="16"/>
  <c r="G203" i="16" s="1"/>
  <c r="H204" i="16"/>
  <c r="H203" i="16" s="1"/>
  <c r="F204" i="16"/>
  <c r="F203" i="16" s="1"/>
  <c r="F207" i="16"/>
  <c r="F206" i="16" s="1"/>
  <c r="G200" i="16"/>
  <c r="G199" i="16" s="1"/>
  <c r="G198" i="16" s="1"/>
  <c r="H200" i="16"/>
  <c r="H199" i="16" s="1"/>
  <c r="H198" i="16" s="1"/>
  <c r="G221" i="16"/>
  <c r="G220" i="16" s="1"/>
  <c r="G219" i="16" s="1"/>
  <c r="G218" i="16" s="1"/>
  <c r="H221" i="16"/>
  <c r="H220" i="16" s="1"/>
  <c r="H219" i="16" s="1"/>
  <c r="H218" i="16" s="1"/>
  <c r="F221" i="16"/>
  <c r="F220" i="16" s="1"/>
  <c r="F219" i="16" s="1"/>
  <c r="F218" i="16" s="1"/>
  <c r="G306" i="16"/>
  <c r="G305" i="16" s="1"/>
  <c r="H306" i="16"/>
  <c r="H305" i="16" s="1"/>
  <c r="G309" i="16"/>
  <c r="G308" i="16" s="1"/>
  <c r="H309" i="16"/>
  <c r="H308" i="16" s="1"/>
  <c r="G312" i="16"/>
  <c r="G311" i="16" s="1"/>
  <c r="H312" i="16"/>
  <c r="H311" i="16" s="1"/>
  <c r="G315" i="16"/>
  <c r="G314" i="16" s="1"/>
  <c r="H315" i="16"/>
  <c r="H314" i="16" s="1"/>
  <c r="G318" i="16"/>
  <c r="G317" i="16" s="1"/>
  <c r="H318" i="16"/>
  <c r="H317" i="16" s="1"/>
  <c r="F318" i="16"/>
  <c r="F317" i="16" s="1"/>
  <c r="F315" i="16"/>
  <c r="F314" i="16" s="1"/>
  <c r="F312" i="16"/>
  <c r="F311" i="16" s="1"/>
  <c r="F309" i="16"/>
  <c r="F308" i="16" s="1"/>
  <c r="F306" i="16"/>
  <c r="F305" i="16" s="1"/>
  <c r="G302" i="16"/>
  <c r="G301" i="16" s="1"/>
  <c r="H302" i="16"/>
  <c r="H301" i="16" s="1"/>
  <c r="G299" i="16"/>
  <c r="H299" i="16"/>
  <c r="G296" i="16"/>
  <c r="H296" i="16"/>
  <c r="F299" i="16"/>
  <c r="F296" i="16"/>
  <c r="G293" i="16"/>
  <c r="G292" i="16" s="1"/>
  <c r="H293" i="16"/>
  <c r="H292" i="16" s="1"/>
  <c r="F293" i="16"/>
  <c r="F292" i="16" s="1"/>
  <c r="G290" i="16"/>
  <c r="G289" i="16" s="1"/>
  <c r="H290" i="16"/>
  <c r="H289" i="16" s="1"/>
  <c r="F290" i="16"/>
  <c r="F289" i="16" s="1"/>
  <c r="G287" i="16"/>
  <c r="G286" i="16" s="1"/>
  <c r="H287" i="16"/>
  <c r="H286" i="16" s="1"/>
  <c r="F287" i="16"/>
  <c r="F286" i="16" s="1"/>
  <c r="G283" i="16"/>
  <c r="G282" i="16" s="1"/>
  <c r="G281" i="16" s="1"/>
  <c r="H283" i="16"/>
  <c r="H282" i="16" s="1"/>
  <c r="H281" i="16" s="1"/>
  <c r="F283" i="16"/>
  <c r="F282" i="16" s="1"/>
  <c r="F281" i="16" s="1"/>
  <c r="G279" i="16"/>
  <c r="G278" i="16" s="1"/>
  <c r="H279" i="16"/>
  <c r="H278" i="16" s="1"/>
  <c r="G270" i="16"/>
  <c r="G269" i="16" s="1"/>
  <c r="H270" i="16"/>
  <c r="H269" i="16" s="1"/>
  <c r="F279" i="16"/>
  <c r="F270" i="16"/>
  <c r="F269" i="16" s="1"/>
  <c r="G266" i="16"/>
  <c r="G265" i="16" s="1"/>
  <c r="H266" i="16"/>
  <c r="H265" i="16" s="1"/>
  <c r="F266" i="16"/>
  <c r="F265" i="16" s="1"/>
  <c r="G263" i="16"/>
  <c r="G262" i="16" s="1"/>
  <c r="H263" i="16"/>
  <c r="H262" i="16" s="1"/>
  <c r="G260" i="16"/>
  <c r="G259" i="16" s="1"/>
  <c r="H260" i="16"/>
  <c r="H259" i="16" s="1"/>
  <c r="F263" i="16"/>
  <c r="F262" i="16" s="1"/>
  <c r="F260" i="16"/>
  <c r="F259" i="16" s="1"/>
  <c r="G254" i="16"/>
  <c r="G253" i="16" s="1"/>
  <c r="H254" i="16"/>
  <c r="H253" i="16" s="1"/>
  <c r="G251" i="16"/>
  <c r="G250" i="16" s="1"/>
  <c r="H251" i="16"/>
  <c r="H250" i="16" s="1"/>
  <c r="G248" i="16"/>
  <c r="G247" i="16" s="1"/>
  <c r="H248" i="16"/>
  <c r="H247" i="16" s="1"/>
  <c r="F254" i="16"/>
  <c r="F253" i="16" s="1"/>
  <c r="F251" i="16"/>
  <c r="F250" i="16" s="1"/>
  <c r="F248" i="16"/>
  <c r="F247" i="16" s="1"/>
  <c r="H245" i="16"/>
  <c r="H244" i="16" s="1"/>
  <c r="F245" i="16"/>
  <c r="F244" i="16" s="1"/>
  <c r="G242" i="16"/>
  <c r="G241" i="16" s="1"/>
  <c r="H242" i="16"/>
  <c r="H241" i="16" s="1"/>
  <c r="F242" i="16"/>
  <c r="F241" i="16" s="1"/>
  <c r="G239" i="16"/>
  <c r="G238" i="16" s="1"/>
  <c r="H239" i="16"/>
  <c r="H238" i="16" s="1"/>
  <c r="F239" i="16"/>
  <c r="F238" i="16" s="1"/>
  <c r="G235" i="16"/>
  <c r="G234" i="16" s="1"/>
  <c r="H235" i="16"/>
  <c r="H234" i="16" s="1"/>
  <c r="F235" i="16"/>
  <c r="F234" i="16" s="1"/>
  <c r="G232" i="16"/>
  <c r="G231" i="16" s="1"/>
  <c r="H232" i="16"/>
  <c r="H231" i="16" s="1"/>
  <c r="F232" i="16"/>
  <c r="F231" i="16" s="1"/>
  <c r="G229" i="16"/>
  <c r="G228" i="16" s="1"/>
  <c r="H229" i="16"/>
  <c r="H228" i="16" s="1"/>
  <c r="F229" i="16"/>
  <c r="F228" i="16" s="1"/>
  <c r="G226" i="16"/>
  <c r="G225" i="16" s="1"/>
  <c r="H226" i="16"/>
  <c r="H225" i="16" s="1"/>
  <c r="F226" i="16"/>
  <c r="F225" i="16" s="1"/>
  <c r="G326" i="16"/>
  <c r="G325" i="16" s="1"/>
  <c r="H326" i="16"/>
  <c r="H325" i="16" s="1"/>
  <c r="F326" i="16"/>
  <c r="F325" i="16" s="1"/>
  <c r="G329" i="16"/>
  <c r="G328" i="16" s="1"/>
  <c r="H329" i="16"/>
  <c r="H328" i="16" s="1"/>
  <c r="F329" i="16"/>
  <c r="F328" i="16" s="1"/>
  <c r="G332" i="16"/>
  <c r="G331" i="16" s="1"/>
  <c r="H332" i="16"/>
  <c r="H331" i="16" s="1"/>
  <c r="F332" i="16"/>
  <c r="F331" i="16" s="1"/>
  <c r="G337" i="16"/>
  <c r="G334" i="16" s="1"/>
  <c r="H337" i="16"/>
  <c r="H334" i="16" s="1"/>
  <c r="G340" i="16"/>
  <c r="G339" i="16" s="1"/>
  <c r="H340" i="16"/>
  <c r="H339" i="16" s="1"/>
  <c r="F340" i="16"/>
  <c r="F339" i="16" s="1"/>
  <c r="G343" i="16"/>
  <c r="G342" i="16" s="1"/>
  <c r="H343" i="16"/>
  <c r="H342" i="16" s="1"/>
  <c r="F343" i="16"/>
  <c r="F342" i="16" s="1"/>
  <c r="G346" i="16"/>
  <c r="G345" i="16" s="1"/>
  <c r="H346" i="16"/>
  <c r="H345" i="16" s="1"/>
  <c r="F346" i="16"/>
  <c r="F345" i="16" s="1"/>
  <c r="G349" i="16"/>
  <c r="G348" i="16" s="1"/>
  <c r="H349" i="16"/>
  <c r="H348" i="16" s="1"/>
  <c r="F349" i="16"/>
  <c r="F348" i="16" s="1"/>
  <c r="G352" i="16"/>
  <c r="G351" i="16" s="1"/>
  <c r="H352" i="16"/>
  <c r="H351" i="16" s="1"/>
  <c r="F352" i="16"/>
  <c r="F351" i="16" s="1"/>
  <c r="G355" i="16"/>
  <c r="G354" i="16" s="1"/>
  <c r="H355" i="16"/>
  <c r="H354" i="16" s="1"/>
  <c r="F355" i="16"/>
  <c r="F354" i="16" s="1"/>
  <c r="G361" i="16"/>
  <c r="G360" i="16" s="1"/>
  <c r="H361" i="16"/>
  <c r="H360" i="16" s="1"/>
  <c r="F361" i="16"/>
  <c r="F360" i="16" s="1"/>
  <c r="G364" i="16"/>
  <c r="G363" i="16" s="1"/>
  <c r="H364" i="16"/>
  <c r="H363" i="16" s="1"/>
  <c r="F364" i="16"/>
  <c r="F363" i="16" s="1"/>
  <c r="G368" i="16"/>
  <c r="G367" i="16" s="1"/>
  <c r="G366" i="16" s="1"/>
  <c r="H368" i="16"/>
  <c r="H367" i="16" s="1"/>
  <c r="H366" i="16" s="1"/>
  <c r="F368" i="16"/>
  <c r="F367" i="16" s="1"/>
  <c r="F366" i="16" s="1"/>
  <c r="G415" i="16"/>
  <c r="G414" i="16" s="1"/>
  <c r="H415" i="16"/>
  <c r="H414" i="16" s="1"/>
  <c r="F415" i="16"/>
  <c r="F414" i="16" s="1"/>
  <c r="G412" i="16"/>
  <c r="G411" i="16" s="1"/>
  <c r="H412" i="16"/>
  <c r="H411" i="16" s="1"/>
  <c r="F412" i="16"/>
  <c r="F411" i="16" s="1"/>
  <c r="G409" i="16"/>
  <c r="G408" i="16" s="1"/>
  <c r="H409" i="16"/>
  <c r="H408" i="16" s="1"/>
  <c r="F409" i="16"/>
  <c r="F408" i="16" s="1"/>
  <c r="G406" i="16"/>
  <c r="G405" i="16" s="1"/>
  <c r="H406" i="16"/>
  <c r="H405" i="16" s="1"/>
  <c r="F406" i="16"/>
  <c r="F405" i="16" s="1"/>
  <c r="G403" i="16"/>
  <c r="H403" i="16"/>
  <c r="F403" i="16"/>
  <c r="G401" i="16"/>
  <c r="H401" i="16"/>
  <c r="F401" i="16"/>
  <c r="G394" i="16"/>
  <c r="G393" i="16" s="1"/>
  <c r="H394" i="16"/>
  <c r="H393" i="16" s="1"/>
  <c r="F394" i="16"/>
  <c r="F393" i="16" s="1"/>
  <c r="G391" i="16"/>
  <c r="G390" i="16" s="1"/>
  <c r="H391" i="16"/>
  <c r="H390" i="16" s="1"/>
  <c r="F391" i="16"/>
  <c r="F390" i="16" s="1"/>
  <c r="G388" i="16"/>
  <c r="G387" i="16" s="1"/>
  <c r="H388" i="16"/>
  <c r="H387" i="16" s="1"/>
  <c r="F388" i="16"/>
  <c r="F387" i="16" s="1"/>
  <c r="G384" i="16"/>
  <c r="G383" i="16" s="1"/>
  <c r="H384" i="16"/>
  <c r="H383" i="16" s="1"/>
  <c r="F384" i="16"/>
  <c r="F383" i="16" s="1"/>
  <c r="G377" i="16"/>
  <c r="G376" i="16" s="1"/>
  <c r="H377" i="16"/>
  <c r="H376" i="16" s="1"/>
  <c r="G380" i="16"/>
  <c r="G379" i="16" s="1"/>
  <c r="H380" i="16"/>
  <c r="H379" i="16" s="1"/>
  <c r="F380" i="16"/>
  <c r="F379" i="16" s="1"/>
  <c r="F377" i="16"/>
  <c r="F376" i="16" s="1"/>
  <c r="G373" i="16"/>
  <c r="G372" i="16" s="1"/>
  <c r="G371" i="16" s="1"/>
  <c r="H373" i="16"/>
  <c r="H372" i="16" s="1"/>
  <c r="H371" i="16" s="1"/>
  <c r="F373" i="16"/>
  <c r="F372" i="16" s="1"/>
  <c r="F371" i="16" s="1"/>
  <c r="G423" i="16"/>
  <c r="G422" i="16" s="1"/>
  <c r="H423" i="16"/>
  <c r="H422" i="16" s="1"/>
  <c r="F423" i="16"/>
  <c r="F422" i="16" s="1"/>
  <c r="G420" i="16"/>
  <c r="G419" i="16" s="1"/>
  <c r="H420" i="16"/>
  <c r="H419" i="16" s="1"/>
  <c r="F420" i="16"/>
  <c r="F419" i="16" s="1"/>
  <c r="G427" i="16"/>
  <c r="G426" i="16" s="1"/>
  <c r="G425" i="16" s="1"/>
  <c r="H427" i="16"/>
  <c r="H426" i="16" s="1"/>
  <c r="H425" i="16" s="1"/>
  <c r="F427" i="16"/>
  <c r="F426" i="16" s="1"/>
  <c r="F425" i="16" s="1"/>
  <c r="G432" i="16"/>
  <c r="G431" i="16" s="1"/>
  <c r="G430" i="16" s="1"/>
  <c r="H432" i="16"/>
  <c r="H431" i="16" s="1"/>
  <c r="H430" i="16" s="1"/>
  <c r="F432" i="16"/>
  <c r="F431" i="16" s="1"/>
  <c r="F430" i="16" s="1"/>
  <c r="G436" i="16"/>
  <c r="G435" i="16" s="1"/>
  <c r="G434" i="16" s="1"/>
  <c r="H436" i="16"/>
  <c r="H435" i="16" s="1"/>
  <c r="H434" i="16" s="1"/>
  <c r="F436" i="16"/>
  <c r="F435" i="16" s="1"/>
  <c r="F434" i="16" s="1"/>
  <c r="G30" i="16"/>
  <c r="G29" i="16" s="1"/>
  <c r="H30" i="16"/>
  <c r="H29" i="16" s="1"/>
  <c r="F25" i="16"/>
  <c r="F27" i="16"/>
  <c r="F30" i="16"/>
  <c r="F29" i="16" s="1"/>
  <c r="F21" i="16"/>
  <c r="F20" i="16" s="1"/>
  <c r="F19" i="16" s="1"/>
  <c r="F382" i="16" l="1"/>
  <c r="H24" i="16"/>
  <c r="H23" i="16" s="1"/>
  <c r="G418" i="16"/>
  <c r="H33" i="16"/>
  <c r="H418" i="16"/>
  <c r="H417" i="16" s="1"/>
  <c r="H119" i="16"/>
  <c r="F278" i="16"/>
  <c r="F268" i="16" s="1"/>
  <c r="H73" i="16"/>
  <c r="F152" i="16"/>
  <c r="H38" i="16"/>
  <c r="F237" i="16"/>
  <c r="H65" i="16"/>
  <c r="H400" i="16"/>
  <c r="H399" i="16" s="1"/>
  <c r="H180" i="16"/>
  <c r="H179" i="16" s="1"/>
  <c r="G38" i="16"/>
  <c r="G324" i="16"/>
  <c r="G323" i="16" s="1"/>
  <c r="H324" i="16"/>
  <c r="H323" i="16" s="1"/>
  <c r="G95" i="16"/>
  <c r="G88" i="16" s="1"/>
  <c r="G417" i="16"/>
  <c r="G375" i="16"/>
  <c r="H295" i="16"/>
  <c r="H285" i="16" s="1"/>
  <c r="F295" i="16"/>
  <c r="F285" i="16" s="1"/>
  <c r="G295" i="16"/>
  <c r="G285" i="16" s="1"/>
  <c r="H224" i="16"/>
  <c r="H144" i="16"/>
  <c r="G144" i="16"/>
  <c r="G119" i="16"/>
  <c r="G118" i="16" s="1"/>
  <c r="H95" i="16"/>
  <c r="H88" i="16" s="1"/>
  <c r="G73" i="16"/>
  <c r="H49" i="16"/>
  <c r="G49" i="16"/>
  <c r="F24" i="16"/>
  <c r="F23" i="16" s="1"/>
  <c r="F334" i="16"/>
  <c r="H118" i="16"/>
  <c r="F172" i="16"/>
  <c r="F144" i="16"/>
  <c r="F180" i="16"/>
  <c r="F179" i="16" s="1"/>
  <c r="G33" i="16"/>
  <c r="H429" i="16"/>
  <c r="G65" i="16"/>
  <c r="F429" i="16"/>
  <c r="F33" i="16"/>
  <c r="F119" i="16"/>
  <c r="F118" i="16" s="1"/>
  <c r="F95" i="16"/>
  <c r="F88" i="16" s="1"/>
  <c r="F73" i="16"/>
  <c r="F65" i="16"/>
  <c r="F49" i="16"/>
  <c r="F38" i="16"/>
  <c r="G24" i="16"/>
  <c r="G23" i="16" s="1"/>
  <c r="H268" i="16"/>
  <c r="H375" i="16"/>
  <c r="G268" i="16"/>
  <c r="G180" i="16"/>
  <c r="G179" i="16" s="1"/>
  <c r="G429" i="16"/>
  <c r="G400" i="16"/>
  <c r="G399" i="16" s="1"/>
  <c r="G172" i="16"/>
  <c r="H172" i="16"/>
  <c r="H202" i="16"/>
  <c r="H197" i="16" s="1"/>
  <c r="G202" i="16"/>
  <c r="G197" i="16" s="1"/>
  <c r="F202" i="16"/>
  <c r="F197" i="16" s="1"/>
  <c r="H237" i="16"/>
  <c r="G237" i="16"/>
  <c r="G224" i="16"/>
  <c r="F224" i="16"/>
  <c r="F400" i="16"/>
  <c r="F399" i="16" s="1"/>
  <c r="H382" i="16"/>
  <c r="G382" i="16"/>
  <c r="F375" i="16"/>
  <c r="F418" i="16"/>
  <c r="F417" i="16" s="1"/>
  <c r="H221" i="15"/>
  <c r="H220" i="15" s="1"/>
  <c r="I221" i="15"/>
  <c r="I220" i="15" s="1"/>
  <c r="G221" i="15"/>
  <c r="G220" i="15" s="1"/>
  <c r="H243" i="15"/>
  <c r="H242" i="15" s="1"/>
  <c r="I243" i="15"/>
  <c r="I242" i="15" s="1"/>
  <c r="G243" i="15"/>
  <c r="G242" i="15" s="1"/>
  <c r="H236" i="15"/>
  <c r="H235" i="15" s="1"/>
  <c r="H234" i="15" s="1"/>
  <c r="I236" i="15"/>
  <c r="I235" i="15" s="1"/>
  <c r="I234" i="15" s="1"/>
  <c r="G236" i="15"/>
  <c r="G235" i="15" s="1"/>
  <c r="G234" i="15" s="1"/>
  <c r="H226" i="15"/>
  <c r="I226" i="15"/>
  <c r="H224" i="15"/>
  <c r="I224" i="15"/>
  <c r="G224" i="15"/>
  <c r="H218" i="15"/>
  <c r="H217" i="15" s="1"/>
  <c r="I218" i="15"/>
  <c r="I217" i="15" s="1"/>
  <c r="G218" i="15"/>
  <c r="G217" i="15" s="1"/>
  <c r="H308" i="15"/>
  <c r="H307" i="15" s="1"/>
  <c r="I308" i="15"/>
  <c r="I307" i="15" s="1"/>
  <c r="H229" i="15"/>
  <c r="H228" i="15" s="1"/>
  <c r="I229" i="15"/>
  <c r="I228" i="15" s="1"/>
  <c r="G229" i="15"/>
  <c r="G228" i="15" s="1"/>
  <c r="I239" i="15"/>
  <c r="H239" i="15"/>
  <c r="G239" i="15"/>
  <c r="G107" i="15"/>
  <c r="H460" i="15"/>
  <c r="H459" i="15" s="1"/>
  <c r="I460" i="15"/>
  <c r="I459" i="15" s="1"/>
  <c r="G460" i="15"/>
  <c r="G459" i="15" s="1"/>
  <c r="H452" i="15"/>
  <c r="I452" i="15"/>
  <c r="G452" i="15"/>
  <c r="H454" i="15"/>
  <c r="I454" i="15"/>
  <c r="G454" i="15"/>
  <c r="H439" i="15"/>
  <c r="H438" i="15" s="1"/>
  <c r="I439" i="15"/>
  <c r="I438" i="15" s="1"/>
  <c r="G439" i="15"/>
  <c r="G438" i="15" s="1"/>
  <c r="H442" i="15"/>
  <c r="H441" i="15" s="1"/>
  <c r="I442" i="15"/>
  <c r="I441" i="15" s="1"/>
  <c r="G442" i="15"/>
  <c r="G441" i="15" s="1"/>
  <c r="H446" i="15"/>
  <c r="H445" i="15" s="1"/>
  <c r="H444" i="15" s="1"/>
  <c r="I446" i="15"/>
  <c r="I445" i="15" s="1"/>
  <c r="I444" i="15" s="1"/>
  <c r="G446" i="15"/>
  <c r="G445" i="15" s="1"/>
  <c r="G444" i="15" s="1"/>
  <c r="H434" i="15"/>
  <c r="H433" i="15" s="1"/>
  <c r="I434" i="15"/>
  <c r="I433" i="15" s="1"/>
  <c r="G434" i="15"/>
  <c r="G433" i="15" s="1"/>
  <c r="H431" i="15"/>
  <c r="H430" i="15" s="1"/>
  <c r="I431" i="15"/>
  <c r="I430" i="15" s="1"/>
  <c r="G431" i="15"/>
  <c r="G430" i="15" s="1"/>
  <c r="H428" i="15"/>
  <c r="H427" i="15" s="1"/>
  <c r="I428" i="15"/>
  <c r="I427" i="15" s="1"/>
  <c r="G428" i="15"/>
  <c r="G427" i="15" s="1"/>
  <c r="H425" i="15"/>
  <c r="H424" i="15" s="1"/>
  <c r="I425" i="15"/>
  <c r="I424" i="15" s="1"/>
  <c r="G425" i="15"/>
  <c r="G424" i="15" s="1"/>
  <c r="H422" i="15"/>
  <c r="I422" i="15"/>
  <c r="G422" i="15"/>
  <c r="H420" i="15"/>
  <c r="I420" i="15"/>
  <c r="G420" i="15"/>
  <c r="H413" i="15"/>
  <c r="H412" i="15" s="1"/>
  <c r="I413" i="15"/>
  <c r="I412" i="15" s="1"/>
  <c r="G413" i="15"/>
  <c r="G412" i="15" s="1"/>
  <c r="H410" i="15"/>
  <c r="H409" i="15" s="1"/>
  <c r="I410" i="15"/>
  <c r="I409" i="15" s="1"/>
  <c r="G410" i="15"/>
  <c r="G409" i="15" s="1"/>
  <c r="H406" i="15"/>
  <c r="H405" i="15" s="1"/>
  <c r="I406" i="15"/>
  <c r="I405" i="15" s="1"/>
  <c r="G406" i="15"/>
  <c r="G405" i="15" s="1"/>
  <c r="H402" i="15"/>
  <c r="H401" i="15" s="1"/>
  <c r="I402" i="15"/>
  <c r="I401" i="15" s="1"/>
  <c r="G402" i="15"/>
  <c r="G401" i="15" s="1"/>
  <c r="H399" i="15"/>
  <c r="H398" i="15" s="1"/>
  <c r="I399" i="15"/>
  <c r="I398" i="15" s="1"/>
  <c r="G399" i="15"/>
  <c r="G398" i="15" s="1"/>
  <c r="H395" i="15"/>
  <c r="H394" i="15" s="1"/>
  <c r="H393" i="15" s="1"/>
  <c r="I395" i="15"/>
  <c r="I394" i="15" s="1"/>
  <c r="I393" i="15" s="1"/>
  <c r="G395" i="15"/>
  <c r="G394" i="15" s="1"/>
  <c r="G393" i="15" s="1"/>
  <c r="H390" i="15"/>
  <c r="H389" i="15" s="1"/>
  <c r="H388" i="15" s="1"/>
  <c r="I390" i="15"/>
  <c r="I389" i="15" s="1"/>
  <c r="I388" i="15" s="1"/>
  <c r="G390" i="15"/>
  <c r="G389" i="15" s="1"/>
  <c r="G388" i="15" s="1"/>
  <c r="H386" i="15"/>
  <c r="H385" i="15" s="1"/>
  <c r="I386" i="15"/>
  <c r="I385" i="15" s="1"/>
  <c r="G386" i="15"/>
  <c r="G385" i="15" s="1"/>
  <c r="H383" i="15"/>
  <c r="H382" i="15" s="1"/>
  <c r="I383" i="15"/>
  <c r="I382" i="15" s="1"/>
  <c r="G383" i="15"/>
  <c r="G382" i="15" s="1"/>
  <c r="H377" i="15"/>
  <c r="H376" i="15" s="1"/>
  <c r="I377" i="15"/>
  <c r="I376" i="15" s="1"/>
  <c r="G377" i="15"/>
  <c r="G376" i="15" s="1"/>
  <c r="H374" i="15"/>
  <c r="H373" i="15" s="1"/>
  <c r="I374" i="15"/>
  <c r="I373" i="15" s="1"/>
  <c r="G374" i="15"/>
  <c r="G373" i="15" s="1"/>
  <c r="H371" i="15"/>
  <c r="H370" i="15" s="1"/>
  <c r="I371" i="15"/>
  <c r="I370" i="15" s="1"/>
  <c r="G371" i="15"/>
  <c r="G370" i="15" s="1"/>
  <c r="H368" i="15"/>
  <c r="H367" i="15" s="1"/>
  <c r="I368" i="15"/>
  <c r="I367" i="15" s="1"/>
  <c r="G368" i="15"/>
  <c r="G367" i="15" s="1"/>
  <c r="H365" i="15"/>
  <c r="H364" i="15" s="1"/>
  <c r="I365" i="15"/>
  <c r="I364" i="15" s="1"/>
  <c r="H362" i="15"/>
  <c r="H361" i="15" s="1"/>
  <c r="I362" i="15"/>
  <c r="I361" i="15" s="1"/>
  <c r="G362" i="15"/>
  <c r="G361" i="15" s="1"/>
  <c r="H357" i="15"/>
  <c r="H356" i="15" s="1"/>
  <c r="I357" i="15"/>
  <c r="I356" i="15" s="1"/>
  <c r="H359" i="15"/>
  <c r="I359" i="15"/>
  <c r="H354" i="15"/>
  <c r="H353" i="15" s="1"/>
  <c r="I354" i="15"/>
  <c r="I353" i="15" s="1"/>
  <c r="G354" i="15"/>
  <c r="G353" i="15" s="1"/>
  <c r="H351" i="15"/>
  <c r="H350" i="15" s="1"/>
  <c r="I351" i="15"/>
  <c r="I350" i="15" s="1"/>
  <c r="G351" i="15"/>
  <c r="G350" i="15" s="1"/>
  <c r="H348" i="15"/>
  <c r="H347" i="15" s="1"/>
  <c r="I348" i="15"/>
  <c r="I347" i="15" s="1"/>
  <c r="G348" i="15"/>
  <c r="G347" i="15" s="1"/>
  <c r="H343" i="15"/>
  <c r="H342" i="15" s="1"/>
  <c r="H341" i="15" s="1"/>
  <c r="H340" i="15" s="1"/>
  <c r="I343" i="15"/>
  <c r="I342" i="15" s="1"/>
  <c r="I341" i="15" s="1"/>
  <c r="I340" i="15" s="1"/>
  <c r="H329" i="15"/>
  <c r="H328" i="15" s="1"/>
  <c r="I329" i="15"/>
  <c r="I328" i="15" s="1"/>
  <c r="G329" i="15"/>
  <c r="G328" i="15" s="1"/>
  <c r="H326" i="15"/>
  <c r="H325" i="15" s="1"/>
  <c r="I326" i="15"/>
  <c r="I325" i="15" s="1"/>
  <c r="G326" i="15"/>
  <c r="G325" i="15" s="1"/>
  <c r="H322" i="15"/>
  <c r="H321" i="15" s="1"/>
  <c r="I322" i="15"/>
  <c r="I321" i="15" s="1"/>
  <c r="H317" i="15"/>
  <c r="H316" i="15" s="1"/>
  <c r="I317" i="15"/>
  <c r="I316" i="15" s="1"/>
  <c r="G317" i="15"/>
  <c r="G316" i="15" s="1"/>
  <c r="H312" i="15"/>
  <c r="I312" i="15"/>
  <c r="H314" i="15"/>
  <c r="I314" i="15"/>
  <c r="G314" i="15"/>
  <c r="G312" i="15"/>
  <c r="G308" i="15"/>
  <c r="G307" i="15" s="1"/>
  <c r="H305" i="15"/>
  <c r="H304" i="15" s="1"/>
  <c r="I305" i="15"/>
  <c r="I304" i="15" s="1"/>
  <c r="H301" i="15"/>
  <c r="H300" i="15" s="1"/>
  <c r="H293" i="15" s="1"/>
  <c r="I301" i="15"/>
  <c r="I300" i="15" s="1"/>
  <c r="I293" i="15" s="1"/>
  <c r="G301" i="15"/>
  <c r="G300" i="15" s="1"/>
  <c r="G293" i="15" s="1"/>
  <c r="H291" i="15"/>
  <c r="H290" i="15" s="1"/>
  <c r="I291" i="15"/>
  <c r="I290" i="15" s="1"/>
  <c r="G291" i="15"/>
  <c r="G290" i="15" s="1"/>
  <c r="H288" i="15"/>
  <c r="H287" i="15" s="1"/>
  <c r="I288" i="15"/>
  <c r="I287" i="15" s="1"/>
  <c r="G288" i="15"/>
  <c r="G287" i="15" s="1"/>
  <c r="H280" i="15"/>
  <c r="H279" i="15" s="1"/>
  <c r="I280" i="15"/>
  <c r="I279" i="15" s="1"/>
  <c r="G280" i="15"/>
  <c r="G279" i="15" s="1"/>
  <c r="H283" i="15"/>
  <c r="H282" i="15" s="1"/>
  <c r="I283" i="15"/>
  <c r="I282" i="15" s="1"/>
  <c r="G283" i="15"/>
  <c r="G282" i="15" s="1"/>
  <c r="H264" i="15"/>
  <c r="I264" i="15"/>
  <c r="G264" i="15"/>
  <c r="G263" i="15" s="1"/>
  <c r="H258" i="15"/>
  <c r="I258" i="15"/>
  <c r="H256" i="15"/>
  <c r="I256" i="15"/>
  <c r="G256" i="15"/>
  <c r="H251" i="15"/>
  <c r="H250" i="15" s="1"/>
  <c r="H249" i="15" s="1"/>
  <c r="H248" i="15" s="1"/>
  <c r="I251" i="15"/>
  <c r="I250" i="15" s="1"/>
  <c r="I249" i="15" s="1"/>
  <c r="I248" i="15" s="1"/>
  <c r="G251" i="15"/>
  <c r="G250" i="15" s="1"/>
  <c r="G249" i="15" s="1"/>
  <c r="G248" i="15" s="1"/>
  <c r="H215" i="15"/>
  <c r="I215" i="15"/>
  <c r="G215" i="15"/>
  <c r="H213" i="15"/>
  <c r="I213" i="15"/>
  <c r="G213" i="15"/>
  <c r="H210" i="15"/>
  <c r="I210" i="15"/>
  <c r="G210" i="15"/>
  <c r="H208" i="15"/>
  <c r="I208" i="15"/>
  <c r="G208" i="15"/>
  <c r="H202" i="15"/>
  <c r="H201" i="15" s="1"/>
  <c r="H200" i="15" s="1"/>
  <c r="I202" i="15"/>
  <c r="I201" i="15" s="1"/>
  <c r="I200" i="15" s="1"/>
  <c r="G202" i="15"/>
  <c r="G201" i="15" s="1"/>
  <c r="G200" i="15" s="1"/>
  <c r="H198" i="15"/>
  <c r="H197" i="15" s="1"/>
  <c r="H196" i="15" s="1"/>
  <c r="I198" i="15"/>
  <c r="I197" i="15" s="1"/>
  <c r="I196" i="15" s="1"/>
  <c r="G198" i="15"/>
  <c r="G197" i="15" s="1"/>
  <c r="G196" i="15" s="1"/>
  <c r="H193" i="15"/>
  <c r="H192" i="15" s="1"/>
  <c r="H191" i="15" s="1"/>
  <c r="H190" i="15" s="1"/>
  <c r="I193" i="15"/>
  <c r="I192" i="15" s="1"/>
  <c r="I191" i="15" s="1"/>
  <c r="I190" i="15" s="1"/>
  <c r="G193" i="15"/>
  <c r="G192" i="15" s="1"/>
  <c r="G191" i="15" s="1"/>
  <c r="G190" i="15" s="1"/>
  <c r="H183" i="15"/>
  <c r="I183" i="15"/>
  <c r="G188" i="15"/>
  <c r="G187" i="15" s="1"/>
  <c r="G183" i="15" s="1"/>
  <c r="H181" i="15"/>
  <c r="H180" i="15" s="1"/>
  <c r="H179" i="15" s="1"/>
  <c r="I181" i="15"/>
  <c r="I180" i="15" s="1"/>
  <c r="I179" i="15" s="1"/>
  <c r="G181" i="15"/>
  <c r="G180" i="15" s="1"/>
  <c r="G179" i="15" s="1"/>
  <c r="H177" i="15"/>
  <c r="H176" i="15" s="1"/>
  <c r="I177" i="15"/>
  <c r="I176" i="15" s="1"/>
  <c r="G177" i="15"/>
  <c r="G176" i="15" s="1"/>
  <c r="H174" i="15"/>
  <c r="I174" i="15"/>
  <c r="G174" i="15"/>
  <c r="H172" i="15"/>
  <c r="I172" i="15"/>
  <c r="G172" i="15"/>
  <c r="H153" i="15"/>
  <c r="I153" i="15"/>
  <c r="H160" i="15"/>
  <c r="H159" i="15" s="1"/>
  <c r="I160" i="15"/>
  <c r="I159" i="15" s="1"/>
  <c r="G160" i="15"/>
  <c r="G159" i="15" s="1"/>
  <c r="H163" i="15"/>
  <c r="H162" i="15" s="1"/>
  <c r="I163" i="15"/>
  <c r="I162" i="15" s="1"/>
  <c r="G163" i="15"/>
  <c r="G162" i="15" s="1"/>
  <c r="H166" i="15"/>
  <c r="H165" i="15" s="1"/>
  <c r="I166" i="15"/>
  <c r="I165" i="15" s="1"/>
  <c r="H148" i="15"/>
  <c r="H147" i="15" s="1"/>
  <c r="I148" i="15"/>
  <c r="I147" i="15" s="1"/>
  <c r="G148" i="15"/>
  <c r="G147" i="15" s="1"/>
  <c r="H145" i="15"/>
  <c r="I145" i="15"/>
  <c r="G145" i="15"/>
  <c r="H143" i="15"/>
  <c r="I143" i="15"/>
  <c r="G143" i="15"/>
  <c r="H98" i="15"/>
  <c r="H97" i="15" s="1"/>
  <c r="I98" i="15"/>
  <c r="I97" i="15" s="1"/>
  <c r="G98" i="15"/>
  <c r="G97" i="15" s="1"/>
  <c r="H137" i="15"/>
  <c r="H136" i="15" s="1"/>
  <c r="H135" i="15" s="1"/>
  <c r="H134" i="15" s="1"/>
  <c r="I137" i="15"/>
  <c r="I136" i="15" s="1"/>
  <c r="I135" i="15" s="1"/>
  <c r="I134" i="15" s="1"/>
  <c r="G137" i="15"/>
  <c r="G136" i="15" s="1"/>
  <c r="G135" i="15" s="1"/>
  <c r="G134"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G238" i="15" l="1"/>
  <c r="G404" i="15"/>
  <c r="H64" i="16"/>
  <c r="F32" i="16"/>
  <c r="H32" i="16"/>
  <c r="H397" i="15"/>
  <c r="G117" i="16"/>
  <c r="G311" i="15"/>
  <c r="G310" i="15" s="1"/>
  <c r="I397" i="15"/>
  <c r="G64" i="16"/>
  <c r="H311" i="15"/>
  <c r="H310" i="15" s="1"/>
  <c r="F324" i="16"/>
  <c r="F323" i="16" s="1"/>
  <c r="H117" i="16"/>
  <c r="H370" i="16"/>
  <c r="G370" i="16"/>
  <c r="F151" i="16"/>
  <c r="G207" i="15"/>
  <c r="G142" i="15"/>
  <c r="G141" i="15" s="1"/>
  <c r="I171" i="15"/>
  <c r="I170" i="15" s="1"/>
  <c r="I169" i="15" s="1"/>
  <c r="I142" i="15"/>
  <c r="I141" i="15" s="1"/>
  <c r="I140" i="15" s="1"/>
  <c r="I139" i="15" s="1"/>
  <c r="H171" i="15"/>
  <c r="H170" i="15" s="1"/>
  <c r="H169" i="15" s="1"/>
  <c r="G195" i="15"/>
  <c r="H207" i="15"/>
  <c r="I404" i="15"/>
  <c r="H437" i="15"/>
  <c r="H436" i="15" s="1"/>
  <c r="H404" i="15"/>
  <c r="I419" i="15"/>
  <c r="I418" i="15" s="1"/>
  <c r="G419" i="15"/>
  <c r="G418" i="15" s="1"/>
  <c r="H142" i="15"/>
  <c r="H141" i="15" s="1"/>
  <c r="H140" i="15" s="1"/>
  <c r="H139" i="15" s="1"/>
  <c r="G140" i="15"/>
  <c r="I195" i="15"/>
  <c r="I255" i="15"/>
  <c r="I254" i="15" s="1"/>
  <c r="I223" i="15"/>
  <c r="I238" i="15"/>
  <c r="I207" i="15"/>
  <c r="I451" i="15"/>
  <c r="I450" i="15" s="1"/>
  <c r="I449" i="15" s="1"/>
  <c r="I448" i="15" s="1"/>
  <c r="H238" i="15"/>
  <c r="F117" i="16"/>
  <c r="G32" i="16"/>
  <c r="H451" i="15"/>
  <c r="H450" i="15" s="1"/>
  <c r="H449" i="15" s="1"/>
  <c r="H448" i="15" s="1"/>
  <c r="G451" i="15"/>
  <c r="G450" i="15" s="1"/>
  <c r="G449" i="15" s="1"/>
  <c r="G448" i="15" s="1"/>
  <c r="G437" i="15"/>
  <c r="G436" i="15" s="1"/>
  <c r="G397" i="15"/>
  <c r="H346" i="15"/>
  <c r="H345" i="15" s="1"/>
  <c r="I346" i="15"/>
  <c r="I345" i="15" s="1"/>
  <c r="H324" i="15"/>
  <c r="I324" i="15"/>
  <c r="I311" i="15"/>
  <c r="I310" i="15" s="1"/>
  <c r="I303" i="15"/>
  <c r="H286" i="15"/>
  <c r="G286" i="15"/>
  <c r="I286" i="15"/>
  <c r="G278" i="15"/>
  <c r="H278" i="15"/>
  <c r="I278" i="15"/>
  <c r="H255" i="15"/>
  <c r="H254" i="15" s="1"/>
  <c r="H223" i="15"/>
  <c r="H212" i="15"/>
  <c r="I106" i="15"/>
  <c r="I96" i="15" s="1"/>
  <c r="H106" i="15"/>
  <c r="H96" i="15" s="1"/>
  <c r="H223" i="16"/>
  <c r="F64" i="16"/>
  <c r="G151" i="16"/>
  <c r="H151" i="16"/>
  <c r="F223" i="16"/>
  <c r="G223" i="16"/>
  <c r="F370" i="16"/>
  <c r="I437" i="15"/>
  <c r="I436" i="15" s="1"/>
  <c r="H303" i="15"/>
  <c r="G324" i="15"/>
  <c r="G212" i="15"/>
  <c r="H419" i="15"/>
  <c r="H418" i="15" s="1"/>
  <c r="I212" i="15"/>
  <c r="H195" i="15"/>
  <c r="G171" i="15"/>
  <c r="G170" i="15" s="1"/>
  <c r="G169"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6" i="15"/>
  <c r="G165" i="15" s="1"/>
  <c r="G158" i="15" s="1"/>
  <c r="G84" i="15"/>
  <c r="G83" i="15" s="1"/>
  <c r="G81" i="15"/>
  <c r="G80" i="15" s="1"/>
  <c r="G110" i="15"/>
  <c r="G106" i="15" s="1"/>
  <c r="G96" i="15" s="1"/>
  <c r="G226" i="15"/>
  <c r="G223" i="15" s="1"/>
  <c r="G343" i="15"/>
  <c r="G342" i="15" s="1"/>
  <c r="G341" i="15" s="1"/>
  <c r="G340" i="15" s="1"/>
  <c r="G305" i="15"/>
  <c r="G304" i="15" s="1"/>
  <c r="G303" i="15" s="1"/>
  <c r="I253" i="15" l="1"/>
  <c r="H18" i="16"/>
  <c r="H438" i="16" s="1"/>
  <c r="G206" i="15"/>
  <c r="G205" i="15" s="1"/>
  <c r="G168" i="15"/>
  <c r="G18" i="16"/>
  <c r="G438" i="16" s="1"/>
  <c r="F18" i="16"/>
  <c r="F438" i="16" s="1"/>
  <c r="G48" i="15"/>
  <c r="G79" i="15"/>
  <c r="G153" i="15"/>
  <c r="G139" i="15" s="1"/>
  <c r="I206" i="15"/>
  <c r="I205" i="15" s="1"/>
  <c r="I392" i="15"/>
  <c r="G285" i="15"/>
  <c r="G392" i="15"/>
  <c r="H206" i="15"/>
  <c r="H205" i="15" s="1"/>
  <c r="I168" i="15"/>
  <c r="H253" i="15"/>
  <c r="I285" i="15"/>
  <c r="H392" i="15"/>
  <c r="H285" i="15"/>
  <c r="G25" i="15"/>
  <c r="G24" i="15" s="1"/>
  <c r="G19" i="15" s="1"/>
  <c r="G18" i="15" s="1"/>
  <c r="H168" i="15"/>
  <c r="I25" i="15"/>
  <c r="I24" i="15" s="1"/>
  <c r="I19" i="15" s="1"/>
  <c r="I18" i="15" s="1"/>
  <c r="G35" i="15"/>
  <c r="H25" i="15"/>
  <c r="H24" i="15" s="1"/>
  <c r="H19" i="15" s="1"/>
  <c r="H18" i="15" s="1"/>
  <c r="I79" i="15"/>
  <c r="I48" i="15"/>
  <c r="H79" i="15"/>
  <c r="H48" i="15"/>
  <c r="H35" i="15"/>
  <c r="I35" i="15"/>
  <c r="G357" i="15"/>
  <c r="G356" i="15" s="1"/>
  <c r="G359" i="15"/>
  <c r="H320" i="15"/>
  <c r="H319" i="15" s="1"/>
  <c r="I320" i="15"/>
  <c r="I319" i="15" s="1"/>
  <c r="G258" i="15"/>
  <c r="G255" i="15" s="1"/>
  <c r="G365" i="15"/>
  <c r="G364" i="15" s="1"/>
  <c r="G254" i="15" l="1"/>
  <c r="G253" i="15" s="1"/>
  <c r="G346" i="15"/>
  <c r="G345" i="15" s="1"/>
  <c r="I204" i="15"/>
  <c r="I34" i="15"/>
  <c r="I33" i="15" s="1"/>
  <c r="H34" i="15"/>
  <c r="H33" i="15" s="1"/>
  <c r="H204" i="15"/>
  <c r="G34" i="15"/>
  <c r="G33" i="15" s="1"/>
  <c r="G322" i="15"/>
  <c r="G321" i="15" s="1"/>
  <c r="G320" i="15" s="1"/>
  <c r="G319" i="15" s="1"/>
  <c r="I462" i="15" l="1"/>
  <c r="H462" i="15"/>
  <c r="G204" i="15"/>
  <c r="G462" i="15" s="1"/>
  <c r="K179" i="14"/>
  <c r="K178" i="14" s="1"/>
  <c r="J179" i="14"/>
  <c r="J178" i="14" s="1"/>
  <c r="I179" i="14"/>
  <c r="I178" i="14" s="1"/>
  <c r="K176" i="14"/>
  <c r="K173" i="14" s="1"/>
  <c r="K172" i="14" s="1"/>
  <c r="J176" i="14"/>
  <c r="J173" i="14" s="1"/>
  <c r="J172" i="14" s="1"/>
  <c r="I176" i="14"/>
  <c r="I173" i="14" s="1"/>
  <c r="I172" i="14" s="1"/>
  <c r="K164" i="14"/>
  <c r="J164" i="14"/>
  <c r="I164" i="14"/>
  <c r="K162" i="14"/>
  <c r="J162" i="14"/>
  <c r="I162" i="14"/>
  <c r="K150" i="14"/>
  <c r="J150" i="14"/>
  <c r="K148" i="14"/>
  <c r="J148" i="14"/>
  <c r="I148" i="14"/>
  <c r="K146" i="14"/>
  <c r="J146" i="14"/>
  <c r="I146" i="14"/>
  <c r="K134" i="14"/>
  <c r="K124" i="14" s="1"/>
  <c r="J134" i="14"/>
  <c r="J124" i="14" s="1"/>
  <c r="I124" i="14"/>
  <c r="K122" i="14"/>
  <c r="J122" i="14"/>
  <c r="K120" i="14"/>
  <c r="J120" i="14"/>
  <c r="I120" i="14"/>
  <c r="I119" i="14" s="1"/>
  <c r="K112" i="14"/>
  <c r="J112" i="14"/>
  <c r="I112" i="14"/>
  <c r="J109" i="14"/>
  <c r="J107" i="14" s="1"/>
  <c r="I109" i="14"/>
  <c r="I107" i="14" s="1"/>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I46" i="14"/>
  <c r="I45" i="14" s="1"/>
  <c r="K43" i="14"/>
  <c r="J43" i="14"/>
  <c r="I43" i="14"/>
  <c r="K41" i="14"/>
  <c r="J41" i="14"/>
  <c r="I41" i="14"/>
  <c r="J38" i="14"/>
  <c r="I38" i="14"/>
  <c r="K35" i="14"/>
  <c r="J35" i="14"/>
  <c r="I35" i="14"/>
  <c r="K33" i="14"/>
  <c r="J33" i="14"/>
  <c r="I33" i="14"/>
  <c r="K31" i="14"/>
  <c r="J31" i="14"/>
  <c r="I31" i="14"/>
  <c r="K29" i="14"/>
  <c r="J29" i="14"/>
  <c r="I29" i="14"/>
  <c r="K21" i="14"/>
  <c r="K20" i="14" s="1"/>
  <c r="J21" i="14"/>
  <c r="J20" i="14" s="1"/>
  <c r="I21" i="14"/>
  <c r="I20" i="14" s="1"/>
  <c r="J45" i="14" l="1"/>
  <c r="K37" i="14"/>
  <c r="K119" i="14"/>
  <c r="J68" i="14"/>
  <c r="J37" i="14"/>
  <c r="J119" i="14"/>
  <c r="K45" i="14"/>
  <c r="I81" i="14"/>
  <c r="I80" i="14" s="1"/>
  <c r="J145" i="14"/>
  <c r="K145" i="14"/>
  <c r="I145" i="14"/>
  <c r="I118" i="14" s="1"/>
  <c r="J81" i="14"/>
  <c r="J80" i="14" s="1"/>
  <c r="K81" i="14"/>
  <c r="K80" i="14" s="1"/>
  <c r="J51" i="14"/>
  <c r="I51" i="14"/>
  <c r="I37" i="14"/>
  <c r="J28" i="14"/>
  <c r="J27" i="14" s="1"/>
  <c r="K28" i="14"/>
  <c r="K27" i="14" s="1"/>
  <c r="I28" i="14"/>
  <c r="I27" i="14" s="1"/>
  <c r="K51" i="14"/>
  <c r="I117" i="14" l="1"/>
  <c r="I19" i="14"/>
  <c r="K118" i="14"/>
  <c r="K117" i="14" s="1"/>
  <c r="J118" i="14"/>
  <c r="J117" i="14" s="1"/>
  <c r="K19" i="14"/>
  <c r="J19" i="14"/>
  <c r="I183" i="14" l="1"/>
  <c r="K183" i="14"/>
  <c r="J183" i="14"/>
  <c r="H238" i="5"/>
  <c r="H237" i="5" s="1"/>
  <c r="H99" i="5" l="1"/>
  <c r="H98" i="5" s="1"/>
  <c r="I31" i="5" l="1"/>
  <c r="I30" i="5" s="1"/>
  <c r="J31" i="5"/>
  <c r="J30" i="5" s="1"/>
  <c r="I382" i="5"/>
  <c r="I381" i="5" s="1"/>
  <c r="J382" i="5"/>
  <c r="J381" i="5" s="1"/>
  <c r="I379" i="5"/>
  <c r="I378" i="5" s="1"/>
  <c r="J379" i="5"/>
  <c r="J378" i="5" s="1"/>
  <c r="I376" i="5"/>
  <c r="J376" i="5"/>
  <c r="I374" i="5"/>
  <c r="J374" i="5"/>
  <c r="I359" i="5"/>
  <c r="I356" i="5" s="1"/>
  <c r="I349" i="5" s="1"/>
  <c r="J359" i="5"/>
  <c r="J356" i="5" s="1"/>
  <c r="J349" i="5" s="1"/>
  <c r="H359" i="5"/>
  <c r="H356" i="5" s="1"/>
  <c r="H349" i="5" s="1"/>
  <c r="I339" i="5"/>
  <c r="I338" i="5" s="1"/>
  <c r="J339" i="5"/>
  <c r="J338" i="5" s="1"/>
  <c r="I334" i="5"/>
  <c r="I333" i="5" s="1"/>
  <c r="J334" i="5"/>
  <c r="J333" i="5" s="1"/>
  <c r="I331" i="5"/>
  <c r="I330" i="5" s="1"/>
  <c r="J331" i="5"/>
  <c r="J330" i="5" s="1"/>
  <c r="I323" i="5"/>
  <c r="I322" i="5" s="1"/>
  <c r="J323" i="5"/>
  <c r="J322" i="5" s="1"/>
  <c r="I320" i="5"/>
  <c r="I319" i="5" s="1"/>
  <c r="J320" i="5"/>
  <c r="J319" i="5" s="1"/>
  <c r="I317" i="5"/>
  <c r="I316" i="5" s="1"/>
  <c r="J317" i="5"/>
  <c r="J316" i="5" s="1"/>
  <c r="I314" i="5"/>
  <c r="I313" i="5" s="1"/>
  <c r="J314" i="5"/>
  <c r="J313" i="5" s="1"/>
  <c r="I311" i="5"/>
  <c r="J311" i="5"/>
  <c r="I309" i="5"/>
  <c r="J309" i="5"/>
  <c r="I304" i="5"/>
  <c r="I303" i="5" s="1"/>
  <c r="J304" i="5"/>
  <c r="J303" i="5" s="1"/>
  <c r="I301" i="5"/>
  <c r="I300" i="5" s="1"/>
  <c r="J301" i="5"/>
  <c r="J300" i="5" s="1"/>
  <c r="I298" i="5"/>
  <c r="J298" i="5"/>
  <c r="I296" i="5"/>
  <c r="J296" i="5"/>
  <c r="I293" i="5"/>
  <c r="I292" i="5" s="1"/>
  <c r="J293" i="5"/>
  <c r="J292" i="5" s="1"/>
  <c r="I288" i="5"/>
  <c r="I287" i="5" s="1"/>
  <c r="I286" i="5" s="1"/>
  <c r="I285" i="5" s="1"/>
  <c r="I284" i="5" s="1"/>
  <c r="J288" i="5"/>
  <c r="J287" i="5" s="1"/>
  <c r="J286" i="5" s="1"/>
  <c r="J285" i="5" s="1"/>
  <c r="J284" i="5" s="1"/>
  <c r="I282" i="5"/>
  <c r="I281" i="5" s="1"/>
  <c r="I280" i="5" s="1"/>
  <c r="I279" i="5" s="1"/>
  <c r="I278" i="5" s="1"/>
  <c r="J282" i="5"/>
  <c r="J281" i="5" s="1"/>
  <c r="J280" i="5" s="1"/>
  <c r="J279" i="5" s="1"/>
  <c r="J278" i="5" s="1"/>
  <c r="I259" i="5"/>
  <c r="I258" i="5" s="1"/>
  <c r="J259" i="5"/>
  <c r="J258" i="5" s="1"/>
  <c r="I256" i="5"/>
  <c r="I255" i="5" s="1"/>
  <c r="J256" i="5"/>
  <c r="J255" i="5" s="1"/>
  <c r="I253" i="5"/>
  <c r="I252" i="5" s="1"/>
  <c r="J253" i="5"/>
  <c r="J252" i="5" s="1"/>
  <c r="J250" i="5"/>
  <c r="I250" i="5"/>
  <c r="I247" i="5"/>
  <c r="J247" i="5"/>
  <c r="I244" i="5"/>
  <c r="I243" i="5" s="1"/>
  <c r="J244" i="5"/>
  <c r="J243" i="5" s="1"/>
  <c r="I235" i="5"/>
  <c r="I234" i="5" s="1"/>
  <c r="J235" i="5"/>
  <c r="J234" i="5" s="1"/>
  <c r="I231" i="5"/>
  <c r="I230" i="5" s="1"/>
  <c r="J231" i="5"/>
  <c r="J230" i="5" s="1"/>
  <c r="I216" i="5"/>
  <c r="I215" i="5" s="1"/>
  <c r="J216" i="5"/>
  <c r="J215" i="5" s="1"/>
  <c r="I219" i="5"/>
  <c r="I218" i="5" s="1"/>
  <c r="J219" i="5"/>
  <c r="J218" i="5" s="1"/>
  <c r="I222" i="5"/>
  <c r="J222" i="5"/>
  <c r="I225" i="5"/>
  <c r="J225" i="5"/>
  <c r="I213" i="5"/>
  <c r="I212" i="5" s="1"/>
  <c r="J213" i="5"/>
  <c r="J212" i="5" s="1"/>
  <c r="I207" i="5"/>
  <c r="I206" i="5" s="1"/>
  <c r="J207" i="5"/>
  <c r="J206" i="5" s="1"/>
  <c r="I210" i="5"/>
  <c r="I209" i="5" s="1"/>
  <c r="J210" i="5"/>
  <c r="J209" i="5" s="1"/>
  <c r="I204" i="5"/>
  <c r="I203" i="5" s="1"/>
  <c r="J204" i="5"/>
  <c r="J203" i="5" s="1"/>
  <c r="I198" i="5"/>
  <c r="I197" i="5" s="1"/>
  <c r="J198" i="5"/>
  <c r="J197" i="5" s="1"/>
  <c r="I201" i="5"/>
  <c r="I200" i="5" s="1"/>
  <c r="J201" i="5"/>
  <c r="J200" i="5" s="1"/>
  <c r="I195" i="5"/>
  <c r="I194" i="5" s="1"/>
  <c r="J195" i="5"/>
  <c r="J194" i="5" s="1"/>
  <c r="I192" i="5"/>
  <c r="I191" i="5" s="1"/>
  <c r="J192" i="5"/>
  <c r="J191" i="5" s="1"/>
  <c r="I51" i="5"/>
  <c r="I50" i="5" s="1"/>
  <c r="J51" i="5"/>
  <c r="J50" i="5" s="1"/>
  <c r="I187" i="5"/>
  <c r="I186" i="5" s="1"/>
  <c r="J187" i="5"/>
  <c r="J186" i="5" s="1"/>
  <c r="I184" i="5"/>
  <c r="I183" i="5" s="1"/>
  <c r="J184" i="5"/>
  <c r="J183" i="5" s="1"/>
  <c r="I181" i="5"/>
  <c r="I180" i="5" s="1"/>
  <c r="J181" i="5"/>
  <c r="J180" i="5" s="1"/>
  <c r="I178" i="5"/>
  <c r="I177" i="5" s="1"/>
  <c r="J178" i="5"/>
  <c r="J177" i="5" s="1"/>
  <c r="I175" i="5"/>
  <c r="I174" i="5" s="1"/>
  <c r="J175" i="5"/>
  <c r="J174" i="5" s="1"/>
  <c r="I170" i="5"/>
  <c r="I169" i="5" s="1"/>
  <c r="J170" i="5"/>
  <c r="J169" i="5" s="1"/>
  <c r="I164" i="5"/>
  <c r="I163" i="5" s="1"/>
  <c r="J164" i="5"/>
  <c r="J163" i="5" s="1"/>
  <c r="I158" i="5"/>
  <c r="I157" i="5" s="1"/>
  <c r="J158" i="5"/>
  <c r="J157" i="5" s="1"/>
  <c r="I143" i="5"/>
  <c r="I142" i="5" s="1"/>
  <c r="J143" i="5"/>
  <c r="J142" i="5" s="1"/>
  <c r="I152" i="5"/>
  <c r="I151" i="5" s="1"/>
  <c r="J152" i="5"/>
  <c r="J151" i="5" s="1"/>
  <c r="I155" i="5"/>
  <c r="I154" i="5" s="1"/>
  <c r="J155" i="5"/>
  <c r="J154" i="5" s="1"/>
  <c r="I140" i="5"/>
  <c r="I139" i="5" s="1"/>
  <c r="J140" i="5"/>
  <c r="J139" i="5" s="1"/>
  <c r="I137" i="5"/>
  <c r="I136" i="5" s="1"/>
  <c r="J137" i="5"/>
  <c r="J136" i="5" s="1"/>
  <c r="I134" i="5"/>
  <c r="I133" i="5" s="1"/>
  <c r="J134" i="5"/>
  <c r="J133" i="5" s="1"/>
  <c r="I131" i="5"/>
  <c r="I130" i="5" s="1"/>
  <c r="J131" i="5"/>
  <c r="J130" i="5" s="1"/>
  <c r="I125" i="5"/>
  <c r="I124" i="5" s="1"/>
  <c r="J125" i="5"/>
  <c r="J124" i="5" s="1"/>
  <c r="I122" i="5"/>
  <c r="I121" i="5" s="1"/>
  <c r="J122" i="5"/>
  <c r="J121" i="5" s="1"/>
  <c r="I114" i="5"/>
  <c r="I113" i="5" s="1"/>
  <c r="J114" i="5"/>
  <c r="J113" i="5" s="1"/>
  <c r="I108" i="5"/>
  <c r="I107" i="5" s="1"/>
  <c r="J108" i="5"/>
  <c r="J107" i="5" s="1"/>
  <c r="I105" i="5"/>
  <c r="I104" i="5" s="1"/>
  <c r="J105" i="5"/>
  <c r="J104"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73" i="5"/>
  <c r="I372" i="5" s="1"/>
  <c r="J42" i="5"/>
  <c r="I221" i="5"/>
  <c r="I308" i="5"/>
  <c r="I307" i="5" s="1"/>
  <c r="I306" i="5" s="1"/>
  <c r="J295" i="5"/>
  <c r="J291" i="5" s="1"/>
  <c r="J290" i="5" s="1"/>
  <c r="I295" i="5"/>
  <c r="I291" i="5" s="1"/>
  <c r="I290" i="5" s="1"/>
  <c r="J308" i="5"/>
  <c r="J307" i="5" s="1"/>
  <c r="J306" i="5" s="1"/>
  <c r="J329" i="5"/>
  <c r="I54" i="5"/>
  <c r="I173" i="5"/>
  <c r="I172" i="5" s="1"/>
  <c r="I329" i="5"/>
  <c r="I42" i="5"/>
  <c r="J54" i="5"/>
  <c r="J373" i="5"/>
  <c r="J372" i="5" s="1"/>
  <c r="J221" i="5"/>
  <c r="J173" i="5"/>
  <c r="J172" i="5" s="1"/>
  <c r="I25" i="5"/>
  <c r="J190" i="5" l="1"/>
  <c r="J189" i="5" s="1"/>
  <c r="I190" i="5"/>
  <c r="I189" i="5" s="1"/>
  <c r="J328" i="5"/>
  <c r="I328" i="5"/>
  <c r="H382" i="5" l="1"/>
  <c r="H381" i="5" s="1"/>
  <c r="H379" i="5"/>
  <c r="H378" i="5" s="1"/>
  <c r="H376" i="5"/>
  <c r="H374" i="5"/>
  <c r="H339" i="5"/>
  <c r="H338" i="5" s="1"/>
  <c r="H336" i="5"/>
  <c r="H334" i="5"/>
  <c r="H331" i="5"/>
  <c r="H330" i="5" s="1"/>
  <c r="H323" i="5"/>
  <c r="H322" i="5" s="1"/>
  <c r="H320" i="5"/>
  <c r="H319" i="5" s="1"/>
  <c r="H317" i="5"/>
  <c r="H316" i="5" s="1"/>
  <c r="H314" i="5"/>
  <c r="H313" i="5" s="1"/>
  <c r="H311" i="5"/>
  <c r="H309" i="5"/>
  <c r="H304" i="5"/>
  <c r="H303" i="5" s="1"/>
  <c r="H301" i="5"/>
  <c r="H300" i="5" s="1"/>
  <c r="H298" i="5"/>
  <c r="H296" i="5"/>
  <c r="H293" i="5"/>
  <c r="H292" i="5" s="1"/>
  <c r="H288" i="5"/>
  <c r="H287" i="5" s="1"/>
  <c r="H286" i="5" s="1"/>
  <c r="H285" i="5" s="1"/>
  <c r="H284" i="5" s="1"/>
  <c r="H282" i="5"/>
  <c r="H281" i="5" s="1"/>
  <c r="H280" i="5" s="1"/>
  <c r="H279" i="5" s="1"/>
  <c r="H278" i="5" s="1"/>
  <c r="H276" i="5"/>
  <c r="H275" i="5" s="1"/>
  <c r="H273" i="5"/>
  <c r="H272" i="5" s="1"/>
  <c r="H270" i="5"/>
  <c r="H269" i="5" s="1"/>
  <c r="H267" i="5"/>
  <c r="H266" i="5" s="1"/>
  <c r="H264" i="5"/>
  <c r="H263" i="5" s="1"/>
  <c r="H308" i="5" l="1"/>
  <c r="H307" i="5" s="1"/>
  <c r="H306" i="5" s="1"/>
  <c r="H373" i="5"/>
  <c r="H372" i="5" s="1"/>
  <c r="H295" i="5"/>
  <c r="H291" i="5" s="1"/>
  <c r="H290" i="5" s="1"/>
  <c r="H333" i="5"/>
  <c r="H329" i="5" s="1"/>
  <c r="H262" i="5"/>
  <c r="H261" i="5" s="1"/>
  <c r="H259" i="5"/>
  <c r="H258" i="5" s="1"/>
  <c r="H256" i="5"/>
  <c r="H255" i="5" s="1"/>
  <c r="H253" i="5"/>
  <c r="H252" i="5" s="1"/>
  <c r="H250" i="5"/>
  <c r="H249" i="5" s="1"/>
  <c r="H247" i="5"/>
  <c r="H246" i="5" s="1"/>
  <c r="H244" i="5"/>
  <c r="H243" i="5" s="1"/>
  <c r="H235" i="5"/>
  <c r="H234" i="5" s="1"/>
  <c r="H230" i="5"/>
  <c r="H225" i="5"/>
  <c r="H222" i="5"/>
  <c r="H219" i="5"/>
  <c r="H218" i="5" s="1"/>
  <c r="H216" i="5"/>
  <c r="H215" i="5" s="1"/>
  <c r="H213" i="5"/>
  <c r="H212" i="5" s="1"/>
  <c r="H210" i="5"/>
  <c r="H209" i="5" s="1"/>
  <c r="H207" i="5"/>
  <c r="H206" i="5" s="1"/>
  <c r="H204" i="5"/>
  <c r="H203" i="5" s="1"/>
  <c r="H201" i="5"/>
  <c r="H200" i="5" s="1"/>
  <c r="H198" i="5"/>
  <c r="H197" i="5" s="1"/>
  <c r="H195" i="5"/>
  <c r="H194" i="5" s="1"/>
  <c r="H192" i="5"/>
  <c r="H191" i="5" s="1"/>
  <c r="H187" i="5"/>
  <c r="H186" i="5" s="1"/>
  <c r="H184" i="5"/>
  <c r="H183" i="5" s="1"/>
  <c r="H181" i="5"/>
  <c r="H180" i="5" s="1"/>
  <c r="H178" i="5"/>
  <c r="H177" i="5" s="1"/>
  <c r="H175" i="5"/>
  <c r="H174" i="5" s="1"/>
  <c r="H170" i="5"/>
  <c r="H169" i="5" s="1"/>
  <c r="H167" i="5"/>
  <c r="H166" i="5" s="1"/>
  <c r="H164" i="5"/>
  <c r="H163" i="5" s="1"/>
  <c r="H158" i="5"/>
  <c r="H157" i="5" s="1"/>
  <c r="H155" i="5"/>
  <c r="H154" i="5" s="1"/>
  <c r="H152" i="5"/>
  <c r="H151" i="5" s="1"/>
  <c r="H143" i="5"/>
  <c r="H142" i="5" s="1"/>
  <c r="H140" i="5"/>
  <c r="H139" i="5" s="1"/>
  <c r="H137" i="5"/>
  <c r="H136" i="5" s="1"/>
  <c r="H134" i="5"/>
  <c r="H133" i="5" s="1"/>
  <c r="H131" i="5"/>
  <c r="H130" i="5" s="1"/>
  <c r="H125" i="5"/>
  <c r="H124" i="5" s="1"/>
  <c r="H122" i="5"/>
  <c r="H121" i="5" s="1"/>
  <c r="H114" i="5"/>
  <c r="H113" i="5" s="1"/>
  <c r="H111" i="5"/>
  <c r="H110" i="5" s="1"/>
  <c r="H108" i="5"/>
  <c r="H107" i="5" s="1"/>
  <c r="H105" i="5"/>
  <c r="H104"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H328" i="5" l="1"/>
  <c r="I18" i="5"/>
  <c r="I384" i="5" s="1"/>
  <c r="J18" i="5"/>
  <c r="J384" i="5" s="1"/>
  <c r="H221" i="5"/>
  <c r="H190" i="5" s="1"/>
  <c r="H54" i="5"/>
  <c r="H42" i="5"/>
  <c r="H71" i="5"/>
  <c r="H90" i="5"/>
  <c r="H173" i="5"/>
  <c r="H172" i="5" s="1"/>
  <c r="H25" i="5"/>
  <c r="H18" i="5" l="1"/>
  <c r="H189" i="5"/>
  <c r="H384" i="5" l="1"/>
</calcChain>
</file>

<file path=xl/sharedStrings.xml><?xml version="1.0" encoding="utf-8"?>
<sst xmlns="http://schemas.openxmlformats.org/spreadsheetml/2006/main" count="7145" uniqueCount="823">
  <si>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</si>
  <si>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</si>
  <si>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</si>
  <si>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</si>
  <si>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</si>
  <si>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</si>
  <si>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</si>
  <si>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</si>
  <si>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</si>
  <si>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</si>
  <si>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</si>
  <si>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</si>
  <si>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</si>
  <si>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</si>
  <si>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</si>
  <si>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</si>
  <si>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</si>
  <si>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</si>
  <si>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</si>
  <si>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</si>
  <si>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</si>
  <si>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</si>
  <si>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</si>
  <si>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</si>
  <si>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</si>
  <si>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</si>
  <si>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</si>
  <si>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</si>
  <si>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</si>
  <si>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</si>
  <si>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</si>
  <si>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</si>
  <si>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</si>
  <si>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</si>
  <si>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</si>
  <si>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</si>
  <si>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</si>
  <si>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</si>
  <si>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</si>
  <si>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</si>
  <si>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</si>
  <si>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</si>
  <si>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</si>
  <si>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</si>
  <si>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</si>
  <si>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</si>
  <si>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</si>
  <si>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</si>
  <si>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</si>
  <si>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</si>
  <si>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</si>
  <si>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</si>
  <si>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</si>
  <si>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</si>
  <si>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</si>
  <si>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</si>
  <si>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</si>
  <si>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</si>
  <si>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</si>
  <si>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</si>
  <si>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</si>
  <si>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</si>
  <si>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</si>
  <si>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</si>
  <si>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</si>
  <si>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</si>
  <si>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</si>
  <si>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</si>
  <si>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</si>
  <si>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</si>
  <si>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</si>
  <si>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</si>
  <si>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</si>
  <si>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</si>
  <si>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</si>
  <si>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</si>
  <si>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</si>
  <si>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</si>
  <si>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</si>
  <si>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</si>
  <si>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</si>
  <si>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</si>
  <si>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</si>
  <si>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</si>
  <si>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</si>
  <si>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</si>
  <si>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</si>
  <si>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</si>
  <si>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</si>
  <si>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</si>
  <si>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</si>
  <si>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</si>
  <si>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</si>
  <si>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</si>
  <si>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</si>
  <si>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</si>
  <si>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</si>
  <si>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</si>
  <si>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</si>
  <si>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</si>
  <si>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</si>
  <si>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</si>
  <si>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</si>
  <si>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</si>
  <si>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</si>
  <si>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</si>
  <si>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</si>
  <si>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</si>
  <si>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</si>
  <si>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</si>
  <si>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</si>
  <si>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</si>
  <si>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</si>
  <si>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</si>
  <si>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</si>
  <si>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</si>
  <si>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</si>
  <si>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</si>
  <si>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</si>
  <si>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</si>
  <si>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</si>
  <si>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</si>
  <si>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</si>
  <si>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</si>
  <si>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</si>
  <si>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</si>
  <si>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</si>
  <si>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</si>
  <si>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</si>
  <si>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</si>
  <si>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</si>
  <si>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</si>
  <si>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</si>
  <si>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</si>
  <si>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</si>
  <si>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</si>
  <si>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</si>
  <si>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</si>
  <si>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</si>
  <si>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</si>
  <si>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</si>
  <si>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</si>
  <si>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</si>
  <si>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</si>
  <si>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</si>
  <si>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</si>
  <si>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</si>
  <si>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</si>
  <si>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</si>
  <si>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</si>
  <si>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</si>
  <si>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</si>
  <si>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</si>
  <si>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</si>
  <si>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</si>
  <si>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</si>
  <si>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</si>
  <si>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</si>
  <si>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</si>
  <si>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</si>
  <si>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</si>
  <si>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</si>
  <si>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</si>
  <si>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</si>
  <si>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</si>
  <si>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</si>
  <si>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</si>
  <si>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</si>
  <si>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</si>
  <si>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</si>
  <si>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</si>
  <si>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</si>
  <si>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</si>
  <si>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</si>
  <si>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</si>
  <si>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</si>
  <si>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</si>
  <si>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</si>
  <si>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</si>
  <si>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</si>
  <si>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</si>
  <si>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</si>
  <si>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</si>
  <si>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</si>
  <si>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</si>
  <si>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</si>
  <si>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</si>
  <si>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</si>
  <si>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</si>
  <si>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</si>
  <si>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</si>
  <si>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</si>
  <si>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</si>
  <si>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</si>
  <si>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</si>
  <si>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</si>
  <si>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</si>
  <si>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</si>
  <si>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</si>
  <si>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</si>
  <si>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</si>
  <si>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</si>
  <si>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</si>
  <si>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</si>
  <si>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</si>
  <si>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</si>
  <si>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</si>
  <si>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</si>
  <si>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</si>
  <si>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</si>
  <si>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</si>
  <si>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</si>
  <si>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</si>
  <si>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</si>
  <si>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</si>
  <si>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</si>
  <si>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</si>
  <si>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</si>
  <si>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</si>
  <si>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</si>
  <si>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</si>
  <si>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</si>
  <si>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</si>
  <si>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</si>
  <si>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</si>
  <si>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</si>
  <si>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</si>
  <si>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</si>
  <si>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</si>
  <si>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</si>
  <si>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</si>
  <si>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</si>
  <si>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</si>
  <si>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</si>
  <si>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</si>
  <si>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</si>
  <si>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</si>
  <si>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</si>
  <si>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</si>
  <si>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</si>
  <si>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</si>
  <si>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</si>
  <si>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</si>
  <si>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</si>
  <si>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</si>
  <si>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</si>
  <si>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</si>
  <si>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</si>
  <si>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</si>
  <si>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</si>
  <si>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</si>
  <si>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</si>
  <si>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</si>
  <si>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</si>
  <si>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</si>
  <si>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</si>
  <si>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</si>
  <si>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</si>
  <si>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</si>
  <si>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</si>
  <si>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</si>
  <si>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</si>
  <si>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</si>
  <si>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</si>
  <si>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</si>
  <si>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</si>
  <si>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</si>
  <si>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</si>
  <si>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</si>
  <si>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</si>
  <si>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</si>
  <si>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</si>
  <si>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</si>
  <si>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</si>
  <si>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</si>
  <si>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</si>
  <si>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</si>
  <si>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</si>
  <si>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</si>
  <si>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</si>
  <si>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</si>
  <si>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</si>
  <si>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</si>
  <si>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</si>
  <si>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</si>
  <si>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</si>
  <si>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</si>
  <si>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</si>
  <si>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</si>
  <si>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</si>
  <si>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</si>
  <si>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</si>
  <si>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</si>
  <si>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</si>
  <si>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</si>
  <si>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</si>
  <si>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</si>
  <si>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</si>
  <si>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</si>
  <si>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</si>
  <si>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</si>
  <si>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</si>
  <si>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</si>
  <si>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</si>
  <si>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</si>
  <si>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</si>
  <si>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</si>
  <si>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</si>
  <si>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</si>
  <si>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</si>
  <si>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</si>
  <si>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</si>
  <si>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</si>
  <si>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</si>
  <si>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</si>
  <si>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</si>
  <si>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</si>
  <si>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</si>
  <si>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</si>
  <si>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</si>
  <si>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</si>
  <si>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</si>
  <si>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</si>
  <si>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</si>
  <si>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</si>
  <si>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</si>
  <si>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</si>
  <si>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</si>
  <si>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</si>
  <si>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</si>
  <si>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</si>
  <si>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</si>
  <si>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</si>
  <si>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</si>
  <si>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</si>
  <si>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</si>
  <si>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</si>
  <si>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</si>
  <si>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</si>
  <si>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</si>
  <si>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</si>
  <si>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</si>
  <si>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</si>
  <si>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</si>
  <si>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</si>
  <si>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</si>
  <si>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</si>
  <si>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</si>
  <si>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</si>
  <si>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</si>
  <si>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</si>
  <si>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</si>
  <si>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</si>
  <si>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</si>
  <si>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</si>
  <si>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</si>
  <si>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</si>
  <si>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</si>
  <si>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</si>
  <si>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</si>
  <si>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</si>
  <si>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</si>
  <si>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</si>
  <si>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</si>
  <si>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</si>
  <si>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</si>
  <si>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</si>
  <si>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</si>
  <si>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</si>
  <si>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</si>
  <si>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</si>
  <si>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</si>
  <si>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</si>
  <si>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</si>
  <si>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</si>
  <si>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</si>
  <si>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</si>
  <si>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</si>
  <si>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</si>
  <si>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</si>
  <si>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</si>
  <si>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</si>
  <si>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</si>
  <si>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</si>
  <si>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</si>
  <si>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</si>
  <si>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</si>
  <si>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</si>
  <si>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</si>
  <si>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</si>
  <si>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</si>
  <si>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</si>
  <si>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</si>
  <si>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</si>
  <si>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</si>
  <si>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</si>
  <si>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</si>
  <si>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</si>
  <si>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</si>
  <si>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</si>
  <si>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</si>
  <si>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</si>
  <si>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</si>
  <si>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</si>
  <si>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</si>
  <si>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</si>
  <si>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</si>
  <si>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</si>
  <si>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</si>
  <si>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</si>
  <si>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</si>
  <si>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</si>
  <si>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</si>
  <si>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</si>
  <si>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</si>
  <si>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</si>
  <si>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</si>
  <si>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</si>
  <si>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</si>
  <si>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</si>
  <si>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</si>
  <si>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</si>
  <si>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</si>
  <si>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</si>
  <si>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</si>
  <si>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</si>
  <si>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</si>
  <si>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</si>
  <si>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</si>
  <si>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</si>
  <si>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</si>
  <si>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</si>
  <si>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</si>
  <si>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</si>
  <si>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</si>
  <si>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</si>
  <si>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</si>
  <si>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</si>
  <si>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</si>
  <si>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</si>
  <si>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</si>
  <si>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</si>
  <si>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</si>
  <si>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</si>
  <si>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</si>
  <si>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</si>
  <si>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</si>
  <si>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</si>
  <si>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</si>
  <si>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</si>
  <si>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</si>
  <si>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</si>
  <si>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</si>
  <si>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</si>
  <si>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</si>
  <si>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</si>
  <si>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</si>
  <si>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</si>
  <si>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</si>
  <si>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</si>
  <si>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</si>
  <si>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</si>
  <si>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</si>
  <si>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</si>
  <si>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</si>
  <si>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</si>
  <si>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</si>
  <si>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</si>
  <si>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</si>
  <si>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</si>
  <si>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</si>
  <si>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</si>
  <si>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</si>
  <si>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</si>
  <si>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</si>
  <si>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</si>
  <si>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</si>
  <si>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</si>
  <si>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</si>
  <si>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</si>
  <si>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</si>
  <si>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</si>
  <si>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</si>
  <si>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</si>
  <si>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</si>
  <si>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</si>
  <si>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</si>
  <si>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</si>
  <si>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</si>
  <si>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</si>
  <si>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</si>
  <si>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</si>
  <si>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</si>
  <si>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</si>
  <si>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</si>
  <si>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</si>
  <si>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</si>
  <si>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</si>
  <si>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</si>
  <si>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</si>
  <si>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</si>
  <si>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</si>
  <si>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</si>
  <si>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</si>
  <si>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</si>
  <si>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</si>
  <si>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</si>
  <si>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</si>
  <si>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</si>
  <si>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</si>
  <si>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</si>
  <si>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</si>
  <si>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</si>
  <si>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</si>
  <si>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</si>
  <si>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</si>
  <si>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</si>
  <si>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</si>
  <si>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</si>
  <si>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</si>
  <si>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</si>
  <si>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</si>
  <si>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</si>
  <si>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</si>
  <si>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</si>
  <si>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</si>
  <si>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</si>
  <si>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</si>
  <si>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</si>
  <si>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</si>
  <si>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</si>
  <si>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</si>
  <si>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</si>
  <si>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</si>
  <si>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</si>
  <si>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</si>
  <si>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</si>
  <si>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</si>
  <si>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</si>
  <si>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</si>
  <si>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</si>
  <si>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</si>
  <si>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</si>
  <si>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</si>
  <si>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</si>
  <si>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</si>
  <si>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</si>
  <si>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</si>
  <si>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</si>
  <si>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</si>
  <si>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</si>
  <si>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</si>
  <si>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</si>
  <si>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</si>
  <si>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</si>
  <si>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</si>
  <si>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</si>
  <si>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</si>
  <si>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</si>
  <si>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</si>
  <si>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</si>
  <si>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</si>
  <si>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</si>
  <si>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</si>
  <si>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</si>
  <si>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</si>
  <si>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</si>
  <si>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</si>
  <si>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</si>
  <si>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</si>
  <si>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</si>
  <si>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</si>
  <si>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</si>
  <si>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</si>
  <si>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</si>
  <si>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</si>
  <si>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</si>
  <si>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</si>
  <si>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</si>
  <si>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</si>
  <si>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</si>
  <si>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</si>
  <si>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</si>
  <si>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</si>
  <si>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</si>
  <si>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</si>
  <si>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</si>
  <si>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</si>
  <si>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</si>
  <si>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</si>
  <si>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</si>
  <si>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</si>
  <si>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</si>
  <si>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</si>
  <si>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</si>
  <si>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</si>
  <si>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</si>
  <si>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</si>
  <si>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</si>
  <si>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</si>
  <si>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</si>
  <si>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</si>
  <si>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</si>
  <si>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</si>
  <si>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</si>
  <si>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</si>
  <si>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</si>
  <si>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</si>
  <si>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</si>
  <si>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</si>
  <si>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</si>
  <si>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</si>
  <si>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</si>
  <si>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</si>
  <si>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</si>
  <si>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</si>
  <si>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</si>
  <si>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</si>
  <si>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</si>
  <si>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</si>
  <si>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</si>
  <si>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</si>
  <si>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</si>
  <si>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</si>
  <si>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</si>
  <si>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</si>
  <si>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</si>
  <si>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</si>
  <si>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</si>
  <si>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</si>
  <si>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</si>
  <si>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</si>
  <si>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</si>
  <si>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</si>
  <si>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</si>
  <si>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</si>
  <si>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</si>
  <si>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</si>
  <si>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</si>
  <si>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</si>
  <si>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</si>
  <si>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</si>
  <si>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</si>
  <si>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</si>
  <si>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</si>
  <si>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</si>
  <si>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</si>
  <si>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</si>
  <si>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</si>
  <si>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</si>
  <si>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</si>
  <si>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</si>
  <si>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</si>
  <si>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</si>
  <si>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</si>
  <si>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</si>
  <si>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</si>
  <si>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</si>
  <si>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</si>
  <si>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</si>
  <si>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</si>
  <si>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</si>
  <si>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</si>
  <si>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</si>
  <si>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</si>
  <si>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</si>
  <si>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</si>
  <si>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</si>
  <si>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</si>
  <si>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</si>
  <si>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</si>
  <si>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</si>
  <si>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</si>
  <si>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</si>
  <si>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</si>
  <si>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</si>
  <si>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</si>
  <si>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</si>
  <si>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</si>
  <si>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</si>
  <si>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</si>
  <si>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</si>
  <si>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</si>
  <si>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</si>
  <si>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</si>
  <si>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</si>
  <si>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</si>
  <si>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</si>
  <si>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</si>
  <si>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</si>
  <si>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</si>
  <si>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</si>
  <si>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</si>
  <si>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</si>
  <si>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</si>
  <si>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</si>
  <si>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</si>
  <si>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</si>
  <si>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</si>
  <si>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</si>
  <si>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</si>
  <si>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</si>
  <si>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</si>
  <si>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</si>
  <si>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</si>
  <si>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</si>
  <si>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</si>
  <si>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</si>
  <si>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</si>
  <si>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</si>
  <si>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</si>
  <si>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</si>
  <si>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</si>
  <si>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</si>
  <si>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</si>
  <si>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</si>
  <si>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</si>
  <si>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</si>
  <si>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</si>
  <si>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</si>
  <si>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</si>
  <si>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</si>
  <si>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</si>
  <si>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</si>
  <si>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</si>
  <si>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</si>
  <si>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</si>
  <si>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</si>
  <si>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</si>
  <si>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</si>
  <si>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</si>
  <si>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</si>
  <si>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</si>
  <si>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</si>
  <si>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</si>
  <si>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</si>
  <si>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</si>
  <si>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</si>
  <si>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</si>
  <si>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</si>
  <si>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</si>
  <si>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</si>
  <si>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</si>
  <si>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</si>
  <si>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</si>
  <si>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</si>
  <si>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</si>
  <si>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</si>
  <si>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</si>
  <si>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</si>
  <si>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</si>
  <si>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</si>
  <si>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</si>
  <si>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</si>
  <si>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Приложение  5</t>
  </si>
  <si>
    <t>Приложение №6                                                                                                      к решению Погарского районного Совета народных депутатов"                                                                                                                                 от 21.12.2021г. № 6-204      
О бюджете Погарского муниципального района Брянской области на 2022 год и на плановый период 2023 и 2024 годов</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</si>
  <si>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</si>
  <si>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2022 год и на плановый период 2023 и 2024 годов</t>
  </si>
  <si>
    <t>(рублей)</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</si>
  <si>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</si>
  <si>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</si>
  <si>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</si>
  <si>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</si>
  <si>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</si>
  <si>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</si>
  <si>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</si>
  <si>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</si>
  <si>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</si>
  <si>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</si>
  <si>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</si>
  <si>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</si>
  <si>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</si>
  <si>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</si>
  <si>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 xml:space="preserve">  ПРОЧИЕ НЕНАЛОГОВЫЕ ДОХОДЫ</t>
  </si>
  <si>
    <t>ПРОЧИЕ НЕНАЛОГОВЫЕ ДОХОДЫ</t>
  </si>
  <si>
    <t xml:space="preserve"> 117 00000 00 0000 000</t>
  </si>
  <si>
    <r>
      <t xml:space="preserve"> </t>
    </r>
    <r>
      <rPr>
        <b/>
        <sz val="10"/>
        <rFont val="Times New Roman"/>
        <family val="1"/>
        <charset val="204"/>
      </rPr>
      <t>Прочие неналоговые доходы</t>
    </r>
  </si>
  <si>
    <t>117 05000 00 0000 180</t>
  </si>
  <si>
    <t>000 1170500000 0000 180</t>
  </si>
  <si>
    <t xml:space="preserve"> Прочие неналоговые доходы бюджетов муниципальных районов</t>
  </si>
  <si>
    <t>117 05050 05 0000 180</t>
  </si>
  <si>
    <t xml:space="preserve">от </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</si>
  <si>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</si>
  <si>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Приложение №1.5</t>
  </si>
  <si>
    <t>Приложение 3.4.</t>
  </si>
  <si>
    <t>Приложение 4.4</t>
  </si>
  <si>
    <t>Приложение 5.6.</t>
  </si>
  <si>
    <t>Достижение показателей деятельности органов исполнительной власти субъектов Российской Федерации</t>
  </si>
  <si>
    <t>7000055490</t>
  </si>
  <si>
    <t>Приложение  6</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</si>
  <si>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</si>
  <si>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3</t>
  </si>
  <si>
    <t>Распределение субвенции бюджетам поселений, полученных муниципальными районами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2022 год и на плановый период  2023 и 2024 годов</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</si>
  <si>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</si>
  <si>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</si>
  <si>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</si>
  <si>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</si>
  <si>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</si>
  <si>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</si>
  <si>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</si>
  <si>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</si>
  <si>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Кистерское сельское поселение</t>
  </si>
  <si>
    <t xml:space="preserve">Посудичское сельское поселение  </t>
  </si>
  <si>
    <t>Суворовское сельское поселение</t>
  </si>
  <si>
    <t>Чаусовское сельское поселение</t>
  </si>
  <si>
    <t>Юдиновское сельское поселение</t>
  </si>
  <si>
    <t>Субсидии бюджетам муниципальных районов на приобретение специализированной техники для предприятий ЖКХ в рамках государственной программы "Развитие топливно-энергетического комплекса и жилищно-коммунального хозяйства Брянской области"</t>
  </si>
  <si>
    <t xml:space="preserve">Субвенции бюджетам муниципальных районов на проведение Всероссийской сельскохозяйственной переписи </t>
  </si>
  <si>
    <t>0240081210</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</si>
  <si>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</si>
  <si>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02400S3480</t>
  </si>
  <si>
    <t>S3480</t>
  </si>
  <si>
    <t>A1</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</si>
  <si>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</si>
  <si>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</si>
  <si>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</si>
  <si>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</si>
  <si>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</si>
  <si>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 xml:space="preserve">Кистерское сельское поселение </t>
  </si>
  <si>
    <t xml:space="preserve">Чаусовское сельское поселение </t>
  </si>
  <si>
    <t xml:space="preserve">Юдиновское сельское поселение </t>
  </si>
  <si>
    <t>Приложение  7</t>
  </si>
  <si>
    <t>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</si>
</sst>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
      <i/>
      <sz val="10"/>
      <name val="Arial Cyr"/>
      <charset val="204"/>
    </font>
    <font>
      <sz val="14"/>
      <name val="Times New Roman"/>
      <family val="1"/>
      <charset val="204"/>
    </font>
    <font>
      <b/>
      <i/>
      <sz val="10"/>
      <name val="Times New Roman"/>
      <family val="1"/>
      <charset val="204"/>
    </font>
    <font>
      <b/>
      <i/>
      <sz val="11"/>
      <name val="Arial Cyr"/>
      <charset val="204"/>
    </font>
    <font>
      <b/>
      <sz val="11"/>
      <name val="Times New Roman"/>
      <family val="1"/>
      <charset val="204"/>
    </font>
    <font>
      <sz val="12"/>
      <color theme="1"/>
      <name val="Times New Roman"/>
      <family val="1"/>
      <charset val="204"/>
    </font>
    <font>
      <sz val="14"/>
      <name val="Arial Cyr"/>
      <charset val="204"/>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91">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6" fillId="0" borderId="1" xfId="0" applyNumberFormat="1" applyFont="1" applyBorder="1" applyAlignment="1">
      <alignment horizontal="right"/>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2" fillId="0" borderId="0" xfId="0" applyFont="1"/>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0" borderId="9" xfId="0" applyFont="1" applyBorder="1" applyAlignment="1">
      <alignment horizontal="right"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3" fontId="5" fillId="0" borderId="1" xfId="0" applyNumberFormat="1" applyFont="1" applyBorder="1" applyAlignment="1">
      <alignment horizontal="center"/>
    </xf>
    <xf numFmtId="4" fontId="5" fillId="0" borderId="1" xfId="0" applyNumberFormat="1" applyFont="1" applyBorder="1" applyAlignment="1">
      <alignment horizontal="right" wrapText="1"/>
    </xf>
    <xf numFmtId="4" fontId="5" fillId="0" borderId="1" xfId="0" applyNumberFormat="1" applyFont="1" applyBorder="1" applyAlignment="1">
      <alignment horizontal="right"/>
    </xf>
    <xf numFmtId="2" fontId="0" fillId="0" borderId="0" xfId="0" applyNumberFormat="1"/>
    <xf numFmtId="0" fontId="29" fillId="0" borderId="0" xfId="0" applyFont="1"/>
    <xf numFmtId="0" fontId="30" fillId="0" borderId="1" xfId="0" applyFont="1" applyBorder="1" applyAlignment="1">
      <alignment vertical="top" wrapText="1"/>
    </xf>
    <xf numFmtId="4" fontId="30" fillId="0" borderId="1" xfId="0" applyNumberFormat="1" applyFont="1" applyBorder="1" applyAlignment="1">
      <alignment horizontal="right"/>
    </xf>
    <xf numFmtId="49" fontId="3" fillId="0" borderId="1"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6" fillId="0" borderId="1" xfId="1" applyNumberFormat="1" applyFont="1" applyBorder="1" applyAlignment="1">
      <alignment horizontal="center" vertical="center"/>
    </xf>
    <xf numFmtId="1" fontId="13" fillId="0" borderId="3" xfId="16" applyFont="1" applyAlignment="1">
      <alignment horizontal="center" vertical="center" shrinkToFit="1"/>
    </xf>
    <xf numFmtId="4" fontId="14" fillId="0" borderId="1" xfId="13" applyFont="1" applyFill="1" applyBorder="1">
      <alignment horizontal="right" vertical="top" shrinkToFit="1"/>
    </xf>
    <xf numFmtId="0" fontId="17" fillId="0" borderId="1" xfId="0" applyFont="1" applyBorder="1" applyAlignment="1">
      <alignment horizontal="left"/>
    </xf>
    <xf numFmtId="4" fontId="17" fillId="0" borderId="1" xfId="0" applyNumberFormat="1" applyFont="1" applyBorder="1" applyAlignment="1">
      <alignment horizontal="right"/>
    </xf>
    <xf numFmtId="0" fontId="31" fillId="0" borderId="0" xfId="0" applyFont="1" applyAlignment="1">
      <alignment wrapText="1"/>
    </xf>
    <xf numFmtId="0" fontId="5" fillId="0" borderId="0" xfId="0" applyFont="1" applyAlignment="1">
      <alignment horizontal="right" wrapText="1"/>
    </xf>
    <xf numFmtId="0" fontId="5" fillId="0" borderId="1" xfId="0" applyFont="1" applyBorder="1" applyAlignment="1">
      <alignment horizontal="left"/>
    </xf>
    <xf numFmtId="4" fontId="0" fillId="0" borderId="0" xfId="0" applyNumberFormat="1"/>
    <xf numFmtId="0" fontId="5" fillId="0" borderId="0" xfId="0" applyFont="1" applyAlignment="1">
      <alignment horizontal="right" wrapText="1"/>
    </xf>
    <xf numFmtId="0" fontId="29" fillId="0" borderId="1" xfId="0" applyFont="1" applyBorder="1" applyAlignment="1">
      <alignment horizontal="left" wrapText="1"/>
    </xf>
    <xf numFmtId="3" fontId="29" fillId="0" borderId="1" xfId="0" applyNumberFormat="1" applyFont="1" applyBorder="1" applyAlignment="1">
      <alignment horizontal="center"/>
    </xf>
    <xf numFmtId="4" fontId="33" fillId="0" borderId="1" xfId="0" applyNumberFormat="1" applyFont="1" applyBorder="1"/>
    <xf numFmtId="1" fontId="33" fillId="0" borderId="1" xfId="0" applyNumberFormat="1" applyFont="1" applyBorder="1"/>
    <xf numFmtId="3" fontId="33" fillId="0" borderId="1" xfId="0" applyNumberFormat="1" applyFont="1" applyBorder="1"/>
    <xf numFmtId="0" fontId="34" fillId="0" borderId="0" xfId="0" applyFont="1"/>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4"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xf numFmtId="0" fontId="14" fillId="0" borderId="3" xfId="3" applyFont="1" applyBorder="1" applyAlignment="1">
      <alignment vertical="center" wrapText="1"/>
    </xf>
    <xf numFmtId="0" fontId="28" fillId="0" borderId="0" xfId="0" applyFont="1" applyAlignment="1">
      <alignment horizontal="right"/>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2" borderId="0" xfId="0" applyFont="1" applyFill="1" applyAlignment="1">
      <alignment horizontal="right" wrapText="1"/>
    </xf>
    <xf numFmtId="0" fontId="17" fillId="0" borderId="0" xfId="5" applyFont="1" applyAlignment="1">
      <alignment horizontal="center" wrapText="1"/>
    </xf>
    <xf numFmtId="0" fontId="5" fillId="0" borderId="0" xfId="0" applyFont="1" applyAlignment="1">
      <alignment horizontal="right" wrapText="1"/>
    </xf>
    <xf numFmtId="0" fontId="32" fillId="0" borderId="0" xfId="0" applyFont="1" applyAlignment="1">
      <alignment horizont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sheetPr>
    <pageSetUpPr fitToPage="1"/>
  </sheetPr>
  <dimension ref="A1:O185"/>
  <sheetViews>
    <sheetView showGridLines="0" showZeros="0" view="pageBreakPreview" topLeftCell="G80" zoomScaleNormal="90" zoomScaleSheetLayoutView="100" workbookViewId="0">
      <selection activeCell="P108" sqref="P108"/>
    </sheetView>
  </sheetViews>
  <sheetFormatPr defaultRowHeight="12.75" x14ac:dyDescent="0.2"/>
  <cols>
    <col min="1" max="6" width="0" style="14" hidden="1" customWidth="1"/>
    <col min="7" max="7" width="22.5703125" style="14" customWidth="1"/>
    <col min="8" max="8" width="56.5703125" style="14" customWidth="1"/>
    <col min="9" max="9" width="12.5703125" style="14" customWidth="1"/>
    <col min="10" max="10" width="10.140625" style="14" customWidth="1"/>
    <col min="11" max="11" width="10.5703125"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61" t="s">
        <v>304</v>
      </c>
      <c r="K1" s="161"/>
    </row>
    <row r="2" spans="1:15" ht="15.75" x14ac:dyDescent="0.2">
      <c r="I2" s="15"/>
      <c r="J2" s="161" t="s">
        <v>7</v>
      </c>
      <c r="K2" s="161"/>
    </row>
    <row r="3" spans="1:15" ht="15.75" x14ac:dyDescent="0.2">
      <c r="I3" s="15"/>
      <c r="J3" s="161" t="s">
        <v>0</v>
      </c>
      <c r="K3" s="161"/>
    </row>
    <row r="4" spans="1:15" ht="16.5" customHeight="1" x14ac:dyDescent="0.2">
      <c r="I4" s="15"/>
      <c r="J4" s="161" t="s">
        <v>781</v>
      </c>
      <c r="K4" s="161"/>
    </row>
    <row r="5" spans="1:15" ht="123" customHeight="1" x14ac:dyDescent="0.2">
      <c r="I5" s="162" t="s">
        <v>305</v>
      </c>
      <c r="J5" s="162"/>
      <c r="K5" s="162"/>
    </row>
    <row r="6" spans="1:15" ht="20.25" customHeight="1" x14ac:dyDescent="0.2">
      <c r="A6" s="16"/>
      <c r="B6" s="16"/>
      <c r="C6" s="16"/>
      <c r="D6" s="16"/>
      <c r="E6" s="16"/>
      <c r="F6" s="16"/>
      <c r="G6" s="16"/>
      <c r="H6" s="160" t="s">
        <v>783</v>
      </c>
      <c r="I6" s="160"/>
      <c r="J6" s="163"/>
      <c r="K6" s="163"/>
      <c r="L6" s="17"/>
      <c r="M6" s="18"/>
      <c r="N6" s="18"/>
      <c r="O6" s="18"/>
    </row>
    <row r="7" spans="1:15" ht="12.75" customHeight="1" x14ac:dyDescent="0.2">
      <c r="A7" s="16"/>
      <c r="B7" s="16"/>
      <c r="C7" s="16"/>
      <c r="D7" s="16"/>
      <c r="E7" s="16"/>
      <c r="F7" s="16"/>
      <c r="G7" s="16"/>
      <c r="H7" s="164" t="s">
        <v>309</v>
      </c>
      <c r="I7" s="164"/>
      <c r="J7" s="165"/>
      <c r="K7" s="165"/>
      <c r="L7"/>
      <c r="M7" s="18"/>
      <c r="N7" s="18"/>
      <c r="O7" s="18"/>
    </row>
    <row r="8" spans="1:15" ht="15.75" customHeight="1" x14ac:dyDescent="0.2">
      <c r="A8" s="16"/>
      <c r="B8" s="16"/>
      <c r="C8" s="16"/>
      <c r="D8" s="16"/>
      <c r="E8" s="16"/>
      <c r="F8" s="16"/>
      <c r="G8" s="16"/>
      <c r="H8" s="164" t="s">
        <v>0</v>
      </c>
      <c r="I8" s="164"/>
      <c r="J8" s="165"/>
      <c r="K8" s="165"/>
      <c r="L8" s="17"/>
      <c r="M8" s="18"/>
      <c r="N8" s="18"/>
      <c r="O8" s="18"/>
    </row>
    <row r="9" spans="1:15" ht="14.25" customHeight="1" x14ac:dyDescent="0.2">
      <c r="A9" s="16"/>
      <c r="B9" s="16"/>
      <c r="C9" s="16"/>
      <c r="D9" s="16"/>
      <c r="E9" s="16"/>
      <c r="F9" s="16"/>
      <c r="G9" s="16"/>
      <c r="H9" s="164" t="s">
        <v>1</v>
      </c>
      <c r="I9" s="165"/>
      <c r="J9" s="165"/>
      <c r="K9" s="165"/>
      <c r="L9" s="17"/>
      <c r="M9" s="18"/>
      <c r="N9" s="18"/>
      <c r="O9" s="18"/>
    </row>
    <row r="10" spans="1:15" ht="15.75" customHeight="1" x14ac:dyDescent="0.2">
      <c r="A10" s="160" t="s">
        <v>310</v>
      </c>
      <c r="B10" s="160"/>
      <c r="C10" s="160"/>
      <c r="D10" s="160"/>
      <c r="E10" s="160"/>
      <c r="F10" s="160"/>
      <c r="G10" s="160"/>
      <c r="H10" s="160"/>
      <c r="I10" s="160"/>
      <c r="J10" s="160"/>
      <c r="K10" s="160"/>
      <c r="L10" s="17"/>
      <c r="M10" s="18"/>
      <c r="N10" s="18"/>
      <c r="O10" s="18"/>
    </row>
    <row r="11" spans="1:15" ht="15.75" customHeight="1" x14ac:dyDescent="0.2">
      <c r="A11" s="19"/>
      <c r="B11" s="19"/>
      <c r="C11" s="19"/>
      <c r="D11" s="19"/>
      <c r="E11" s="19"/>
      <c r="F11" s="19"/>
      <c r="G11" s="160" t="s">
        <v>2</v>
      </c>
      <c r="H11" s="160"/>
      <c r="I11" s="160"/>
      <c r="J11" s="160"/>
      <c r="K11" s="160"/>
      <c r="L11" s="17"/>
      <c r="M11" s="18"/>
      <c r="N11" s="18"/>
      <c r="O11" s="18"/>
    </row>
    <row r="12" spans="1:15" ht="15.75" customHeight="1" x14ac:dyDescent="0.2">
      <c r="A12" s="19"/>
      <c r="B12" s="19"/>
      <c r="C12" s="19"/>
      <c r="D12" s="19"/>
      <c r="E12" s="19"/>
      <c r="F12" s="19"/>
      <c r="G12" s="160" t="s">
        <v>3</v>
      </c>
      <c r="H12" s="160"/>
      <c r="I12" s="160"/>
      <c r="J12" s="160"/>
      <c r="K12" s="160"/>
      <c r="L12" s="17"/>
      <c r="M12" s="18"/>
      <c r="N12" s="18"/>
      <c r="O12" s="18"/>
    </row>
    <row r="13" spans="1:15" ht="15.7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66" t="s">
        <v>621</v>
      </c>
      <c r="H14" s="167"/>
      <c r="I14" s="167"/>
      <c r="J14" s="167"/>
      <c r="K14" s="167"/>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68" t="s">
        <v>312</v>
      </c>
      <c r="H16" s="168" t="s">
        <v>313</v>
      </c>
      <c r="I16" s="169" t="s">
        <v>314</v>
      </c>
      <c r="J16" s="169" t="s">
        <v>315</v>
      </c>
      <c r="K16" s="169" t="s">
        <v>316</v>
      </c>
      <c r="L16" s="20"/>
      <c r="M16" s="17"/>
      <c r="N16" s="20"/>
      <c r="O16" s="20"/>
    </row>
    <row r="17" spans="1:15" x14ac:dyDescent="0.2">
      <c r="A17" s="20"/>
      <c r="B17" s="20"/>
      <c r="C17" s="20"/>
      <c r="D17" s="20"/>
      <c r="E17" s="20"/>
      <c r="F17" s="20"/>
      <c r="G17" s="168"/>
      <c r="H17" s="168"/>
      <c r="I17" s="170"/>
      <c r="J17" s="170"/>
      <c r="K17" s="170"/>
      <c r="L17" s="20"/>
      <c r="M17" s="17"/>
      <c r="N17" s="20"/>
      <c r="O17" s="20"/>
    </row>
    <row r="18" spans="1:15" ht="26.25" customHeight="1" x14ac:dyDescent="0.2">
      <c r="A18" s="20"/>
      <c r="B18" s="20"/>
      <c r="C18" s="20"/>
      <c r="D18" s="20"/>
      <c r="E18" s="20"/>
      <c r="F18" s="20"/>
      <c r="G18" s="168"/>
      <c r="H18" s="168"/>
      <c r="I18" s="170"/>
      <c r="J18" s="170"/>
      <c r="K18" s="170"/>
      <c r="L18" s="20"/>
      <c r="M18" s="20"/>
      <c r="N18" s="20"/>
      <c r="O18" s="20"/>
    </row>
    <row r="19" spans="1:15" ht="25.5" customHeight="1" x14ac:dyDescent="0.2">
      <c r="A19" s="22"/>
      <c r="B19" s="22"/>
      <c r="C19" s="22"/>
      <c r="D19" s="22"/>
      <c r="E19" s="22"/>
      <c r="F19" s="22"/>
      <c r="G19" s="23" t="s">
        <v>317</v>
      </c>
      <c r="H19" s="24" t="s">
        <v>318</v>
      </c>
      <c r="I19" s="39">
        <f>I20+I27+I37+I45+I51+I68+I74+I80+I61+I114</f>
        <v>2461477.27</v>
      </c>
      <c r="J19" s="25">
        <f>J20+J27+J37+J45+J51+J68+J74+J80+J61</f>
        <v>0</v>
      </c>
      <c r="K19" s="25">
        <f>K20+K27+K37+K45+K51+K68+K74+K80+K61</f>
        <v>0</v>
      </c>
      <c r="L19" s="26"/>
      <c r="M19" s="26"/>
      <c r="N19" s="27"/>
      <c r="O19" s="17"/>
    </row>
    <row r="20" spans="1:15" ht="17.25" hidden="1" customHeight="1" x14ac:dyDescent="0.2">
      <c r="A20" s="22"/>
      <c r="B20" s="22"/>
      <c r="C20" s="22"/>
      <c r="D20" s="22"/>
      <c r="E20" s="22"/>
      <c r="F20" s="22"/>
      <c r="G20" s="23" t="s">
        <v>319</v>
      </c>
      <c r="H20" s="28" t="s">
        <v>320</v>
      </c>
      <c r="I20" s="25">
        <f>I21</f>
        <v>0</v>
      </c>
      <c r="J20" s="25">
        <f>J21</f>
        <v>0</v>
      </c>
      <c r="K20" s="25">
        <f>K21</f>
        <v>0</v>
      </c>
      <c r="L20" s="26"/>
      <c r="M20" s="26"/>
      <c r="N20" s="27"/>
      <c r="O20" s="17"/>
    </row>
    <row r="21" spans="1:15" ht="16.5" hidden="1" customHeight="1" x14ac:dyDescent="0.2">
      <c r="A21" s="22"/>
      <c r="B21" s="22"/>
      <c r="C21" s="22"/>
      <c r="D21" s="22"/>
      <c r="E21" s="22"/>
      <c r="F21" s="22"/>
      <c r="G21" s="23" t="s">
        <v>321</v>
      </c>
      <c r="H21" s="29" t="s">
        <v>322</v>
      </c>
      <c r="I21" s="25">
        <f>I22+I23+I24+I25+I26</f>
        <v>0</v>
      </c>
      <c r="J21" s="25">
        <f>J22+J23+J24+J25+J26</f>
        <v>0</v>
      </c>
      <c r="K21" s="25">
        <f>K22+K23+K24+K25+K26</f>
        <v>0</v>
      </c>
      <c r="L21" s="26"/>
      <c r="M21" s="26"/>
      <c r="N21" s="27"/>
      <c r="O21" s="17"/>
    </row>
    <row r="22" spans="1:15" ht="52.5" hidden="1" customHeight="1" x14ac:dyDescent="0.2">
      <c r="A22" s="22"/>
      <c r="B22" s="22"/>
      <c r="C22" s="22"/>
      <c r="D22" s="22"/>
      <c r="E22" s="22"/>
      <c r="F22" s="22"/>
      <c r="G22" s="30" t="s">
        <v>323</v>
      </c>
      <c r="H22" s="31" t="s">
        <v>324</v>
      </c>
      <c r="I22" s="32"/>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5"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2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25" hidden="1" customHeight="1" x14ac:dyDescent="0.2">
      <c r="A36" s="22"/>
      <c r="B36" s="22"/>
      <c r="C36" s="22"/>
      <c r="D36" s="22"/>
      <c r="E36" s="22"/>
      <c r="F36" s="22"/>
      <c r="G36" s="36" t="s">
        <v>354</v>
      </c>
      <c r="H36" s="37" t="s">
        <v>355</v>
      </c>
      <c r="I36" s="32"/>
      <c r="J36" s="32"/>
      <c r="K36" s="32"/>
      <c r="L36" s="26"/>
      <c r="M36" s="26"/>
      <c r="N36" s="27"/>
      <c r="O36" s="17"/>
    </row>
    <row r="37" spans="1:15" ht="18" hidden="1" customHeight="1" x14ac:dyDescent="0.2">
      <c r="A37" s="22"/>
      <c r="B37" s="22"/>
      <c r="C37" s="22"/>
      <c r="D37" s="22"/>
      <c r="E37" s="22"/>
      <c r="F37" s="22"/>
      <c r="G37" s="23" t="s">
        <v>356</v>
      </c>
      <c r="H37" s="38" t="s">
        <v>357</v>
      </c>
      <c r="I37" s="39">
        <f>I38+I41+I43</f>
        <v>0</v>
      </c>
      <c r="J37" s="39">
        <f>J38+J41+J43</f>
        <v>0</v>
      </c>
      <c r="K37" s="39">
        <f>K38+K41+K43</f>
        <v>0</v>
      </c>
      <c r="L37" s="26"/>
      <c r="M37" s="26"/>
      <c r="N37" s="27"/>
      <c r="O37" s="17"/>
    </row>
    <row r="38" spans="1:15" ht="27"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hidden="1" customHeight="1" x14ac:dyDescent="0.2">
      <c r="A43" s="22"/>
      <c r="B43" s="22"/>
      <c r="C43" s="22"/>
      <c r="D43" s="22"/>
      <c r="E43" s="22"/>
      <c r="F43" s="22"/>
      <c r="G43" s="40" t="s">
        <v>366</v>
      </c>
      <c r="H43" s="41" t="s">
        <v>367</v>
      </c>
      <c r="I43" s="25">
        <f>I44</f>
        <v>0</v>
      </c>
      <c r="J43" s="25">
        <f>J44</f>
        <v>0</v>
      </c>
      <c r="K43" s="25">
        <f>K44</f>
        <v>0</v>
      </c>
      <c r="L43" s="26"/>
      <c r="M43" s="26"/>
      <c r="N43" s="27"/>
      <c r="O43" s="17"/>
    </row>
    <row r="44" spans="1:15" ht="33.75" hidden="1" customHeight="1" x14ac:dyDescent="0.2">
      <c r="A44" s="22"/>
      <c r="B44" s="22"/>
      <c r="C44" s="22"/>
      <c r="D44" s="22"/>
      <c r="E44" s="22"/>
      <c r="F44" s="22"/>
      <c r="G44" s="42" t="s">
        <v>368</v>
      </c>
      <c r="H44" s="31" t="s">
        <v>369</v>
      </c>
      <c r="I44" s="32"/>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I46+I49</f>
        <v>0</v>
      </c>
      <c r="J45" s="25">
        <f>J46+J49</f>
        <v>0</v>
      </c>
      <c r="K45" s="25">
        <f>K46+K49</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1.2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8.25" hidden="1" customHeight="1" x14ac:dyDescent="0.2">
      <c r="A48" s="22" t="s">
        <v>4</v>
      </c>
      <c r="B48" s="22" t="s">
        <v>317</v>
      </c>
      <c r="C48" s="22" t="s">
        <v>380</v>
      </c>
      <c r="D48" s="22" t="s">
        <v>381</v>
      </c>
      <c r="E48" s="22" t="s">
        <v>382</v>
      </c>
      <c r="F48" s="22" t="s">
        <v>382</v>
      </c>
      <c r="G48" s="42"/>
      <c r="H48" s="31"/>
      <c r="I48" s="32"/>
      <c r="J48" s="32"/>
      <c r="K48" s="25" t="e">
        <f>J48/I48*100</f>
        <v>#DIV/0!</v>
      </c>
      <c r="L48" s="26"/>
      <c r="M48" s="26"/>
      <c r="N48" s="27"/>
      <c r="O48" s="17"/>
    </row>
    <row r="49" spans="1:15" ht="30.75" hidden="1" customHeight="1" x14ac:dyDescent="0.2">
      <c r="A49" s="22"/>
      <c r="B49" s="22"/>
      <c r="C49" s="22"/>
      <c r="D49" s="22"/>
      <c r="E49" s="22"/>
      <c r="F49" s="22"/>
      <c r="G49" s="42" t="s">
        <v>383</v>
      </c>
      <c r="H49" s="31" t="s">
        <v>384</v>
      </c>
      <c r="I49" s="32">
        <f>I50</f>
        <v>0</v>
      </c>
      <c r="J49" s="32">
        <f>J50</f>
        <v>0</v>
      </c>
      <c r="K49" s="32">
        <f>K50</f>
        <v>0</v>
      </c>
      <c r="L49" s="26"/>
      <c r="M49" s="26"/>
      <c r="N49" s="27"/>
      <c r="O49" s="17"/>
    </row>
    <row r="50" spans="1:15" ht="27" hidden="1" customHeight="1" x14ac:dyDescent="0.2">
      <c r="A50" s="22"/>
      <c r="B50" s="22"/>
      <c r="C50" s="22"/>
      <c r="D50" s="22"/>
      <c r="E50" s="22"/>
      <c r="F50" s="22"/>
      <c r="G50" s="42" t="s">
        <v>385</v>
      </c>
      <c r="H50" s="31" t="s">
        <v>386</v>
      </c>
      <c r="I50" s="32"/>
      <c r="J50" s="32"/>
      <c r="K50" s="32"/>
      <c r="L50" s="26"/>
      <c r="M50" s="26"/>
      <c r="N50" s="27"/>
      <c r="O50" s="17"/>
    </row>
    <row r="51" spans="1:15" ht="38.25" hidden="1" customHeight="1" x14ac:dyDescent="0.2">
      <c r="A51" s="22" t="s">
        <v>4</v>
      </c>
      <c r="B51" s="22" t="s">
        <v>317</v>
      </c>
      <c r="C51" s="22" t="s">
        <v>380</v>
      </c>
      <c r="D51" s="22" t="s">
        <v>387</v>
      </c>
      <c r="E51" s="22" t="s">
        <v>388</v>
      </c>
      <c r="F51" s="22" t="s">
        <v>388</v>
      </c>
      <c r="G51" s="40" t="s">
        <v>389</v>
      </c>
      <c r="H51" s="41" t="s">
        <v>390</v>
      </c>
      <c r="I51" s="25">
        <f>I52+I58</f>
        <v>0</v>
      </c>
      <c r="J51" s="25">
        <f>J52+J58</f>
        <v>0</v>
      </c>
      <c r="K51" s="25">
        <f>K52+K58</f>
        <v>0</v>
      </c>
      <c r="L51" s="26"/>
      <c r="M51" s="26"/>
      <c r="N51" s="27"/>
      <c r="O51" s="17"/>
    </row>
    <row r="52" spans="1:15" ht="89.25" hidden="1" x14ac:dyDescent="0.2">
      <c r="A52" s="22"/>
      <c r="B52" s="22"/>
      <c r="C52" s="22"/>
      <c r="D52" s="22"/>
      <c r="E52" s="22"/>
      <c r="F52" s="22"/>
      <c r="G52" s="40" t="s">
        <v>391</v>
      </c>
      <c r="H52" s="41" t="s">
        <v>392</v>
      </c>
      <c r="I52" s="25">
        <f>I57+I53</f>
        <v>0</v>
      </c>
      <c r="J52" s="25">
        <f>J57+J53</f>
        <v>0</v>
      </c>
      <c r="K52" s="25">
        <f>K57+K53</f>
        <v>0</v>
      </c>
      <c r="L52" s="26"/>
      <c r="M52" s="26"/>
      <c r="N52" s="27"/>
      <c r="O52" s="17"/>
    </row>
    <row r="53" spans="1:15" ht="60" hidden="1" customHeight="1" x14ac:dyDescent="0.2">
      <c r="A53" s="22" t="s">
        <v>4</v>
      </c>
      <c r="B53" s="22" t="s">
        <v>317</v>
      </c>
      <c r="C53" s="22" t="s">
        <v>393</v>
      </c>
      <c r="D53" s="22" t="s">
        <v>394</v>
      </c>
      <c r="E53" s="22" t="s">
        <v>395</v>
      </c>
      <c r="F53" s="22" t="s">
        <v>395</v>
      </c>
      <c r="G53" s="42" t="s">
        <v>396</v>
      </c>
      <c r="H53" s="31" t="s">
        <v>397</v>
      </c>
      <c r="I53" s="32">
        <f>I54+I55</f>
        <v>0</v>
      </c>
      <c r="J53" s="32">
        <f>J54+J55</f>
        <v>0</v>
      </c>
      <c r="K53" s="32">
        <f>K54+K55</f>
        <v>0</v>
      </c>
      <c r="L53" s="26"/>
      <c r="M53" s="26"/>
      <c r="N53" s="27"/>
      <c r="O53" s="17"/>
    </row>
    <row r="54" spans="1:15" ht="72" hidden="1" customHeight="1" x14ac:dyDescent="0.2">
      <c r="A54" s="22" t="s">
        <v>4</v>
      </c>
      <c r="B54" s="22" t="s">
        <v>317</v>
      </c>
      <c r="C54" s="22" t="s">
        <v>393</v>
      </c>
      <c r="D54" s="22" t="s">
        <v>394</v>
      </c>
      <c r="E54" s="22" t="s">
        <v>398</v>
      </c>
      <c r="F54" s="22" t="s">
        <v>398</v>
      </c>
      <c r="G54" s="45" t="s">
        <v>399</v>
      </c>
      <c r="H54" s="46" t="s">
        <v>400</v>
      </c>
      <c r="I54" s="47"/>
      <c r="J54" s="47"/>
      <c r="K54" s="47"/>
      <c r="L54" s="26"/>
      <c r="M54" s="26"/>
      <c r="N54" s="27"/>
      <c r="O54" s="17"/>
    </row>
    <row r="55" spans="1:15" ht="74.25" hidden="1" customHeight="1" x14ac:dyDescent="0.2">
      <c r="A55" s="22"/>
      <c r="B55" s="22"/>
      <c r="C55" s="22"/>
      <c r="D55" s="22"/>
      <c r="E55" s="22"/>
      <c r="F55" s="22"/>
      <c r="G55" s="45" t="s">
        <v>401</v>
      </c>
      <c r="H55" s="46" t="s">
        <v>402</v>
      </c>
      <c r="I55" s="47"/>
      <c r="J55" s="47"/>
      <c r="K55" s="47"/>
      <c r="L55" s="26"/>
      <c r="M55" s="26"/>
      <c r="N55" s="27"/>
      <c r="O55" s="17"/>
    </row>
    <row r="56" spans="1:15" ht="69" hidden="1" customHeight="1" x14ac:dyDescent="0.2">
      <c r="A56" s="22"/>
      <c r="B56" s="22"/>
      <c r="C56" s="22"/>
      <c r="D56" s="22"/>
      <c r="E56" s="22"/>
      <c r="F56" s="22"/>
      <c r="G56" s="48" t="s">
        <v>403</v>
      </c>
      <c r="H56" s="31" t="s">
        <v>404</v>
      </c>
      <c r="I56" s="32">
        <f>I57</f>
        <v>0</v>
      </c>
      <c r="J56" s="32">
        <f>J57</f>
        <v>0</v>
      </c>
      <c r="K56" s="32">
        <f>K57</f>
        <v>0</v>
      </c>
      <c r="L56" s="26"/>
      <c r="M56" s="26"/>
      <c r="N56" s="27"/>
      <c r="O56" s="17"/>
    </row>
    <row r="57" spans="1:15" ht="55.5" hidden="1" customHeight="1" x14ac:dyDescent="0.2">
      <c r="A57" s="22"/>
      <c r="B57" s="22"/>
      <c r="C57" s="22"/>
      <c r="D57" s="22"/>
      <c r="E57" s="22"/>
      <c r="F57" s="22"/>
      <c r="G57" s="45" t="s">
        <v>405</v>
      </c>
      <c r="H57" s="46" t="s">
        <v>406</v>
      </c>
      <c r="I57" s="47"/>
      <c r="J57" s="47"/>
      <c r="K57" s="47"/>
      <c r="L57" s="26"/>
      <c r="M57" s="26"/>
      <c r="N57" s="27"/>
      <c r="O57" s="17"/>
    </row>
    <row r="58" spans="1:15" ht="33" hidden="1" customHeight="1" x14ac:dyDescent="0.2">
      <c r="A58" s="22"/>
      <c r="B58" s="22"/>
      <c r="C58" s="22"/>
      <c r="D58" s="22"/>
      <c r="E58" s="22"/>
      <c r="F58" s="22"/>
      <c r="G58" s="40" t="s">
        <v>407</v>
      </c>
      <c r="H58" s="41" t="s">
        <v>408</v>
      </c>
      <c r="I58" s="25">
        <f t="shared" ref="I58:K59" si="0">I59</f>
        <v>0</v>
      </c>
      <c r="J58" s="25">
        <f t="shared" si="0"/>
        <v>0</v>
      </c>
      <c r="K58" s="25">
        <f t="shared" si="0"/>
        <v>0</v>
      </c>
      <c r="L58" s="26"/>
      <c r="M58" s="26"/>
      <c r="N58" s="27"/>
      <c r="O58" s="17"/>
    </row>
    <row r="59" spans="1:15" ht="41.25" hidden="1" customHeight="1" x14ac:dyDescent="0.2">
      <c r="A59" s="22" t="s">
        <v>4</v>
      </c>
      <c r="B59" s="22" t="s">
        <v>317</v>
      </c>
      <c r="C59" s="22" t="s">
        <v>393</v>
      </c>
      <c r="D59" s="22" t="s">
        <v>394</v>
      </c>
      <c r="E59" s="22" t="s">
        <v>395</v>
      </c>
      <c r="F59" s="22" t="s">
        <v>395</v>
      </c>
      <c r="G59" s="42" t="s">
        <v>409</v>
      </c>
      <c r="H59" s="31" t="s">
        <v>410</v>
      </c>
      <c r="I59" s="32">
        <f t="shared" si="0"/>
        <v>0</v>
      </c>
      <c r="J59" s="32">
        <f t="shared" si="0"/>
        <v>0</v>
      </c>
      <c r="K59" s="32">
        <f t="shared" si="0"/>
        <v>0</v>
      </c>
      <c r="L59" s="26"/>
      <c r="M59" s="26"/>
      <c r="N59" s="27"/>
      <c r="O59" s="17"/>
    </row>
    <row r="60" spans="1:15" ht="38.25" hidden="1" x14ac:dyDescent="0.2">
      <c r="A60" s="22" t="s">
        <v>4</v>
      </c>
      <c r="B60" s="22" t="s">
        <v>317</v>
      </c>
      <c r="C60" s="22" t="s">
        <v>393</v>
      </c>
      <c r="D60" s="22" t="s">
        <v>394</v>
      </c>
      <c r="E60" s="22" t="s">
        <v>398</v>
      </c>
      <c r="F60" s="22" t="s">
        <v>398</v>
      </c>
      <c r="G60" s="45" t="s">
        <v>411</v>
      </c>
      <c r="H60" s="46" t="s">
        <v>412</v>
      </c>
      <c r="I60" s="47"/>
      <c r="J60" s="47"/>
      <c r="K60" s="47"/>
      <c r="L60" s="26"/>
      <c r="M60" s="26"/>
      <c r="N60" s="27"/>
      <c r="O60" s="17"/>
    </row>
    <row r="61" spans="1:15" ht="36" hidden="1" customHeight="1" x14ac:dyDescent="0.2">
      <c r="A61" s="22" t="s">
        <v>4</v>
      </c>
      <c r="B61" s="22" t="s">
        <v>317</v>
      </c>
      <c r="C61" s="22" t="s">
        <v>372</v>
      </c>
      <c r="D61" s="22" t="s">
        <v>383</v>
      </c>
      <c r="E61" s="22" t="s">
        <v>413</v>
      </c>
      <c r="F61" s="22" t="s">
        <v>414</v>
      </c>
      <c r="G61" s="43" t="s">
        <v>415</v>
      </c>
      <c r="H61" s="29" t="s">
        <v>416</v>
      </c>
      <c r="I61" s="39">
        <f>I62</f>
        <v>0</v>
      </c>
      <c r="J61" s="39">
        <f>J62+J67</f>
        <v>0</v>
      </c>
      <c r="K61" s="39">
        <f>K62+K67</f>
        <v>0</v>
      </c>
      <c r="L61" s="26"/>
      <c r="M61" s="26"/>
      <c r="N61" s="27"/>
      <c r="O61" s="17"/>
    </row>
    <row r="62" spans="1:15" ht="20.25" hidden="1" customHeight="1" x14ac:dyDescent="0.2">
      <c r="A62" s="22" t="s">
        <v>4</v>
      </c>
      <c r="B62" s="22" t="s">
        <v>317</v>
      </c>
      <c r="C62" s="22" t="s">
        <v>372</v>
      </c>
      <c r="D62" s="22" t="s">
        <v>383</v>
      </c>
      <c r="E62" s="22" t="s">
        <v>417</v>
      </c>
      <c r="F62" s="22" t="s">
        <v>417</v>
      </c>
      <c r="G62" s="48" t="s">
        <v>418</v>
      </c>
      <c r="H62" s="31" t="s">
        <v>419</v>
      </c>
      <c r="I62" s="49">
        <f>I63+I64+I65</f>
        <v>0</v>
      </c>
      <c r="J62" s="49">
        <f>J63+J64+J65</f>
        <v>0</v>
      </c>
      <c r="K62" s="49">
        <f>K63+K64+K65</f>
        <v>0</v>
      </c>
      <c r="L62" s="26"/>
      <c r="M62" s="26"/>
      <c r="N62" s="27"/>
      <c r="O62" s="17"/>
    </row>
    <row r="63" spans="1:15" ht="30" hidden="1" customHeight="1" x14ac:dyDescent="0.2">
      <c r="A63" s="22"/>
      <c r="B63" s="22"/>
      <c r="C63" s="22"/>
      <c r="D63" s="22"/>
      <c r="E63" s="22"/>
      <c r="F63" s="22"/>
      <c r="G63" s="50" t="s">
        <v>420</v>
      </c>
      <c r="H63" s="46" t="s">
        <v>421</v>
      </c>
      <c r="I63" s="51"/>
      <c r="J63" s="51"/>
      <c r="K63" s="51"/>
      <c r="L63" s="26"/>
      <c r="M63" s="26"/>
      <c r="N63" s="27"/>
      <c r="O63" s="17"/>
    </row>
    <row r="64" spans="1:15" ht="22.5" hidden="1" customHeight="1" x14ac:dyDescent="0.2">
      <c r="A64" s="22"/>
      <c r="B64" s="22"/>
      <c r="C64" s="22"/>
      <c r="D64" s="22"/>
      <c r="E64" s="22"/>
      <c r="F64" s="22"/>
      <c r="G64" s="50" t="s">
        <v>422</v>
      </c>
      <c r="H64" s="46" t="s">
        <v>423</v>
      </c>
      <c r="I64" s="51"/>
      <c r="J64" s="51"/>
      <c r="K64" s="51"/>
      <c r="L64" s="26"/>
      <c r="M64" s="26"/>
      <c r="N64" s="27"/>
      <c r="O64" s="17"/>
    </row>
    <row r="65" spans="1:15" ht="18.75" hidden="1" customHeight="1" x14ac:dyDescent="0.2">
      <c r="A65" s="22"/>
      <c r="B65" s="22"/>
      <c r="C65" s="22"/>
      <c r="D65" s="22"/>
      <c r="E65" s="22"/>
      <c r="F65" s="22"/>
      <c r="G65" s="30" t="s">
        <v>424</v>
      </c>
      <c r="H65" s="31" t="s">
        <v>425</v>
      </c>
      <c r="I65" s="49">
        <f>I66</f>
        <v>0</v>
      </c>
      <c r="J65" s="49">
        <f>J66</f>
        <v>0</v>
      </c>
      <c r="K65" s="49">
        <f>K66</f>
        <v>0</v>
      </c>
      <c r="L65" s="26"/>
      <c r="M65" s="26"/>
      <c r="N65" s="27"/>
      <c r="O65" s="17"/>
    </row>
    <row r="66" spans="1:15" ht="15.75" hidden="1" customHeight="1" x14ac:dyDescent="0.2">
      <c r="A66" s="22"/>
      <c r="B66" s="22"/>
      <c r="C66" s="22"/>
      <c r="D66" s="22"/>
      <c r="E66" s="22"/>
      <c r="F66" s="22"/>
      <c r="G66" s="50" t="s">
        <v>426</v>
      </c>
      <c r="H66" s="46" t="s">
        <v>427</v>
      </c>
      <c r="I66" s="51"/>
      <c r="J66" s="51"/>
      <c r="K66" s="51"/>
      <c r="L66" s="26"/>
      <c r="M66" s="26"/>
      <c r="N66" s="27"/>
      <c r="O66" s="17"/>
    </row>
    <row r="67" spans="1:15" ht="37.5" hidden="1" customHeight="1" x14ac:dyDescent="0.2">
      <c r="A67" s="22"/>
      <c r="B67" s="22"/>
      <c r="C67" s="22"/>
      <c r="D67" s="22"/>
      <c r="E67" s="22"/>
      <c r="F67" s="22"/>
      <c r="G67" s="30" t="s">
        <v>428</v>
      </c>
      <c r="H67" s="46" t="s">
        <v>429</v>
      </c>
      <c r="I67" s="51"/>
      <c r="J67" s="51"/>
      <c r="K67" s="25"/>
      <c r="L67" s="26"/>
      <c r="M67" s="26"/>
      <c r="N67" s="27"/>
      <c r="O67" s="17"/>
    </row>
    <row r="68" spans="1:15" ht="27.75" hidden="1" customHeight="1" x14ac:dyDescent="0.2">
      <c r="A68" s="22" t="s">
        <v>4</v>
      </c>
      <c r="B68" s="22" t="s">
        <v>317</v>
      </c>
      <c r="C68" s="22" t="s">
        <v>372</v>
      </c>
      <c r="D68" s="22" t="s">
        <v>383</v>
      </c>
      <c r="E68" s="22" t="s">
        <v>413</v>
      </c>
      <c r="F68" s="22" t="s">
        <v>414</v>
      </c>
      <c r="G68" s="52" t="s">
        <v>430</v>
      </c>
      <c r="H68" s="53" t="s">
        <v>431</v>
      </c>
      <c r="I68" s="39">
        <f t="shared" ref="I68:J70" si="1">I69</f>
        <v>0</v>
      </c>
      <c r="J68" s="39">
        <f>J69+J72</f>
        <v>0</v>
      </c>
      <c r="K68" s="25"/>
      <c r="L68" s="26"/>
      <c r="M68" s="26"/>
      <c r="N68" s="27"/>
      <c r="O68" s="17"/>
    </row>
    <row r="69" spans="1:15" ht="20.25" hidden="1" customHeight="1" x14ac:dyDescent="0.2">
      <c r="A69" s="22" t="s">
        <v>4</v>
      </c>
      <c r="B69" s="22" t="s">
        <v>317</v>
      </c>
      <c r="C69" s="22" t="s">
        <v>372</v>
      </c>
      <c r="D69" s="22" t="s">
        <v>383</v>
      </c>
      <c r="E69" s="22" t="s">
        <v>417</v>
      </c>
      <c r="F69" s="22" t="s">
        <v>417</v>
      </c>
      <c r="G69" s="54" t="s">
        <v>432</v>
      </c>
      <c r="H69" s="55" t="s">
        <v>433</v>
      </c>
      <c r="I69" s="49">
        <f t="shared" si="1"/>
        <v>0</v>
      </c>
      <c r="J69" s="49">
        <f t="shared" si="1"/>
        <v>0</v>
      </c>
      <c r="K69" s="25"/>
      <c r="L69" s="26"/>
      <c r="M69" s="26"/>
      <c r="N69" s="27"/>
      <c r="O69" s="17"/>
    </row>
    <row r="70" spans="1:15" ht="30" hidden="1" customHeight="1" x14ac:dyDescent="0.2">
      <c r="A70" s="22"/>
      <c r="B70" s="22"/>
      <c r="C70" s="22"/>
      <c r="D70" s="22"/>
      <c r="E70" s="22"/>
      <c r="F70" s="22"/>
      <c r="G70" s="54" t="s">
        <v>434</v>
      </c>
      <c r="H70" s="55" t="s">
        <v>435</v>
      </c>
      <c r="I70" s="51">
        <f t="shared" si="1"/>
        <v>0</v>
      </c>
      <c r="J70" s="49">
        <f t="shared" si="1"/>
        <v>0</v>
      </c>
      <c r="K70" s="25"/>
      <c r="L70" s="26"/>
      <c r="M70" s="26"/>
      <c r="N70" s="27"/>
      <c r="O70" s="17"/>
    </row>
    <row r="71" spans="1:15" ht="33" hidden="1" customHeight="1" x14ac:dyDescent="0.2">
      <c r="A71" s="22"/>
      <c r="B71" s="22"/>
      <c r="C71" s="22"/>
      <c r="D71" s="22"/>
      <c r="E71" s="22"/>
      <c r="F71" s="22"/>
      <c r="G71" s="56" t="s">
        <v>436</v>
      </c>
      <c r="H71" s="57" t="s">
        <v>437</v>
      </c>
      <c r="I71" s="51"/>
      <c r="J71" s="51"/>
      <c r="K71" s="25"/>
      <c r="L71" s="26"/>
      <c r="M71" s="26"/>
      <c r="N71" s="27"/>
      <c r="O71" s="17"/>
    </row>
    <row r="72" spans="1:15" ht="26.25" hidden="1" customHeight="1" x14ac:dyDescent="0.2">
      <c r="A72" s="22"/>
      <c r="B72" s="22"/>
      <c r="C72" s="22"/>
      <c r="D72" s="22"/>
      <c r="E72" s="22"/>
      <c r="F72" s="22"/>
      <c r="G72" s="54" t="s">
        <v>438</v>
      </c>
      <c r="H72" s="55" t="s">
        <v>439</v>
      </c>
      <c r="I72" s="51"/>
      <c r="J72" s="51">
        <f>J73</f>
        <v>0</v>
      </c>
      <c r="K72" s="25"/>
      <c r="L72" s="26"/>
      <c r="M72" s="26"/>
      <c r="N72" s="27"/>
      <c r="O72" s="17"/>
    </row>
    <row r="73" spans="1:15" ht="27.75" hidden="1" customHeight="1" x14ac:dyDescent="0.2">
      <c r="A73" s="22"/>
      <c r="B73" s="22"/>
      <c r="C73" s="22"/>
      <c r="D73" s="22"/>
      <c r="E73" s="22"/>
      <c r="F73" s="22"/>
      <c r="G73" s="54" t="s">
        <v>440</v>
      </c>
      <c r="H73" s="55" t="s">
        <v>441</v>
      </c>
      <c r="I73" s="51"/>
      <c r="J73" s="51"/>
      <c r="K73" s="25"/>
      <c r="L73" s="26"/>
      <c r="M73" s="26"/>
      <c r="N73" s="27"/>
      <c r="O73" s="17"/>
    </row>
    <row r="74" spans="1:15" ht="28.5" customHeight="1" x14ac:dyDescent="0.2">
      <c r="A74" s="22"/>
      <c r="B74" s="22"/>
      <c r="C74" s="22"/>
      <c r="D74" s="22"/>
      <c r="E74" s="22"/>
      <c r="F74" s="22"/>
      <c r="G74" s="142" t="s">
        <v>442</v>
      </c>
      <c r="H74" s="53" t="s">
        <v>443</v>
      </c>
      <c r="I74" s="39">
        <f>I76+I75</f>
        <v>2061477.27</v>
      </c>
      <c r="J74" s="39">
        <f>J76+J75</f>
        <v>0</v>
      </c>
      <c r="K74" s="39">
        <f>K76+K75</f>
        <v>0</v>
      </c>
      <c r="L74" s="26"/>
      <c r="M74" s="26"/>
      <c r="N74" s="27"/>
      <c r="O74" s="17"/>
    </row>
    <row r="75" spans="1:15" ht="41.25" hidden="1" customHeight="1" x14ac:dyDescent="0.2">
      <c r="A75" s="22"/>
      <c r="B75" s="22"/>
      <c r="C75" s="22"/>
      <c r="D75" s="22"/>
      <c r="E75" s="22"/>
      <c r="F75" s="22"/>
      <c r="G75" s="143" t="s">
        <v>444</v>
      </c>
      <c r="H75" s="55" t="s">
        <v>445</v>
      </c>
      <c r="I75" s="49"/>
      <c r="J75" s="58"/>
      <c r="K75" s="25"/>
      <c r="L75" s="26"/>
      <c r="M75" s="26"/>
      <c r="N75" s="27"/>
      <c r="O75" s="17"/>
    </row>
    <row r="76" spans="1:15" ht="30.75" customHeight="1" x14ac:dyDescent="0.2">
      <c r="A76" s="22"/>
      <c r="B76" s="22"/>
      <c r="C76" s="22"/>
      <c r="D76" s="22"/>
      <c r="E76" s="22"/>
      <c r="F76" s="22"/>
      <c r="G76" s="143" t="s">
        <v>446</v>
      </c>
      <c r="H76" s="55" t="s">
        <v>447</v>
      </c>
      <c r="I76" s="49">
        <f>I77</f>
        <v>2061477.27</v>
      </c>
      <c r="J76" s="49">
        <f>J77</f>
        <v>0</v>
      </c>
      <c r="K76" s="49">
        <f>K77</f>
        <v>0</v>
      </c>
      <c r="L76" s="26"/>
      <c r="M76" s="26"/>
      <c r="N76" s="27"/>
      <c r="O76" s="17"/>
    </row>
    <row r="77" spans="1:15" ht="30" customHeight="1" x14ac:dyDescent="0.2">
      <c r="A77" s="22"/>
      <c r="B77" s="22"/>
      <c r="C77" s="22"/>
      <c r="D77" s="22"/>
      <c r="E77" s="22"/>
      <c r="F77" s="22"/>
      <c r="G77" s="143" t="s">
        <v>448</v>
      </c>
      <c r="H77" s="55" t="s">
        <v>449</v>
      </c>
      <c r="I77" s="49">
        <f>I79+I78</f>
        <v>2061477.27</v>
      </c>
      <c r="J77" s="49">
        <f>J79+J78</f>
        <v>0</v>
      </c>
      <c r="K77" s="49">
        <f>K79+K78</f>
        <v>0</v>
      </c>
      <c r="L77" s="26"/>
      <c r="M77" s="26"/>
      <c r="N77" s="27"/>
      <c r="O77" s="17"/>
    </row>
    <row r="78" spans="1:15" ht="57" customHeight="1" x14ac:dyDescent="0.2">
      <c r="A78" s="22"/>
      <c r="B78" s="22"/>
      <c r="C78" s="22"/>
      <c r="D78" s="22"/>
      <c r="E78" s="22"/>
      <c r="F78" s="22"/>
      <c r="G78" s="144" t="s">
        <v>450</v>
      </c>
      <c r="H78" s="57" t="s">
        <v>451</v>
      </c>
      <c r="I78" s="126">
        <v>2061477.27</v>
      </c>
      <c r="J78" s="51"/>
      <c r="K78" s="51"/>
      <c r="L78" s="26"/>
      <c r="M78" s="26"/>
      <c r="N78" s="27"/>
      <c r="O78" s="17"/>
    </row>
    <row r="79" spans="1:15" ht="41.25" customHeight="1" x14ac:dyDescent="0.2">
      <c r="A79" s="22"/>
      <c r="B79" s="22"/>
      <c r="C79" s="22"/>
      <c r="D79" s="22"/>
      <c r="E79" s="22"/>
      <c r="F79" s="22"/>
      <c r="G79" s="144" t="s">
        <v>452</v>
      </c>
      <c r="H79" s="57" t="s">
        <v>453</v>
      </c>
      <c r="I79" s="51"/>
      <c r="J79" s="51"/>
      <c r="K79" s="51"/>
      <c r="L79" s="26"/>
      <c r="M79" s="26"/>
      <c r="N79" s="27"/>
      <c r="O79" s="17"/>
    </row>
    <row r="80" spans="1:15" ht="19.5" customHeight="1" x14ac:dyDescent="0.2">
      <c r="A80" s="22"/>
      <c r="B80" s="22"/>
      <c r="C80" s="22"/>
      <c r="D80" s="22"/>
      <c r="E80" s="22"/>
      <c r="F80" s="22"/>
      <c r="G80" s="59" t="s">
        <v>454</v>
      </c>
      <c r="H80" s="60" t="s">
        <v>455</v>
      </c>
      <c r="I80" s="39">
        <f>I81+I104+I107+I112+I102</f>
        <v>400000</v>
      </c>
      <c r="J80" s="39">
        <f>J81+J104+J107+J112+J102</f>
        <v>0</v>
      </c>
      <c r="K80" s="39">
        <f>K81+K104+K107+K112+K102</f>
        <v>0</v>
      </c>
      <c r="L80" s="26"/>
      <c r="M80" s="26"/>
      <c r="N80" s="27"/>
      <c r="O80" s="17"/>
    </row>
    <row r="81" spans="1:15" ht="35.25" hidden="1" customHeight="1" x14ac:dyDescent="0.2">
      <c r="A81" s="22" t="s">
        <v>4</v>
      </c>
      <c r="B81" s="22" t="s">
        <v>317</v>
      </c>
      <c r="C81" s="22" t="s">
        <v>456</v>
      </c>
      <c r="D81" s="22" t="s">
        <v>457</v>
      </c>
      <c r="E81" s="22" t="s">
        <v>458</v>
      </c>
      <c r="F81" s="22" t="s">
        <v>459</v>
      </c>
      <c r="G81" s="42" t="s">
        <v>460</v>
      </c>
      <c r="H81" s="31" t="s">
        <v>461</v>
      </c>
      <c r="I81" s="39">
        <f>I82+I84+I86+I88+I90+I92+I94+I98+I100+I96+I102</f>
        <v>0</v>
      </c>
      <c r="J81" s="39">
        <f>J82+J84+J86+J88+J90+J92+J94+J98+J100+J96+J102</f>
        <v>0</v>
      </c>
      <c r="K81" s="39">
        <f>K82+K84+K86+K88+K90+K92+K94+K98+K100+K96+K102</f>
        <v>0</v>
      </c>
      <c r="L81" s="26"/>
      <c r="M81" s="26"/>
      <c r="N81" s="27"/>
      <c r="O81" s="17"/>
    </row>
    <row r="82" spans="1:15" ht="51" hidden="1" x14ac:dyDescent="0.2">
      <c r="A82" s="22" t="s">
        <v>4</v>
      </c>
      <c r="B82" s="22" t="s">
        <v>317</v>
      </c>
      <c r="C82" s="22" t="s">
        <v>456</v>
      </c>
      <c r="D82" s="22" t="s">
        <v>457</v>
      </c>
      <c r="E82" s="22" t="s">
        <v>458</v>
      </c>
      <c r="F82" s="22" t="s">
        <v>462</v>
      </c>
      <c r="G82" s="42" t="s">
        <v>463</v>
      </c>
      <c r="H82" s="31" t="s">
        <v>464</v>
      </c>
      <c r="I82" s="49">
        <f>I83</f>
        <v>0</v>
      </c>
      <c r="J82" s="49">
        <f>J83</f>
        <v>0</v>
      </c>
      <c r="K82" s="49">
        <f>K83</f>
        <v>0</v>
      </c>
      <c r="L82" s="26"/>
      <c r="M82" s="26"/>
      <c r="N82" s="27"/>
      <c r="O82" s="17"/>
    </row>
    <row r="83" spans="1:15" ht="63.75" hidden="1" x14ac:dyDescent="0.2">
      <c r="A83" s="22"/>
      <c r="B83" s="22"/>
      <c r="C83" s="22"/>
      <c r="D83" s="22"/>
      <c r="E83" s="22"/>
      <c r="F83" s="22"/>
      <c r="G83" s="45" t="s">
        <v>465</v>
      </c>
      <c r="H83" s="46" t="s">
        <v>466</v>
      </c>
      <c r="I83" s="51"/>
      <c r="J83" s="51"/>
      <c r="K83" s="51"/>
      <c r="L83" s="26"/>
      <c r="M83" s="26"/>
      <c r="N83" s="27"/>
      <c r="O83" s="17"/>
    </row>
    <row r="84" spans="1:15" ht="63.75" hidden="1" customHeight="1" x14ac:dyDescent="0.2">
      <c r="A84" s="22"/>
      <c r="B84" s="22"/>
      <c r="C84" s="22"/>
      <c r="D84" s="22"/>
      <c r="E84" s="22"/>
      <c r="F84" s="22"/>
      <c r="G84" s="42" t="s">
        <v>467</v>
      </c>
      <c r="H84" s="31" t="s">
        <v>468</v>
      </c>
      <c r="I84" s="49">
        <f>I85</f>
        <v>0</v>
      </c>
      <c r="J84" s="49">
        <f>J85</f>
        <v>0</v>
      </c>
      <c r="K84" s="49">
        <f>K85</f>
        <v>0</v>
      </c>
      <c r="L84" s="26"/>
      <c r="M84" s="26"/>
      <c r="N84" s="27"/>
      <c r="O84" s="17"/>
    </row>
    <row r="85" spans="1:15" s="63" customFormat="1" ht="89.25" hidden="1" x14ac:dyDescent="0.2">
      <c r="A85" s="61" t="s">
        <v>4</v>
      </c>
      <c r="B85" s="61" t="s">
        <v>317</v>
      </c>
      <c r="C85" s="61" t="s">
        <v>456</v>
      </c>
      <c r="D85" s="61" t="s">
        <v>457</v>
      </c>
      <c r="E85" s="61" t="s">
        <v>458</v>
      </c>
      <c r="F85" s="61" t="s">
        <v>462</v>
      </c>
      <c r="G85" s="45" t="s">
        <v>469</v>
      </c>
      <c r="H85" s="46" t="s">
        <v>470</v>
      </c>
      <c r="I85" s="62"/>
      <c r="J85" s="62"/>
      <c r="K85" s="62"/>
    </row>
    <row r="86" spans="1:15" s="63" customFormat="1" ht="51" hidden="1" x14ac:dyDescent="0.2">
      <c r="A86" s="61"/>
      <c r="B86" s="61"/>
      <c r="C86" s="61"/>
      <c r="D86" s="61"/>
      <c r="E86" s="61"/>
      <c r="F86" s="61"/>
      <c r="G86" s="42" t="s">
        <v>471</v>
      </c>
      <c r="H86" s="31" t="s">
        <v>472</v>
      </c>
      <c r="I86" s="64">
        <f>I87</f>
        <v>0</v>
      </c>
      <c r="J86" s="64">
        <f>J87</f>
        <v>0</v>
      </c>
      <c r="K86" s="64">
        <f>K87</f>
        <v>0</v>
      </c>
    </row>
    <row r="87" spans="1:15" ht="63.75" hidden="1" x14ac:dyDescent="0.2">
      <c r="A87" s="22"/>
      <c r="B87" s="22"/>
      <c r="C87" s="22"/>
      <c r="D87" s="22"/>
      <c r="E87" s="22"/>
      <c r="F87" s="22"/>
      <c r="G87" s="45" t="s">
        <v>473</v>
      </c>
      <c r="H87" s="46" t="s">
        <v>474</v>
      </c>
      <c r="I87" s="51"/>
      <c r="J87" s="51"/>
      <c r="K87" s="51"/>
      <c r="L87" s="26"/>
      <c r="M87" s="26"/>
      <c r="N87" s="27"/>
      <c r="O87" s="17"/>
    </row>
    <row r="88" spans="1:15" ht="57" hidden="1" customHeight="1" x14ac:dyDescent="0.2">
      <c r="A88" s="22"/>
      <c r="B88" s="22"/>
      <c r="C88" s="22"/>
      <c r="D88" s="22"/>
      <c r="E88" s="22"/>
      <c r="F88" s="22"/>
      <c r="G88" s="42" t="s">
        <v>475</v>
      </c>
      <c r="H88" s="31" t="s">
        <v>476</v>
      </c>
      <c r="I88" s="51">
        <f>I89</f>
        <v>0</v>
      </c>
      <c r="J88" s="51">
        <f>J89</f>
        <v>0</v>
      </c>
      <c r="K88" s="51">
        <f>K89</f>
        <v>0</v>
      </c>
      <c r="L88" s="26"/>
      <c r="M88" s="26"/>
      <c r="N88" s="27"/>
      <c r="O88" s="17"/>
    </row>
    <row r="89" spans="1:15" ht="69.75" hidden="1" customHeight="1" x14ac:dyDescent="0.2">
      <c r="A89" s="22"/>
      <c r="B89" s="22"/>
      <c r="C89" s="22"/>
      <c r="D89" s="22"/>
      <c r="E89" s="22"/>
      <c r="F89" s="22"/>
      <c r="G89" s="45" t="s">
        <v>477</v>
      </c>
      <c r="H89" s="46" t="s">
        <v>478</v>
      </c>
      <c r="I89" s="51"/>
      <c r="J89" s="51"/>
      <c r="K89" s="51"/>
      <c r="L89" s="26"/>
      <c r="M89" s="26"/>
      <c r="N89" s="27"/>
      <c r="O89" s="17"/>
    </row>
    <row r="90" spans="1:15" ht="58.5" hidden="1" customHeight="1" x14ac:dyDescent="0.2">
      <c r="A90" s="22"/>
      <c r="B90" s="22"/>
      <c r="C90" s="22"/>
      <c r="D90" s="22"/>
      <c r="E90" s="22"/>
      <c r="F90" s="22"/>
      <c r="G90" s="42" t="s">
        <v>479</v>
      </c>
      <c r="H90" s="31" t="s">
        <v>480</v>
      </c>
      <c r="I90" s="49">
        <f>I91</f>
        <v>0</v>
      </c>
      <c r="J90" s="49">
        <f>J91</f>
        <v>0</v>
      </c>
      <c r="K90" s="49">
        <f>K91</f>
        <v>0</v>
      </c>
      <c r="L90" s="26"/>
      <c r="M90" s="26"/>
      <c r="N90" s="27"/>
      <c r="O90" s="17"/>
    </row>
    <row r="91" spans="1:15" ht="83.25" hidden="1" customHeight="1" x14ac:dyDescent="0.2">
      <c r="A91" s="22"/>
      <c r="B91" s="22"/>
      <c r="C91" s="22"/>
      <c r="D91" s="22"/>
      <c r="E91" s="22"/>
      <c r="F91" s="22"/>
      <c r="G91" s="45" t="s">
        <v>481</v>
      </c>
      <c r="H91" s="46" t="s">
        <v>482</v>
      </c>
      <c r="I91" s="51"/>
      <c r="J91" s="51"/>
      <c r="K91" s="51"/>
      <c r="L91" s="26"/>
      <c r="M91" s="26"/>
      <c r="N91" s="27"/>
      <c r="O91" s="17"/>
    </row>
    <row r="92" spans="1:15" ht="56.25" hidden="1" customHeight="1" x14ac:dyDescent="0.2">
      <c r="A92" s="22"/>
      <c r="B92" s="22"/>
      <c r="C92" s="22"/>
      <c r="D92" s="22"/>
      <c r="E92" s="22"/>
      <c r="F92" s="22"/>
      <c r="G92" s="42" t="s">
        <v>483</v>
      </c>
      <c r="H92" s="31" t="s">
        <v>484</v>
      </c>
      <c r="I92" s="49">
        <f>I93</f>
        <v>0</v>
      </c>
      <c r="J92" s="49">
        <f>J93</f>
        <v>0</v>
      </c>
      <c r="K92" s="49">
        <f>K93</f>
        <v>0</v>
      </c>
      <c r="L92" s="26"/>
      <c r="M92" s="26"/>
      <c r="N92" s="27"/>
      <c r="O92" s="17"/>
    </row>
    <row r="93" spans="1:15" ht="66" hidden="1" customHeight="1" x14ac:dyDescent="0.2">
      <c r="A93" s="22"/>
      <c r="B93" s="22"/>
      <c r="C93" s="22"/>
      <c r="D93" s="22"/>
      <c r="E93" s="22"/>
      <c r="F93" s="22"/>
      <c r="G93" s="45" t="s">
        <v>485</v>
      </c>
      <c r="H93" s="46" t="s">
        <v>486</v>
      </c>
      <c r="I93" s="51"/>
      <c r="J93" s="51"/>
      <c r="K93" s="51"/>
      <c r="L93" s="26"/>
      <c r="M93" s="26"/>
      <c r="N93" s="27"/>
      <c r="O93" s="17"/>
    </row>
    <row r="94" spans="1:15" ht="54" hidden="1" customHeight="1" x14ac:dyDescent="0.2">
      <c r="A94" s="22"/>
      <c r="B94" s="22"/>
      <c r="C94" s="22"/>
      <c r="D94" s="22"/>
      <c r="E94" s="22"/>
      <c r="F94" s="22"/>
      <c r="G94" s="42" t="s">
        <v>487</v>
      </c>
      <c r="H94" s="31" t="s">
        <v>488</v>
      </c>
      <c r="I94" s="49">
        <f>I95</f>
        <v>0</v>
      </c>
      <c r="J94" s="49">
        <f>J95</f>
        <v>0</v>
      </c>
      <c r="K94" s="49">
        <f>K95</f>
        <v>0</v>
      </c>
      <c r="L94" s="26"/>
      <c r="M94" s="26"/>
      <c r="N94" s="27"/>
      <c r="O94" s="17"/>
    </row>
    <row r="95" spans="1:15" ht="66" hidden="1" customHeight="1" x14ac:dyDescent="0.2">
      <c r="A95" s="22"/>
      <c r="B95" s="22"/>
      <c r="C95" s="22"/>
      <c r="D95" s="22"/>
      <c r="E95" s="22"/>
      <c r="F95" s="22"/>
      <c r="G95" s="45" t="s">
        <v>489</v>
      </c>
      <c r="H95" s="46" t="s">
        <v>490</v>
      </c>
      <c r="I95" s="51"/>
      <c r="J95" s="51"/>
      <c r="K95" s="51"/>
      <c r="L95" s="26"/>
      <c r="M95" s="26"/>
      <c r="N95" s="27"/>
      <c r="O95" s="17"/>
    </row>
    <row r="96" spans="1:15" ht="78" hidden="1" customHeight="1" x14ac:dyDescent="0.2">
      <c r="A96" s="22"/>
      <c r="B96" s="22"/>
      <c r="C96" s="22"/>
      <c r="D96" s="22"/>
      <c r="E96" s="22"/>
      <c r="F96" s="22"/>
      <c r="G96" s="42" t="s">
        <v>491</v>
      </c>
      <c r="H96" s="31" t="s">
        <v>492</v>
      </c>
      <c r="I96" s="49">
        <f>I97</f>
        <v>0</v>
      </c>
      <c r="J96" s="49">
        <f>J97</f>
        <v>0</v>
      </c>
      <c r="K96" s="49">
        <f>K97</f>
        <v>0</v>
      </c>
      <c r="L96" s="26"/>
      <c r="M96" s="26"/>
      <c r="N96" s="27"/>
      <c r="O96" s="17"/>
    </row>
    <row r="97" spans="1:15" ht="94.5" hidden="1" customHeight="1" x14ac:dyDescent="0.2">
      <c r="A97" s="22"/>
      <c r="B97" s="22"/>
      <c r="C97" s="22"/>
      <c r="D97" s="22"/>
      <c r="E97" s="22"/>
      <c r="F97" s="22"/>
      <c r="G97" s="45" t="s">
        <v>493</v>
      </c>
      <c r="H97" s="46" t="s">
        <v>494</v>
      </c>
      <c r="I97" s="51"/>
      <c r="J97" s="51"/>
      <c r="K97" s="51"/>
      <c r="L97" s="26"/>
      <c r="M97" s="26"/>
      <c r="N97" s="27"/>
      <c r="O97" s="17"/>
    </row>
    <row r="98" spans="1:15" ht="49.5" hidden="1" customHeight="1" x14ac:dyDescent="0.2">
      <c r="A98" s="22"/>
      <c r="B98" s="22"/>
      <c r="C98" s="22"/>
      <c r="D98" s="22"/>
      <c r="E98" s="22"/>
      <c r="F98" s="22"/>
      <c r="G98" s="42" t="s">
        <v>495</v>
      </c>
      <c r="H98" s="31" t="s">
        <v>496</v>
      </c>
      <c r="I98" s="49">
        <f>I99</f>
        <v>0</v>
      </c>
      <c r="J98" s="49">
        <f>J99</f>
        <v>0</v>
      </c>
      <c r="K98" s="49">
        <f>K99</f>
        <v>0</v>
      </c>
      <c r="L98" s="26"/>
      <c r="M98" s="26"/>
      <c r="N98" s="27"/>
      <c r="O98" s="17"/>
    </row>
    <row r="99" spans="1:15" ht="69" hidden="1" customHeight="1" x14ac:dyDescent="0.2">
      <c r="A99" s="22"/>
      <c r="B99" s="22"/>
      <c r="C99" s="22"/>
      <c r="D99" s="22"/>
      <c r="E99" s="22"/>
      <c r="F99" s="22"/>
      <c r="G99" s="45" t="s">
        <v>497</v>
      </c>
      <c r="H99" s="46" t="s">
        <v>498</v>
      </c>
      <c r="I99" s="51"/>
      <c r="J99" s="51"/>
      <c r="K99" s="51"/>
      <c r="L99" s="26"/>
      <c r="M99" s="26"/>
      <c r="N99" s="27"/>
      <c r="O99" s="17"/>
    </row>
    <row r="100" spans="1:15" ht="51" hidden="1" customHeight="1" x14ac:dyDescent="0.2">
      <c r="A100" s="22"/>
      <c r="B100" s="22"/>
      <c r="C100" s="22"/>
      <c r="D100" s="22"/>
      <c r="E100" s="22"/>
      <c r="F100" s="22"/>
      <c r="G100" s="42" t="s">
        <v>499</v>
      </c>
      <c r="H100" s="31" t="s">
        <v>500</v>
      </c>
      <c r="I100" s="49">
        <f>I101</f>
        <v>0</v>
      </c>
      <c r="J100" s="49">
        <f>J101</f>
        <v>0</v>
      </c>
      <c r="K100" s="49">
        <f>K101</f>
        <v>0</v>
      </c>
      <c r="L100" s="26"/>
      <c r="M100" s="26"/>
      <c r="N100" s="27"/>
      <c r="O100" s="17"/>
    </row>
    <row r="101" spans="1:15" ht="76.5" hidden="1" x14ac:dyDescent="0.2">
      <c r="A101" s="22"/>
      <c r="B101" s="22"/>
      <c r="C101" s="22"/>
      <c r="D101" s="22"/>
      <c r="E101" s="22"/>
      <c r="F101" s="22"/>
      <c r="G101" s="45" t="s">
        <v>501</v>
      </c>
      <c r="H101" s="46" t="s">
        <v>502</v>
      </c>
      <c r="I101" s="51"/>
      <c r="J101" s="51"/>
      <c r="K101" s="51"/>
      <c r="L101" s="26"/>
      <c r="M101" s="26"/>
      <c r="N101" s="27"/>
      <c r="O101" s="17"/>
    </row>
    <row r="102" spans="1:15" ht="90" hidden="1" customHeight="1" x14ac:dyDescent="0.2">
      <c r="A102" s="22"/>
      <c r="B102" s="22"/>
      <c r="C102" s="22"/>
      <c r="D102" s="22"/>
      <c r="E102" s="22"/>
      <c r="F102" s="22"/>
      <c r="G102" s="42" t="s">
        <v>503</v>
      </c>
      <c r="H102" s="31" t="s">
        <v>504</v>
      </c>
      <c r="I102" s="49">
        <f>I103</f>
        <v>0</v>
      </c>
      <c r="J102" s="49">
        <f>J103</f>
        <v>0</v>
      </c>
      <c r="K102" s="49">
        <f>K103</f>
        <v>0</v>
      </c>
      <c r="L102" s="26"/>
      <c r="M102" s="26"/>
      <c r="N102" s="27"/>
      <c r="O102" s="17"/>
    </row>
    <row r="103" spans="1:15" ht="116.25" hidden="1" customHeight="1" x14ac:dyDescent="0.2">
      <c r="A103" s="22"/>
      <c r="B103" s="22"/>
      <c r="C103" s="22"/>
      <c r="D103" s="22"/>
      <c r="E103" s="22"/>
      <c r="F103" s="22"/>
      <c r="G103" s="45" t="s">
        <v>505</v>
      </c>
      <c r="H103" s="46" t="s">
        <v>506</v>
      </c>
      <c r="I103" s="51"/>
      <c r="J103" s="51"/>
      <c r="K103" s="47"/>
      <c r="L103" s="26"/>
      <c r="M103" s="26"/>
      <c r="N103" s="27"/>
      <c r="O103" s="17"/>
    </row>
    <row r="104" spans="1:15" ht="89.25" hidden="1" x14ac:dyDescent="0.2">
      <c r="A104" s="22"/>
      <c r="B104" s="22"/>
      <c r="C104" s="22"/>
      <c r="D104" s="22"/>
      <c r="E104" s="22"/>
      <c r="F104" s="22"/>
      <c r="G104" s="40" t="s">
        <v>507</v>
      </c>
      <c r="H104" s="41" t="s">
        <v>508</v>
      </c>
      <c r="I104" s="39">
        <f t="shared" ref="I104:K105" si="2">I105</f>
        <v>0</v>
      </c>
      <c r="J104" s="39">
        <f t="shared" si="2"/>
        <v>0</v>
      </c>
      <c r="K104" s="39">
        <f t="shared" si="2"/>
        <v>0</v>
      </c>
      <c r="L104" s="26"/>
      <c r="M104" s="26"/>
      <c r="N104" s="27"/>
      <c r="O104" s="17"/>
    </row>
    <row r="105" spans="1:15" ht="71.25" hidden="1" customHeight="1" x14ac:dyDescent="0.2">
      <c r="A105" s="22"/>
      <c r="B105" s="22"/>
      <c r="C105" s="22"/>
      <c r="D105" s="22"/>
      <c r="E105" s="22"/>
      <c r="F105" s="22"/>
      <c r="G105" s="42" t="s">
        <v>509</v>
      </c>
      <c r="H105" s="31" t="s">
        <v>510</v>
      </c>
      <c r="I105" s="49">
        <f t="shared" si="2"/>
        <v>0</v>
      </c>
      <c r="J105" s="49">
        <f t="shared" si="2"/>
        <v>0</v>
      </c>
      <c r="K105" s="49">
        <f t="shared" si="2"/>
        <v>0</v>
      </c>
      <c r="L105" s="26"/>
      <c r="M105" s="26"/>
      <c r="N105" s="27"/>
      <c r="O105" s="17"/>
    </row>
    <row r="106" spans="1:15" ht="63.75" hidden="1" x14ac:dyDescent="0.2">
      <c r="A106" s="22"/>
      <c r="B106" s="22"/>
      <c r="C106" s="22"/>
      <c r="D106" s="22"/>
      <c r="E106" s="22"/>
      <c r="F106" s="22"/>
      <c r="G106" s="45" t="s">
        <v>511</v>
      </c>
      <c r="H106" s="46" t="s">
        <v>512</v>
      </c>
      <c r="I106" s="51"/>
      <c r="J106" s="51"/>
      <c r="K106" s="51"/>
      <c r="L106" s="26"/>
      <c r="M106" s="26"/>
      <c r="N106" s="27"/>
      <c r="O106" s="17"/>
    </row>
    <row r="107" spans="1:15" ht="24" customHeight="1" x14ac:dyDescent="0.2">
      <c r="A107" s="22"/>
      <c r="B107" s="22"/>
      <c r="C107" s="22"/>
      <c r="D107" s="22"/>
      <c r="E107" s="22"/>
      <c r="F107" s="22"/>
      <c r="G107" s="40" t="s">
        <v>513</v>
      </c>
      <c r="H107" s="41" t="s">
        <v>514</v>
      </c>
      <c r="I107" s="51">
        <f>I109+I108</f>
        <v>400000</v>
      </c>
      <c r="J107" s="51">
        <f>J109</f>
        <v>0</v>
      </c>
      <c r="K107" s="25"/>
      <c r="L107" s="26"/>
      <c r="M107" s="26"/>
      <c r="N107" s="27"/>
      <c r="O107" s="17"/>
    </row>
    <row r="108" spans="1:15" ht="40.5" customHeight="1" x14ac:dyDescent="0.2">
      <c r="A108" s="22"/>
      <c r="B108" s="22"/>
      <c r="C108" s="22"/>
      <c r="D108" s="22"/>
      <c r="E108" s="22"/>
      <c r="F108" s="22"/>
      <c r="G108" s="74" t="s">
        <v>813</v>
      </c>
      <c r="H108" s="75" t="s">
        <v>814</v>
      </c>
      <c r="I108" s="51">
        <v>400000</v>
      </c>
      <c r="J108" s="51"/>
      <c r="K108" s="25"/>
      <c r="L108" s="26"/>
      <c r="M108" s="26"/>
      <c r="N108" s="27"/>
      <c r="O108" s="17"/>
    </row>
    <row r="109" spans="1:15" ht="60" hidden="1" customHeight="1" x14ac:dyDescent="0.2">
      <c r="A109" s="22"/>
      <c r="B109" s="22"/>
      <c r="C109" s="22"/>
      <c r="D109" s="22"/>
      <c r="E109" s="22"/>
      <c r="F109" s="22"/>
      <c r="G109" s="42" t="s">
        <v>515</v>
      </c>
      <c r="H109" s="31" t="s">
        <v>516</v>
      </c>
      <c r="I109" s="51">
        <f>I110+I111</f>
        <v>0</v>
      </c>
      <c r="J109" s="49">
        <f>J110+J111</f>
        <v>0</v>
      </c>
      <c r="K109" s="25"/>
      <c r="L109" s="26"/>
      <c r="M109" s="26"/>
      <c r="N109" s="27"/>
      <c r="O109" s="17"/>
    </row>
    <row r="110" spans="1:15" ht="63.75" hidden="1" customHeight="1" x14ac:dyDescent="0.2">
      <c r="A110" s="22" t="s">
        <v>4</v>
      </c>
      <c r="B110" s="22" t="s">
        <v>317</v>
      </c>
      <c r="C110" s="22" t="s">
        <v>456</v>
      </c>
      <c r="D110" s="22" t="s">
        <v>517</v>
      </c>
      <c r="E110" s="22" t="s">
        <v>518</v>
      </c>
      <c r="F110" s="22" t="s">
        <v>518</v>
      </c>
      <c r="G110" s="45" t="s">
        <v>519</v>
      </c>
      <c r="H110" s="46" t="s">
        <v>520</v>
      </c>
      <c r="I110" s="49"/>
      <c r="J110" s="51"/>
      <c r="K110" s="25"/>
      <c r="L110" s="26"/>
      <c r="M110" s="26"/>
      <c r="N110" s="27"/>
      <c r="O110" s="17"/>
    </row>
    <row r="111" spans="1:15" ht="63.75" hidden="1" customHeight="1" x14ac:dyDescent="0.2">
      <c r="A111" s="22"/>
      <c r="B111" s="22"/>
      <c r="C111" s="22"/>
      <c r="D111" s="22"/>
      <c r="E111" s="22"/>
      <c r="F111" s="22"/>
      <c r="G111" s="45" t="s">
        <v>521</v>
      </c>
      <c r="H111" s="46" t="s">
        <v>522</v>
      </c>
      <c r="I111" s="49"/>
      <c r="J111" s="51"/>
      <c r="K111" s="25"/>
      <c r="L111" s="26"/>
      <c r="M111" s="26"/>
      <c r="N111" s="27"/>
      <c r="O111" s="17"/>
    </row>
    <row r="112" spans="1:15" hidden="1" x14ac:dyDescent="0.2">
      <c r="A112" s="22"/>
      <c r="B112" s="22"/>
      <c r="C112" s="22"/>
      <c r="D112" s="22"/>
      <c r="E112" s="22"/>
      <c r="F112" s="22"/>
      <c r="G112" s="65" t="s">
        <v>523</v>
      </c>
      <c r="H112" s="66" t="s">
        <v>524</v>
      </c>
      <c r="I112" s="39">
        <f>I113</f>
        <v>0</v>
      </c>
      <c r="J112" s="39">
        <f>J113</f>
        <v>0</v>
      </c>
      <c r="K112" s="39">
        <f>K113</f>
        <v>0</v>
      </c>
      <c r="L112" s="26"/>
      <c r="M112" s="26"/>
      <c r="N112" s="27"/>
      <c r="O112" s="17"/>
    </row>
    <row r="113" spans="1:15" ht="83.25" hidden="1" customHeight="1" x14ac:dyDescent="0.2">
      <c r="A113" s="22" t="s">
        <v>773</v>
      </c>
      <c r="B113" s="22"/>
      <c r="C113" s="22"/>
      <c r="D113" s="22"/>
      <c r="E113" s="22"/>
      <c r="F113" s="22"/>
      <c r="G113" s="45" t="s">
        <v>525</v>
      </c>
      <c r="H113" s="46" t="s">
        <v>526</v>
      </c>
      <c r="I113" s="51"/>
      <c r="J113" s="51"/>
      <c r="K113" s="51"/>
      <c r="L113" s="26"/>
      <c r="M113" s="26"/>
      <c r="N113" s="27"/>
      <c r="O113" s="17"/>
    </row>
    <row r="114" spans="1:15" ht="20.25" hidden="1" customHeight="1" x14ac:dyDescent="0.25">
      <c r="A114" s="22"/>
      <c r="B114" s="22"/>
      <c r="C114" s="22"/>
      <c r="D114" s="22"/>
      <c r="E114" s="22"/>
      <c r="F114" s="22"/>
      <c r="G114" s="40" t="s">
        <v>775</v>
      </c>
      <c r="H114" s="41" t="s">
        <v>774</v>
      </c>
      <c r="I114" s="39">
        <f>I115</f>
        <v>0</v>
      </c>
      <c r="J114" s="141"/>
      <c r="K114" s="141"/>
      <c r="L114" s="26"/>
      <c r="M114" s="26"/>
      <c r="N114" s="27"/>
      <c r="O114" s="17"/>
    </row>
    <row r="115" spans="1:15" ht="20.25" hidden="1" customHeight="1" x14ac:dyDescent="0.25">
      <c r="A115" s="22" t="s">
        <v>778</v>
      </c>
      <c r="B115" s="22"/>
      <c r="C115" s="22"/>
      <c r="D115" s="22"/>
      <c r="E115" s="22"/>
      <c r="F115" s="22"/>
      <c r="G115" s="40" t="s">
        <v>777</v>
      </c>
      <c r="H115" s="140" t="s">
        <v>776</v>
      </c>
      <c r="I115" s="39">
        <f>I116</f>
        <v>0</v>
      </c>
      <c r="J115" s="141"/>
      <c r="K115" s="141"/>
      <c r="L115" s="26"/>
      <c r="M115" s="26"/>
      <c r="N115" s="27"/>
      <c r="O115" s="17"/>
    </row>
    <row r="116" spans="1:15" ht="20.25" hidden="1" customHeight="1" x14ac:dyDescent="0.2">
      <c r="A116" s="22"/>
      <c r="B116" s="22"/>
      <c r="C116" s="22"/>
      <c r="D116" s="22"/>
      <c r="E116" s="22"/>
      <c r="F116" s="22"/>
      <c r="G116" s="40" t="s">
        <v>780</v>
      </c>
      <c r="H116" s="46" t="s">
        <v>779</v>
      </c>
      <c r="I116" s="51">
        <v>0</v>
      </c>
      <c r="J116" s="51"/>
      <c r="K116" s="51"/>
      <c r="L116" s="26"/>
      <c r="M116" s="26"/>
      <c r="N116" s="27"/>
      <c r="O116" s="17"/>
    </row>
    <row r="117" spans="1:15" ht="17.25" customHeight="1" x14ac:dyDescent="0.2">
      <c r="A117" s="22" t="s">
        <v>778</v>
      </c>
      <c r="B117" s="22"/>
      <c r="C117" s="22"/>
      <c r="D117" s="22"/>
      <c r="E117" s="22"/>
      <c r="F117" s="22"/>
      <c r="G117" s="67" t="s">
        <v>527</v>
      </c>
      <c r="H117" s="68" t="s">
        <v>528</v>
      </c>
      <c r="I117" s="69">
        <f>I118</f>
        <v>32146538.600000001</v>
      </c>
      <c r="J117" s="69">
        <f>J118</f>
        <v>5000000</v>
      </c>
      <c r="K117" s="69">
        <f>K118</f>
        <v>0</v>
      </c>
      <c r="L117" s="26"/>
      <c r="M117" s="26"/>
      <c r="N117" s="27"/>
      <c r="O117" s="17"/>
    </row>
    <row r="118" spans="1:15" ht="25.5" x14ac:dyDescent="0.2">
      <c r="A118" s="70"/>
      <c r="B118" s="70"/>
      <c r="C118" s="70"/>
      <c r="D118" s="70"/>
      <c r="E118" s="70"/>
      <c r="F118" s="70"/>
      <c r="G118" s="67" t="s">
        <v>529</v>
      </c>
      <c r="H118" s="68" t="s">
        <v>530</v>
      </c>
      <c r="I118" s="69">
        <f>I119+I145+I178+I124</f>
        <v>32146538.600000001</v>
      </c>
      <c r="J118" s="69">
        <f>J119+J145+J178+J124</f>
        <v>5000000</v>
      </c>
      <c r="K118" s="69">
        <f>K119+K145+K178+K124</f>
        <v>0</v>
      </c>
      <c r="L118" s="70"/>
      <c r="M118" s="70"/>
      <c r="N118" s="70"/>
      <c r="O118" s="70"/>
    </row>
    <row r="119" spans="1:15" ht="21" customHeight="1" x14ac:dyDescent="0.2">
      <c r="A119" s="70"/>
      <c r="B119" s="70"/>
      <c r="C119" s="70"/>
      <c r="D119" s="70"/>
      <c r="E119" s="70"/>
      <c r="F119" s="70"/>
      <c r="G119" s="71" t="s">
        <v>531</v>
      </c>
      <c r="H119" s="72" t="s">
        <v>532</v>
      </c>
      <c r="I119" s="69">
        <f>I120+I122</f>
        <v>2000072</v>
      </c>
      <c r="J119" s="69">
        <f>J120+J122</f>
        <v>0</v>
      </c>
      <c r="K119" s="69">
        <f>K120+K122</f>
        <v>0</v>
      </c>
      <c r="L119" s="73"/>
      <c r="M119" s="70"/>
      <c r="N119" s="70"/>
      <c r="O119" s="70"/>
    </row>
    <row r="120" spans="1:15" ht="22.5" hidden="1" customHeight="1" x14ac:dyDescent="0.2">
      <c r="G120" s="74" t="s">
        <v>533</v>
      </c>
      <c r="H120" s="75" t="s">
        <v>534</v>
      </c>
      <c r="I120" s="76">
        <f>I121</f>
        <v>0</v>
      </c>
      <c r="J120" s="76">
        <f>J121</f>
        <v>0</v>
      </c>
      <c r="K120" s="76">
        <f>K121</f>
        <v>0</v>
      </c>
    </row>
    <row r="121" spans="1:15" ht="25.5" hidden="1" x14ac:dyDescent="0.2">
      <c r="G121" s="74" t="s">
        <v>535</v>
      </c>
      <c r="H121" s="75" t="s">
        <v>536</v>
      </c>
      <c r="I121" s="76"/>
      <c r="J121" s="76"/>
      <c r="K121" s="76"/>
    </row>
    <row r="122" spans="1:15" ht="25.5" x14ac:dyDescent="0.2">
      <c r="G122" s="74" t="s">
        <v>537</v>
      </c>
      <c r="H122" s="75" t="s">
        <v>538</v>
      </c>
      <c r="I122" s="76">
        <f>I123</f>
        <v>2000072</v>
      </c>
      <c r="J122" s="76">
        <f>J123</f>
        <v>0</v>
      </c>
      <c r="K122" s="76">
        <f>K123</f>
        <v>0</v>
      </c>
    </row>
    <row r="123" spans="1:15" ht="25.5" x14ac:dyDescent="0.2">
      <c r="G123" s="74" t="s">
        <v>539</v>
      </c>
      <c r="H123" s="77" t="s">
        <v>540</v>
      </c>
      <c r="I123" s="78">
        <v>2000072</v>
      </c>
      <c r="J123" s="78"/>
      <c r="K123" s="78"/>
    </row>
    <row r="124" spans="1:15" ht="25.5" x14ac:dyDescent="0.2">
      <c r="G124" s="71" t="s">
        <v>541</v>
      </c>
      <c r="H124" s="72" t="s">
        <v>542</v>
      </c>
      <c r="I124" s="79">
        <f>SUM(I125:I134)</f>
        <v>18737887</v>
      </c>
      <c r="J124" s="79">
        <f>SUM(J125:J134)</f>
        <v>5000000</v>
      </c>
      <c r="K124" s="79">
        <f>SUM(K125:K134)</f>
        <v>0</v>
      </c>
    </row>
    <row r="125" spans="1:15" ht="45" hidden="1" customHeight="1" x14ac:dyDescent="0.2">
      <c r="G125" s="74" t="s">
        <v>543</v>
      </c>
      <c r="H125" s="75" t="s">
        <v>544</v>
      </c>
      <c r="I125" s="78"/>
      <c r="J125" s="78"/>
      <c r="K125" s="78"/>
    </row>
    <row r="126" spans="1:15" ht="75" customHeight="1" x14ac:dyDescent="0.2">
      <c r="G126" s="74" t="s">
        <v>545</v>
      </c>
      <c r="H126" s="75" t="s">
        <v>546</v>
      </c>
      <c r="I126" s="78">
        <v>893000</v>
      </c>
      <c r="J126" s="78"/>
      <c r="K126" s="78"/>
    </row>
    <row r="127" spans="1:15" ht="51.75" hidden="1" customHeight="1" x14ac:dyDescent="0.2">
      <c r="G127" s="80" t="s">
        <v>547</v>
      </c>
      <c r="H127" s="81" t="s">
        <v>548</v>
      </c>
      <c r="I127" s="78"/>
      <c r="J127" s="78"/>
      <c r="K127" s="78"/>
    </row>
    <row r="128" spans="1:15" ht="63.75" hidden="1" x14ac:dyDescent="0.2">
      <c r="G128" s="74" t="s">
        <v>549</v>
      </c>
      <c r="H128" s="75" t="s">
        <v>550</v>
      </c>
      <c r="I128" s="78"/>
      <c r="J128" s="78"/>
      <c r="K128" s="78"/>
    </row>
    <row r="129" spans="7:11" ht="63.75" x14ac:dyDescent="0.2">
      <c r="G129" s="74" t="s">
        <v>551</v>
      </c>
      <c r="H129" s="82" t="s">
        <v>552</v>
      </c>
      <c r="I129" s="78">
        <v>-138213</v>
      </c>
      <c r="J129" s="78"/>
      <c r="K129" s="78"/>
    </row>
    <row r="130" spans="7:11" ht="73.5" customHeight="1" x14ac:dyDescent="0.2">
      <c r="G130" s="74" t="s">
        <v>553</v>
      </c>
      <c r="H130" s="75" t="s">
        <v>554</v>
      </c>
      <c r="I130" s="78"/>
      <c r="J130" s="78">
        <v>5000000</v>
      </c>
      <c r="K130" s="78"/>
    </row>
    <row r="131" spans="7:11" ht="69" hidden="1" customHeight="1" x14ac:dyDescent="0.2">
      <c r="G131" s="74" t="s">
        <v>553</v>
      </c>
      <c r="H131" s="75" t="s">
        <v>554</v>
      </c>
      <c r="I131" s="78"/>
      <c r="J131" s="78"/>
      <c r="K131" s="78"/>
    </row>
    <row r="132" spans="7:11" ht="30.75" hidden="1" customHeight="1" x14ac:dyDescent="0.2">
      <c r="G132" s="74" t="s">
        <v>555</v>
      </c>
      <c r="H132" s="75" t="s">
        <v>556</v>
      </c>
      <c r="I132" s="78"/>
      <c r="J132" s="78"/>
      <c r="K132" s="78"/>
    </row>
    <row r="133" spans="7:11" ht="30.75" hidden="1" customHeight="1" x14ac:dyDescent="0.2">
      <c r="G133" s="74" t="s">
        <v>724</v>
      </c>
      <c r="H133" s="75" t="s">
        <v>725</v>
      </c>
      <c r="I133" s="78"/>
      <c r="J133" s="78"/>
      <c r="K133" s="78"/>
    </row>
    <row r="134" spans="7:11" ht="17.25" customHeight="1" x14ac:dyDescent="0.2">
      <c r="G134" s="74" t="s">
        <v>557</v>
      </c>
      <c r="H134" s="82" t="s">
        <v>558</v>
      </c>
      <c r="I134" s="76">
        <f>I135+I136+I137+I140+I142+I143+I138+I139+I141+I144</f>
        <v>17983100</v>
      </c>
      <c r="J134" s="76">
        <f>J135+J136+J137+J140+J142+J143</f>
        <v>0</v>
      </c>
      <c r="K134" s="76">
        <f>K135+K136+K137+K140+K142+K143</f>
        <v>0</v>
      </c>
    </row>
    <row r="135" spans="7:11" ht="51" hidden="1" x14ac:dyDescent="0.2">
      <c r="G135" s="74" t="s">
        <v>557</v>
      </c>
      <c r="H135" s="83" t="s">
        <v>559</v>
      </c>
      <c r="I135" s="78"/>
      <c r="J135" s="78"/>
      <c r="K135" s="78"/>
    </row>
    <row r="136" spans="7:11" ht="51" hidden="1" x14ac:dyDescent="0.2">
      <c r="G136" s="74" t="s">
        <v>557</v>
      </c>
      <c r="H136" s="83" t="s">
        <v>560</v>
      </c>
      <c r="I136" s="84"/>
      <c r="J136" s="84">
        <v>0</v>
      </c>
      <c r="K136" s="78">
        <v>0</v>
      </c>
    </row>
    <row r="137" spans="7:11" ht="63.75" hidden="1" x14ac:dyDescent="0.2">
      <c r="G137" s="74" t="s">
        <v>557</v>
      </c>
      <c r="H137" s="85" t="s">
        <v>561</v>
      </c>
      <c r="I137" s="86">
        <v>0</v>
      </c>
      <c r="J137" s="86">
        <v>0</v>
      </c>
      <c r="K137" s="87">
        <v>0</v>
      </c>
    </row>
    <row r="138" spans="7:11" ht="39.75" hidden="1" customHeight="1" x14ac:dyDescent="0.2">
      <c r="G138" s="74" t="s">
        <v>557</v>
      </c>
      <c r="H138" s="83" t="s">
        <v>737</v>
      </c>
      <c r="I138" s="84"/>
      <c r="J138" s="84"/>
      <c r="K138" s="87"/>
    </row>
    <row r="139" spans="7:11" ht="34.5" customHeight="1" x14ac:dyDescent="0.2">
      <c r="G139" s="74" t="s">
        <v>557</v>
      </c>
      <c r="H139" s="83" t="s">
        <v>738</v>
      </c>
      <c r="I139" s="84">
        <v>5983100</v>
      </c>
      <c r="J139" s="84"/>
      <c r="K139" s="87"/>
    </row>
    <row r="140" spans="7:11" ht="63.75" hidden="1" x14ac:dyDescent="0.2">
      <c r="G140" s="74" t="s">
        <v>557</v>
      </c>
      <c r="H140" s="83" t="s">
        <v>562</v>
      </c>
      <c r="I140" s="84"/>
      <c r="J140" s="84"/>
      <c r="K140" s="78"/>
    </row>
    <row r="141" spans="7:11" ht="42" hidden="1" customHeight="1" x14ac:dyDescent="0.2">
      <c r="G141" s="74" t="s">
        <v>557</v>
      </c>
      <c r="H141" s="83" t="s">
        <v>739</v>
      </c>
      <c r="I141" s="84"/>
      <c r="J141" s="84"/>
      <c r="K141" s="78"/>
    </row>
    <row r="142" spans="7:11" ht="63.75" hidden="1" x14ac:dyDescent="0.2">
      <c r="G142" s="74" t="s">
        <v>557</v>
      </c>
      <c r="H142" s="83" t="s">
        <v>563</v>
      </c>
      <c r="I142" s="84"/>
      <c r="J142" s="84"/>
      <c r="K142" s="78"/>
    </row>
    <row r="143" spans="7:11" ht="51" hidden="1" x14ac:dyDescent="0.2">
      <c r="G143" s="74" t="s">
        <v>557</v>
      </c>
      <c r="H143" s="75" t="s">
        <v>564</v>
      </c>
      <c r="I143" s="84"/>
      <c r="J143" s="84"/>
      <c r="K143" s="78"/>
    </row>
    <row r="144" spans="7:11" ht="60.75" customHeight="1" x14ac:dyDescent="0.2">
      <c r="G144" s="74" t="s">
        <v>557</v>
      </c>
      <c r="H144" s="75" t="s">
        <v>806</v>
      </c>
      <c r="I144" s="84">
        <v>12000000</v>
      </c>
      <c r="J144" s="84"/>
      <c r="K144" s="78"/>
    </row>
    <row r="145" spans="7:14" ht="33" customHeight="1" x14ac:dyDescent="0.2">
      <c r="G145" s="71" t="s">
        <v>565</v>
      </c>
      <c r="H145" s="72" t="s">
        <v>566</v>
      </c>
      <c r="I145" s="69">
        <f>+I148+I150+I162+I168+I146+I164+I172</f>
        <v>10616394.6</v>
      </c>
      <c r="J145" s="69">
        <f>+J148+J150+J162+J168+J146+J164+J172</f>
        <v>0</v>
      </c>
      <c r="K145" s="69">
        <f>+K148+K150+K162+K168+K146+K164+K172</f>
        <v>0</v>
      </c>
    </row>
    <row r="146" spans="7:14" ht="63.75" hidden="1" x14ac:dyDescent="0.2">
      <c r="G146" s="88" t="s">
        <v>567</v>
      </c>
      <c r="H146" s="89" t="s">
        <v>568</v>
      </c>
      <c r="I146" s="90">
        <f>I147</f>
        <v>0</v>
      </c>
      <c r="J146" s="90">
        <f>J147</f>
        <v>0</v>
      </c>
      <c r="K146" s="90">
        <f>K147</f>
        <v>0</v>
      </c>
      <c r="L146" s="91"/>
      <c r="M146" s="91"/>
      <c r="N146" s="91"/>
    </row>
    <row r="147" spans="7:14" ht="63.75" hidden="1" x14ac:dyDescent="0.2">
      <c r="G147" s="88" t="s">
        <v>567</v>
      </c>
      <c r="H147" s="89" t="s">
        <v>569</v>
      </c>
      <c r="I147" s="90"/>
      <c r="J147" s="90"/>
      <c r="K147" s="90"/>
    </row>
    <row r="148" spans="7:14" ht="38.25" hidden="1" x14ac:dyDescent="0.2">
      <c r="G148" s="74" t="s">
        <v>570</v>
      </c>
      <c r="H148" s="82" t="s">
        <v>571</v>
      </c>
      <c r="I148" s="78">
        <f>I149</f>
        <v>0</v>
      </c>
      <c r="J148" s="78">
        <f>J149</f>
        <v>0</v>
      </c>
      <c r="K148" s="78">
        <f>K149</f>
        <v>0</v>
      </c>
    </row>
    <row r="149" spans="7:14" ht="38.25" hidden="1" x14ac:dyDescent="0.2">
      <c r="G149" s="74" t="s">
        <v>572</v>
      </c>
      <c r="H149" s="82" t="s">
        <v>573</v>
      </c>
      <c r="I149" s="78">
        <v>0</v>
      </c>
      <c r="J149" s="78">
        <v>0</v>
      </c>
      <c r="K149" s="78">
        <v>0</v>
      </c>
    </row>
    <row r="150" spans="7:14" ht="25.5" x14ac:dyDescent="0.2">
      <c r="G150" s="71" t="s">
        <v>574</v>
      </c>
      <c r="H150" s="72" t="s">
        <v>575</v>
      </c>
      <c r="I150" s="69">
        <f>I151+I152+I153+I154+I155+I156+I157+I158+I160+I161+I159</f>
        <v>9945031.1500000004</v>
      </c>
      <c r="J150" s="69">
        <f>J151+J152+J153+J154+J155+J156+J157+J158+J160+J161+J159</f>
        <v>0</v>
      </c>
      <c r="K150" s="69">
        <f>K151+K152+K153+K154+K155+K156+K157+K158+K160+K161+K159</f>
        <v>0</v>
      </c>
    </row>
    <row r="151" spans="7:14" ht="55.5" hidden="1" customHeight="1" x14ac:dyDescent="0.2">
      <c r="G151" s="74" t="s">
        <v>576</v>
      </c>
      <c r="H151" s="75" t="s">
        <v>577</v>
      </c>
      <c r="I151" s="78"/>
      <c r="J151" s="78"/>
      <c r="K151" s="78"/>
    </row>
    <row r="152" spans="7:14" ht="25.5" hidden="1" x14ac:dyDescent="0.2">
      <c r="G152" s="92" t="s">
        <v>578</v>
      </c>
      <c r="H152" s="75" t="s">
        <v>807</v>
      </c>
      <c r="I152" s="78"/>
      <c r="J152" s="78"/>
      <c r="K152" s="78"/>
    </row>
    <row r="153" spans="7:14" ht="69" hidden="1" customHeight="1" x14ac:dyDescent="0.2">
      <c r="G153" s="74" t="s">
        <v>576</v>
      </c>
      <c r="H153" s="75" t="s">
        <v>579</v>
      </c>
      <c r="I153" s="78"/>
      <c r="J153" s="78"/>
      <c r="K153" s="78"/>
    </row>
    <row r="154" spans="7:14" ht="94.5" hidden="1" customHeight="1" x14ac:dyDescent="0.2">
      <c r="G154" s="74" t="s">
        <v>576</v>
      </c>
      <c r="H154" s="75" t="s">
        <v>580</v>
      </c>
      <c r="I154" s="78"/>
      <c r="J154" s="78"/>
      <c r="K154" s="78"/>
    </row>
    <row r="155" spans="7:14" ht="53.25" hidden="1" customHeight="1" x14ac:dyDescent="0.2">
      <c r="G155" s="74" t="s">
        <v>581</v>
      </c>
      <c r="H155" s="75" t="s">
        <v>582</v>
      </c>
      <c r="I155" s="78"/>
      <c r="J155" s="78"/>
      <c r="K155" s="78"/>
    </row>
    <row r="156" spans="7:14" ht="53.25" hidden="1" customHeight="1" x14ac:dyDescent="0.2">
      <c r="G156" s="74" t="s">
        <v>576</v>
      </c>
      <c r="H156" s="75" t="s">
        <v>583</v>
      </c>
      <c r="I156" s="78"/>
      <c r="J156" s="78"/>
      <c r="K156" s="78"/>
    </row>
    <row r="157" spans="7:14" ht="38.25" hidden="1" x14ac:dyDescent="0.2">
      <c r="G157" s="74" t="s">
        <v>576</v>
      </c>
      <c r="H157" s="75" t="s">
        <v>584</v>
      </c>
      <c r="I157" s="78"/>
      <c r="J157" s="78"/>
      <c r="K157" s="78"/>
    </row>
    <row r="158" spans="7:14" ht="31.5" customHeight="1" x14ac:dyDescent="0.2">
      <c r="G158" s="74" t="s">
        <v>576</v>
      </c>
      <c r="H158" s="75" t="s">
        <v>585</v>
      </c>
      <c r="I158" s="76">
        <v>-2055100</v>
      </c>
      <c r="J158" s="76"/>
      <c r="K158" s="76"/>
      <c r="L158" s="91"/>
      <c r="M158" s="91"/>
    </row>
    <row r="159" spans="7:14" ht="116.25" customHeight="1" x14ac:dyDescent="0.2">
      <c r="G159" s="74" t="s">
        <v>576</v>
      </c>
      <c r="H159" s="75" t="s">
        <v>586</v>
      </c>
      <c r="I159" s="78">
        <v>267707.15000000002</v>
      </c>
      <c r="J159" s="78"/>
      <c r="K159" s="78"/>
    </row>
    <row r="160" spans="7:14" ht="38.25" hidden="1" x14ac:dyDescent="0.2">
      <c r="G160" s="74" t="s">
        <v>576</v>
      </c>
      <c r="H160" s="75" t="s">
        <v>587</v>
      </c>
      <c r="I160" s="78"/>
      <c r="J160" s="78"/>
      <c r="K160" s="78"/>
    </row>
    <row r="161" spans="7:12" ht="76.5" x14ac:dyDescent="0.2">
      <c r="G161" s="74" t="s">
        <v>576</v>
      </c>
      <c r="H161" s="75" t="s">
        <v>588</v>
      </c>
      <c r="I161" s="78">
        <v>11732424</v>
      </c>
      <c r="J161" s="78"/>
      <c r="K161" s="78"/>
      <c r="L161" s="91"/>
    </row>
    <row r="162" spans="7:12" ht="54" customHeight="1" x14ac:dyDescent="0.2">
      <c r="G162" s="74" t="s">
        <v>589</v>
      </c>
      <c r="H162" s="82" t="s">
        <v>590</v>
      </c>
      <c r="I162" s="78">
        <f>I163</f>
        <v>-865454</v>
      </c>
      <c r="J162" s="78">
        <f>J163</f>
        <v>0</v>
      </c>
      <c r="K162" s="78">
        <f>K163</f>
        <v>0</v>
      </c>
    </row>
    <row r="163" spans="7:12" ht="58.5" customHeight="1" x14ac:dyDescent="0.2">
      <c r="G163" s="74" t="s">
        <v>591</v>
      </c>
      <c r="H163" s="82" t="s">
        <v>592</v>
      </c>
      <c r="I163" s="78">
        <v>-865454</v>
      </c>
      <c r="J163" s="78"/>
      <c r="K163" s="78"/>
    </row>
    <row r="164" spans="7:12" ht="60.75" customHeight="1" x14ac:dyDescent="0.2">
      <c r="G164" s="74" t="s">
        <v>593</v>
      </c>
      <c r="H164" s="82" t="s">
        <v>594</v>
      </c>
      <c r="I164" s="76">
        <f>I165</f>
        <v>1462310.45</v>
      </c>
      <c r="J164" s="76">
        <f>J165</f>
        <v>0</v>
      </c>
      <c r="K164" s="76">
        <f>K165</f>
        <v>0</v>
      </c>
    </row>
    <row r="165" spans="7:12" ht="58.5" customHeight="1" x14ac:dyDescent="0.2">
      <c r="G165" s="74" t="s">
        <v>595</v>
      </c>
      <c r="H165" s="82" t="s">
        <v>596</v>
      </c>
      <c r="I165" s="76">
        <v>1462310.45</v>
      </c>
      <c r="J165" s="76"/>
      <c r="K165" s="76"/>
    </row>
    <row r="166" spans="7:12" ht="38.25" hidden="1" x14ac:dyDescent="0.2">
      <c r="G166" s="74" t="s">
        <v>597</v>
      </c>
      <c r="H166" s="82" t="s">
        <v>598</v>
      </c>
      <c r="I166" s="76"/>
      <c r="J166" s="76"/>
      <c r="K166" s="76"/>
    </row>
    <row r="167" spans="7:12" ht="38.25" hidden="1" x14ac:dyDescent="0.2">
      <c r="G167" s="74" t="s">
        <v>599</v>
      </c>
      <c r="H167" s="82" t="s">
        <v>600</v>
      </c>
      <c r="I167" s="76"/>
      <c r="J167" s="76"/>
      <c r="K167" s="76"/>
    </row>
    <row r="168" spans="7:12" hidden="1" x14ac:dyDescent="0.2">
      <c r="G168" s="92" t="s">
        <v>601</v>
      </c>
      <c r="H168" s="68" t="s">
        <v>602</v>
      </c>
      <c r="I168" s="76"/>
      <c r="J168" s="76"/>
      <c r="K168" s="76"/>
    </row>
    <row r="169" spans="7:12" hidden="1" x14ac:dyDescent="0.2">
      <c r="G169" s="92" t="s">
        <v>603</v>
      </c>
      <c r="H169" s="75" t="s">
        <v>604</v>
      </c>
      <c r="I169" s="76"/>
      <c r="J169" s="76"/>
      <c r="K169" s="76"/>
    </row>
    <row r="170" spans="7:12" ht="38.25" hidden="1" x14ac:dyDescent="0.2">
      <c r="G170" s="92" t="s">
        <v>603</v>
      </c>
      <c r="H170" s="75" t="s">
        <v>605</v>
      </c>
      <c r="I170" s="78">
        <v>0</v>
      </c>
      <c r="J170" s="78">
        <v>0</v>
      </c>
      <c r="K170" s="78">
        <v>0</v>
      </c>
    </row>
    <row r="171" spans="7:12" ht="76.5" hidden="1" x14ac:dyDescent="0.2">
      <c r="G171" s="92" t="s">
        <v>606</v>
      </c>
      <c r="H171" s="75" t="s">
        <v>607</v>
      </c>
      <c r="I171" s="78">
        <v>0</v>
      </c>
      <c r="J171" s="78">
        <v>0</v>
      </c>
      <c r="K171" s="78">
        <v>0</v>
      </c>
    </row>
    <row r="172" spans="7:12" ht="30" customHeight="1" x14ac:dyDescent="0.2">
      <c r="G172" s="67" t="s">
        <v>527</v>
      </c>
      <c r="H172" s="68" t="s">
        <v>608</v>
      </c>
      <c r="I172" s="69">
        <f>I173</f>
        <v>74507</v>
      </c>
      <c r="J172" s="69">
        <f>J173</f>
        <v>0</v>
      </c>
      <c r="K172" s="69">
        <f>K173</f>
        <v>0</v>
      </c>
    </row>
    <row r="173" spans="7:12" ht="22.5" customHeight="1" x14ac:dyDescent="0.2">
      <c r="G173" s="71" t="s">
        <v>565</v>
      </c>
      <c r="H173" s="72" t="s">
        <v>566</v>
      </c>
      <c r="I173" s="69">
        <f>I176+I174+I175+I166</f>
        <v>74507</v>
      </c>
      <c r="J173" s="69">
        <f>J176+J174+J175+J166</f>
        <v>0</v>
      </c>
      <c r="K173" s="69">
        <f>K176+K174+K175+K166</f>
        <v>0</v>
      </c>
    </row>
    <row r="174" spans="7:12" ht="32.25" hidden="1" customHeight="1" x14ac:dyDescent="0.2">
      <c r="G174" s="74" t="s">
        <v>576</v>
      </c>
      <c r="H174" s="75" t="s">
        <v>609</v>
      </c>
      <c r="I174" s="78"/>
      <c r="J174" s="78"/>
      <c r="K174" s="78"/>
    </row>
    <row r="175" spans="7:12" ht="96.75" hidden="1" customHeight="1" x14ac:dyDescent="0.2">
      <c r="G175" s="74" t="s">
        <v>576</v>
      </c>
      <c r="H175" s="75" t="s">
        <v>580</v>
      </c>
      <c r="I175" s="78"/>
      <c r="J175" s="78"/>
      <c r="K175" s="78"/>
    </row>
    <row r="176" spans="7:12" ht="51" x14ac:dyDescent="0.2">
      <c r="G176" s="74" t="s">
        <v>610</v>
      </c>
      <c r="H176" s="82" t="s">
        <v>611</v>
      </c>
      <c r="I176" s="76">
        <f>I177</f>
        <v>74507</v>
      </c>
      <c r="J176" s="76">
        <f>J177</f>
        <v>0</v>
      </c>
      <c r="K176" s="76">
        <f>K177</f>
        <v>0</v>
      </c>
    </row>
    <row r="177" spans="7:11" ht="51" x14ac:dyDescent="0.2">
      <c r="G177" s="74" t="s">
        <v>612</v>
      </c>
      <c r="H177" s="82" t="s">
        <v>613</v>
      </c>
      <c r="I177" s="76">
        <v>74507</v>
      </c>
      <c r="J177" s="76"/>
      <c r="K177" s="76"/>
    </row>
    <row r="178" spans="7:11" ht="19.5" customHeight="1" x14ac:dyDescent="0.2">
      <c r="G178" s="67" t="s">
        <v>753</v>
      </c>
      <c r="H178" s="93" t="s">
        <v>5</v>
      </c>
      <c r="I178" s="79">
        <f>I179+I181+I182</f>
        <v>792185</v>
      </c>
      <c r="J178" s="79">
        <f>J179+J181</f>
        <v>0</v>
      </c>
      <c r="K178" s="79">
        <f>K179+K181</f>
        <v>0</v>
      </c>
    </row>
    <row r="179" spans="7:11" ht="51" hidden="1" x14ac:dyDescent="0.2">
      <c r="G179" s="74" t="s">
        <v>614</v>
      </c>
      <c r="H179" s="82" t="s">
        <v>615</v>
      </c>
      <c r="I179" s="78">
        <f>I180</f>
        <v>0</v>
      </c>
      <c r="J179" s="78">
        <f>J180</f>
        <v>0</v>
      </c>
      <c r="K179" s="78">
        <f>K180</f>
        <v>0</v>
      </c>
    </row>
    <row r="180" spans="7:11" ht="51" hidden="1" x14ac:dyDescent="0.2">
      <c r="G180" s="74" t="s">
        <v>616</v>
      </c>
      <c r="H180" s="82" t="s">
        <v>617</v>
      </c>
      <c r="I180" s="78"/>
      <c r="J180" s="78"/>
      <c r="K180" s="78"/>
    </row>
    <row r="181" spans="7:11" ht="57.75" hidden="1" customHeight="1" x14ac:dyDescent="0.2">
      <c r="G181" s="80" t="s">
        <v>618</v>
      </c>
      <c r="H181" s="81" t="s">
        <v>619</v>
      </c>
      <c r="I181" s="78"/>
      <c r="J181" s="78"/>
      <c r="K181" s="78"/>
    </row>
    <row r="182" spans="7:11" ht="70.5" customHeight="1" x14ac:dyDescent="0.2">
      <c r="G182" s="80" t="s">
        <v>752</v>
      </c>
      <c r="H182" s="94" t="s">
        <v>782</v>
      </c>
      <c r="I182" s="78">
        <v>792185</v>
      </c>
      <c r="J182" s="78"/>
      <c r="K182" s="78"/>
    </row>
    <row r="183" spans="7:11" ht="18.75" customHeight="1" x14ac:dyDescent="0.2">
      <c r="G183" s="95"/>
      <c r="H183" s="68" t="s">
        <v>620</v>
      </c>
      <c r="I183" s="96">
        <f>I19+I117</f>
        <v>34608015.870000005</v>
      </c>
      <c r="J183" s="96">
        <f>J19+J117</f>
        <v>5000000</v>
      </c>
      <c r="K183" s="96">
        <f>K19+K117</f>
        <v>0</v>
      </c>
    </row>
    <row r="185" spans="7:11" x14ac:dyDescent="0.2">
      <c r="J185" s="91"/>
      <c r="K185" s="91"/>
    </row>
  </sheetData>
  <mergeCells count="18">
    <mergeCell ref="G14:K14"/>
    <mergeCell ref="G16:G18"/>
    <mergeCell ref="H16:H18"/>
    <mergeCell ref="I16:I18"/>
    <mergeCell ref="J16:J18"/>
    <mergeCell ref="K16:K18"/>
    <mergeCell ref="G12:K12"/>
    <mergeCell ref="J1:K1"/>
    <mergeCell ref="J2:K2"/>
    <mergeCell ref="J3:K3"/>
    <mergeCell ref="J4:K4"/>
    <mergeCell ref="I5:K5"/>
    <mergeCell ref="H6:K6"/>
    <mergeCell ref="H7:K7"/>
    <mergeCell ref="H8:K8"/>
    <mergeCell ref="H9:K9"/>
    <mergeCell ref="A10:K10"/>
    <mergeCell ref="G11:K11"/>
  </mergeCells>
  <pageMargins left="0.78740157480314965" right="0.19685039370078741" top="0.19685039370078741" bottom="7.874015748031496E-2" header="0.15748031496062992" footer="0.23622047244094491"/>
  <pageSetup paperSize="9"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65"/>
  <sheetViews>
    <sheetView showGridLines="0" topLeftCell="A424" zoomScale="90" zoomScaleNormal="90" zoomScaleSheetLayoutView="90" workbookViewId="0">
      <selection activeCell="G96" sqref="G96"/>
    </sheetView>
  </sheetViews>
  <sheetFormatPr defaultRowHeight="15.75" outlineLevelRow="4" x14ac:dyDescent="0.25"/>
  <cols>
    <col min="1" max="1" width="40" style="98" customWidth="1"/>
    <col min="2" max="2" width="6.85546875" style="98" customWidth="1"/>
    <col min="3" max="4" width="5.5703125" style="99" customWidth="1"/>
    <col min="5" max="5" width="14" style="99" customWidth="1"/>
    <col min="6" max="6" width="7.7109375" style="98" customWidth="1"/>
    <col min="7" max="9" width="20.140625" style="98" customWidth="1"/>
    <col min="10" max="10" width="9.140625" style="98" customWidth="1"/>
    <col min="11" max="16384" width="9.140625" style="98"/>
  </cols>
  <sheetData>
    <row r="1" spans="1:10" x14ac:dyDescent="0.25">
      <c r="A1" s="116"/>
      <c r="B1" s="116"/>
      <c r="C1" s="116"/>
      <c r="D1" s="116"/>
      <c r="E1" s="117"/>
      <c r="F1" s="116"/>
      <c r="G1" s="15"/>
      <c r="H1" s="161" t="s">
        <v>306</v>
      </c>
      <c r="I1" s="161"/>
    </row>
    <row r="2" spans="1:10" x14ac:dyDescent="0.25">
      <c r="A2" s="116"/>
      <c r="B2" s="116"/>
      <c r="C2" s="116"/>
      <c r="D2" s="116"/>
      <c r="E2" s="117"/>
      <c r="F2" s="116"/>
      <c r="G2" s="15"/>
      <c r="H2" s="161" t="s">
        <v>7</v>
      </c>
      <c r="I2" s="161"/>
    </row>
    <row r="3" spans="1:10" x14ac:dyDescent="0.25">
      <c r="A3" s="116"/>
      <c r="B3" s="116"/>
      <c r="C3" s="116"/>
      <c r="D3" s="116"/>
      <c r="E3" s="117"/>
      <c r="F3" s="116"/>
      <c r="G3" s="15"/>
      <c r="H3" s="161" t="s">
        <v>0</v>
      </c>
      <c r="I3" s="161"/>
    </row>
    <row r="4" spans="1:10" x14ac:dyDescent="0.25">
      <c r="A4" s="116"/>
      <c r="B4" s="116"/>
      <c r="C4" s="116"/>
      <c r="D4" s="116"/>
      <c r="E4" s="117"/>
      <c r="F4" s="116"/>
      <c r="G4" s="15"/>
      <c r="H4" s="161" t="s">
        <v>781</v>
      </c>
      <c r="I4" s="161"/>
    </row>
    <row r="5" spans="1:10" ht="90" customHeight="1" x14ac:dyDescent="0.25">
      <c r="A5" s="116"/>
      <c r="B5" s="116"/>
      <c r="C5" s="116"/>
      <c r="D5" s="116"/>
      <c r="E5" s="117"/>
      <c r="F5" s="116"/>
      <c r="G5" s="162" t="s">
        <v>305</v>
      </c>
      <c r="H5" s="162"/>
      <c r="I5" s="162"/>
    </row>
    <row r="6" spans="1:10" x14ac:dyDescent="0.25">
      <c r="A6" s="115"/>
      <c r="B6" s="115"/>
      <c r="C6" s="114"/>
      <c r="D6" s="1"/>
      <c r="E6" s="113"/>
      <c r="F6" s="2"/>
      <c r="G6" s="175" t="s">
        <v>784</v>
      </c>
      <c r="H6" s="177"/>
      <c r="I6" s="177"/>
    </row>
    <row r="7" spans="1:10" x14ac:dyDescent="0.25">
      <c r="A7" s="115"/>
      <c r="B7" s="115"/>
      <c r="C7" s="114"/>
      <c r="D7" s="1"/>
      <c r="E7" s="113"/>
      <c r="F7" s="2"/>
      <c r="G7" s="175" t="s">
        <v>7</v>
      </c>
      <c r="H7" s="177"/>
      <c r="I7" s="177"/>
    </row>
    <row r="8" spans="1:10" x14ac:dyDescent="0.25">
      <c r="A8" s="115"/>
      <c r="B8" s="115"/>
      <c r="C8" s="114"/>
      <c r="D8" s="1"/>
      <c r="E8" s="113"/>
      <c r="F8" s="2"/>
      <c r="G8" s="175" t="s">
        <v>0</v>
      </c>
      <c r="H8" s="177"/>
      <c r="I8" s="177"/>
    </row>
    <row r="9" spans="1:10" x14ac:dyDescent="0.25">
      <c r="A9" s="115"/>
      <c r="B9" s="115"/>
      <c r="C9" s="114"/>
      <c r="D9" s="1"/>
      <c r="E9" s="113"/>
      <c r="F9" s="2"/>
      <c r="G9" s="176" t="s">
        <v>1</v>
      </c>
      <c r="H9" s="176"/>
      <c r="I9" s="176"/>
    </row>
    <row r="10" spans="1:10" x14ac:dyDescent="0.25">
      <c r="A10" s="115"/>
      <c r="B10" s="115"/>
      <c r="C10" s="114"/>
      <c r="D10" s="1"/>
      <c r="E10" s="113"/>
      <c r="F10" s="176" t="s">
        <v>8</v>
      </c>
      <c r="G10" s="176"/>
      <c r="H10" s="176"/>
      <c r="I10" s="176"/>
    </row>
    <row r="11" spans="1:10" x14ac:dyDescent="0.25">
      <c r="A11" s="115"/>
      <c r="B11" s="115"/>
      <c r="C11" s="114"/>
      <c r="D11" s="1"/>
      <c r="E11" s="113"/>
      <c r="F11" s="176" t="s">
        <v>2</v>
      </c>
      <c r="G11" s="176"/>
      <c r="H11" s="176"/>
      <c r="I11" s="176"/>
    </row>
    <row r="12" spans="1:10" x14ac:dyDescent="0.25">
      <c r="A12" s="115"/>
      <c r="B12" s="115"/>
      <c r="C12" s="114"/>
      <c r="D12" s="1"/>
      <c r="E12" s="113"/>
      <c r="F12" s="175" t="s">
        <v>3</v>
      </c>
      <c r="G12" s="175"/>
      <c r="H12" s="175"/>
      <c r="I12" s="175"/>
    </row>
    <row r="14" spans="1:10" ht="33" customHeight="1" x14ac:dyDescent="0.25">
      <c r="A14" s="178" t="s">
        <v>748</v>
      </c>
      <c r="B14" s="178"/>
      <c r="C14" s="178"/>
      <c r="D14" s="178"/>
      <c r="E14" s="178"/>
      <c r="F14" s="178"/>
      <c r="G14" s="178"/>
      <c r="H14" s="178"/>
      <c r="I14" s="178"/>
    </row>
    <row r="15" spans="1:10" x14ac:dyDescent="0.25">
      <c r="A15" s="174" t="s">
        <v>10</v>
      </c>
      <c r="B15" s="174"/>
      <c r="C15" s="174"/>
      <c r="D15" s="174"/>
      <c r="E15" s="174"/>
      <c r="F15" s="174"/>
      <c r="G15" s="174"/>
      <c r="H15" s="174"/>
      <c r="I15" s="174"/>
      <c r="J15" s="100"/>
    </row>
    <row r="16" spans="1:10" ht="31.5" customHeight="1" x14ac:dyDescent="0.25">
      <c r="A16" s="111" t="s">
        <v>721</v>
      </c>
      <c r="B16" s="111" t="s">
        <v>12</v>
      </c>
      <c r="C16" s="112" t="s">
        <v>13</v>
      </c>
      <c r="D16" s="112" t="s">
        <v>14</v>
      </c>
      <c r="E16" s="112" t="s">
        <v>720</v>
      </c>
      <c r="F16" s="111" t="s">
        <v>16</v>
      </c>
      <c r="G16" s="4" t="s">
        <v>17</v>
      </c>
      <c r="H16" s="4" t="s">
        <v>18</v>
      </c>
      <c r="I16" s="4" t="s">
        <v>19</v>
      </c>
      <c r="J16" s="100"/>
    </row>
    <row r="17" spans="1:10" x14ac:dyDescent="0.25">
      <c r="A17" s="111">
        <v>1</v>
      </c>
      <c r="B17" s="111">
        <v>2</v>
      </c>
      <c r="C17" s="112" t="s">
        <v>21</v>
      </c>
      <c r="D17" s="112" t="s">
        <v>22</v>
      </c>
      <c r="E17" s="112">
        <v>5</v>
      </c>
      <c r="F17" s="111">
        <v>6</v>
      </c>
      <c r="G17" s="111">
        <v>7</v>
      </c>
      <c r="H17" s="111">
        <v>8</v>
      </c>
      <c r="I17" s="111">
        <v>9</v>
      </c>
      <c r="J17" s="100"/>
    </row>
    <row r="18" spans="1:10" ht="37.5" hidden="1" customHeight="1" x14ac:dyDescent="0.25">
      <c r="A18" s="5" t="s">
        <v>28</v>
      </c>
      <c r="B18" s="118" t="s">
        <v>29</v>
      </c>
      <c r="C18" s="119"/>
      <c r="D18" s="119"/>
      <c r="E18" s="119"/>
      <c r="F18" s="118"/>
      <c r="G18" s="120">
        <f>G19</f>
        <v>0</v>
      </c>
      <c r="H18" s="120">
        <f t="shared" ref="H18:I18" si="0">H19</f>
        <v>0</v>
      </c>
      <c r="I18" s="120">
        <f t="shared" si="0"/>
        <v>0</v>
      </c>
      <c r="J18" s="100"/>
    </row>
    <row r="19" spans="1:10" hidden="1" outlineLevel="1" x14ac:dyDescent="0.25">
      <c r="A19" s="97" t="s">
        <v>30</v>
      </c>
      <c r="B19" s="107" t="s">
        <v>29</v>
      </c>
      <c r="C19" s="108" t="s">
        <v>31</v>
      </c>
      <c r="D19" s="108"/>
      <c r="E19" s="108"/>
      <c r="F19" s="107"/>
      <c r="G19" s="106">
        <f>G20+G24</f>
        <v>0</v>
      </c>
      <c r="H19" s="106">
        <f t="shared" ref="H19:I19" si="1">H20+H24</f>
        <v>0</v>
      </c>
      <c r="I19" s="106">
        <f t="shared" si="1"/>
        <v>0</v>
      </c>
      <c r="J19" s="100"/>
    </row>
    <row r="20" spans="1:10" ht="72.75" hidden="1" customHeight="1" outlineLevel="2" x14ac:dyDescent="0.25">
      <c r="A20" s="109" t="s">
        <v>32</v>
      </c>
      <c r="B20" s="107" t="s">
        <v>29</v>
      </c>
      <c r="C20" s="108" t="s">
        <v>31</v>
      </c>
      <c r="D20" s="108" t="s">
        <v>33</v>
      </c>
      <c r="E20" s="108"/>
      <c r="F20" s="107"/>
      <c r="G20" s="106">
        <f>G21</f>
        <v>0</v>
      </c>
      <c r="H20" s="106">
        <f t="shared" ref="H20:I20" si="2">H21</f>
        <v>0</v>
      </c>
      <c r="I20" s="106">
        <f t="shared" si="2"/>
        <v>0</v>
      </c>
      <c r="J20" s="100"/>
    </row>
    <row r="21" spans="1:10" ht="52.5" hidden="1" customHeight="1" outlineLevel="3" x14ac:dyDescent="0.25">
      <c r="A21" s="109" t="s">
        <v>34</v>
      </c>
      <c r="B21" s="107" t="s">
        <v>29</v>
      </c>
      <c r="C21" s="108" t="s">
        <v>31</v>
      </c>
      <c r="D21" s="108" t="s">
        <v>33</v>
      </c>
      <c r="E21" s="108" t="s">
        <v>719</v>
      </c>
      <c r="F21" s="107"/>
      <c r="G21" s="106">
        <f>G22</f>
        <v>0</v>
      </c>
      <c r="H21" s="106">
        <f t="shared" ref="H21:I21" si="3">H22</f>
        <v>0</v>
      </c>
      <c r="I21" s="106">
        <f t="shared" si="3"/>
        <v>0</v>
      </c>
      <c r="J21" s="100"/>
    </row>
    <row r="22" spans="1:10" ht="121.5" hidden="1" customHeight="1" outlineLevel="3" x14ac:dyDescent="0.25">
      <c r="A22" s="109" t="s">
        <v>35</v>
      </c>
      <c r="B22" s="107" t="s">
        <v>29</v>
      </c>
      <c r="C22" s="108" t="s">
        <v>31</v>
      </c>
      <c r="D22" s="108" t="s">
        <v>33</v>
      </c>
      <c r="E22" s="108" t="s">
        <v>719</v>
      </c>
      <c r="F22" s="107">
        <v>100</v>
      </c>
      <c r="G22" s="106">
        <f>G23</f>
        <v>0</v>
      </c>
      <c r="H22" s="106">
        <f t="shared" ref="H22:I22" si="4">H23</f>
        <v>0</v>
      </c>
      <c r="I22" s="106">
        <f t="shared" si="4"/>
        <v>0</v>
      </c>
      <c r="J22" s="100"/>
    </row>
    <row r="23" spans="1:10" ht="47.25" hidden="1" outlineLevel="4" x14ac:dyDescent="0.25">
      <c r="A23" s="109" t="s">
        <v>37</v>
      </c>
      <c r="B23" s="107" t="s">
        <v>29</v>
      </c>
      <c r="C23" s="108" t="s">
        <v>31</v>
      </c>
      <c r="D23" s="108" t="s">
        <v>33</v>
      </c>
      <c r="E23" s="108" t="s">
        <v>719</v>
      </c>
      <c r="F23" s="107" t="s">
        <v>38</v>
      </c>
      <c r="G23" s="106"/>
      <c r="H23" s="106"/>
      <c r="I23" s="106"/>
      <c r="J23" s="100"/>
    </row>
    <row r="24" spans="1:10" ht="88.5" hidden="1" customHeight="1" outlineLevel="2" x14ac:dyDescent="0.25">
      <c r="A24" s="109" t="s">
        <v>39</v>
      </c>
      <c r="B24" s="107" t="s">
        <v>29</v>
      </c>
      <c r="C24" s="108" t="s">
        <v>31</v>
      </c>
      <c r="D24" s="108" t="s">
        <v>40</v>
      </c>
      <c r="E24" s="108"/>
      <c r="F24" s="107"/>
      <c r="G24" s="106">
        <f>G25+G30</f>
        <v>0</v>
      </c>
      <c r="H24" s="106">
        <f t="shared" ref="H24:I24" si="5">H25+H30</f>
        <v>0</v>
      </c>
      <c r="I24" s="106">
        <f t="shared" si="5"/>
        <v>0</v>
      </c>
      <c r="J24" s="100"/>
    </row>
    <row r="25" spans="1:10" ht="47.25" hidden="1" outlineLevel="3" x14ac:dyDescent="0.25">
      <c r="A25" s="109" t="s">
        <v>41</v>
      </c>
      <c r="B25" s="107" t="s">
        <v>29</v>
      </c>
      <c r="C25" s="108" t="s">
        <v>31</v>
      </c>
      <c r="D25" s="108" t="s">
        <v>40</v>
      </c>
      <c r="E25" s="108" t="s">
        <v>625</v>
      </c>
      <c r="F25" s="107"/>
      <c r="G25" s="106">
        <f>G26+G28</f>
        <v>0</v>
      </c>
      <c r="H25" s="106">
        <f t="shared" ref="H25:I25" si="6">H26+H28</f>
        <v>0</v>
      </c>
      <c r="I25" s="106">
        <f t="shared" si="6"/>
        <v>0</v>
      </c>
      <c r="J25" s="100"/>
    </row>
    <row r="26" spans="1:10" ht="118.5" hidden="1" customHeight="1" outlineLevel="3" x14ac:dyDescent="0.25">
      <c r="A26" s="109" t="s">
        <v>35</v>
      </c>
      <c r="B26" s="107" t="s">
        <v>29</v>
      </c>
      <c r="C26" s="108" t="s">
        <v>31</v>
      </c>
      <c r="D26" s="108" t="s">
        <v>40</v>
      </c>
      <c r="E26" s="108" t="s">
        <v>625</v>
      </c>
      <c r="F26" s="107">
        <v>100</v>
      </c>
      <c r="G26" s="106">
        <f>G27</f>
        <v>0</v>
      </c>
      <c r="H26" s="106">
        <f t="shared" ref="H26:I26" si="7">H27</f>
        <v>0</v>
      </c>
      <c r="I26" s="106">
        <f t="shared" si="7"/>
        <v>0</v>
      </c>
      <c r="J26" s="100"/>
    </row>
    <row r="27" spans="1:10" ht="47.25" hidden="1" outlineLevel="4" x14ac:dyDescent="0.25">
      <c r="A27" s="109" t="s">
        <v>37</v>
      </c>
      <c r="B27" s="107" t="s">
        <v>29</v>
      </c>
      <c r="C27" s="108" t="s">
        <v>31</v>
      </c>
      <c r="D27" s="108" t="s">
        <v>40</v>
      </c>
      <c r="E27" s="108" t="s">
        <v>625</v>
      </c>
      <c r="F27" s="107" t="s">
        <v>38</v>
      </c>
      <c r="G27" s="106"/>
      <c r="H27" s="106"/>
      <c r="I27" s="106"/>
      <c r="J27" s="100"/>
    </row>
    <row r="28" spans="1:10" ht="47.25" hidden="1" outlineLevel="4" x14ac:dyDescent="0.25">
      <c r="A28" s="10" t="s">
        <v>42</v>
      </c>
      <c r="B28" s="107" t="s">
        <v>29</v>
      </c>
      <c r="C28" s="108" t="s">
        <v>31</v>
      </c>
      <c r="D28" s="108" t="s">
        <v>40</v>
      </c>
      <c r="E28" s="108" t="s">
        <v>625</v>
      </c>
      <c r="F28" s="107">
        <v>200</v>
      </c>
      <c r="G28" s="106">
        <f>G29</f>
        <v>0</v>
      </c>
      <c r="H28" s="106">
        <f t="shared" ref="H28:I28" si="8">H29</f>
        <v>0</v>
      </c>
      <c r="I28" s="106">
        <f t="shared" si="8"/>
        <v>0</v>
      </c>
      <c r="J28" s="100"/>
    </row>
    <row r="29" spans="1:10" ht="47.25" hidden="1" outlineLevel="4" x14ac:dyDescent="0.25">
      <c r="A29" s="109" t="s">
        <v>44</v>
      </c>
      <c r="B29" s="107" t="s">
        <v>29</v>
      </c>
      <c r="C29" s="108" t="s">
        <v>31</v>
      </c>
      <c r="D29" s="108" t="s">
        <v>40</v>
      </c>
      <c r="E29" s="108" t="s">
        <v>625</v>
      </c>
      <c r="F29" s="107" t="s">
        <v>45</v>
      </c>
      <c r="G29" s="106"/>
      <c r="H29" s="106"/>
      <c r="I29" s="106"/>
      <c r="J29" s="100"/>
    </row>
    <row r="30" spans="1:10" ht="31.5" hidden="1" outlineLevel="3" x14ac:dyDescent="0.25">
      <c r="A30" s="109" t="s">
        <v>46</v>
      </c>
      <c r="B30" s="107" t="s">
        <v>29</v>
      </c>
      <c r="C30" s="108" t="s">
        <v>31</v>
      </c>
      <c r="D30" s="108" t="s">
        <v>40</v>
      </c>
      <c r="E30" s="108" t="s">
        <v>623</v>
      </c>
      <c r="F30" s="107"/>
      <c r="G30" s="106">
        <f>G31</f>
        <v>0</v>
      </c>
      <c r="H30" s="106">
        <f t="shared" ref="H30:I30" si="9">H31</f>
        <v>0</v>
      </c>
      <c r="I30" s="106">
        <f t="shared" si="9"/>
        <v>0</v>
      </c>
      <c r="J30" s="100"/>
    </row>
    <row r="31" spans="1:10" hidden="1" outlineLevel="3" x14ac:dyDescent="0.25">
      <c r="A31" s="10" t="s">
        <v>47</v>
      </c>
      <c r="B31" s="107" t="s">
        <v>29</v>
      </c>
      <c r="C31" s="108" t="s">
        <v>31</v>
      </c>
      <c r="D31" s="108" t="s">
        <v>40</v>
      </c>
      <c r="E31" s="108" t="s">
        <v>623</v>
      </c>
      <c r="F31" s="107">
        <v>800</v>
      </c>
      <c r="G31" s="106">
        <f>G32</f>
        <v>0</v>
      </c>
      <c r="H31" s="106">
        <f t="shared" ref="H31:I31" si="10">H32</f>
        <v>0</v>
      </c>
      <c r="I31" s="106">
        <f t="shared" si="10"/>
        <v>0</v>
      </c>
      <c r="J31" s="100"/>
    </row>
    <row r="32" spans="1:10" ht="31.5" hidden="1" outlineLevel="4" x14ac:dyDescent="0.25">
      <c r="A32" s="109" t="s">
        <v>49</v>
      </c>
      <c r="B32" s="107" t="s">
        <v>29</v>
      </c>
      <c r="C32" s="108" t="s">
        <v>31</v>
      </c>
      <c r="D32" s="108" t="s">
        <v>40</v>
      </c>
      <c r="E32" s="108" t="s">
        <v>623</v>
      </c>
      <c r="F32" s="107" t="s">
        <v>50</v>
      </c>
      <c r="G32" s="106"/>
      <c r="H32" s="106"/>
      <c r="I32" s="106"/>
      <c r="J32" s="100"/>
    </row>
    <row r="33" spans="1:10" ht="31.5" collapsed="1" x14ac:dyDescent="0.25">
      <c r="A33" s="5" t="s">
        <v>51</v>
      </c>
      <c r="B33" s="118" t="s">
        <v>52</v>
      </c>
      <c r="C33" s="119"/>
      <c r="D33" s="119"/>
      <c r="E33" s="119"/>
      <c r="F33" s="118"/>
      <c r="G33" s="120">
        <f>G34+G134</f>
        <v>16876679</v>
      </c>
      <c r="H33" s="120">
        <f t="shared" ref="H33:I33" si="11">H34+H134</f>
        <v>0</v>
      </c>
      <c r="I33" s="120">
        <f t="shared" si="11"/>
        <v>0</v>
      </c>
      <c r="J33" s="100"/>
    </row>
    <row r="34" spans="1:10" outlineLevel="1" x14ac:dyDescent="0.25">
      <c r="A34" s="97" t="s">
        <v>53</v>
      </c>
      <c r="B34" s="107" t="s">
        <v>52</v>
      </c>
      <c r="C34" s="108" t="s">
        <v>54</v>
      </c>
      <c r="D34" s="108"/>
      <c r="E34" s="108"/>
      <c r="F34" s="107"/>
      <c r="G34" s="106">
        <f>G35+G48+G79+G92+G96</f>
        <v>17742133</v>
      </c>
      <c r="H34" s="106">
        <f t="shared" ref="H34:I34" si="12">H35+H48+H79+H92+H96</f>
        <v>0</v>
      </c>
      <c r="I34" s="106">
        <f t="shared" si="12"/>
        <v>0</v>
      </c>
      <c r="J34" s="100"/>
    </row>
    <row r="35" spans="1:10" hidden="1" outlineLevel="2" x14ac:dyDescent="0.25">
      <c r="A35" s="109" t="s">
        <v>55</v>
      </c>
      <c r="B35" s="107" t="s">
        <v>52</v>
      </c>
      <c r="C35" s="108" t="s">
        <v>54</v>
      </c>
      <c r="D35" s="108" t="s">
        <v>31</v>
      </c>
      <c r="E35" s="108"/>
      <c r="F35" s="107"/>
      <c r="G35" s="106">
        <f>G36+G39+G42+G45</f>
        <v>0</v>
      </c>
      <c r="H35" s="106">
        <f t="shared" ref="H35:I35" si="13">H36+H39+H42+H45</f>
        <v>0</v>
      </c>
      <c r="I35" s="106">
        <f t="shared" si="13"/>
        <v>0</v>
      </c>
      <c r="J35" s="100"/>
    </row>
    <row r="36" spans="1:10" ht="390" hidden="1" customHeight="1" outlineLevel="3" x14ac:dyDescent="0.25">
      <c r="A36" s="109" t="s">
        <v>56</v>
      </c>
      <c r="B36" s="107" t="s">
        <v>52</v>
      </c>
      <c r="C36" s="108" t="s">
        <v>54</v>
      </c>
      <c r="D36" s="108" t="s">
        <v>31</v>
      </c>
      <c r="E36" s="108" t="s">
        <v>718</v>
      </c>
      <c r="F36" s="107"/>
      <c r="G36" s="106">
        <f>G37</f>
        <v>0</v>
      </c>
      <c r="H36" s="106">
        <f t="shared" ref="H36:I36" si="14">H37</f>
        <v>0</v>
      </c>
      <c r="I36" s="106">
        <f t="shared" si="14"/>
        <v>0</v>
      </c>
      <c r="J36" s="100"/>
    </row>
    <row r="37" spans="1:10" ht="63" hidden="1" customHeight="1" outlineLevel="3" x14ac:dyDescent="0.25">
      <c r="A37" s="10" t="s">
        <v>57</v>
      </c>
      <c r="B37" s="107" t="s">
        <v>52</v>
      </c>
      <c r="C37" s="108" t="s">
        <v>54</v>
      </c>
      <c r="D37" s="108" t="s">
        <v>31</v>
      </c>
      <c r="E37" s="108" t="s">
        <v>718</v>
      </c>
      <c r="F37" s="107">
        <v>600</v>
      </c>
      <c r="G37" s="106">
        <f>G38</f>
        <v>0</v>
      </c>
      <c r="H37" s="106">
        <f t="shared" ref="H37:I37" si="15">H38</f>
        <v>0</v>
      </c>
      <c r="I37" s="106">
        <f t="shared" si="15"/>
        <v>0</v>
      </c>
      <c r="J37" s="100"/>
    </row>
    <row r="38" spans="1:10" hidden="1" outlineLevel="4" x14ac:dyDescent="0.25">
      <c r="A38" s="109" t="s">
        <v>59</v>
      </c>
      <c r="B38" s="107" t="s">
        <v>52</v>
      </c>
      <c r="C38" s="108" t="s">
        <v>54</v>
      </c>
      <c r="D38" s="108" t="s">
        <v>31</v>
      </c>
      <c r="E38" s="108" t="s">
        <v>718</v>
      </c>
      <c r="F38" s="107" t="s">
        <v>60</v>
      </c>
      <c r="G38" s="106"/>
      <c r="H38" s="106"/>
      <c r="I38" s="106"/>
      <c r="J38" s="100"/>
    </row>
    <row r="39" spans="1:10" ht="94.5" hidden="1" outlineLevel="3" x14ac:dyDescent="0.25">
      <c r="A39" s="109" t="s">
        <v>717</v>
      </c>
      <c r="B39" s="107" t="s">
        <v>52</v>
      </c>
      <c r="C39" s="108" t="s">
        <v>54</v>
      </c>
      <c r="D39" s="108" t="s">
        <v>31</v>
      </c>
      <c r="E39" s="108" t="s">
        <v>716</v>
      </c>
      <c r="F39" s="107"/>
      <c r="G39" s="106">
        <f>G40</f>
        <v>0</v>
      </c>
      <c r="H39" s="106">
        <f t="shared" ref="H39:I39" si="16">H40</f>
        <v>0</v>
      </c>
      <c r="I39" s="106">
        <f t="shared" si="16"/>
        <v>0</v>
      </c>
      <c r="J39" s="100"/>
    </row>
    <row r="40" spans="1:10" ht="63" hidden="1" outlineLevel="3" x14ac:dyDescent="0.25">
      <c r="A40" s="10" t="s">
        <v>57</v>
      </c>
      <c r="B40" s="107" t="s">
        <v>52</v>
      </c>
      <c r="C40" s="108" t="s">
        <v>54</v>
      </c>
      <c r="D40" s="108" t="s">
        <v>31</v>
      </c>
      <c r="E40" s="108" t="s">
        <v>716</v>
      </c>
      <c r="F40" s="107">
        <v>600</v>
      </c>
      <c r="G40" s="106">
        <f>G41</f>
        <v>0</v>
      </c>
      <c r="H40" s="106">
        <f t="shared" ref="H40:I40" si="17">H41</f>
        <v>0</v>
      </c>
      <c r="I40" s="106">
        <f t="shared" si="17"/>
        <v>0</v>
      </c>
      <c r="J40" s="100"/>
    </row>
    <row r="41" spans="1:10" hidden="1" outlineLevel="4" x14ac:dyDescent="0.25">
      <c r="A41" s="109" t="s">
        <v>59</v>
      </c>
      <c r="B41" s="107" t="s">
        <v>52</v>
      </c>
      <c r="C41" s="108" t="s">
        <v>54</v>
      </c>
      <c r="D41" s="108" t="s">
        <v>31</v>
      </c>
      <c r="E41" s="108" t="s">
        <v>716</v>
      </c>
      <c r="F41" s="107" t="s">
        <v>60</v>
      </c>
      <c r="G41" s="106"/>
      <c r="H41" s="106"/>
      <c r="I41" s="106"/>
      <c r="J41" s="100"/>
    </row>
    <row r="42" spans="1:10" ht="47.25" hidden="1" outlineLevel="3" x14ac:dyDescent="0.25">
      <c r="A42" s="109" t="s">
        <v>62</v>
      </c>
      <c r="B42" s="107" t="s">
        <v>52</v>
      </c>
      <c r="C42" s="108" t="s">
        <v>54</v>
      </c>
      <c r="D42" s="108" t="s">
        <v>31</v>
      </c>
      <c r="E42" s="108" t="s">
        <v>710</v>
      </c>
      <c r="F42" s="107"/>
      <c r="G42" s="106">
        <f>G43</f>
        <v>0</v>
      </c>
      <c r="H42" s="106">
        <f t="shared" ref="H42:I42" si="18">H43</f>
        <v>0</v>
      </c>
      <c r="I42" s="106">
        <f t="shared" si="18"/>
        <v>0</v>
      </c>
      <c r="J42" s="100"/>
    </row>
    <row r="43" spans="1:10" ht="63" hidden="1" outlineLevel="3" x14ac:dyDescent="0.25">
      <c r="A43" s="10" t="s">
        <v>57</v>
      </c>
      <c r="B43" s="107" t="s">
        <v>52</v>
      </c>
      <c r="C43" s="108" t="s">
        <v>54</v>
      </c>
      <c r="D43" s="108" t="s">
        <v>31</v>
      </c>
      <c r="E43" s="108" t="s">
        <v>710</v>
      </c>
      <c r="F43" s="107">
        <v>600</v>
      </c>
      <c r="G43" s="106">
        <f>G44</f>
        <v>0</v>
      </c>
      <c r="H43" s="106">
        <f t="shared" ref="H43:I43" si="19">H44</f>
        <v>0</v>
      </c>
      <c r="I43" s="106">
        <f t="shared" si="19"/>
        <v>0</v>
      </c>
      <c r="J43" s="100"/>
    </row>
    <row r="44" spans="1:10" hidden="1" outlineLevel="4" x14ac:dyDescent="0.25">
      <c r="A44" s="109" t="s">
        <v>59</v>
      </c>
      <c r="B44" s="107" t="s">
        <v>52</v>
      </c>
      <c r="C44" s="108" t="s">
        <v>54</v>
      </c>
      <c r="D44" s="108" t="s">
        <v>31</v>
      </c>
      <c r="E44" s="108" t="s">
        <v>710</v>
      </c>
      <c r="F44" s="107" t="s">
        <v>60</v>
      </c>
      <c r="G44" s="106"/>
      <c r="H44" s="106"/>
      <c r="I44" s="106"/>
      <c r="J44" s="100"/>
    </row>
    <row r="45" spans="1:10" ht="47.25" hidden="1" outlineLevel="3" x14ac:dyDescent="0.25">
      <c r="A45" s="109" t="s">
        <v>63</v>
      </c>
      <c r="B45" s="107" t="s">
        <v>52</v>
      </c>
      <c r="C45" s="108" t="s">
        <v>54</v>
      </c>
      <c r="D45" s="108" t="s">
        <v>31</v>
      </c>
      <c r="E45" s="108" t="s">
        <v>709</v>
      </c>
      <c r="F45" s="107"/>
      <c r="G45" s="106">
        <f>G46</f>
        <v>0</v>
      </c>
      <c r="H45" s="106">
        <f t="shared" ref="H45:I45" si="20">H46</f>
        <v>0</v>
      </c>
      <c r="I45" s="106">
        <f t="shared" si="20"/>
        <v>0</v>
      </c>
      <c r="J45" s="100"/>
    </row>
    <row r="46" spans="1:10" ht="63" hidden="1" outlineLevel="3" x14ac:dyDescent="0.25">
      <c r="A46" s="10" t="s">
        <v>57</v>
      </c>
      <c r="B46" s="107" t="s">
        <v>52</v>
      </c>
      <c r="C46" s="108" t="s">
        <v>54</v>
      </c>
      <c r="D46" s="108" t="s">
        <v>31</v>
      </c>
      <c r="E46" s="108" t="s">
        <v>709</v>
      </c>
      <c r="F46" s="107">
        <v>600</v>
      </c>
      <c r="G46" s="106">
        <f>G47</f>
        <v>0</v>
      </c>
      <c r="H46" s="106">
        <f t="shared" ref="H46:I46" si="21">H47</f>
        <v>0</v>
      </c>
      <c r="I46" s="106">
        <f t="shared" si="21"/>
        <v>0</v>
      </c>
      <c r="J46" s="100"/>
    </row>
    <row r="47" spans="1:10" hidden="1" outlineLevel="4" x14ac:dyDescent="0.25">
      <c r="A47" s="109" t="s">
        <v>59</v>
      </c>
      <c r="B47" s="107" t="s">
        <v>52</v>
      </c>
      <c r="C47" s="108" t="s">
        <v>54</v>
      </c>
      <c r="D47" s="108" t="s">
        <v>31</v>
      </c>
      <c r="E47" s="108" t="s">
        <v>709</v>
      </c>
      <c r="F47" s="107" t="s">
        <v>60</v>
      </c>
      <c r="G47" s="106"/>
      <c r="H47" s="106"/>
      <c r="I47" s="106"/>
      <c r="J47" s="100"/>
    </row>
    <row r="48" spans="1:10" outlineLevel="2" collapsed="1" x14ac:dyDescent="0.25">
      <c r="A48" s="109" t="s">
        <v>64</v>
      </c>
      <c r="B48" s="107" t="s">
        <v>52</v>
      </c>
      <c r="C48" s="108" t="s">
        <v>54</v>
      </c>
      <c r="D48" s="108" t="s">
        <v>33</v>
      </c>
      <c r="E48" s="108"/>
      <c r="F48" s="107"/>
      <c r="G48" s="106">
        <f>G49+G52+G55+G58+G61+G67+G70+G73+G76+G64</f>
        <v>17715524</v>
      </c>
      <c r="H48" s="106">
        <f t="shared" ref="H48:I48" si="22">H49+H52+H55+H58+H61+H67+H70+H73+H76</f>
        <v>0</v>
      </c>
      <c r="I48" s="106">
        <f t="shared" si="22"/>
        <v>0</v>
      </c>
      <c r="J48" s="100"/>
    </row>
    <row r="49" spans="1:10" ht="47.25" hidden="1" outlineLevel="3" x14ac:dyDescent="0.25">
      <c r="A49" s="109" t="s">
        <v>307</v>
      </c>
      <c r="B49" s="107" t="s">
        <v>52</v>
      </c>
      <c r="C49" s="108" t="s">
        <v>54</v>
      </c>
      <c r="D49" s="108" t="s">
        <v>33</v>
      </c>
      <c r="E49" s="108" t="s">
        <v>715</v>
      </c>
      <c r="F49" s="107"/>
      <c r="G49" s="106">
        <f>G50</f>
        <v>0</v>
      </c>
      <c r="H49" s="106">
        <f t="shared" ref="H49:I49" si="23">H50</f>
        <v>0</v>
      </c>
      <c r="I49" s="106">
        <f t="shared" si="23"/>
        <v>0</v>
      </c>
      <c r="J49" s="100"/>
    </row>
    <row r="50" spans="1:10" ht="63" hidden="1" outlineLevel="3" x14ac:dyDescent="0.25">
      <c r="A50" s="10" t="s">
        <v>57</v>
      </c>
      <c r="B50" s="107" t="s">
        <v>52</v>
      </c>
      <c r="C50" s="108" t="s">
        <v>54</v>
      </c>
      <c r="D50" s="108" t="s">
        <v>33</v>
      </c>
      <c r="E50" s="108" t="s">
        <v>715</v>
      </c>
      <c r="F50" s="107">
        <v>600</v>
      </c>
      <c r="G50" s="106">
        <f>G51</f>
        <v>0</v>
      </c>
      <c r="H50" s="106">
        <f t="shared" ref="H50:I50" si="24">H51</f>
        <v>0</v>
      </c>
      <c r="I50" s="106">
        <f t="shared" si="24"/>
        <v>0</v>
      </c>
      <c r="J50" s="100"/>
    </row>
    <row r="51" spans="1:10" hidden="1" outlineLevel="4" x14ac:dyDescent="0.25">
      <c r="A51" s="109" t="s">
        <v>59</v>
      </c>
      <c r="B51" s="107" t="s">
        <v>52</v>
      </c>
      <c r="C51" s="108" t="s">
        <v>54</v>
      </c>
      <c r="D51" s="108" t="s">
        <v>33</v>
      </c>
      <c r="E51" s="108" t="s">
        <v>715</v>
      </c>
      <c r="F51" s="107" t="s">
        <v>60</v>
      </c>
      <c r="G51" s="106"/>
      <c r="H51" s="106"/>
      <c r="I51" s="106"/>
      <c r="J51" s="100"/>
    </row>
    <row r="52" spans="1:10" ht="131.25" customHeight="1" outlineLevel="3" collapsed="1" x14ac:dyDescent="0.25">
      <c r="A52" s="109" t="s">
        <v>65</v>
      </c>
      <c r="B52" s="107" t="s">
        <v>52</v>
      </c>
      <c r="C52" s="108" t="s">
        <v>54</v>
      </c>
      <c r="D52" s="108" t="s">
        <v>33</v>
      </c>
      <c r="E52" s="108" t="s">
        <v>714</v>
      </c>
      <c r="F52" s="107"/>
      <c r="G52" s="106">
        <f>G53</f>
        <v>11732424</v>
      </c>
      <c r="H52" s="106">
        <f t="shared" ref="H52:I52" si="25">H53</f>
        <v>0</v>
      </c>
      <c r="I52" s="106">
        <f t="shared" si="25"/>
        <v>0</v>
      </c>
      <c r="J52" s="100"/>
    </row>
    <row r="53" spans="1:10" ht="63" outlineLevel="3" x14ac:dyDescent="0.25">
      <c r="A53" s="10" t="s">
        <v>57</v>
      </c>
      <c r="B53" s="107" t="s">
        <v>52</v>
      </c>
      <c r="C53" s="108" t="s">
        <v>54</v>
      </c>
      <c r="D53" s="108" t="s">
        <v>33</v>
      </c>
      <c r="E53" s="108" t="s">
        <v>714</v>
      </c>
      <c r="F53" s="107">
        <v>600</v>
      </c>
      <c r="G53" s="106">
        <f>G54</f>
        <v>11732424</v>
      </c>
      <c r="H53" s="106">
        <f t="shared" ref="H53:I53" si="26">H54</f>
        <v>0</v>
      </c>
      <c r="I53" s="106">
        <f t="shared" si="26"/>
        <v>0</v>
      </c>
      <c r="J53" s="100"/>
    </row>
    <row r="54" spans="1:10" outlineLevel="4" x14ac:dyDescent="0.25">
      <c r="A54" s="109" t="s">
        <v>59</v>
      </c>
      <c r="B54" s="107" t="s">
        <v>52</v>
      </c>
      <c r="C54" s="108" t="s">
        <v>54</v>
      </c>
      <c r="D54" s="108" t="s">
        <v>33</v>
      </c>
      <c r="E54" s="108" t="s">
        <v>714</v>
      </c>
      <c r="F54" s="107" t="s">
        <v>60</v>
      </c>
      <c r="G54" s="106">
        <v>11732424</v>
      </c>
      <c r="H54" s="106"/>
      <c r="I54" s="106"/>
      <c r="J54" s="100"/>
    </row>
    <row r="55" spans="1:10" ht="94.5" hidden="1" outlineLevel="3" x14ac:dyDescent="0.25">
      <c r="A55" s="109" t="s">
        <v>66</v>
      </c>
      <c r="B55" s="107" t="s">
        <v>52</v>
      </c>
      <c r="C55" s="108" t="s">
        <v>54</v>
      </c>
      <c r="D55" s="108" t="s">
        <v>33</v>
      </c>
      <c r="E55" s="108" t="s">
        <v>713</v>
      </c>
      <c r="F55" s="107"/>
      <c r="G55" s="106">
        <f>G56</f>
        <v>0</v>
      </c>
      <c r="H55" s="106">
        <f t="shared" ref="H55:I55" si="27">H56</f>
        <v>0</v>
      </c>
      <c r="I55" s="106">
        <f t="shared" si="27"/>
        <v>0</v>
      </c>
      <c r="J55" s="100"/>
    </row>
    <row r="56" spans="1:10" ht="63" hidden="1" outlineLevel="3" x14ac:dyDescent="0.25">
      <c r="A56" s="10" t="s">
        <v>57</v>
      </c>
      <c r="B56" s="107" t="s">
        <v>52</v>
      </c>
      <c r="C56" s="108" t="s">
        <v>54</v>
      </c>
      <c r="D56" s="108" t="s">
        <v>33</v>
      </c>
      <c r="E56" s="108" t="s">
        <v>713</v>
      </c>
      <c r="F56" s="107">
        <v>600</v>
      </c>
      <c r="G56" s="106">
        <f>G57</f>
        <v>0</v>
      </c>
      <c r="H56" s="106">
        <f t="shared" ref="H56:I56" si="28">H57</f>
        <v>0</v>
      </c>
      <c r="I56" s="106">
        <f t="shared" si="28"/>
        <v>0</v>
      </c>
      <c r="J56" s="100"/>
    </row>
    <row r="57" spans="1:10" hidden="1" outlineLevel="4" x14ac:dyDescent="0.25">
      <c r="A57" s="109" t="s">
        <v>59</v>
      </c>
      <c r="B57" s="107" t="s">
        <v>52</v>
      </c>
      <c r="C57" s="108" t="s">
        <v>54</v>
      </c>
      <c r="D57" s="108" t="s">
        <v>33</v>
      </c>
      <c r="E57" s="108" t="s">
        <v>713</v>
      </c>
      <c r="F57" s="107" t="s">
        <v>60</v>
      </c>
      <c r="G57" s="106"/>
      <c r="H57" s="106"/>
      <c r="I57" s="106"/>
      <c r="J57" s="100"/>
    </row>
    <row r="58" spans="1:10" outlineLevel="3" collapsed="1" x14ac:dyDescent="0.25">
      <c r="A58" s="109" t="s">
        <v>67</v>
      </c>
      <c r="B58" s="107" t="s">
        <v>52</v>
      </c>
      <c r="C58" s="108" t="s">
        <v>54</v>
      </c>
      <c r="D58" s="108" t="s">
        <v>33</v>
      </c>
      <c r="E58" s="108" t="s">
        <v>712</v>
      </c>
      <c r="F58" s="107"/>
      <c r="G58" s="106">
        <f>G59</f>
        <v>-381900</v>
      </c>
      <c r="H58" s="106">
        <f t="shared" ref="H58:I58" si="29">H59</f>
        <v>0</v>
      </c>
      <c r="I58" s="106">
        <f t="shared" si="29"/>
        <v>0</v>
      </c>
      <c r="J58" s="100"/>
    </row>
    <row r="59" spans="1:10" ht="63" outlineLevel="3" x14ac:dyDescent="0.25">
      <c r="A59" s="10" t="s">
        <v>57</v>
      </c>
      <c r="B59" s="107" t="s">
        <v>52</v>
      </c>
      <c r="C59" s="108" t="s">
        <v>54</v>
      </c>
      <c r="D59" s="108" t="s">
        <v>33</v>
      </c>
      <c r="E59" s="108" t="s">
        <v>712</v>
      </c>
      <c r="F59" s="107">
        <v>600</v>
      </c>
      <c r="G59" s="106">
        <f>G60</f>
        <v>-381900</v>
      </c>
      <c r="H59" s="106">
        <f t="shared" ref="H59:I59" si="30">H60</f>
        <v>0</v>
      </c>
      <c r="I59" s="106">
        <f t="shared" si="30"/>
        <v>0</v>
      </c>
      <c r="J59" s="100"/>
    </row>
    <row r="60" spans="1:10" outlineLevel="4" x14ac:dyDescent="0.25">
      <c r="A60" s="109" t="s">
        <v>59</v>
      </c>
      <c r="B60" s="107" t="s">
        <v>52</v>
      </c>
      <c r="C60" s="108" t="s">
        <v>54</v>
      </c>
      <c r="D60" s="108" t="s">
        <v>33</v>
      </c>
      <c r="E60" s="108" t="s">
        <v>712</v>
      </c>
      <c r="F60" s="107" t="s">
        <v>60</v>
      </c>
      <c r="G60" s="106">
        <v>-381900</v>
      </c>
      <c r="H60" s="106"/>
      <c r="I60" s="106"/>
      <c r="J60" s="100"/>
    </row>
    <row r="61" spans="1:10" ht="78.75" hidden="1" outlineLevel="3" x14ac:dyDescent="0.25">
      <c r="A61" s="109" t="s">
        <v>68</v>
      </c>
      <c r="B61" s="107" t="s">
        <v>52</v>
      </c>
      <c r="C61" s="108" t="s">
        <v>54</v>
      </c>
      <c r="D61" s="108" t="s">
        <v>33</v>
      </c>
      <c r="E61" s="108" t="s">
        <v>711</v>
      </c>
      <c r="F61" s="107"/>
      <c r="G61" s="106">
        <f>G62</f>
        <v>0</v>
      </c>
      <c r="H61" s="106">
        <f t="shared" ref="H61:I61" si="31">H62</f>
        <v>0</v>
      </c>
      <c r="I61" s="106">
        <f t="shared" si="31"/>
        <v>0</v>
      </c>
      <c r="J61" s="100"/>
    </row>
    <row r="62" spans="1:10" ht="63" hidden="1" outlineLevel="3" x14ac:dyDescent="0.25">
      <c r="A62" s="10" t="s">
        <v>57</v>
      </c>
      <c r="B62" s="107" t="s">
        <v>52</v>
      </c>
      <c r="C62" s="108" t="s">
        <v>54</v>
      </c>
      <c r="D62" s="108" t="s">
        <v>33</v>
      </c>
      <c r="E62" s="108" t="s">
        <v>711</v>
      </c>
      <c r="F62" s="107">
        <v>600</v>
      </c>
      <c r="G62" s="106">
        <f>G63</f>
        <v>0</v>
      </c>
      <c r="H62" s="106">
        <f t="shared" ref="H62:I62" si="32">H63</f>
        <v>0</v>
      </c>
      <c r="I62" s="106">
        <f t="shared" si="32"/>
        <v>0</v>
      </c>
      <c r="J62" s="100"/>
    </row>
    <row r="63" spans="1:10" hidden="1" outlineLevel="4" x14ac:dyDescent="0.25">
      <c r="A63" s="109" t="s">
        <v>59</v>
      </c>
      <c r="B63" s="107" t="s">
        <v>52</v>
      </c>
      <c r="C63" s="108" t="s">
        <v>54</v>
      </c>
      <c r="D63" s="108" t="s">
        <v>33</v>
      </c>
      <c r="E63" s="108" t="s">
        <v>711</v>
      </c>
      <c r="F63" s="107" t="s">
        <v>60</v>
      </c>
      <c r="G63" s="106"/>
      <c r="H63" s="106"/>
      <c r="I63" s="106"/>
      <c r="J63" s="100"/>
    </row>
    <row r="64" spans="1:10" ht="48.75" customHeight="1" outlineLevel="4" x14ac:dyDescent="0.25">
      <c r="A64" s="109" t="s">
        <v>744</v>
      </c>
      <c r="B64" s="107" t="s">
        <v>52</v>
      </c>
      <c r="C64" s="108" t="s">
        <v>54</v>
      </c>
      <c r="D64" s="108" t="s">
        <v>33</v>
      </c>
      <c r="E64" s="108" t="s">
        <v>745</v>
      </c>
      <c r="F64" s="107"/>
      <c r="G64" s="106">
        <f>G65</f>
        <v>6365000</v>
      </c>
      <c r="H64" s="106"/>
      <c r="I64" s="106"/>
      <c r="J64" s="100"/>
    </row>
    <row r="65" spans="1:10" ht="63" outlineLevel="4" x14ac:dyDescent="0.25">
      <c r="A65" s="10" t="s">
        <v>57</v>
      </c>
      <c r="B65" s="107" t="s">
        <v>52</v>
      </c>
      <c r="C65" s="108" t="s">
        <v>54</v>
      </c>
      <c r="D65" s="108" t="s">
        <v>33</v>
      </c>
      <c r="E65" s="108" t="s">
        <v>745</v>
      </c>
      <c r="F65" s="107">
        <v>600</v>
      </c>
      <c r="G65" s="106">
        <f>G66</f>
        <v>6365000</v>
      </c>
      <c r="H65" s="106"/>
      <c r="I65" s="106"/>
      <c r="J65" s="100"/>
    </row>
    <row r="66" spans="1:10" outlineLevel="4" x14ac:dyDescent="0.25">
      <c r="A66" s="109" t="s">
        <v>59</v>
      </c>
      <c r="B66" s="107" t="s">
        <v>52</v>
      </c>
      <c r="C66" s="108" t="s">
        <v>54</v>
      </c>
      <c r="D66" s="108" t="s">
        <v>33</v>
      </c>
      <c r="E66" s="108" t="s">
        <v>745</v>
      </c>
      <c r="F66" s="107">
        <v>610</v>
      </c>
      <c r="G66" s="106">
        <f>5983100+381900</f>
        <v>6365000</v>
      </c>
      <c r="H66" s="106"/>
      <c r="I66" s="106"/>
      <c r="J66" s="100"/>
    </row>
    <row r="67" spans="1:10" ht="47.25" hidden="1" outlineLevel="3" x14ac:dyDescent="0.25">
      <c r="A67" s="109" t="s">
        <v>62</v>
      </c>
      <c r="B67" s="107" t="s">
        <v>52</v>
      </c>
      <c r="C67" s="108" t="s">
        <v>54</v>
      </c>
      <c r="D67" s="108" t="s">
        <v>33</v>
      </c>
      <c r="E67" s="108" t="s">
        <v>710</v>
      </c>
      <c r="F67" s="107"/>
      <c r="G67" s="106">
        <f>G68</f>
        <v>0</v>
      </c>
      <c r="H67" s="106">
        <f t="shared" ref="H67:I67" si="33">H68</f>
        <v>0</v>
      </c>
      <c r="I67" s="106">
        <f t="shared" si="33"/>
        <v>0</v>
      </c>
      <c r="J67" s="100"/>
    </row>
    <row r="68" spans="1:10" ht="63" hidden="1" outlineLevel="3" x14ac:dyDescent="0.25">
      <c r="A68" s="10" t="s">
        <v>57</v>
      </c>
      <c r="B68" s="107" t="s">
        <v>52</v>
      </c>
      <c r="C68" s="108" t="s">
        <v>54</v>
      </c>
      <c r="D68" s="108" t="s">
        <v>33</v>
      </c>
      <c r="E68" s="108" t="s">
        <v>710</v>
      </c>
      <c r="F68" s="107">
        <v>600</v>
      </c>
      <c r="G68" s="106">
        <f>G69</f>
        <v>0</v>
      </c>
      <c r="H68" s="106">
        <f t="shared" ref="H68:I68" si="34">H69</f>
        <v>0</v>
      </c>
      <c r="I68" s="106">
        <f t="shared" si="34"/>
        <v>0</v>
      </c>
      <c r="J68" s="100"/>
    </row>
    <row r="69" spans="1:10" hidden="1" outlineLevel="4" x14ac:dyDescent="0.25">
      <c r="A69" s="109" t="s">
        <v>59</v>
      </c>
      <c r="B69" s="107" t="s">
        <v>52</v>
      </c>
      <c r="C69" s="108" t="s">
        <v>54</v>
      </c>
      <c r="D69" s="108" t="s">
        <v>33</v>
      </c>
      <c r="E69" s="108" t="s">
        <v>710</v>
      </c>
      <c r="F69" s="107" t="s">
        <v>60</v>
      </c>
      <c r="G69" s="106"/>
      <c r="H69" s="106"/>
      <c r="I69" s="106"/>
      <c r="J69" s="100"/>
    </row>
    <row r="70" spans="1:10" ht="47.25" hidden="1" outlineLevel="3" collapsed="1" x14ac:dyDescent="0.25">
      <c r="A70" s="109" t="s">
        <v>63</v>
      </c>
      <c r="B70" s="107" t="s">
        <v>52</v>
      </c>
      <c r="C70" s="108" t="s">
        <v>54</v>
      </c>
      <c r="D70" s="108" t="s">
        <v>33</v>
      </c>
      <c r="E70" s="108" t="s">
        <v>709</v>
      </c>
      <c r="F70" s="107"/>
      <c r="G70" s="106">
        <f>G71</f>
        <v>0</v>
      </c>
      <c r="H70" s="106">
        <f t="shared" ref="H70:I70" si="35">H71</f>
        <v>0</v>
      </c>
      <c r="I70" s="106">
        <f t="shared" si="35"/>
        <v>0</v>
      </c>
      <c r="J70" s="100"/>
    </row>
    <row r="71" spans="1:10" ht="63" hidden="1" outlineLevel="3" x14ac:dyDescent="0.25">
      <c r="A71" s="10" t="s">
        <v>57</v>
      </c>
      <c r="B71" s="107" t="s">
        <v>52</v>
      </c>
      <c r="C71" s="108" t="s">
        <v>54</v>
      </c>
      <c r="D71" s="108" t="s">
        <v>33</v>
      </c>
      <c r="E71" s="108" t="s">
        <v>709</v>
      </c>
      <c r="F71" s="107">
        <v>600</v>
      </c>
      <c r="G71" s="106">
        <f>G72</f>
        <v>0</v>
      </c>
      <c r="H71" s="106">
        <f t="shared" ref="H71:I71" si="36">H72</f>
        <v>0</v>
      </c>
      <c r="I71" s="106">
        <f t="shared" si="36"/>
        <v>0</v>
      </c>
      <c r="J71" s="100"/>
    </row>
    <row r="72" spans="1:10" hidden="1" outlineLevel="4" x14ac:dyDescent="0.25">
      <c r="A72" s="109" t="s">
        <v>59</v>
      </c>
      <c r="B72" s="107" t="s">
        <v>52</v>
      </c>
      <c r="C72" s="108" t="s">
        <v>54</v>
      </c>
      <c r="D72" s="108" t="s">
        <v>33</v>
      </c>
      <c r="E72" s="108" t="s">
        <v>709</v>
      </c>
      <c r="F72" s="107" t="s">
        <v>60</v>
      </c>
      <c r="G72" s="106"/>
      <c r="H72" s="106"/>
      <c r="I72" s="106"/>
      <c r="J72" s="100"/>
    </row>
    <row r="73" spans="1:10" ht="78.75" hidden="1" outlineLevel="3" collapsed="1" x14ac:dyDescent="0.25">
      <c r="A73" s="109" t="s">
        <v>69</v>
      </c>
      <c r="B73" s="107" t="s">
        <v>52</v>
      </c>
      <c r="C73" s="108" t="s">
        <v>54</v>
      </c>
      <c r="D73" s="108" t="s">
        <v>33</v>
      </c>
      <c r="E73" s="108" t="s">
        <v>708</v>
      </c>
      <c r="F73" s="107"/>
      <c r="G73" s="106">
        <f>G74</f>
        <v>0</v>
      </c>
      <c r="H73" s="106">
        <f t="shared" ref="H73:I73" si="37">H74</f>
        <v>0</v>
      </c>
      <c r="I73" s="106">
        <f t="shared" si="37"/>
        <v>0</v>
      </c>
      <c r="J73" s="100"/>
    </row>
    <row r="74" spans="1:10" ht="63" hidden="1" outlineLevel="3" x14ac:dyDescent="0.25">
      <c r="A74" s="10" t="s">
        <v>57</v>
      </c>
      <c r="B74" s="107" t="s">
        <v>52</v>
      </c>
      <c r="C74" s="108" t="s">
        <v>54</v>
      </c>
      <c r="D74" s="108" t="s">
        <v>33</v>
      </c>
      <c r="E74" s="108" t="s">
        <v>708</v>
      </c>
      <c r="F74" s="107">
        <v>600</v>
      </c>
      <c r="G74" s="106">
        <f>G75</f>
        <v>0</v>
      </c>
      <c r="H74" s="106">
        <f t="shared" ref="H74:I74" si="38">H75</f>
        <v>0</v>
      </c>
      <c r="I74" s="106">
        <f t="shared" si="38"/>
        <v>0</v>
      </c>
      <c r="J74" s="100"/>
    </row>
    <row r="75" spans="1:10" hidden="1" outlineLevel="4" x14ac:dyDescent="0.25">
      <c r="A75" s="109" t="s">
        <v>59</v>
      </c>
      <c r="B75" s="107" t="s">
        <v>52</v>
      </c>
      <c r="C75" s="108" t="s">
        <v>54</v>
      </c>
      <c r="D75" s="108" t="s">
        <v>33</v>
      </c>
      <c r="E75" s="108" t="s">
        <v>708</v>
      </c>
      <c r="F75" s="107" t="s">
        <v>60</v>
      </c>
      <c r="G75" s="106"/>
      <c r="H75" s="106"/>
      <c r="I75" s="106"/>
      <c r="J75" s="100"/>
    </row>
    <row r="76" spans="1:10" ht="63" hidden="1" outlineLevel="3" collapsed="1" x14ac:dyDescent="0.25">
      <c r="A76" s="109" t="s">
        <v>70</v>
      </c>
      <c r="B76" s="107" t="s">
        <v>52</v>
      </c>
      <c r="C76" s="108" t="s">
        <v>54</v>
      </c>
      <c r="D76" s="108" t="s">
        <v>33</v>
      </c>
      <c r="E76" s="108" t="s">
        <v>707</v>
      </c>
      <c r="F76" s="107"/>
      <c r="G76" s="106">
        <f>G77</f>
        <v>0</v>
      </c>
      <c r="H76" s="106">
        <f t="shared" ref="H76:I76" si="39">H77</f>
        <v>0</v>
      </c>
      <c r="I76" s="106">
        <f t="shared" si="39"/>
        <v>0</v>
      </c>
      <c r="J76" s="100"/>
    </row>
    <row r="77" spans="1:10" ht="63" hidden="1" outlineLevel="3" x14ac:dyDescent="0.25">
      <c r="A77" s="10" t="s">
        <v>57</v>
      </c>
      <c r="B77" s="107" t="s">
        <v>52</v>
      </c>
      <c r="C77" s="108" t="s">
        <v>54</v>
      </c>
      <c r="D77" s="108" t="s">
        <v>33</v>
      </c>
      <c r="E77" s="108" t="s">
        <v>707</v>
      </c>
      <c r="F77" s="107">
        <v>600</v>
      </c>
      <c r="G77" s="106">
        <f>G78</f>
        <v>0</v>
      </c>
      <c r="H77" s="106">
        <f t="shared" ref="H77:I77" si="40">H78</f>
        <v>0</v>
      </c>
      <c r="I77" s="106">
        <f t="shared" si="40"/>
        <v>0</v>
      </c>
      <c r="J77" s="100"/>
    </row>
    <row r="78" spans="1:10" hidden="1" outlineLevel="4" x14ac:dyDescent="0.25">
      <c r="A78" s="109" t="s">
        <v>59</v>
      </c>
      <c r="B78" s="107" t="s">
        <v>52</v>
      </c>
      <c r="C78" s="108" t="s">
        <v>54</v>
      </c>
      <c r="D78" s="108" t="s">
        <v>33</v>
      </c>
      <c r="E78" s="108" t="s">
        <v>707</v>
      </c>
      <c r="F78" s="107" t="s">
        <v>60</v>
      </c>
      <c r="G78" s="106"/>
      <c r="H78" s="106"/>
      <c r="I78" s="106"/>
      <c r="J78" s="100"/>
    </row>
    <row r="79" spans="1:10" hidden="1" outlineLevel="2" x14ac:dyDescent="0.25">
      <c r="A79" s="109" t="s">
        <v>71</v>
      </c>
      <c r="B79" s="107" t="s">
        <v>52</v>
      </c>
      <c r="C79" s="108" t="s">
        <v>54</v>
      </c>
      <c r="D79" s="108" t="s">
        <v>40</v>
      </c>
      <c r="E79" s="108"/>
      <c r="F79" s="107"/>
      <c r="G79" s="106">
        <f>G80+G83+G89+G86</f>
        <v>0</v>
      </c>
      <c r="H79" s="106">
        <f t="shared" ref="H79:I79" si="41">H80+H83+H89</f>
        <v>0</v>
      </c>
      <c r="I79" s="106">
        <f t="shared" si="41"/>
        <v>0</v>
      </c>
      <c r="J79" s="100"/>
    </row>
    <row r="80" spans="1:10" ht="31.5" hidden="1" outlineLevel="3" x14ac:dyDescent="0.25">
      <c r="A80" s="109" t="s">
        <v>72</v>
      </c>
      <c r="B80" s="107" t="s">
        <v>52</v>
      </c>
      <c r="C80" s="108" t="s">
        <v>54</v>
      </c>
      <c r="D80" s="108" t="s">
        <v>40</v>
      </c>
      <c r="E80" s="108" t="s">
        <v>706</v>
      </c>
      <c r="F80" s="107"/>
      <c r="G80" s="106">
        <f>G81</f>
        <v>0</v>
      </c>
      <c r="H80" s="106">
        <f t="shared" ref="H80:I81" si="42">H81</f>
        <v>0</v>
      </c>
      <c r="I80" s="106">
        <f t="shared" si="42"/>
        <v>0</v>
      </c>
      <c r="J80" s="100"/>
    </row>
    <row r="81" spans="1:10" ht="63" hidden="1" outlineLevel="3" x14ac:dyDescent="0.25">
      <c r="A81" s="10" t="s">
        <v>57</v>
      </c>
      <c r="B81" s="107" t="s">
        <v>52</v>
      </c>
      <c r="C81" s="108" t="s">
        <v>54</v>
      </c>
      <c r="D81" s="108" t="s">
        <v>40</v>
      </c>
      <c r="E81" s="108" t="s">
        <v>706</v>
      </c>
      <c r="F81" s="107">
        <v>600</v>
      </c>
      <c r="G81" s="106">
        <f>G82</f>
        <v>0</v>
      </c>
      <c r="H81" s="106">
        <f t="shared" si="42"/>
        <v>0</v>
      </c>
      <c r="I81" s="106">
        <f t="shared" si="42"/>
        <v>0</v>
      </c>
      <c r="J81" s="100"/>
    </row>
    <row r="82" spans="1:10" hidden="1" outlineLevel="4" x14ac:dyDescent="0.25">
      <c r="A82" s="109" t="s">
        <v>59</v>
      </c>
      <c r="B82" s="107" t="s">
        <v>52</v>
      </c>
      <c r="C82" s="108" t="s">
        <v>54</v>
      </c>
      <c r="D82" s="108" t="s">
        <v>40</v>
      </c>
      <c r="E82" s="108" t="s">
        <v>706</v>
      </c>
      <c r="F82" s="107" t="s">
        <v>60</v>
      </c>
      <c r="G82" s="106"/>
      <c r="H82" s="106"/>
      <c r="I82" s="106"/>
      <c r="J82" s="100"/>
    </row>
    <row r="83" spans="1:10" ht="64.5" hidden="1" customHeight="1" outlineLevel="4" x14ac:dyDescent="0.25">
      <c r="A83" s="109" t="s">
        <v>728</v>
      </c>
      <c r="B83" s="107" t="s">
        <v>52</v>
      </c>
      <c r="C83" s="108" t="s">
        <v>54</v>
      </c>
      <c r="D83" s="108" t="s">
        <v>40</v>
      </c>
      <c r="E83" s="108" t="s">
        <v>729</v>
      </c>
      <c r="F83" s="107"/>
      <c r="G83" s="106">
        <f>G84</f>
        <v>0</v>
      </c>
      <c r="H83" s="106">
        <f t="shared" ref="H83:I83" si="43">H84</f>
        <v>0</v>
      </c>
      <c r="I83" s="106">
        <f t="shared" si="43"/>
        <v>0</v>
      </c>
      <c r="J83" s="100"/>
    </row>
    <row r="84" spans="1:10" ht="63" hidden="1" outlineLevel="4" x14ac:dyDescent="0.25">
      <c r="A84" s="10" t="s">
        <v>57</v>
      </c>
      <c r="B84" s="107" t="s">
        <v>52</v>
      </c>
      <c r="C84" s="108" t="s">
        <v>54</v>
      </c>
      <c r="D84" s="108" t="s">
        <v>40</v>
      </c>
      <c r="E84" s="108" t="s">
        <v>729</v>
      </c>
      <c r="F84" s="107">
        <v>600</v>
      </c>
      <c r="G84" s="106">
        <f>G85</f>
        <v>0</v>
      </c>
      <c r="H84" s="106">
        <f t="shared" ref="H84:I84" si="44">H85</f>
        <v>0</v>
      </c>
      <c r="I84" s="106">
        <f t="shared" si="44"/>
        <v>0</v>
      </c>
      <c r="J84" s="100"/>
    </row>
    <row r="85" spans="1:10" hidden="1" outlineLevel="4" x14ac:dyDescent="0.25">
      <c r="A85" s="109" t="s">
        <v>59</v>
      </c>
      <c r="B85" s="107" t="s">
        <v>52</v>
      </c>
      <c r="C85" s="108" t="s">
        <v>54</v>
      </c>
      <c r="D85" s="108" t="s">
        <v>40</v>
      </c>
      <c r="E85" s="108" t="s">
        <v>729</v>
      </c>
      <c r="F85" s="107">
        <v>610</v>
      </c>
      <c r="G85" s="106"/>
      <c r="H85" s="106"/>
      <c r="I85" s="106"/>
      <c r="J85" s="100"/>
    </row>
    <row r="86" spans="1:10" ht="47.25" hidden="1" outlineLevel="4" x14ac:dyDescent="0.25">
      <c r="A86" s="109" t="s">
        <v>62</v>
      </c>
      <c r="B86" s="107" t="s">
        <v>52</v>
      </c>
      <c r="C86" s="108" t="s">
        <v>54</v>
      </c>
      <c r="D86" s="108" t="s">
        <v>40</v>
      </c>
      <c r="E86" s="108" t="s">
        <v>710</v>
      </c>
      <c r="F86" s="107"/>
      <c r="G86" s="106">
        <f>G87</f>
        <v>0</v>
      </c>
      <c r="H86" s="106"/>
      <c r="I86" s="106"/>
      <c r="J86" s="100"/>
    </row>
    <row r="87" spans="1:10" ht="63" hidden="1" outlineLevel="4" x14ac:dyDescent="0.25">
      <c r="A87" s="10" t="s">
        <v>57</v>
      </c>
      <c r="B87" s="107" t="s">
        <v>52</v>
      </c>
      <c r="C87" s="108" t="s">
        <v>54</v>
      </c>
      <c r="D87" s="108" t="s">
        <v>40</v>
      </c>
      <c r="E87" s="108" t="s">
        <v>710</v>
      </c>
      <c r="F87" s="107">
        <v>600</v>
      </c>
      <c r="G87" s="106">
        <f>G88</f>
        <v>0</v>
      </c>
      <c r="H87" s="106"/>
      <c r="I87" s="106"/>
      <c r="J87" s="100"/>
    </row>
    <row r="88" spans="1:10" hidden="1" outlineLevel="4" x14ac:dyDescent="0.25">
      <c r="A88" s="109" t="s">
        <v>59</v>
      </c>
      <c r="B88" s="107" t="s">
        <v>52</v>
      </c>
      <c r="C88" s="108" t="s">
        <v>54</v>
      </c>
      <c r="D88" s="108" t="s">
        <v>40</v>
      </c>
      <c r="E88" s="108" t="s">
        <v>710</v>
      </c>
      <c r="F88" s="107">
        <v>610</v>
      </c>
      <c r="G88" s="106"/>
      <c r="H88" s="106"/>
      <c r="I88" s="106"/>
      <c r="J88" s="100"/>
    </row>
    <row r="89" spans="1:10" ht="63" hidden="1" outlineLevel="3" collapsed="1" x14ac:dyDescent="0.25">
      <c r="A89" s="109" t="s">
        <v>73</v>
      </c>
      <c r="B89" s="107" t="s">
        <v>52</v>
      </c>
      <c r="C89" s="108" t="s">
        <v>54</v>
      </c>
      <c r="D89" s="108" t="s">
        <v>40</v>
      </c>
      <c r="E89" s="108" t="s">
        <v>705</v>
      </c>
      <c r="F89" s="107"/>
      <c r="G89" s="106">
        <f>G90</f>
        <v>0</v>
      </c>
      <c r="H89" s="106">
        <f t="shared" ref="H89:I89" si="45">H90</f>
        <v>0</v>
      </c>
      <c r="I89" s="106">
        <f t="shared" si="45"/>
        <v>0</v>
      </c>
      <c r="J89" s="100"/>
    </row>
    <row r="90" spans="1:10" ht="63" hidden="1" outlineLevel="3" x14ac:dyDescent="0.25">
      <c r="A90" s="10" t="s">
        <v>57</v>
      </c>
      <c r="B90" s="107" t="s">
        <v>52</v>
      </c>
      <c r="C90" s="108" t="s">
        <v>54</v>
      </c>
      <c r="D90" s="108" t="s">
        <v>40</v>
      </c>
      <c r="E90" s="108" t="s">
        <v>705</v>
      </c>
      <c r="F90" s="107">
        <v>600</v>
      </c>
      <c r="G90" s="106">
        <f>G91</f>
        <v>0</v>
      </c>
      <c r="H90" s="106">
        <f t="shared" ref="H90:I90" si="46">H91</f>
        <v>0</v>
      </c>
      <c r="I90" s="106">
        <f t="shared" si="46"/>
        <v>0</v>
      </c>
      <c r="J90" s="100"/>
    </row>
    <row r="91" spans="1:10" hidden="1" outlineLevel="4" x14ac:dyDescent="0.25">
      <c r="A91" s="109" t="s">
        <v>59</v>
      </c>
      <c r="B91" s="107" t="s">
        <v>52</v>
      </c>
      <c r="C91" s="108" t="s">
        <v>54</v>
      </c>
      <c r="D91" s="108" t="s">
        <v>40</v>
      </c>
      <c r="E91" s="108" t="s">
        <v>705</v>
      </c>
      <c r="F91" s="107" t="s">
        <v>60</v>
      </c>
      <c r="G91" s="106"/>
      <c r="H91" s="106"/>
      <c r="I91" s="106"/>
      <c r="J91" s="100"/>
    </row>
    <row r="92" spans="1:10" ht="23.25" hidden="1" customHeight="1" outlineLevel="2" collapsed="1" x14ac:dyDescent="0.25">
      <c r="A92" s="109" t="s">
        <v>74</v>
      </c>
      <c r="B92" s="107" t="s">
        <v>52</v>
      </c>
      <c r="C92" s="108" t="s">
        <v>54</v>
      </c>
      <c r="D92" s="108" t="s">
        <v>54</v>
      </c>
      <c r="E92" s="108"/>
      <c r="F92" s="107"/>
      <c r="G92" s="106">
        <f>G93</f>
        <v>0</v>
      </c>
      <c r="H92" s="106">
        <f t="shared" ref="H92:I92" si="47">H93</f>
        <v>0</v>
      </c>
      <c r="I92" s="106">
        <f t="shared" si="47"/>
        <v>0</v>
      </c>
      <c r="J92" s="100"/>
    </row>
    <row r="93" spans="1:10" ht="31.5" hidden="1" outlineLevel="3" x14ac:dyDescent="0.25">
      <c r="A93" s="109" t="s">
        <v>75</v>
      </c>
      <c r="B93" s="107" t="s">
        <v>52</v>
      </c>
      <c r="C93" s="108" t="s">
        <v>54</v>
      </c>
      <c r="D93" s="108" t="s">
        <v>54</v>
      </c>
      <c r="E93" s="108" t="s">
        <v>704</v>
      </c>
      <c r="F93" s="107"/>
      <c r="G93" s="106">
        <f>G94</f>
        <v>0</v>
      </c>
      <c r="H93" s="106">
        <f t="shared" ref="H93:I93" si="48">H94</f>
        <v>0</v>
      </c>
      <c r="I93" s="106">
        <f t="shared" si="48"/>
        <v>0</v>
      </c>
      <c r="J93" s="100"/>
    </row>
    <row r="94" spans="1:10" ht="63" hidden="1" outlineLevel="3" x14ac:dyDescent="0.25">
      <c r="A94" s="10" t="s">
        <v>57</v>
      </c>
      <c r="B94" s="107" t="s">
        <v>52</v>
      </c>
      <c r="C94" s="108" t="s">
        <v>54</v>
      </c>
      <c r="D94" s="108" t="s">
        <v>54</v>
      </c>
      <c r="E94" s="108" t="s">
        <v>704</v>
      </c>
      <c r="F94" s="107">
        <v>600</v>
      </c>
      <c r="G94" s="106">
        <f>G95</f>
        <v>0</v>
      </c>
      <c r="H94" s="106">
        <f t="shared" ref="H94:I94" si="49">H95</f>
        <v>0</v>
      </c>
      <c r="I94" s="106">
        <f t="shared" si="49"/>
        <v>0</v>
      </c>
      <c r="J94" s="100"/>
    </row>
    <row r="95" spans="1:10" hidden="1" outlineLevel="4" x14ac:dyDescent="0.25">
      <c r="A95" s="109" t="s">
        <v>59</v>
      </c>
      <c r="B95" s="107" t="s">
        <v>52</v>
      </c>
      <c r="C95" s="108" t="s">
        <v>54</v>
      </c>
      <c r="D95" s="108" t="s">
        <v>54</v>
      </c>
      <c r="E95" s="108" t="s">
        <v>704</v>
      </c>
      <c r="F95" s="107" t="s">
        <v>60</v>
      </c>
      <c r="G95" s="106"/>
      <c r="H95" s="106"/>
      <c r="I95" s="106"/>
      <c r="J95" s="100"/>
    </row>
    <row r="96" spans="1:10" ht="31.5" outlineLevel="2" collapsed="1" x14ac:dyDescent="0.25">
      <c r="A96" s="109" t="s">
        <v>76</v>
      </c>
      <c r="B96" s="107" t="s">
        <v>52</v>
      </c>
      <c r="C96" s="108" t="s">
        <v>54</v>
      </c>
      <c r="D96" s="108" t="s">
        <v>77</v>
      </c>
      <c r="E96" s="108"/>
      <c r="F96" s="107"/>
      <c r="G96" s="106">
        <f>G97+G100+G103+G106+G112+G116+G119+G122+G125+G128+G131</f>
        <v>26609</v>
      </c>
      <c r="H96" s="106">
        <f t="shared" ref="H96:I96" si="50">H97+H100+H103+H106+H112+H116+H119+H122+H125+H128</f>
        <v>0</v>
      </c>
      <c r="I96" s="106">
        <f t="shared" si="50"/>
        <v>0</v>
      </c>
      <c r="J96" s="100"/>
    </row>
    <row r="97" spans="1:10" ht="173.25" hidden="1" outlineLevel="3" x14ac:dyDescent="0.25">
      <c r="A97" s="109" t="s">
        <v>78</v>
      </c>
      <c r="B97" s="107" t="s">
        <v>52</v>
      </c>
      <c r="C97" s="108" t="s">
        <v>54</v>
      </c>
      <c r="D97" s="108" t="s">
        <v>77</v>
      </c>
      <c r="E97" s="108" t="s">
        <v>703</v>
      </c>
      <c r="F97" s="107"/>
      <c r="G97" s="106">
        <f>G98</f>
        <v>0</v>
      </c>
      <c r="H97" s="106">
        <f t="shared" ref="H97:I97" si="51">H98</f>
        <v>0</v>
      </c>
      <c r="I97" s="106">
        <f t="shared" si="51"/>
        <v>0</v>
      </c>
      <c r="J97" s="100"/>
    </row>
    <row r="98" spans="1:10" ht="63" hidden="1" outlineLevel="3" x14ac:dyDescent="0.25">
      <c r="A98" s="10" t="s">
        <v>57</v>
      </c>
      <c r="B98" s="107" t="s">
        <v>52</v>
      </c>
      <c r="C98" s="108" t="s">
        <v>54</v>
      </c>
      <c r="D98" s="108" t="s">
        <v>77</v>
      </c>
      <c r="E98" s="108" t="s">
        <v>703</v>
      </c>
      <c r="F98" s="107">
        <v>600</v>
      </c>
      <c r="G98" s="106">
        <f>G99</f>
        <v>0</v>
      </c>
      <c r="H98" s="106">
        <f t="shared" ref="H98:I98" si="52">H99</f>
        <v>0</v>
      </c>
      <c r="I98" s="106">
        <f t="shared" si="52"/>
        <v>0</v>
      </c>
      <c r="J98" s="100"/>
    </row>
    <row r="99" spans="1:10" ht="31.5" hidden="1" customHeight="1" outlineLevel="4" x14ac:dyDescent="0.25">
      <c r="A99" s="109" t="s">
        <v>59</v>
      </c>
      <c r="B99" s="107" t="s">
        <v>52</v>
      </c>
      <c r="C99" s="108" t="s">
        <v>54</v>
      </c>
      <c r="D99" s="108" t="s">
        <v>77</v>
      </c>
      <c r="E99" s="108" t="s">
        <v>703</v>
      </c>
      <c r="F99" s="107" t="s">
        <v>60</v>
      </c>
      <c r="G99" s="106"/>
      <c r="H99" s="106"/>
      <c r="I99" s="106"/>
      <c r="J99" s="100"/>
    </row>
    <row r="100" spans="1:10" ht="47.25" hidden="1" outlineLevel="3" collapsed="1" x14ac:dyDescent="0.25">
      <c r="A100" s="109" t="s">
        <v>41</v>
      </c>
      <c r="B100" s="107" t="s">
        <v>52</v>
      </c>
      <c r="C100" s="108" t="s">
        <v>54</v>
      </c>
      <c r="D100" s="108" t="s">
        <v>77</v>
      </c>
      <c r="E100" s="108" t="s">
        <v>702</v>
      </c>
      <c r="F100" s="107"/>
      <c r="G100" s="106">
        <f>G101</f>
        <v>0</v>
      </c>
      <c r="H100" s="106">
        <f t="shared" ref="H100:I100" si="53">H101</f>
        <v>0</v>
      </c>
      <c r="I100" s="106">
        <f t="shared" si="53"/>
        <v>0</v>
      </c>
      <c r="J100" s="100"/>
    </row>
    <row r="101" spans="1:10" ht="110.25" hidden="1" outlineLevel="3" x14ac:dyDescent="0.25">
      <c r="A101" s="10" t="s">
        <v>35</v>
      </c>
      <c r="B101" s="107" t="s">
        <v>52</v>
      </c>
      <c r="C101" s="108" t="s">
        <v>54</v>
      </c>
      <c r="D101" s="108" t="s">
        <v>77</v>
      </c>
      <c r="E101" s="108" t="s">
        <v>702</v>
      </c>
      <c r="F101" s="107">
        <v>100</v>
      </c>
      <c r="G101" s="106">
        <f>G102</f>
        <v>0</v>
      </c>
      <c r="H101" s="106">
        <f t="shared" ref="H101:I101" si="54">H102</f>
        <v>0</v>
      </c>
      <c r="I101" s="106">
        <f t="shared" si="54"/>
        <v>0</v>
      </c>
      <c r="J101" s="100"/>
    </row>
    <row r="102" spans="1:10" ht="47.25" hidden="1" outlineLevel="4" x14ac:dyDescent="0.25">
      <c r="A102" s="109" t="s">
        <v>37</v>
      </c>
      <c r="B102" s="107" t="s">
        <v>52</v>
      </c>
      <c r="C102" s="108" t="s">
        <v>54</v>
      </c>
      <c r="D102" s="108" t="s">
        <v>77</v>
      </c>
      <c r="E102" s="108" t="s">
        <v>702</v>
      </c>
      <c r="F102" s="107" t="s">
        <v>38</v>
      </c>
      <c r="G102" s="106"/>
      <c r="H102" s="106"/>
      <c r="I102" s="106"/>
      <c r="J102" s="100"/>
    </row>
    <row r="103" spans="1:10" ht="31.5" hidden="1" outlineLevel="3" collapsed="1" x14ac:dyDescent="0.25">
      <c r="A103" s="109" t="s">
        <v>79</v>
      </c>
      <c r="B103" s="107" t="s">
        <v>52</v>
      </c>
      <c r="C103" s="108" t="s">
        <v>54</v>
      </c>
      <c r="D103" s="108" t="s">
        <v>77</v>
      </c>
      <c r="E103" s="108" t="s">
        <v>701</v>
      </c>
      <c r="F103" s="107"/>
      <c r="G103" s="106">
        <f>G104</f>
        <v>0</v>
      </c>
      <c r="H103" s="106">
        <f t="shared" ref="H103:I103" si="55">H104</f>
        <v>0</v>
      </c>
      <c r="I103" s="106">
        <f t="shared" si="55"/>
        <v>0</v>
      </c>
      <c r="J103" s="100"/>
    </row>
    <row r="104" spans="1:10" ht="63" hidden="1" outlineLevel="3" x14ac:dyDescent="0.25">
      <c r="A104" s="10" t="s">
        <v>57</v>
      </c>
      <c r="B104" s="107" t="s">
        <v>52</v>
      </c>
      <c r="C104" s="108" t="s">
        <v>54</v>
      </c>
      <c r="D104" s="108" t="s">
        <v>77</v>
      </c>
      <c r="E104" s="108" t="s">
        <v>701</v>
      </c>
      <c r="F104" s="107">
        <v>600</v>
      </c>
      <c r="G104" s="106">
        <f>G105</f>
        <v>0</v>
      </c>
      <c r="H104" s="106">
        <f t="shared" ref="H104:I104" si="56">H105</f>
        <v>0</v>
      </c>
      <c r="I104" s="106">
        <f t="shared" si="56"/>
        <v>0</v>
      </c>
      <c r="J104" s="100"/>
    </row>
    <row r="105" spans="1:10" ht="20.25" hidden="1" customHeight="1" outlineLevel="4" x14ac:dyDescent="0.25">
      <c r="A105" s="109" t="s">
        <v>59</v>
      </c>
      <c r="B105" s="107" t="s">
        <v>52</v>
      </c>
      <c r="C105" s="108" t="s">
        <v>54</v>
      </c>
      <c r="D105" s="108" t="s">
        <v>77</v>
      </c>
      <c r="E105" s="108" t="s">
        <v>701</v>
      </c>
      <c r="F105" s="107" t="s">
        <v>60</v>
      </c>
      <c r="G105" s="106"/>
      <c r="H105" s="106"/>
      <c r="I105" s="106"/>
      <c r="J105" s="100"/>
    </row>
    <row r="106" spans="1:10" ht="63" hidden="1" outlineLevel="3" collapsed="1" x14ac:dyDescent="0.25">
      <c r="A106" s="109" t="s">
        <v>80</v>
      </c>
      <c r="B106" s="107" t="s">
        <v>52</v>
      </c>
      <c r="C106" s="108" t="s">
        <v>54</v>
      </c>
      <c r="D106" s="108" t="s">
        <v>77</v>
      </c>
      <c r="E106" s="108" t="s">
        <v>700</v>
      </c>
      <c r="F106" s="107"/>
      <c r="G106" s="106">
        <f>G107+G110</f>
        <v>0</v>
      </c>
      <c r="H106" s="106">
        <f t="shared" ref="H106:I106" si="57">H107+H110</f>
        <v>0</v>
      </c>
      <c r="I106" s="106">
        <f t="shared" si="57"/>
        <v>0</v>
      </c>
      <c r="J106" s="100"/>
    </row>
    <row r="107" spans="1:10" ht="110.25" hidden="1" outlineLevel="3" x14ac:dyDescent="0.25">
      <c r="A107" s="10" t="s">
        <v>35</v>
      </c>
      <c r="B107" s="107" t="s">
        <v>52</v>
      </c>
      <c r="C107" s="108" t="s">
        <v>54</v>
      </c>
      <c r="D107" s="108" t="s">
        <v>77</v>
      </c>
      <c r="E107" s="108" t="s">
        <v>700</v>
      </c>
      <c r="F107" s="107">
        <v>100</v>
      </c>
      <c r="G107" s="106">
        <f>G108+G109</f>
        <v>0</v>
      </c>
      <c r="H107" s="106">
        <f t="shared" ref="H107:I107" si="58">H108+H109</f>
        <v>0</v>
      </c>
      <c r="I107" s="106">
        <f t="shared" si="58"/>
        <v>0</v>
      </c>
      <c r="J107" s="100"/>
    </row>
    <row r="108" spans="1:10" ht="31.5" hidden="1" outlineLevel="4" x14ac:dyDescent="0.25">
      <c r="A108" s="109" t="s">
        <v>81</v>
      </c>
      <c r="B108" s="107" t="s">
        <v>52</v>
      </c>
      <c r="C108" s="108" t="s">
        <v>54</v>
      </c>
      <c r="D108" s="108" t="s">
        <v>77</v>
      </c>
      <c r="E108" s="108" t="s">
        <v>700</v>
      </c>
      <c r="F108" s="107" t="s">
        <v>82</v>
      </c>
      <c r="G108" s="106"/>
      <c r="H108" s="106"/>
      <c r="I108" s="106"/>
      <c r="J108" s="100"/>
    </row>
    <row r="109" spans="1:10" ht="47.25" hidden="1" outlineLevel="4" x14ac:dyDescent="0.25">
      <c r="A109" s="109" t="s">
        <v>37</v>
      </c>
      <c r="B109" s="107" t="s">
        <v>52</v>
      </c>
      <c r="C109" s="108" t="s">
        <v>54</v>
      </c>
      <c r="D109" s="108" t="s">
        <v>77</v>
      </c>
      <c r="E109" s="108" t="s">
        <v>700</v>
      </c>
      <c r="F109" s="107" t="s">
        <v>38</v>
      </c>
      <c r="G109" s="106"/>
      <c r="H109" s="106"/>
      <c r="I109" s="106"/>
      <c r="J109" s="100"/>
    </row>
    <row r="110" spans="1:10" ht="47.25" hidden="1" outlineLevel="4" x14ac:dyDescent="0.25">
      <c r="A110" s="10" t="s">
        <v>42</v>
      </c>
      <c r="B110" s="107" t="s">
        <v>52</v>
      </c>
      <c r="C110" s="108" t="s">
        <v>54</v>
      </c>
      <c r="D110" s="108" t="s">
        <v>77</v>
      </c>
      <c r="E110" s="108" t="s">
        <v>700</v>
      </c>
      <c r="F110" s="107">
        <v>200</v>
      </c>
      <c r="G110" s="106">
        <f>G111</f>
        <v>0</v>
      </c>
      <c r="H110" s="106">
        <f t="shared" ref="H110:I110" si="59">H111</f>
        <v>0</v>
      </c>
      <c r="I110" s="106">
        <f t="shared" si="59"/>
        <v>0</v>
      </c>
      <c r="J110" s="100"/>
    </row>
    <row r="111" spans="1:10" ht="47.25" hidden="1" outlineLevel="4" x14ac:dyDescent="0.25">
      <c r="A111" s="109" t="s">
        <v>44</v>
      </c>
      <c r="B111" s="107" t="s">
        <v>52</v>
      </c>
      <c r="C111" s="108" t="s">
        <v>54</v>
      </c>
      <c r="D111" s="108" t="s">
        <v>77</v>
      </c>
      <c r="E111" s="108" t="s">
        <v>700</v>
      </c>
      <c r="F111" s="107" t="s">
        <v>45</v>
      </c>
      <c r="G111" s="106"/>
      <c r="H111" s="106"/>
      <c r="I111" s="106"/>
      <c r="J111" s="100"/>
    </row>
    <row r="112" spans="1:10" ht="31.5" hidden="1" outlineLevel="3" collapsed="1" x14ac:dyDescent="0.25">
      <c r="A112" s="109" t="s">
        <v>46</v>
      </c>
      <c r="B112" s="107" t="s">
        <v>52</v>
      </c>
      <c r="C112" s="108" t="s">
        <v>54</v>
      </c>
      <c r="D112" s="108" t="s">
        <v>77</v>
      </c>
      <c r="E112" s="108" t="s">
        <v>699</v>
      </c>
      <c r="F112" s="107"/>
      <c r="G112" s="106">
        <f>G113</f>
        <v>0</v>
      </c>
      <c r="H112" s="106">
        <f t="shared" ref="H112:I112" si="60">H113</f>
        <v>0</v>
      </c>
      <c r="I112" s="106">
        <f t="shared" si="60"/>
        <v>0</v>
      </c>
      <c r="J112" s="100"/>
    </row>
    <row r="113" spans="1:10" hidden="1" outlineLevel="3" x14ac:dyDescent="0.25">
      <c r="A113" s="10" t="s">
        <v>47</v>
      </c>
      <c r="B113" s="107" t="s">
        <v>52</v>
      </c>
      <c r="C113" s="108" t="s">
        <v>54</v>
      </c>
      <c r="D113" s="108" t="s">
        <v>77</v>
      </c>
      <c r="E113" s="108" t="s">
        <v>699</v>
      </c>
      <c r="F113" s="107">
        <v>800</v>
      </c>
      <c r="G113" s="106">
        <f>G114+G115</f>
        <v>0</v>
      </c>
      <c r="H113" s="106">
        <f t="shared" ref="H113:I113" si="61">H114+H115</f>
        <v>0</v>
      </c>
      <c r="I113" s="106">
        <f t="shared" si="61"/>
        <v>0</v>
      </c>
      <c r="J113" s="100"/>
    </row>
    <row r="114" spans="1:10" ht="27" hidden="1" customHeight="1" outlineLevel="3" x14ac:dyDescent="0.25">
      <c r="A114" s="109" t="s">
        <v>730</v>
      </c>
      <c r="B114" s="107" t="s">
        <v>52</v>
      </c>
      <c r="C114" s="108" t="s">
        <v>54</v>
      </c>
      <c r="D114" s="108" t="s">
        <v>77</v>
      </c>
      <c r="E114" s="108" t="s">
        <v>699</v>
      </c>
      <c r="F114" s="107">
        <v>830</v>
      </c>
      <c r="G114" s="106"/>
      <c r="H114" s="106"/>
      <c r="I114" s="106"/>
      <c r="J114" s="100"/>
    </row>
    <row r="115" spans="1:10" ht="45" hidden="1" customHeight="1" outlineLevel="4" x14ac:dyDescent="0.25">
      <c r="A115" s="109" t="s">
        <v>49</v>
      </c>
      <c r="B115" s="107" t="s">
        <v>52</v>
      </c>
      <c r="C115" s="108" t="s">
        <v>54</v>
      </c>
      <c r="D115" s="108" t="s">
        <v>77</v>
      </c>
      <c r="E115" s="108" t="s">
        <v>699</v>
      </c>
      <c r="F115" s="107" t="s">
        <v>50</v>
      </c>
      <c r="G115" s="106"/>
      <c r="H115" s="106"/>
      <c r="I115" s="106"/>
      <c r="J115" s="100"/>
    </row>
    <row r="116" spans="1:10" ht="31.5" hidden="1" outlineLevel="3" collapsed="1" x14ac:dyDescent="0.25">
      <c r="A116" s="109" t="s">
        <v>83</v>
      </c>
      <c r="B116" s="107" t="s">
        <v>52</v>
      </c>
      <c r="C116" s="108" t="s">
        <v>54</v>
      </c>
      <c r="D116" s="108" t="s">
        <v>77</v>
      </c>
      <c r="E116" s="108" t="s">
        <v>698</v>
      </c>
      <c r="F116" s="107"/>
      <c r="G116" s="106">
        <f>G117</f>
        <v>0</v>
      </c>
      <c r="H116" s="106">
        <v>0</v>
      </c>
      <c r="I116" s="106">
        <v>0</v>
      </c>
      <c r="J116" s="100"/>
    </row>
    <row r="117" spans="1:10" ht="63" hidden="1" outlineLevel="3" x14ac:dyDescent="0.25">
      <c r="A117" s="10" t="s">
        <v>57</v>
      </c>
      <c r="B117" s="107" t="s">
        <v>52</v>
      </c>
      <c r="C117" s="108" t="s">
        <v>54</v>
      </c>
      <c r="D117" s="108" t="s">
        <v>77</v>
      </c>
      <c r="E117" s="108" t="s">
        <v>698</v>
      </c>
      <c r="F117" s="107">
        <v>600</v>
      </c>
      <c r="G117" s="106">
        <f>G118</f>
        <v>0</v>
      </c>
      <c r="H117" s="106"/>
      <c r="I117" s="106"/>
      <c r="J117" s="100"/>
    </row>
    <row r="118" spans="1:10" hidden="1" outlineLevel="4" x14ac:dyDescent="0.25">
      <c r="A118" s="109" t="s">
        <v>59</v>
      </c>
      <c r="B118" s="107" t="s">
        <v>52</v>
      </c>
      <c r="C118" s="108" t="s">
        <v>54</v>
      </c>
      <c r="D118" s="108" t="s">
        <v>77</v>
      </c>
      <c r="E118" s="108" t="s">
        <v>698</v>
      </c>
      <c r="F118" s="107" t="s">
        <v>60</v>
      </c>
      <c r="G118" s="106"/>
      <c r="H118" s="106"/>
      <c r="I118" s="106"/>
      <c r="J118" s="100"/>
    </row>
    <row r="119" spans="1:10" ht="47.25" hidden="1" outlineLevel="3" collapsed="1" x14ac:dyDescent="0.25">
      <c r="A119" s="109" t="s">
        <v>84</v>
      </c>
      <c r="B119" s="107" t="s">
        <v>52</v>
      </c>
      <c r="C119" s="108" t="s">
        <v>54</v>
      </c>
      <c r="D119" s="108" t="s">
        <v>77</v>
      </c>
      <c r="E119" s="108" t="s">
        <v>697</v>
      </c>
      <c r="F119" s="107"/>
      <c r="G119" s="106">
        <f>G120</f>
        <v>0</v>
      </c>
      <c r="H119" s="106">
        <v>0</v>
      </c>
      <c r="I119" s="106">
        <v>0</v>
      </c>
      <c r="J119" s="100"/>
    </row>
    <row r="120" spans="1:10" ht="63" hidden="1" outlineLevel="3" x14ac:dyDescent="0.25">
      <c r="A120" s="10" t="s">
        <v>57</v>
      </c>
      <c r="B120" s="107" t="s">
        <v>52</v>
      </c>
      <c r="C120" s="108" t="s">
        <v>54</v>
      </c>
      <c r="D120" s="108" t="s">
        <v>77</v>
      </c>
      <c r="E120" s="108" t="s">
        <v>697</v>
      </c>
      <c r="F120" s="107">
        <v>600</v>
      </c>
      <c r="G120" s="106">
        <f>G121</f>
        <v>0</v>
      </c>
      <c r="H120" s="106"/>
      <c r="I120" s="106"/>
      <c r="J120" s="100"/>
    </row>
    <row r="121" spans="1:10" hidden="1" outlineLevel="4" x14ac:dyDescent="0.25">
      <c r="A121" s="109" t="s">
        <v>59</v>
      </c>
      <c r="B121" s="107" t="s">
        <v>52</v>
      </c>
      <c r="C121" s="108" t="s">
        <v>54</v>
      </c>
      <c r="D121" s="108" t="s">
        <v>77</v>
      </c>
      <c r="E121" s="108" t="s">
        <v>697</v>
      </c>
      <c r="F121" s="107" t="s">
        <v>60</v>
      </c>
      <c r="G121" s="106"/>
      <c r="H121" s="106"/>
      <c r="I121" s="106"/>
      <c r="J121" s="100"/>
    </row>
    <row r="122" spans="1:10" ht="31.5" hidden="1" outlineLevel="3" collapsed="1" x14ac:dyDescent="0.25">
      <c r="A122" s="109" t="s">
        <v>85</v>
      </c>
      <c r="B122" s="107" t="s">
        <v>52</v>
      </c>
      <c r="C122" s="108" t="s">
        <v>54</v>
      </c>
      <c r="D122" s="108" t="s">
        <v>77</v>
      </c>
      <c r="E122" s="108" t="s">
        <v>696</v>
      </c>
      <c r="F122" s="107"/>
      <c r="G122" s="106">
        <f>G123</f>
        <v>0</v>
      </c>
      <c r="H122" s="106">
        <v>0</v>
      </c>
      <c r="I122" s="106">
        <v>0</v>
      </c>
      <c r="J122" s="100"/>
    </row>
    <row r="123" spans="1:10" ht="63" hidden="1" outlineLevel="3" x14ac:dyDescent="0.25">
      <c r="A123" s="10" t="s">
        <v>57</v>
      </c>
      <c r="B123" s="107" t="s">
        <v>52</v>
      </c>
      <c r="C123" s="108" t="s">
        <v>54</v>
      </c>
      <c r="D123" s="108" t="s">
        <v>77</v>
      </c>
      <c r="E123" s="108" t="s">
        <v>696</v>
      </c>
      <c r="F123" s="107">
        <v>600</v>
      </c>
      <c r="G123" s="106">
        <f>G124</f>
        <v>0</v>
      </c>
      <c r="H123" s="106"/>
      <c r="I123" s="106"/>
      <c r="J123" s="100"/>
    </row>
    <row r="124" spans="1:10" hidden="1" outlineLevel="4" x14ac:dyDescent="0.25">
      <c r="A124" s="109" t="s">
        <v>59</v>
      </c>
      <c r="B124" s="107" t="s">
        <v>52</v>
      </c>
      <c r="C124" s="108" t="s">
        <v>54</v>
      </c>
      <c r="D124" s="108" t="s">
        <v>77</v>
      </c>
      <c r="E124" s="108" t="s">
        <v>696</v>
      </c>
      <c r="F124" s="107" t="s">
        <v>60</v>
      </c>
      <c r="G124" s="106"/>
      <c r="H124" s="106"/>
      <c r="I124" s="106"/>
      <c r="J124" s="100"/>
    </row>
    <row r="125" spans="1:10" ht="47.25" hidden="1" outlineLevel="3" collapsed="1" x14ac:dyDescent="0.25">
      <c r="A125" s="109" t="s">
        <v>86</v>
      </c>
      <c r="B125" s="107" t="s">
        <v>52</v>
      </c>
      <c r="C125" s="108" t="s">
        <v>54</v>
      </c>
      <c r="D125" s="108" t="s">
        <v>77</v>
      </c>
      <c r="E125" s="108" t="s">
        <v>695</v>
      </c>
      <c r="F125" s="107"/>
      <c r="G125" s="106">
        <f>G126</f>
        <v>0</v>
      </c>
      <c r="H125" s="106">
        <v>0</v>
      </c>
      <c r="I125" s="106">
        <v>0</v>
      </c>
      <c r="J125" s="100"/>
    </row>
    <row r="126" spans="1:10" ht="63" hidden="1" outlineLevel="3" x14ac:dyDescent="0.25">
      <c r="A126" s="10" t="s">
        <v>57</v>
      </c>
      <c r="B126" s="107" t="s">
        <v>52</v>
      </c>
      <c r="C126" s="108" t="s">
        <v>54</v>
      </c>
      <c r="D126" s="108" t="s">
        <v>77</v>
      </c>
      <c r="E126" s="108" t="s">
        <v>695</v>
      </c>
      <c r="F126" s="107">
        <v>600</v>
      </c>
      <c r="G126" s="106">
        <f>G127</f>
        <v>0</v>
      </c>
      <c r="H126" s="106"/>
      <c r="I126" s="106"/>
      <c r="J126" s="100"/>
    </row>
    <row r="127" spans="1:10" hidden="1" outlineLevel="4" x14ac:dyDescent="0.25">
      <c r="A127" s="109" t="s">
        <v>59</v>
      </c>
      <c r="B127" s="107" t="s">
        <v>52</v>
      </c>
      <c r="C127" s="108" t="s">
        <v>54</v>
      </c>
      <c r="D127" s="108" t="s">
        <v>77</v>
      </c>
      <c r="E127" s="108" t="s">
        <v>695</v>
      </c>
      <c r="F127" s="107" t="s">
        <v>60</v>
      </c>
      <c r="G127" s="106"/>
      <c r="H127" s="106"/>
      <c r="I127" s="106"/>
      <c r="J127" s="100"/>
    </row>
    <row r="128" spans="1:10" ht="47.25" hidden="1" outlineLevel="3" collapsed="1" x14ac:dyDescent="0.25">
      <c r="A128" s="109" t="s">
        <v>87</v>
      </c>
      <c r="B128" s="107" t="s">
        <v>52</v>
      </c>
      <c r="C128" s="108" t="s">
        <v>54</v>
      </c>
      <c r="D128" s="108" t="s">
        <v>77</v>
      </c>
      <c r="E128" s="108" t="s">
        <v>694</v>
      </c>
      <c r="F128" s="107"/>
      <c r="G128" s="106">
        <f>G129</f>
        <v>0</v>
      </c>
      <c r="H128" s="106">
        <v>0</v>
      </c>
      <c r="I128" s="106">
        <v>0</v>
      </c>
      <c r="J128" s="100"/>
    </row>
    <row r="129" spans="1:10" ht="63" hidden="1" outlineLevel="3" x14ac:dyDescent="0.25">
      <c r="A129" s="10" t="s">
        <v>57</v>
      </c>
      <c r="B129" s="107" t="s">
        <v>52</v>
      </c>
      <c r="C129" s="108" t="s">
        <v>54</v>
      </c>
      <c r="D129" s="108" t="s">
        <v>77</v>
      </c>
      <c r="E129" s="108" t="s">
        <v>694</v>
      </c>
      <c r="F129" s="107">
        <v>600</v>
      </c>
      <c r="G129" s="106">
        <f>G130</f>
        <v>0</v>
      </c>
      <c r="H129" s="106"/>
      <c r="I129" s="106"/>
      <c r="J129" s="100"/>
    </row>
    <row r="130" spans="1:10" hidden="1" outlineLevel="4" x14ac:dyDescent="0.25">
      <c r="A130" s="109" t="s">
        <v>59</v>
      </c>
      <c r="B130" s="107" t="s">
        <v>52</v>
      </c>
      <c r="C130" s="108" t="s">
        <v>54</v>
      </c>
      <c r="D130" s="108" t="s">
        <v>77</v>
      </c>
      <c r="E130" s="108" t="s">
        <v>694</v>
      </c>
      <c r="F130" s="107" t="s">
        <v>60</v>
      </c>
      <c r="G130" s="106"/>
      <c r="H130" s="106"/>
      <c r="I130" s="106"/>
      <c r="J130" s="100"/>
    </row>
    <row r="131" spans="1:10" ht="49.5" customHeight="1" outlineLevel="4" x14ac:dyDescent="0.25">
      <c r="A131" s="109" t="s">
        <v>787</v>
      </c>
      <c r="B131" s="107" t="s">
        <v>52</v>
      </c>
      <c r="C131" s="108" t="s">
        <v>54</v>
      </c>
      <c r="D131" s="108" t="s">
        <v>77</v>
      </c>
      <c r="E131" s="108" t="s">
        <v>788</v>
      </c>
      <c r="F131" s="107"/>
      <c r="G131" s="106">
        <f>G132</f>
        <v>26609</v>
      </c>
      <c r="H131" s="106"/>
      <c r="I131" s="106"/>
      <c r="J131" s="100"/>
    </row>
    <row r="132" spans="1:10" ht="110.25" outlineLevel="4" x14ac:dyDescent="0.25">
      <c r="A132" s="10" t="s">
        <v>35</v>
      </c>
      <c r="B132" s="107" t="s">
        <v>52</v>
      </c>
      <c r="C132" s="108" t="s">
        <v>54</v>
      </c>
      <c r="D132" s="108" t="s">
        <v>77</v>
      </c>
      <c r="E132" s="108" t="s">
        <v>788</v>
      </c>
      <c r="F132" s="107">
        <v>100</v>
      </c>
      <c r="G132" s="106">
        <f>G133</f>
        <v>26609</v>
      </c>
      <c r="H132" s="106"/>
      <c r="I132" s="106"/>
      <c r="J132" s="100"/>
    </row>
    <row r="133" spans="1:10" ht="47.25" outlineLevel="4" x14ac:dyDescent="0.25">
      <c r="A133" s="109" t="s">
        <v>37</v>
      </c>
      <c r="B133" s="107" t="s">
        <v>52</v>
      </c>
      <c r="C133" s="108" t="s">
        <v>54</v>
      </c>
      <c r="D133" s="108" t="s">
        <v>77</v>
      </c>
      <c r="E133" s="108" t="s">
        <v>788</v>
      </c>
      <c r="F133" s="107">
        <v>120</v>
      </c>
      <c r="G133" s="106">
        <v>26609</v>
      </c>
      <c r="H133" s="106"/>
      <c r="I133" s="106"/>
      <c r="J133" s="100"/>
    </row>
    <row r="134" spans="1:10" outlineLevel="1" x14ac:dyDescent="0.25">
      <c r="A134" s="97" t="s">
        <v>88</v>
      </c>
      <c r="B134" s="107" t="s">
        <v>52</v>
      </c>
      <c r="C134" s="108" t="s">
        <v>89</v>
      </c>
      <c r="D134" s="108"/>
      <c r="E134" s="108"/>
      <c r="F134" s="107"/>
      <c r="G134" s="106">
        <f>G135</f>
        <v>-865454</v>
      </c>
      <c r="H134" s="106">
        <f t="shared" ref="H134:I134" si="62">H135</f>
        <v>0</v>
      </c>
      <c r="I134" s="106">
        <f t="shared" si="62"/>
        <v>0</v>
      </c>
      <c r="J134" s="100"/>
    </row>
    <row r="135" spans="1:10" outlineLevel="2" x14ac:dyDescent="0.25">
      <c r="A135" s="109" t="s">
        <v>90</v>
      </c>
      <c r="B135" s="107" t="s">
        <v>52</v>
      </c>
      <c r="C135" s="108" t="s">
        <v>89</v>
      </c>
      <c r="D135" s="108" t="s">
        <v>91</v>
      </c>
      <c r="E135" s="108"/>
      <c r="F135" s="107"/>
      <c r="G135" s="106">
        <f>G136</f>
        <v>-865454</v>
      </c>
      <c r="H135" s="106">
        <f t="shared" ref="H135:I135" si="63">H136</f>
        <v>0</v>
      </c>
      <c r="I135" s="106">
        <f t="shared" si="63"/>
        <v>0</v>
      </c>
      <c r="J135" s="100"/>
    </row>
    <row r="136" spans="1:10" ht="78.75" outlineLevel="3" x14ac:dyDescent="0.25">
      <c r="A136" s="109" t="s">
        <v>92</v>
      </c>
      <c r="B136" s="107" t="s">
        <v>52</v>
      </c>
      <c r="C136" s="108" t="s">
        <v>89</v>
      </c>
      <c r="D136" s="108" t="s">
        <v>91</v>
      </c>
      <c r="E136" s="108" t="s">
        <v>693</v>
      </c>
      <c r="F136" s="107"/>
      <c r="G136" s="106">
        <f>G137</f>
        <v>-865454</v>
      </c>
      <c r="H136" s="106">
        <f t="shared" ref="H136:I136" si="64">H137</f>
        <v>0</v>
      </c>
      <c r="I136" s="106">
        <f t="shared" si="64"/>
        <v>0</v>
      </c>
      <c r="J136" s="100"/>
    </row>
    <row r="137" spans="1:10" outlineLevel="3" x14ac:dyDescent="0.25">
      <c r="A137" s="109"/>
      <c r="B137" s="107" t="s">
        <v>52</v>
      </c>
      <c r="C137" s="108" t="s">
        <v>89</v>
      </c>
      <c r="D137" s="108" t="s">
        <v>91</v>
      </c>
      <c r="E137" s="108" t="s">
        <v>693</v>
      </c>
      <c r="F137" s="107">
        <v>300</v>
      </c>
      <c r="G137" s="106">
        <f>G138</f>
        <v>-865454</v>
      </c>
      <c r="H137" s="106">
        <f t="shared" ref="H137:I137" si="65">H138</f>
        <v>0</v>
      </c>
      <c r="I137" s="106">
        <f t="shared" si="65"/>
        <v>0</v>
      </c>
      <c r="J137" s="100"/>
    </row>
    <row r="138" spans="1:10" ht="47.25" outlineLevel="4" x14ac:dyDescent="0.25">
      <c r="A138" s="109" t="s">
        <v>95</v>
      </c>
      <c r="B138" s="107" t="s">
        <v>52</v>
      </c>
      <c r="C138" s="108" t="s">
        <v>89</v>
      </c>
      <c r="D138" s="108" t="s">
        <v>91</v>
      </c>
      <c r="E138" s="108" t="s">
        <v>693</v>
      </c>
      <c r="F138" s="107" t="s">
        <v>96</v>
      </c>
      <c r="G138" s="106">
        <v>-865454</v>
      </c>
      <c r="H138" s="106"/>
      <c r="I138" s="106"/>
      <c r="J138" s="100"/>
    </row>
    <row r="139" spans="1:10" ht="47.25" x14ac:dyDescent="0.25">
      <c r="A139" s="5" t="s">
        <v>97</v>
      </c>
      <c r="B139" s="107" t="s">
        <v>98</v>
      </c>
      <c r="C139" s="108"/>
      <c r="D139" s="108"/>
      <c r="E139" s="108"/>
      <c r="F139" s="107"/>
      <c r="G139" s="106">
        <f>G140+G153</f>
        <v>27342</v>
      </c>
      <c r="H139" s="106">
        <f t="shared" ref="H139:I139" si="66">H140+H153</f>
        <v>0</v>
      </c>
      <c r="I139" s="106">
        <f t="shared" si="66"/>
        <v>0</v>
      </c>
      <c r="J139" s="100"/>
    </row>
    <row r="140" spans="1:10" outlineLevel="1" x14ac:dyDescent="0.25">
      <c r="A140" s="97" t="s">
        <v>30</v>
      </c>
      <c r="B140" s="107" t="s">
        <v>98</v>
      </c>
      <c r="C140" s="108" t="s">
        <v>31</v>
      </c>
      <c r="D140" s="108"/>
      <c r="E140" s="108"/>
      <c r="F140" s="107"/>
      <c r="G140" s="106">
        <f>G141</f>
        <v>27342</v>
      </c>
      <c r="H140" s="106">
        <f t="shared" ref="H140:I140" si="67">H141</f>
        <v>0</v>
      </c>
      <c r="I140" s="106">
        <f t="shared" si="67"/>
        <v>0</v>
      </c>
      <c r="J140" s="100"/>
    </row>
    <row r="141" spans="1:10" outlineLevel="2" x14ac:dyDescent="0.25">
      <c r="A141" s="109" t="s">
        <v>99</v>
      </c>
      <c r="B141" s="107" t="s">
        <v>98</v>
      </c>
      <c r="C141" s="108" t="s">
        <v>31</v>
      </c>
      <c r="D141" s="108" t="s">
        <v>100</v>
      </c>
      <c r="E141" s="108"/>
      <c r="F141" s="107"/>
      <c r="G141" s="106">
        <f>G142+G147+G150</f>
        <v>27342</v>
      </c>
      <c r="H141" s="106">
        <f t="shared" ref="H141:I141" si="68">H142+H147</f>
        <v>0</v>
      </c>
      <c r="I141" s="106">
        <f t="shared" si="68"/>
        <v>0</v>
      </c>
      <c r="J141" s="100"/>
    </row>
    <row r="142" spans="1:10" ht="47.25" hidden="1" outlineLevel="3" x14ac:dyDescent="0.25">
      <c r="A142" s="109" t="s">
        <v>41</v>
      </c>
      <c r="B142" s="107" t="s">
        <v>98</v>
      </c>
      <c r="C142" s="108" t="s">
        <v>31</v>
      </c>
      <c r="D142" s="108" t="s">
        <v>100</v>
      </c>
      <c r="E142" s="108" t="s">
        <v>692</v>
      </c>
      <c r="F142" s="107"/>
      <c r="G142" s="106">
        <f>G143+G145</f>
        <v>0</v>
      </c>
      <c r="H142" s="106">
        <f t="shared" ref="H142:I142" si="69">H143+H145</f>
        <v>0</v>
      </c>
      <c r="I142" s="106">
        <f t="shared" si="69"/>
        <v>0</v>
      </c>
      <c r="J142" s="100"/>
    </row>
    <row r="143" spans="1:10" ht="110.25" hidden="1" outlineLevel="3" x14ac:dyDescent="0.25">
      <c r="A143" s="10" t="s">
        <v>35</v>
      </c>
      <c r="B143" s="107" t="s">
        <v>98</v>
      </c>
      <c r="C143" s="108" t="s">
        <v>31</v>
      </c>
      <c r="D143" s="108" t="s">
        <v>100</v>
      </c>
      <c r="E143" s="108" t="s">
        <v>692</v>
      </c>
      <c r="F143" s="107">
        <v>100</v>
      </c>
      <c r="G143" s="106">
        <f>G144</f>
        <v>0</v>
      </c>
      <c r="H143" s="106">
        <f t="shared" ref="H143:I143" si="70">H144</f>
        <v>0</v>
      </c>
      <c r="I143" s="106">
        <f t="shared" si="70"/>
        <v>0</v>
      </c>
      <c r="J143" s="100"/>
    </row>
    <row r="144" spans="1:10" ht="47.25" hidden="1" outlineLevel="4" x14ac:dyDescent="0.25">
      <c r="A144" s="109" t="s">
        <v>37</v>
      </c>
      <c r="B144" s="107" t="s">
        <v>98</v>
      </c>
      <c r="C144" s="108" t="s">
        <v>31</v>
      </c>
      <c r="D144" s="108" t="s">
        <v>100</v>
      </c>
      <c r="E144" s="108" t="s">
        <v>692</v>
      </c>
      <c r="F144" s="107" t="s">
        <v>38</v>
      </c>
      <c r="G144" s="106"/>
      <c r="H144" s="106"/>
      <c r="I144" s="106"/>
      <c r="J144" s="100"/>
    </row>
    <row r="145" spans="1:10" ht="47.25" hidden="1" outlineLevel="4" x14ac:dyDescent="0.25">
      <c r="A145" s="10" t="s">
        <v>42</v>
      </c>
      <c r="B145" s="107" t="s">
        <v>98</v>
      </c>
      <c r="C145" s="108" t="s">
        <v>31</v>
      </c>
      <c r="D145" s="108" t="s">
        <v>100</v>
      </c>
      <c r="E145" s="108" t="s">
        <v>692</v>
      </c>
      <c r="F145" s="107">
        <v>200</v>
      </c>
      <c r="G145" s="106">
        <f>G146</f>
        <v>0</v>
      </c>
      <c r="H145" s="106">
        <f t="shared" ref="H145:I145" si="71">H146</f>
        <v>0</v>
      </c>
      <c r="I145" s="106">
        <f t="shared" si="71"/>
        <v>0</v>
      </c>
      <c r="J145" s="100"/>
    </row>
    <row r="146" spans="1:10" ht="47.25" hidden="1" outlineLevel="4" x14ac:dyDescent="0.25">
      <c r="A146" s="109" t="s">
        <v>44</v>
      </c>
      <c r="B146" s="107" t="s">
        <v>98</v>
      </c>
      <c r="C146" s="108" t="s">
        <v>31</v>
      </c>
      <c r="D146" s="108" t="s">
        <v>100</v>
      </c>
      <c r="E146" s="108" t="s">
        <v>692</v>
      </c>
      <c r="F146" s="107" t="s">
        <v>45</v>
      </c>
      <c r="G146" s="106"/>
      <c r="H146" s="106"/>
      <c r="I146" s="106"/>
      <c r="J146" s="100"/>
    </row>
    <row r="147" spans="1:10" ht="31.5" hidden="1" outlineLevel="3" collapsed="1" x14ac:dyDescent="0.25">
      <c r="A147" s="109" t="s">
        <v>46</v>
      </c>
      <c r="B147" s="107" t="s">
        <v>98</v>
      </c>
      <c r="C147" s="108" t="s">
        <v>31</v>
      </c>
      <c r="D147" s="108" t="s">
        <v>100</v>
      </c>
      <c r="E147" s="108" t="s">
        <v>691</v>
      </c>
      <c r="F147" s="107"/>
      <c r="G147" s="106">
        <f>G148</f>
        <v>0</v>
      </c>
      <c r="H147" s="106">
        <f t="shared" ref="H147:I147" si="72">H148</f>
        <v>0</v>
      </c>
      <c r="I147" s="106">
        <f t="shared" si="72"/>
        <v>0</v>
      </c>
      <c r="J147" s="100"/>
    </row>
    <row r="148" spans="1:10" hidden="1" outlineLevel="3" x14ac:dyDescent="0.25">
      <c r="A148" s="10" t="s">
        <v>47</v>
      </c>
      <c r="B148" s="107" t="s">
        <v>98</v>
      </c>
      <c r="C148" s="108" t="s">
        <v>31</v>
      </c>
      <c r="D148" s="108" t="s">
        <v>100</v>
      </c>
      <c r="E148" s="108" t="s">
        <v>691</v>
      </c>
      <c r="F148" s="107">
        <v>800</v>
      </c>
      <c r="G148" s="106">
        <f>G149</f>
        <v>0</v>
      </c>
      <c r="H148" s="106">
        <f t="shared" ref="H148:I148" si="73">H149</f>
        <v>0</v>
      </c>
      <c r="I148" s="106">
        <f t="shared" si="73"/>
        <v>0</v>
      </c>
      <c r="J148" s="100"/>
    </row>
    <row r="149" spans="1:10" ht="31.5" hidden="1" outlineLevel="4" x14ac:dyDescent="0.25">
      <c r="A149" s="109" t="s">
        <v>49</v>
      </c>
      <c r="B149" s="107" t="s">
        <v>98</v>
      </c>
      <c r="C149" s="108" t="s">
        <v>31</v>
      </c>
      <c r="D149" s="108" t="s">
        <v>100</v>
      </c>
      <c r="E149" s="108" t="s">
        <v>691</v>
      </c>
      <c r="F149" s="107" t="s">
        <v>50</v>
      </c>
      <c r="G149" s="106"/>
      <c r="H149" s="106"/>
      <c r="I149" s="106"/>
      <c r="J149" s="100"/>
    </row>
    <row r="150" spans="1:10" ht="47.25" outlineLevel="4" x14ac:dyDescent="0.25">
      <c r="A150" s="109" t="s">
        <v>787</v>
      </c>
      <c r="B150" s="107" t="s">
        <v>98</v>
      </c>
      <c r="C150" s="108" t="s">
        <v>31</v>
      </c>
      <c r="D150" s="108" t="s">
        <v>100</v>
      </c>
      <c r="E150" s="108" t="s">
        <v>788</v>
      </c>
      <c r="F150" s="107"/>
      <c r="G150" s="106">
        <f>G151</f>
        <v>27342</v>
      </c>
      <c r="H150" s="106"/>
      <c r="I150" s="106"/>
      <c r="J150" s="100"/>
    </row>
    <row r="151" spans="1:10" ht="110.25" outlineLevel="4" x14ac:dyDescent="0.25">
      <c r="A151" s="10" t="s">
        <v>35</v>
      </c>
      <c r="B151" s="107" t="s">
        <v>98</v>
      </c>
      <c r="C151" s="108" t="s">
        <v>31</v>
      </c>
      <c r="D151" s="108" t="s">
        <v>100</v>
      </c>
      <c r="E151" s="108" t="s">
        <v>788</v>
      </c>
      <c r="F151" s="107">
        <v>100</v>
      </c>
      <c r="G151" s="106">
        <f>G152</f>
        <v>27342</v>
      </c>
      <c r="H151" s="106"/>
      <c r="I151" s="106"/>
      <c r="J151" s="100"/>
    </row>
    <row r="152" spans="1:10" ht="47.25" outlineLevel="4" x14ac:dyDescent="0.25">
      <c r="A152" s="109" t="s">
        <v>37</v>
      </c>
      <c r="B152" s="107" t="s">
        <v>98</v>
      </c>
      <c r="C152" s="108" t="s">
        <v>31</v>
      </c>
      <c r="D152" s="108" t="s">
        <v>100</v>
      </c>
      <c r="E152" s="108" t="s">
        <v>788</v>
      </c>
      <c r="F152" s="107">
        <v>120</v>
      </c>
      <c r="G152" s="106">
        <v>27342</v>
      </c>
      <c r="H152" s="106"/>
      <c r="I152" s="106"/>
      <c r="J152" s="100"/>
    </row>
    <row r="153" spans="1:10" hidden="1" outlineLevel="1" x14ac:dyDescent="0.25">
      <c r="A153" s="97" t="s">
        <v>101</v>
      </c>
      <c r="B153" s="107" t="s">
        <v>98</v>
      </c>
      <c r="C153" s="108" t="s">
        <v>91</v>
      </c>
      <c r="D153" s="108"/>
      <c r="E153" s="108"/>
      <c r="F153" s="107"/>
      <c r="G153" s="106">
        <f>G158+G154</f>
        <v>0</v>
      </c>
      <c r="H153" s="106">
        <f t="shared" ref="H153:I153" si="74">H158</f>
        <v>0</v>
      </c>
      <c r="I153" s="106">
        <f t="shared" si="74"/>
        <v>0</v>
      </c>
      <c r="J153" s="100"/>
    </row>
    <row r="154" spans="1:10" hidden="1" outlineLevel="1" x14ac:dyDescent="0.25">
      <c r="A154" s="97" t="s">
        <v>150</v>
      </c>
      <c r="B154" s="107" t="s">
        <v>98</v>
      </c>
      <c r="C154" s="108" t="s">
        <v>91</v>
      </c>
      <c r="D154" s="108" t="s">
        <v>137</v>
      </c>
      <c r="E154" s="108"/>
      <c r="F154" s="107"/>
      <c r="G154" s="106">
        <f>G155</f>
        <v>0</v>
      </c>
      <c r="H154" s="106"/>
      <c r="I154" s="106"/>
      <c r="J154" s="100"/>
    </row>
    <row r="155" spans="1:10" ht="53.25" hidden="1" customHeight="1" outlineLevel="1" x14ac:dyDescent="0.25">
      <c r="A155" s="97" t="s">
        <v>740</v>
      </c>
      <c r="B155" s="107" t="s">
        <v>98</v>
      </c>
      <c r="C155" s="108" t="s">
        <v>91</v>
      </c>
      <c r="D155" s="108" t="s">
        <v>137</v>
      </c>
      <c r="E155" s="108" t="s">
        <v>741</v>
      </c>
      <c r="F155" s="107"/>
      <c r="G155" s="106">
        <f>G156</f>
        <v>0</v>
      </c>
      <c r="H155" s="106"/>
      <c r="I155" s="106"/>
      <c r="J155" s="100"/>
    </row>
    <row r="156" spans="1:10" ht="47.25" hidden="1" outlineLevel="1" x14ac:dyDescent="0.25">
      <c r="A156" s="10" t="s">
        <v>42</v>
      </c>
      <c r="B156" s="107" t="s">
        <v>98</v>
      </c>
      <c r="C156" s="108" t="s">
        <v>91</v>
      </c>
      <c r="D156" s="108" t="s">
        <v>137</v>
      </c>
      <c r="E156" s="108" t="s">
        <v>741</v>
      </c>
      <c r="F156" s="107">
        <v>200</v>
      </c>
      <c r="G156" s="106">
        <f>G157</f>
        <v>0</v>
      </c>
      <c r="H156" s="106"/>
      <c r="I156" s="106"/>
      <c r="J156" s="100"/>
    </row>
    <row r="157" spans="1:10" ht="47.25" hidden="1" outlineLevel="1" x14ac:dyDescent="0.25">
      <c r="A157" s="109" t="s">
        <v>44</v>
      </c>
      <c r="B157" s="107" t="s">
        <v>98</v>
      </c>
      <c r="C157" s="108" t="s">
        <v>91</v>
      </c>
      <c r="D157" s="108" t="s">
        <v>137</v>
      </c>
      <c r="E157" s="108" t="s">
        <v>741</v>
      </c>
      <c r="F157" s="107">
        <v>240</v>
      </c>
      <c r="G157" s="106"/>
      <c r="H157" s="106"/>
      <c r="I157" s="106"/>
      <c r="J157" s="100"/>
    </row>
    <row r="158" spans="1:10" ht="31.5" hidden="1" outlineLevel="2" x14ac:dyDescent="0.25">
      <c r="A158" s="109" t="s">
        <v>102</v>
      </c>
      <c r="B158" s="107" t="s">
        <v>98</v>
      </c>
      <c r="C158" s="108" t="s">
        <v>91</v>
      </c>
      <c r="D158" s="108" t="s">
        <v>103</v>
      </c>
      <c r="E158" s="108"/>
      <c r="F158" s="107"/>
      <c r="G158" s="106">
        <f>G159+G162+G165</f>
        <v>0</v>
      </c>
      <c r="H158" s="106">
        <v>0</v>
      </c>
      <c r="I158" s="106">
        <v>0</v>
      </c>
      <c r="J158" s="100"/>
    </row>
    <row r="159" spans="1:10" ht="47.25" hidden="1" outlineLevel="3" x14ac:dyDescent="0.25">
      <c r="A159" s="109" t="s">
        <v>104</v>
      </c>
      <c r="B159" s="107" t="s">
        <v>98</v>
      </c>
      <c r="C159" s="108" t="s">
        <v>91</v>
      </c>
      <c r="D159" s="108" t="s">
        <v>103</v>
      </c>
      <c r="E159" s="108" t="s">
        <v>690</v>
      </c>
      <c r="F159" s="107"/>
      <c r="G159" s="106">
        <f>G160</f>
        <v>0</v>
      </c>
      <c r="H159" s="106">
        <f t="shared" ref="H159:I159" si="75">H160</f>
        <v>0</v>
      </c>
      <c r="I159" s="106">
        <f t="shared" si="75"/>
        <v>0</v>
      </c>
      <c r="J159" s="100"/>
    </row>
    <row r="160" spans="1:10" ht="47.25" hidden="1" outlineLevel="3" x14ac:dyDescent="0.25">
      <c r="A160" s="10" t="s">
        <v>42</v>
      </c>
      <c r="B160" s="107" t="s">
        <v>98</v>
      </c>
      <c r="C160" s="108" t="s">
        <v>91</v>
      </c>
      <c r="D160" s="108" t="s">
        <v>103</v>
      </c>
      <c r="E160" s="108" t="s">
        <v>690</v>
      </c>
      <c r="F160" s="107">
        <v>200</v>
      </c>
      <c r="G160" s="106">
        <f>G161</f>
        <v>0</v>
      </c>
      <c r="H160" s="106">
        <f t="shared" ref="H160:I160" si="76">H161</f>
        <v>0</v>
      </c>
      <c r="I160" s="106">
        <f t="shared" si="76"/>
        <v>0</v>
      </c>
      <c r="J160" s="100"/>
    </row>
    <row r="161" spans="1:10" ht="47.25" hidden="1" outlineLevel="4" x14ac:dyDescent="0.25">
      <c r="A161" s="109" t="s">
        <v>44</v>
      </c>
      <c r="B161" s="107" t="s">
        <v>98</v>
      </c>
      <c r="C161" s="108" t="s">
        <v>91</v>
      </c>
      <c r="D161" s="108" t="s">
        <v>103</v>
      </c>
      <c r="E161" s="108" t="s">
        <v>690</v>
      </c>
      <c r="F161" s="107" t="s">
        <v>45</v>
      </c>
      <c r="G161" s="106"/>
      <c r="H161" s="106"/>
      <c r="I161" s="106"/>
      <c r="J161" s="100"/>
    </row>
    <row r="162" spans="1:10" ht="31.5" hidden="1" outlineLevel="3" x14ac:dyDescent="0.25">
      <c r="A162" s="109" t="s">
        <v>105</v>
      </c>
      <c r="B162" s="107" t="s">
        <v>98</v>
      </c>
      <c r="C162" s="108" t="s">
        <v>91</v>
      </c>
      <c r="D162" s="108" t="s">
        <v>103</v>
      </c>
      <c r="E162" s="108" t="s">
        <v>689</v>
      </c>
      <c r="F162" s="107"/>
      <c r="G162" s="106">
        <f>G163</f>
        <v>0</v>
      </c>
      <c r="H162" s="106">
        <f t="shared" ref="H162:I162" si="77">H163</f>
        <v>0</v>
      </c>
      <c r="I162" s="106">
        <f t="shared" si="77"/>
        <v>0</v>
      </c>
      <c r="J162" s="100"/>
    </row>
    <row r="163" spans="1:10" ht="47.25" hidden="1" outlineLevel="3" x14ac:dyDescent="0.25">
      <c r="A163" s="10" t="s">
        <v>42</v>
      </c>
      <c r="B163" s="107" t="s">
        <v>98</v>
      </c>
      <c r="C163" s="108" t="s">
        <v>91</v>
      </c>
      <c r="D163" s="108" t="s">
        <v>103</v>
      </c>
      <c r="E163" s="108" t="s">
        <v>689</v>
      </c>
      <c r="F163" s="107">
        <v>200</v>
      </c>
      <c r="G163" s="106">
        <f>G164</f>
        <v>0</v>
      </c>
      <c r="H163" s="106">
        <f t="shared" ref="H163:I163" si="78">H164</f>
        <v>0</v>
      </c>
      <c r="I163" s="106">
        <f t="shared" si="78"/>
        <v>0</v>
      </c>
      <c r="J163" s="100"/>
    </row>
    <row r="164" spans="1:10" ht="47.25" hidden="1" outlineLevel="4" x14ac:dyDescent="0.25">
      <c r="A164" s="109" t="s">
        <v>44</v>
      </c>
      <c r="B164" s="107" t="s">
        <v>98</v>
      </c>
      <c r="C164" s="108" t="s">
        <v>91</v>
      </c>
      <c r="D164" s="108" t="s">
        <v>103</v>
      </c>
      <c r="E164" s="108" t="s">
        <v>689</v>
      </c>
      <c r="F164" s="107" t="s">
        <v>45</v>
      </c>
      <c r="G164" s="106"/>
      <c r="H164" s="106"/>
      <c r="I164" s="106"/>
      <c r="J164" s="100"/>
    </row>
    <row r="165" spans="1:10" ht="86.25" hidden="1" customHeight="1" outlineLevel="3" x14ac:dyDescent="0.25">
      <c r="A165" s="109" t="s">
        <v>106</v>
      </c>
      <c r="B165" s="107" t="s">
        <v>98</v>
      </c>
      <c r="C165" s="108" t="s">
        <v>91</v>
      </c>
      <c r="D165" s="108" t="s">
        <v>103</v>
      </c>
      <c r="E165" s="108" t="s">
        <v>688</v>
      </c>
      <c r="F165" s="107"/>
      <c r="G165" s="106">
        <f>G166</f>
        <v>0</v>
      </c>
      <c r="H165" s="106">
        <f t="shared" ref="H165:I166" si="79">H166</f>
        <v>0</v>
      </c>
      <c r="I165" s="106">
        <f t="shared" si="79"/>
        <v>0</v>
      </c>
      <c r="J165" s="100"/>
    </row>
    <row r="166" spans="1:10" ht="47.25" hidden="1" outlineLevel="3" x14ac:dyDescent="0.25">
      <c r="A166" s="10" t="s">
        <v>42</v>
      </c>
      <c r="B166" s="107" t="s">
        <v>98</v>
      </c>
      <c r="C166" s="108" t="s">
        <v>91</v>
      </c>
      <c r="D166" s="108" t="s">
        <v>103</v>
      </c>
      <c r="E166" s="108" t="s">
        <v>688</v>
      </c>
      <c r="F166" s="107">
        <v>200</v>
      </c>
      <c r="G166" s="106">
        <f>G167</f>
        <v>0</v>
      </c>
      <c r="H166" s="106">
        <f t="shared" si="79"/>
        <v>0</v>
      </c>
      <c r="I166" s="106">
        <f t="shared" si="79"/>
        <v>0</v>
      </c>
      <c r="J166" s="100"/>
    </row>
    <row r="167" spans="1:10" ht="47.25" hidden="1" outlineLevel="4" x14ac:dyDescent="0.25">
      <c r="A167" s="109" t="s">
        <v>44</v>
      </c>
      <c r="B167" s="107" t="s">
        <v>98</v>
      </c>
      <c r="C167" s="108" t="s">
        <v>91</v>
      </c>
      <c r="D167" s="108" t="s">
        <v>103</v>
      </c>
      <c r="E167" s="108" t="s">
        <v>688</v>
      </c>
      <c r="F167" s="107" t="s">
        <v>45</v>
      </c>
      <c r="G167" s="106"/>
      <c r="H167" s="106"/>
      <c r="I167" s="106"/>
      <c r="J167" s="100"/>
    </row>
    <row r="168" spans="1:10" ht="31.5" x14ac:dyDescent="0.25">
      <c r="A168" s="5" t="s">
        <v>107</v>
      </c>
      <c r="B168" s="107" t="s">
        <v>108</v>
      </c>
      <c r="C168" s="108"/>
      <c r="D168" s="108"/>
      <c r="E168" s="108"/>
      <c r="F168" s="107"/>
      <c r="G168" s="106">
        <f>G169+G190+G195</f>
        <v>1107206</v>
      </c>
      <c r="H168" s="106">
        <f t="shared" ref="H168:I168" si="80">H169+H190+H195</f>
        <v>0</v>
      </c>
      <c r="I168" s="106">
        <f t="shared" si="80"/>
        <v>0</v>
      </c>
      <c r="J168" s="100"/>
    </row>
    <row r="169" spans="1:10" outlineLevel="1" x14ac:dyDescent="0.25">
      <c r="A169" s="97" t="s">
        <v>30</v>
      </c>
      <c r="B169" s="107" t="s">
        <v>108</v>
      </c>
      <c r="C169" s="108" t="s">
        <v>31</v>
      </c>
      <c r="D169" s="108"/>
      <c r="E169" s="108"/>
      <c r="F169" s="107"/>
      <c r="G169" s="106">
        <f>G170+G179+G183</f>
        <v>-195418</v>
      </c>
      <c r="H169" s="106">
        <f t="shared" ref="H169:I169" si="81">H170+H179+H183</f>
        <v>0</v>
      </c>
      <c r="I169" s="106">
        <f t="shared" si="81"/>
        <v>0</v>
      </c>
      <c r="J169" s="100"/>
    </row>
    <row r="170" spans="1:10" ht="78.75" hidden="1" outlineLevel="2" x14ac:dyDescent="0.25">
      <c r="A170" s="109" t="s">
        <v>109</v>
      </c>
      <c r="B170" s="107" t="s">
        <v>108</v>
      </c>
      <c r="C170" s="108" t="s">
        <v>31</v>
      </c>
      <c r="D170" s="108" t="s">
        <v>110</v>
      </c>
      <c r="E170" s="108"/>
      <c r="F170" s="107"/>
      <c r="G170" s="106">
        <f>G171+G176</f>
        <v>0</v>
      </c>
      <c r="H170" s="106">
        <f t="shared" ref="H170:I170" si="82">H171+H176</f>
        <v>0</v>
      </c>
      <c r="I170" s="106">
        <f t="shared" si="82"/>
        <v>0</v>
      </c>
      <c r="J170" s="100"/>
    </row>
    <row r="171" spans="1:10" ht="47.25" hidden="1" outlineLevel="3" x14ac:dyDescent="0.25">
      <c r="A171" s="109" t="s">
        <v>41</v>
      </c>
      <c r="B171" s="107" t="s">
        <v>108</v>
      </c>
      <c r="C171" s="108" t="s">
        <v>31</v>
      </c>
      <c r="D171" s="108" t="s">
        <v>110</v>
      </c>
      <c r="E171" s="108" t="s">
        <v>687</v>
      </c>
      <c r="F171" s="107"/>
      <c r="G171" s="106">
        <f>G172+G174</f>
        <v>0</v>
      </c>
      <c r="H171" s="106">
        <f t="shared" ref="H171:I171" si="83">H172+H174</f>
        <v>0</v>
      </c>
      <c r="I171" s="106">
        <f t="shared" si="83"/>
        <v>0</v>
      </c>
      <c r="J171" s="100"/>
    </row>
    <row r="172" spans="1:10" ht="110.25" hidden="1" outlineLevel="3" x14ac:dyDescent="0.25">
      <c r="A172" s="10" t="s">
        <v>35</v>
      </c>
      <c r="B172" s="107" t="s">
        <v>108</v>
      </c>
      <c r="C172" s="108" t="s">
        <v>31</v>
      </c>
      <c r="D172" s="108" t="s">
        <v>110</v>
      </c>
      <c r="E172" s="108" t="s">
        <v>687</v>
      </c>
      <c r="F172" s="107">
        <v>100</v>
      </c>
      <c r="G172" s="106">
        <f>G173</f>
        <v>0</v>
      </c>
      <c r="H172" s="106">
        <f t="shared" ref="H172:I172" si="84">H173</f>
        <v>0</v>
      </c>
      <c r="I172" s="106">
        <f t="shared" si="84"/>
        <v>0</v>
      </c>
      <c r="J172" s="100"/>
    </row>
    <row r="173" spans="1:10" ht="47.25" hidden="1" outlineLevel="4" x14ac:dyDescent="0.25">
      <c r="A173" s="109" t="s">
        <v>37</v>
      </c>
      <c r="B173" s="107" t="s">
        <v>108</v>
      </c>
      <c r="C173" s="108" t="s">
        <v>31</v>
      </c>
      <c r="D173" s="108" t="s">
        <v>110</v>
      </c>
      <c r="E173" s="108" t="s">
        <v>687</v>
      </c>
      <c r="F173" s="107" t="s">
        <v>38</v>
      </c>
      <c r="G173" s="106"/>
      <c r="H173" s="106"/>
      <c r="I173" s="106"/>
      <c r="J173" s="100"/>
    </row>
    <row r="174" spans="1:10" ht="47.25" hidden="1" outlineLevel="4" x14ac:dyDescent="0.25">
      <c r="A174" s="10" t="s">
        <v>42</v>
      </c>
      <c r="B174" s="107" t="s">
        <v>108</v>
      </c>
      <c r="C174" s="108" t="s">
        <v>31</v>
      </c>
      <c r="D174" s="108" t="s">
        <v>110</v>
      </c>
      <c r="E174" s="108" t="s">
        <v>687</v>
      </c>
      <c r="F174" s="107">
        <v>200</v>
      </c>
      <c r="G174" s="106">
        <f>G175</f>
        <v>0</v>
      </c>
      <c r="H174" s="106">
        <f t="shared" ref="H174:I174" si="85">H175</f>
        <v>0</v>
      </c>
      <c r="I174" s="106">
        <f t="shared" si="85"/>
        <v>0</v>
      </c>
      <c r="J174" s="100"/>
    </row>
    <row r="175" spans="1:10" ht="47.25" hidden="1" outlineLevel="4" x14ac:dyDescent="0.25">
      <c r="A175" s="109" t="s">
        <v>44</v>
      </c>
      <c r="B175" s="107" t="s">
        <v>108</v>
      </c>
      <c r="C175" s="108" t="s">
        <v>31</v>
      </c>
      <c r="D175" s="108" t="s">
        <v>110</v>
      </c>
      <c r="E175" s="108" t="s">
        <v>687</v>
      </c>
      <c r="F175" s="107" t="s">
        <v>45</v>
      </c>
      <c r="G175" s="106"/>
      <c r="H175" s="106"/>
      <c r="I175" s="106"/>
      <c r="J175" s="100"/>
    </row>
    <row r="176" spans="1:10" ht="31.5" hidden="1" outlineLevel="3" x14ac:dyDescent="0.25">
      <c r="A176" s="109" t="s">
        <v>46</v>
      </c>
      <c r="B176" s="107" t="s">
        <v>108</v>
      </c>
      <c r="C176" s="108" t="s">
        <v>31</v>
      </c>
      <c r="D176" s="108" t="s">
        <v>110</v>
      </c>
      <c r="E176" s="108" t="s">
        <v>686</v>
      </c>
      <c r="F176" s="107"/>
      <c r="G176" s="106">
        <f>G177</f>
        <v>0</v>
      </c>
      <c r="H176" s="106">
        <f t="shared" ref="H176:I176" si="86">H177</f>
        <v>0</v>
      </c>
      <c r="I176" s="106">
        <f t="shared" si="86"/>
        <v>0</v>
      </c>
      <c r="J176" s="100"/>
    </row>
    <row r="177" spans="1:10" hidden="1" outlineLevel="3" x14ac:dyDescent="0.25">
      <c r="A177" s="10" t="s">
        <v>47</v>
      </c>
      <c r="B177" s="107" t="s">
        <v>108</v>
      </c>
      <c r="C177" s="108" t="s">
        <v>31</v>
      </c>
      <c r="D177" s="108" t="s">
        <v>110</v>
      </c>
      <c r="E177" s="108" t="s">
        <v>686</v>
      </c>
      <c r="F177" s="107">
        <v>800</v>
      </c>
      <c r="G177" s="106">
        <f>G178</f>
        <v>0</v>
      </c>
      <c r="H177" s="106">
        <f t="shared" ref="H177:I177" si="87">H178</f>
        <v>0</v>
      </c>
      <c r="I177" s="106">
        <f t="shared" si="87"/>
        <v>0</v>
      </c>
      <c r="J177" s="100"/>
    </row>
    <row r="178" spans="1:10" ht="31.5" hidden="1" outlineLevel="4" x14ac:dyDescent="0.25">
      <c r="A178" s="109" t="s">
        <v>49</v>
      </c>
      <c r="B178" s="107" t="s">
        <v>108</v>
      </c>
      <c r="C178" s="108" t="s">
        <v>31</v>
      </c>
      <c r="D178" s="108" t="s">
        <v>110</v>
      </c>
      <c r="E178" s="108" t="s">
        <v>686</v>
      </c>
      <c r="F178" s="107" t="s">
        <v>50</v>
      </c>
      <c r="G178" s="106"/>
      <c r="H178" s="106"/>
      <c r="I178" s="106"/>
      <c r="J178" s="100"/>
    </row>
    <row r="179" spans="1:10" outlineLevel="2" collapsed="1" x14ac:dyDescent="0.25">
      <c r="A179" s="109" t="s">
        <v>111</v>
      </c>
      <c r="B179" s="107" t="s">
        <v>108</v>
      </c>
      <c r="C179" s="108" t="s">
        <v>31</v>
      </c>
      <c r="D179" s="108" t="s">
        <v>112</v>
      </c>
      <c r="E179" s="108"/>
      <c r="F179" s="107"/>
      <c r="G179" s="106">
        <f>G180</f>
        <v>-379000</v>
      </c>
      <c r="H179" s="106">
        <f t="shared" ref="H179:I179" si="88">H180</f>
        <v>0</v>
      </c>
      <c r="I179" s="106">
        <f t="shared" si="88"/>
        <v>0</v>
      </c>
      <c r="J179" s="100"/>
    </row>
    <row r="180" spans="1:10" ht="44.25" customHeight="1" outlineLevel="3" x14ac:dyDescent="0.25">
      <c r="A180" s="109" t="s">
        <v>113</v>
      </c>
      <c r="B180" s="107" t="s">
        <v>108</v>
      </c>
      <c r="C180" s="108" t="s">
        <v>31</v>
      </c>
      <c r="D180" s="108" t="s">
        <v>112</v>
      </c>
      <c r="E180" s="108" t="s">
        <v>629</v>
      </c>
      <c r="F180" s="107"/>
      <c r="G180" s="106">
        <f>G181</f>
        <v>-379000</v>
      </c>
      <c r="H180" s="106">
        <f t="shared" ref="H180:I180" si="89">H181</f>
        <v>0</v>
      </c>
      <c r="I180" s="106">
        <f t="shared" si="89"/>
        <v>0</v>
      </c>
      <c r="J180" s="100"/>
    </row>
    <row r="181" spans="1:10" outlineLevel="3" x14ac:dyDescent="0.25">
      <c r="A181" s="10" t="s">
        <v>47</v>
      </c>
      <c r="B181" s="107" t="s">
        <v>108</v>
      </c>
      <c r="C181" s="108" t="s">
        <v>31</v>
      </c>
      <c r="D181" s="108" t="s">
        <v>112</v>
      </c>
      <c r="E181" s="108" t="s">
        <v>629</v>
      </c>
      <c r="F181" s="107">
        <v>800</v>
      </c>
      <c r="G181" s="106">
        <f>G182</f>
        <v>-379000</v>
      </c>
      <c r="H181" s="106">
        <f t="shared" ref="H181:I181" si="90">H182</f>
        <v>0</v>
      </c>
      <c r="I181" s="106">
        <f t="shared" si="90"/>
        <v>0</v>
      </c>
      <c r="J181" s="100"/>
    </row>
    <row r="182" spans="1:10" outlineLevel="4" x14ac:dyDescent="0.25">
      <c r="A182" s="109" t="s">
        <v>114</v>
      </c>
      <c r="B182" s="107" t="s">
        <v>108</v>
      </c>
      <c r="C182" s="108" t="s">
        <v>31</v>
      </c>
      <c r="D182" s="108" t="s">
        <v>112</v>
      </c>
      <c r="E182" s="108" t="s">
        <v>629</v>
      </c>
      <c r="F182" s="107" t="s">
        <v>115</v>
      </c>
      <c r="G182" s="106">
        <v>-379000</v>
      </c>
      <c r="H182" s="106"/>
      <c r="I182" s="106"/>
      <c r="J182" s="100"/>
    </row>
    <row r="183" spans="1:10" outlineLevel="2" x14ac:dyDescent="0.25">
      <c r="A183" s="109" t="s">
        <v>99</v>
      </c>
      <c r="B183" s="107" t="s">
        <v>108</v>
      </c>
      <c r="C183" s="108" t="s">
        <v>31</v>
      </c>
      <c r="D183" s="108" t="s">
        <v>100</v>
      </c>
      <c r="E183" s="108"/>
      <c r="F183" s="107"/>
      <c r="G183" s="106">
        <f>G187+G184</f>
        <v>183582</v>
      </c>
      <c r="H183" s="106">
        <f>H187</f>
        <v>0</v>
      </c>
      <c r="I183" s="106">
        <f>I187</f>
        <v>0</v>
      </c>
      <c r="J183" s="100"/>
    </row>
    <row r="184" spans="1:10" ht="47.25" outlineLevel="2" x14ac:dyDescent="0.25">
      <c r="A184" s="109" t="s">
        <v>787</v>
      </c>
      <c r="B184" s="107" t="s">
        <v>108</v>
      </c>
      <c r="C184" s="108" t="s">
        <v>31</v>
      </c>
      <c r="D184" s="108" t="s">
        <v>100</v>
      </c>
      <c r="E184" s="108" t="s">
        <v>788</v>
      </c>
      <c r="F184" s="107"/>
      <c r="G184" s="106">
        <f>G185</f>
        <v>183582</v>
      </c>
      <c r="H184" s="106"/>
      <c r="I184" s="106"/>
      <c r="J184" s="100"/>
    </row>
    <row r="185" spans="1:10" ht="110.25" outlineLevel="2" x14ac:dyDescent="0.25">
      <c r="A185" s="10" t="s">
        <v>35</v>
      </c>
      <c r="B185" s="107" t="s">
        <v>108</v>
      </c>
      <c r="C185" s="108" t="s">
        <v>31</v>
      </c>
      <c r="D185" s="108" t="s">
        <v>100</v>
      </c>
      <c r="E185" s="108" t="s">
        <v>788</v>
      </c>
      <c r="F185" s="107">
        <v>100</v>
      </c>
      <c r="G185" s="106">
        <f>G186</f>
        <v>183582</v>
      </c>
      <c r="H185" s="106"/>
      <c r="I185" s="106"/>
      <c r="J185" s="100"/>
    </row>
    <row r="186" spans="1:10" ht="47.25" outlineLevel="2" x14ac:dyDescent="0.25">
      <c r="A186" s="109" t="s">
        <v>37</v>
      </c>
      <c r="B186" s="107" t="s">
        <v>108</v>
      </c>
      <c r="C186" s="108" t="s">
        <v>31</v>
      </c>
      <c r="D186" s="108" t="s">
        <v>100</v>
      </c>
      <c r="E186" s="108" t="s">
        <v>788</v>
      </c>
      <c r="F186" s="107">
        <v>120</v>
      </c>
      <c r="G186" s="106">
        <v>183582</v>
      </c>
      <c r="H186" s="106"/>
      <c r="I186" s="106"/>
      <c r="J186" s="100"/>
    </row>
    <row r="187" spans="1:10" hidden="1" outlineLevel="3" x14ac:dyDescent="0.25">
      <c r="A187" s="109" t="s">
        <v>116</v>
      </c>
      <c r="B187" s="107" t="s">
        <v>108</v>
      </c>
      <c r="C187" s="108" t="s">
        <v>31</v>
      </c>
      <c r="D187" s="108" t="s">
        <v>100</v>
      </c>
      <c r="E187" s="108" t="s">
        <v>685</v>
      </c>
      <c r="F187" s="107"/>
      <c r="G187" s="106">
        <f>G188</f>
        <v>0</v>
      </c>
      <c r="H187" s="106">
        <f t="shared" ref="H187:I188" si="91">H188</f>
        <v>0</v>
      </c>
      <c r="I187" s="106">
        <f t="shared" si="91"/>
        <v>0</v>
      </c>
      <c r="J187" s="100"/>
    </row>
    <row r="188" spans="1:10" hidden="1" outlineLevel="3" x14ac:dyDescent="0.25">
      <c r="A188" s="10" t="s">
        <v>47</v>
      </c>
      <c r="B188" s="107" t="s">
        <v>108</v>
      </c>
      <c r="C188" s="108" t="s">
        <v>31</v>
      </c>
      <c r="D188" s="108" t="s">
        <v>100</v>
      </c>
      <c r="E188" s="108" t="s">
        <v>685</v>
      </c>
      <c r="F188" s="107">
        <v>800</v>
      </c>
      <c r="G188" s="106">
        <f>G189</f>
        <v>0</v>
      </c>
      <c r="H188" s="106">
        <f t="shared" si="91"/>
        <v>0</v>
      </c>
      <c r="I188" s="106">
        <f t="shared" si="91"/>
        <v>0</v>
      </c>
      <c r="J188" s="100"/>
    </row>
    <row r="189" spans="1:10" hidden="1" outlineLevel="4" x14ac:dyDescent="0.25">
      <c r="A189" s="109" t="s">
        <v>114</v>
      </c>
      <c r="B189" s="107" t="s">
        <v>108</v>
      </c>
      <c r="C189" s="108" t="s">
        <v>31</v>
      </c>
      <c r="D189" s="108" t="s">
        <v>100</v>
      </c>
      <c r="E189" s="108" t="s">
        <v>685</v>
      </c>
      <c r="F189" s="107" t="s">
        <v>115</v>
      </c>
      <c r="G189" s="106">
        <v>0</v>
      </c>
      <c r="H189" s="106"/>
      <c r="I189" s="106"/>
      <c r="J189" s="100"/>
    </row>
    <row r="190" spans="1:10" ht="31.5" hidden="1" outlineLevel="1" x14ac:dyDescent="0.25">
      <c r="A190" s="109" t="s">
        <v>144</v>
      </c>
      <c r="B190" s="107" t="s">
        <v>108</v>
      </c>
      <c r="C190" s="108" t="s">
        <v>40</v>
      </c>
      <c r="D190" s="108"/>
      <c r="E190" s="108"/>
      <c r="F190" s="107"/>
      <c r="G190" s="106">
        <f>G191</f>
        <v>0</v>
      </c>
      <c r="H190" s="106">
        <f t="shared" ref="H190:I190" si="92">H191</f>
        <v>0</v>
      </c>
      <c r="I190" s="106">
        <f t="shared" si="92"/>
        <v>0</v>
      </c>
      <c r="J190" s="100"/>
    </row>
    <row r="191" spans="1:10" ht="63" hidden="1" outlineLevel="2" x14ac:dyDescent="0.25">
      <c r="A191" s="109" t="s">
        <v>684</v>
      </c>
      <c r="B191" s="107" t="s">
        <v>108</v>
      </c>
      <c r="C191" s="108" t="s">
        <v>40</v>
      </c>
      <c r="D191" s="108" t="s">
        <v>89</v>
      </c>
      <c r="E191" s="108"/>
      <c r="F191" s="107"/>
      <c r="G191" s="106">
        <f>G192</f>
        <v>0</v>
      </c>
      <c r="H191" s="106">
        <f t="shared" ref="H191:I191" si="93">H192</f>
        <v>0</v>
      </c>
      <c r="I191" s="106">
        <f t="shared" si="93"/>
        <v>0</v>
      </c>
      <c r="J191" s="100"/>
    </row>
    <row r="192" spans="1:10" ht="31.5" hidden="1" outlineLevel="3" x14ac:dyDescent="0.25">
      <c r="A192" s="109" t="s">
        <v>113</v>
      </c>
      <c r="B192" s="107" t="s">
        <v>108</v>
      </c>
      <c r="C192" s="108" t="s">
        <v>40</v>
      </c>
      <c r="D192" s="108" t="s">
        <v>89</v>
      </c>
      <c r="E192" s="108" t="s">
        <v>629</v>
      </c>
      <c r="F192" s="107"/>
      <c r="G192" s="106">
        <f>G193</f>
        <v>0</v>
      </c>
      <c r="H192" s="106">
        <f t="shared" ref="H192:I192" si="94">H193</f>
        <v>0</v>
      </c>
      <c r="I192" s="106">
        <f t="shared" si="94"/>
        <v>0</v>
      </c>
      <c r="J192" s="100"/>
    </row>
    <row r="193" spans="1:10" hidden="1" outlineLevel="3" x14ac:dyDescent="0.25">
      <c r="A193" s="109" t="s">
        <v>121</v>
      </c>
      <c r="B193" s="107" t="s">
        <v>108</v>
      </c>
      <c r="C193" s="108" t="s">
        <v>40</v>
      </c>
      <c r="D193" s="108" t="s">
        <v>89</v>
      </c>
      <c r="E193" s="108" t="s">
        <v>629</v>
      </c>
      <c r="F193" s="107">
        <v>500</v>
      </c>
      <c r="G193" s="106">
        <f>G194</f>
        <v>0</v>
      </c>
      <c r="H193" s="106">
        <f t="shared" ref="H193:I193" si="95">H194</f>
        <v>0</v>
      </c>
      <c r="I193" s="106">
        <f t="shared" si="95"/>
        <v>0</v>
      </c>
      <c r="J193" s="100"/>
    </row>
    <row r="194" spans="1:10" hidden="1" outlineLevel="4" x14ac:dyDescent="0.25">
      <c r="A194" s="109" t="s">
        <v>5</v>
      </c>
      <c r="B194" s="107" t="s">
        <v>108</v>
      </c>
      <c r="C194" s="108" t="s">
        <v>40</v>
      </c>
      <c r="D194" s="108" t="s">
        <v>89</v>
      </c>
      <c r="E194" s="108" t="s">
        <v>629</v>
      </c>
      <c r="F194" s="107" t="s">
        <v>159</v>
      </c>
      <c r="G194" s="106"/>
      <c r="H194" s="106">
        <v>0</v>
      </c>
      <c r="I194" s="106">
        <v>0</v>
      </c>
      <c r="J194" s="100"/>
    </row>
    <row r="195" spans="1:10" ht="47.25" outlineLevel="1" collapsed="1" x14ac:dyDescent="0.25">
      <c r="A195" s="109" t="s">
        <v>117</v>
      </c>
      <c r="B195" s="107" t="s">
        <v>108</v>
      </c>
      <c r="C195" s="108" t="s">
        <v>118</v>
      </c>
      <c r="D195" s="108"/>
      <c r="E195" s="108"/>
      <c r="F195" s="107"/>
      <c r="G195" s="106">
        <f>G196+G200</f>
        <v>1302624</v>
      </c>
      <c r="H195" s="106">
        <f t="shared" ref="H195:I195" si="96">H196+H200</f>
        <v>0</v>
      </c>
      <c r="I195" s="106">
        <f t="shared" si="96"/>
        <v>0</v>
      </c>
      <c r="J195" s="100"/>
    </row>
    <row r="196" spans="1:10" ht="63" hidden="1" outlineLevel="2" x14ac:dyDescent="0.25">
      <c r="A196" s="109" t="s">
        <v>119</v>
      </c>
      <c r="B196" s="107" t="s">
        <v>108</v>
      </c>
      <c r="C196" s="108" t="s">
        <v>118</v>
      </c>
      <c r="D196" s="108" t="s">
        <v>31</v>
      </c>
      <c r="E196" s="108"/>
      <c r="F196" s="107"/>
      <c r="G196" s="106">
        <f>G197</f>
        <v>0</v>
      </c>
      <c r="H196" s="106">
        <f t="shared" ref="H196:I196" si="97">H197</f>
        <v>0</v>
      </c>
      <c r="I196" s="106">
        <f t="shared" si="97"/>
        <v>0</v>
      </c>
      <c r="J196" s="100"/>
    </row>
    <row r="197" spans="1:10" ht="110.25" hidden="1" outlineLevel="3" x14ac:dyDescent="0.25">
      <c r="A197" s="109" t="s">
        <v>683</v>
      </c>
      <c r="B197" s="107" t="s">
        <v>108</v>
      </c>
      <c r="C197" s="108" t="s">
        <v>118</v>
      </c>
      <c r="D197" s="108" t="s">
        <v>31</v>
      </c>
      <c r="E197" s="108" t="s">
        <v>682</v>
      </c>
      <c r="F197" s="107"/>
      <c r="G197" s="106">
        <f>G198</f>
        <v>0</v>
      </c>
      <c r="H197" s="106">
        <f t="shared" ref="H197:I197" si="98">H198</f>
        <v>0</v>
      </c>
      <c r="I197" s="106">
        <f t="shared" si="98"/>
        <v>0</v>
      </c>
      <c r="J197" s="100"/>
    </row>
    <row r="198" spans="1:10" hidden="1" outlineLevel="3" x14ac:dyDescent="0.25">
      <c r="A198" s="109" t="s">
        <v>121</v>
      </c>
      <c r="B198" s="107" t="s">
        <v>108</v>
      </c>
      <c r="C198" s="108" t="s">
        <v>118</v>
      </c>
      <c r="D198" s="108" t="s">
        <v>31</v>
      </c>
      <c r="E198" s="108" t="s">
        <v>682</v>
      </c>
      <c r="F198" s="107">
        <v>500</v>
      </c>
      <c r="G198" s="106">
        <f>G199</f>
        <v>0</v>
      </c>
      <c r="H198" s="106">
        <f t="shared" ref="H198:I198" si="99">H199</f>
        <v>0</v>
      </c>
      <c r="I198" s="106">
        <f t="shared" si="99"/>
        <v>0</v>
      </c>
      <c r="J198" s="100"/>
    </row>
    <row r="199" spans="1:10" hidden="1" outlineLevel="4" x14ac:dyDescent="0.25">
      <c r="A199" s="109" t="s">
        <v>123</v>
      </c>
      <c r="B199" s="107" t="s">
        <v>108</v>
      </c>
      <c r="C199" s="108" t="s">
        <v>118</v>
      </c>
      <c r="D199" s="108" t="s">
        <v>31</v>
      </c>
      <c r="E199" s="108" t="s">
        <v>682</v>
      </c>
      <c r="F199" s="107" t="s">
        <v>124</v>
      </c>
      <c r="G199" s="106"/>
      <c r="H199" s="106"/>
      <c r="I199" s="106"/>
      <c r="J199" s="100"/>
    </row>
    <row r="200" spans="1:10" outlineLevel="2" collapsed="1" x14ac:dyDescent="0.25">
      <c r="A200" s="109" t="s">
        <v>125</v>
      </c>
      <c r="B200" s="107" t="s">
        <v>108</v>
      </c>
      <c r="C200" s="108" t="s">
        <v>118</v>
      </c>
      <c r="D200" s="108" t="s">
        <v>33</v>
      </c>
      <c r="E200" s="108"/>
      <c r="F200" s="107"/>
      <c r="G200" s="106">
        <f>G201</f>
        <v>1302624</v>
      </c>
      <c r="H200" s="106">
        <f t="shared" ref="H200:I200" si="100">H201</f>
        <v>0</v>
      </c>
      <c r="I200" s="106">
        <f t="shared" si="100"/>
        <v>0</v>
      </c>
      <c r="J200" s="100"/>
    </row>
    <row r="201" spans="1:10" ht="47.25" outlineLevel="3" x14ac:dyDescent="0.25">
      <c r="A201" s="109" t="s">
        <v>126</v>
      </c>
      <c r="B201" s="107" t="s">
        <v>108</v>
      </c>
      <c r="C201" s="108" t="s">
        <v>118</v>
      </c>
      <c r="D201" s="108" t="s">
        <v>33</v>
      </c>
      <c r="E201" s="108" t="s">
        <v>681</v>
      </c>
      <c r="F201" s="107"/>
      <c r="G201" s="106">
        <f>G202</f>
        <v>1302624</v>
      </c>
      <c r="H201" s="106">
        <f t="shared" ref="H201:I201" si="101">H202</f>
        <v>0</v>
      </c>
      <c r="I201" s="106">
        <f t="shared" si="101"/>
        <v>0</v>
      </c>
      <c r="J201" s="100"/>
    </row>
    <row r="202" spans="1:10" outlineLevel="3" x14ac:dyDescent="0.25">
      <c r="A202" s="109" t="s">
        <v>121</v>
      </c>
      <c r="B202" s="107" t="s">
        <v>108</v>
      </c>
      <c r="C202" s="108" t="s">
        <v>118</v>
      </c>
      <c r="D202" s="108" t="s">
        <v>33</v>
      </c>
      <c r="E202" s="108" t="s">
        <v>681</v>
      </c>
      <c r="F202" s="107">
        <v>500</v>
      </c>
      <c r="G202" s="106">
        <f>G203</f>
        <v>1302624</v>
      </c>
      <c r="H202" s="106">
        <f t="shared" ref="H202:I202" si="102">H203</f>
        <v>0</v>
      </c>
      <c r="I202" s="106">
        <f t="shared" si="102"/>
        <v>0</v>
      </c>
      <c r="J202" s="100"/>
    </row>
    <row r="203" spans="1:10" outlineLevel="4" x14ac:dyDescent="0.25">
      <c r="A203" s="109" t="s">
        <v>123</v>
      </c>
      <c r="B203" s="107" t="s">
        <v>108</v>
      </c>
      <c r="C203" s="108" t="s">
        <v>118</v>
      </c>
      <c r="D203" s="108" t="s">
        <v>33</v>
      </c>
      <c r="E203" s="108" t="s">
        <v>681</v>
      </c>
      <c r="F203" s="107" t="s">
        <v>124</v>
      </c>
      <c r="G203" s="106">
        <f>150000+332000+820624</f>
        <v>1302624</v>
      </c>
      <c r="H203" s="106"/>
      <c r="I203" s="106"/>
      <c r="J203" s="100"/>
    </row>
    <row r="204" spans="1:10" ht="31.5" x14ac:dyDescent="0.25">
      <c r="A204" s="5" t="s">
        <v>127</v>
      </c>
      <c r="B204" s="107" t="s">
        <v>128</v>
      </c>
      <c r="C204" s="108"/>
      <c r="D204" s="108"/>
      <c r="E204" s="108"/>
      <c r="F204" s="107"/>
      <c r="G204" s="106">
        <f>G205+G248+G253+G285+G319+G340+G345+G392+G436</f>
        <v>16596788.870000001</v>
      </c>
      <c r="H204" s="106">
        <f>H205+H248+H253+H285+H319+H340+H345+H392+H436</f>
        <v>5000000</v>
      </c>
      <c r="I204" s="106">
        <f>I205+I248+I253+I285+I319+I340+I345+I392+I436</f>
        <v>0</v>
      </c>
      <c r="J204" s="100"/>
    </row>
    <row r="205" spans="1:10" ht="21.75" customHeight="1" outlineLevel="1" x14ac:dyDescent="0.25">
      <c r="A205" s="109" t="s">
        <v>30</v>
      </c>
      <c r="B205" s="107" t="s">
        <v>128</v>
      </c>
      <c r="C205" s="108" t="s">
        <v>31</v>
      </c>
      <c r="D205" s="108"/>
      <c r="E205" s="108"/>
      <c r="F205" s="107"/>
      <c r="G205" s="106">
        <f>G206+G234+G238</f>
        <v>1550896.25</v>
      </c>
      <c r="H205" s="106">
        <f t="shared" ref="H205:I205" si="103">H206+H234+H238</f>
        <v>0</v>
      </c>
      <c r="I205" s="106">
        <f t="shared" si="103"/>
        <v>0</v>
      </c>
      <c r="J205" s="100"/>
    </row>
    <row r="206" spans="1:10" ht="94.5" outlineLevel="2" x14ac:dyDescent="0.25">
      <c r="A206" s="109" t="s">
        <v>129</v>
      </c>
      <c r="B206" s="107" t="s">
        <v>128</v>
      </c>
      <c r="C206" s="108" t="s">
        <v>31</v>
      </c>
      <c r="D206" s="108" t="s">
        <v>91</v>
      </c>
      <c r="E206" s="108"/>
      <c r="F206" s="107"/>
      <c r="G206" s="106">
        <f>G207+G212+G217+G220+G223+G228+G231</f>
        <v>1525396.25</v>
      </c>
      <c r="H206" s="106">
        <f t="shared" ref="H206:I206" si="104">H207+H212+H217+H220+H223+H228</f>
        <v>0</v>
      </c>
      <c r="I206" s="106">
        <f t="shared" si="104"/>
        <v>0</v>
      </c>
      <c r="J206" s="100"/>
    </row>
    <row r="207" spans="1:10" ht="254.25" hidden="1" customHeight="1" outlineLevel="3" x14ac:dyDescent="0.25">
      <c r="A207" s="109" t="s">
        <v>130</v>
      </c>
      <c r="B207" s="107" t="s">
        <v>128</v>
      </c>
      <c r="C207" s="108" t="s">
        <v>31</v>
      </c>
      <c r="D207" s="108" t="s">
        <v>91</v>
      </c>
      <c r="E207" s="108" t="s">
        <v>680</v>
      </c>
      <c r="F207" s="107"/>
      <c r="G207" s="106">
        <f>G208+G210</f>
        <v>0</v>
      </c>
      <c r="H207" s="106">
        <f t="shared" ref="H207:I207" si="105">H208+H210</f>
        <v>0</v>
      </c>
      <c r="I207" s="106">
        <f t="shared" si="105"/>
        <v>0</v>
      </c>
      <c r="J207" s="100"/>
    </row>
    <row r="208" spans="1:10" ht="107.25" hidden="1" customHeight="1" outlineLevel="3" x14ac:dyDescent="0.25">
      <c r="A208" s="10" t="s">
        <v>35</v>
      </c>
      <c r="B208" s="107" t="s">
        <v>128</v>
      </c>
      <c r="C208" s="108" t="s">
        <v>31</v>
      </c>
      <c r="D208" s="108" t="s">
        <v>91</v>
      </c>
      <c r="E208" s="108" t="s">
        <v>680</v>
      </c>
      <c r="F208" s="107">
        <v>100</v>
      </c>
      <c r="G208" s="106">
        <f>G209</f>
        <v>0</v>
      </c>
      <c r="H208" s="106">
        <f t="shared" ref="H208:I208" si="106">H209</f>
        <v>0</v>
      </c>
      <c r="I208" s="106">
        <f t="shared" si="106"/>
        <v>0</v>
      </c>
      <c r="J208" s="100"/>
    </row>
    <row r="209" spans="1:10" ht="47.25" hidden="1" outlineLevel="4" x14ac:dyDescent="0.25">
      <c r="A209" s="109" t="s">
        <v>37</v>
      </c>
      <c r="B209" s="107" t="s">
        <v>128</v>
      </c>
      <c r="C209" s="108" t="s">
        <v>31</v>
      </c>
      <c r="D209" s="108" t="s">
        <v>91</v>
      </c>
      <c r="E209" s="108" t="s">
        <v>680</v>
      </c>
      <c r="F209" s="107" t="s">
        <v>38</v>
      </c>
      <c r="G209" s="106"/>
      <c r="H209" s="106"/>
      <c r="I209" s="106"/>
      <c r="J209" s="100"/>
    </row>
    <row r="210" spans="1:10" ht="45" hidden="1" customHeight="1" outlineLevel="4" x14ac:dyDescent="0.25">
      <c r="A210" s="10" t="s">
        <v>42</v>
      </c>
      <c r="B210" s="107" t="s">
        <v>128</v>
      </c>
      <c r="C210" s="108" t="s">
        <v>31</v>
      </c>
      <c r="D210" s="108" t="s">
        <v>91</v>
      </c>
      <c r="E210" s="108" t="s">
        <v>680</v>
      </c>
      <c r="F210" s="107">
        <v>200</v>
      </c>
      <c r="G210" s="106">
        <f>G211</f>
        <v>0</v>
      </c>
      <c r="H210" s="106">
        <f t="shared" ref="H210:I210" si="107">H211</f>
        <v>0</v>
      </c>
      <c r="I210" s="106">
        <f t="shared" si="107"/>
        <v>0</v>
      </c>
      <c r="J210" s="100"/>
    </row>
    <row r="211" spans="1:10" ht="47.25" hidden="1" outlineLevel="4" x14ac:dyDescent="0.25">
      <c r="A211" s="109" t="s">
        <v>44</v>
      </c>
      <c r="B211" s="107" t="s">
        <v>128</v>
      </c>
      <c r="C211" s="108" t="s">
        <v>31</v>
      </c>
      <c r="D211" s="108" t="s">
        <v>91</v>
      </c>
      <c r="E211" s="108" t="s">
        <v>680</v>
      </c>
      <c r="F211" s="107" t="s">
        <v>45</v>
      </c>
      <c r="G211" s="106"/>
      <c r="H211" s="106"/>
      <c r="I211" s="106"/>
      <c r="J211" s="100"/>
    </row>
    <row r="212" spans="1:10" ht="267.75" hidden="1" outlineLevel="3" collapsed="1" x14ac:dyDescent="0.25">
      <c r="A212" s="109" t="s">
        <v>131</v>
      </c>
      <c r="B212" s="107" t="s">
        <v>128</v>
      </c>
      <c r="C212" s="108" t="s">
        <v>31</v>
      </c>
      <c r="D212" s="108" t="s">
        <v>91</v>
      </c>
      <c r="E212" s="108" t="s">
        <v>679</v>
      </c>
      <c r="F212" s="107"/>
      <c r="G212" s="106">
        <f>G213+G215</f>
        <v>0</v>
      </c>
      <c r="H212" s="106">
        <f t="shared" ref="H212:I212" si="108">H213+H215</f>
        <v>0</v>
      </c>
      <c r="I212" s="106">
        <f t="shared" si="108"/>
        <v>0</v>
      </c>
      <c r="J212" s="100"/>
    </row>
    <row r="213" spans="1:10" ht="110.25" hidden="1" outlineLevel="3" x14ac:dyDescent="0.25">
      <c r="A213" s="10" t="s">
        <v>35</v>
      </c>
      <c r="B213" s="107" t="s">
        <v>128</v>
      </c>
      <c r="C213" s="108" t="s">
        <v>31</v>
      </c>
      <c r="D213" s="108" t="s">
        <v>91</v>
      </c>
      <c r="E213" s="108" t="s">
        <v>679</v>
      </c>
      <c r="F213" s="107">
        <v>100</v>
      </c>
      <c r="G213" s="106">
        <f>G214</f>
        <v>0</v>
      </c>
      <c r="H213" s="106">
        <f t="shared" ref="H213:I213" si="109">H214</f>
        <v>0</v>
      </c>
      <c r="I213" s="106">
        <f t="shared" si="109"/>
        <v>0</v>
      </c>
      <c r="J213" s="100"/>
    </row>
    <row r="214" spans="1:10" ht="47.25" hidden="1" outlineLevel="4" x14ac:dyDescent="0.25">
      <c r="A214" s="109" t="s">
        <v>37</v>
      </c>
      <c r="B214" s="107" t="s">
        <v>128</v>
      </c>
      <c r="C214" s="108" t="s">
        <v>31</v>
      </c>
      <c r="D214" s="108" t="s">
        <v>91</v>
      </c>
      <c r="E214" s="108" t="s">
        <v>679</v>
      </c>
      <c r="F214" s="107" t="s">
        <v>38</v>
      </c>
      <c r="G214" s="106"/>
      <c r="H214" s="106"/>
      <c r="I214" s="106"/>
      <c r="J214" s="100"/>
    </row>
    <row r="215" spans="1:10" ht="47.25" hidden="1" outlineLevel="4" x14ac:dyDescent="0.25">
      <c r="A215" s="10" t="s">
        <v>42</v>
      </c>
      <c r="B215" s="107" t="s">
        <v>128</v>
      </c>
      <c r="C215" s="108" t="s">
        <v>31</v>
      </c>
      <c r="D215" s="108" t="s">
        <v>91</v>
      </c>
      <c r="E215" s="108" t="s">
        <v>679</v>
      </c>
      <c r="F215" s="107">
        <v>200</v>
      </c>
      <c r="G215" s="106">
        <f>G216</f>
        <v>0</v>
      </c>
      <c r="H215" s="106">
        <f t="shared" ref="H215:I215" si="110">H216</f>
        <v>0</v>
      </c>
      <c r="I215" s="106">
        <f t="shared" si="110"/>
        <v>0</v>
      </c>
      <c r="J215" s="100"/>
    </row>
    <row r="216" spans="1:10" ht="47.25" hidden="1" outlineLevel="4" x14ac:dyDescent="0.25">
      <c r="A216" s="109" t="s">
        <v>44</v>
      </c>
      <c r="B216" s="107" t="s">
        <v>128</v>
      </c>
      <c r="C216" s="108" t="s">
        <v>31</v>
      </c>
      <c r="D216" s="108" t="s">
        <v>91</v>
      </c>
      <c r="E216" s="108" t="s">
        <v>679</v>
      </c>
      <c r="F216" s="107" t="s">
        <v>45</v>
      </c>
      <c r="G216" s="106"/>
      <c r="H216" s="106"/>
      <c r="I216" s="106"/>
      <c r="J216" s="100"/>
    </row>
    <row r="217" spans="1:10" ht="332.25" hidden="1" customHeight="1" outlineLevel="3" collapsed="1" x14ac:dyDescent="0.25">
      <c r="A217" s="109" t="s">
        <v>132</v>
      </c>
      <c r="B217" s="107" t="s">
        <v>128</v>
      </c>
      <c r="C217" s="108" t="s">
        <v>31</v>
      </c>
      <c r="D217" s="108" t="s">
        <v>91</v>
      </c>
      <c r="E217" s="108" t="s">
        <v>678</v>
      </c>
      <c r="F217" s="107"/>
      <c r="G217" s="106">
        <f>G218</f>
        <v>0</v>
      </c>
      <c r="H217" s="106">
        <f t="shared" ref="H217:I217" si="111">H218</f>
        <v>0</v>
      </c>
      <c r="I217" s="106">
        <f t="shared" si="111"/>
        <v>0</v>
      </c>
      <c r="J217" s="100"/>
    </row>
    <row r="218" spans="1:10" hidden="1" outlineLevel="3" x14ac:dyDescent="0.25">
      <c r="A218" s="10" t="s">
        <v>121</v>
      </c>
      <c r="B218" s="107" t="s">
        <v>128</v>
      </c>
      <c r="C218" s="108" t="s">
        <v>31</v>
      </c>
      <c r="D218" s="108" t="s">
        <v>91</v>
      </c>
      <c r="E218" s="108" t="s">
        <v>678</v>
      </c>
      <c r="F218" s="107">
        <v>500</v>
      </c>
      <c r="G218" s="106">
        <f>G219</f>
        <v>0</v>
      </c>
      <c r="H218" s="106">
        <f t="shared" ref="H218:I218" si="112">H219</f>
        <v>0</v>
      </c>
      <c r="I218" s="106">
        <f t="shared" si="112"/>
        <v>0</v>
      </c>
      <c r="J218" s="100"/>
    </row>
    <row r="219" spans="1:10" hidden="1" outlineLevel="4" x14ac:dyDescent="0.25">
      <c r="A219" s="109" t="s">
        <v>133</v>
      </c>
      <c r="B219" s="107" t="s">
        <v>128</v>
      </c>
      <c r="C219" s="108" t="s">
        <v>31</v>
      </c>
      <c r="D219" s="108" t="s">
        <v>91</v>
      </c>
      <c r="E219" s="108" t="s">
        <v>678</v>
      </c>
      <c r="F219" s="107" t="s">
        <v>134</v>
      </c>
      <c r="G219" s="106"/>
      <c r="H219" s="106"/>
      <c r="I219" s="106"/>
      <c r="J219" s="100"/>
    </row>
    <row r="220" spans="1:10" ht="63" hidden="1" outlineLevel="3" collapsed="1" x14ac:dyDescent="0.25">
      <c r="A220" s="109" t="s">
        <v>135</v>
      </c>
      <c r="B220" s="107" t="s">
        <v>128</v>
      </c>
      <c r="C220" s="108" t="s">
        <v>31</v>
      </c>
      <c r="D220" s="108" t="s">
        <v>91</v>
      </c>
      <c r="E220" s="108" t="s">
        <v>677</v>
      </c>
      <c r="F220" s="107"/>
      <c r="G220" s="106">
        <f>G221</f>
        <v>0</v>
      </c>
      <c r="H220" s="106">
        <f t="shared" ref="H220:I220" si="113">H221</f>
        <v>0</v>
      </c>
      <c r="I220" s="106">
        <f t="shared" si="113"/>
        <v>0</v>
      </c>
      <c r="J220" s="100"/>
    </row>
    <row r="221" spans="1:10" ht="110.25" hidden="1" outlineLevel="3" x14ac:dyDescent="0.25">
      <c r="A221" s="10" t="s">
        <v>35</v>
      </c>
      <c r="B221" s="107" t="s">
        <v>128</v>
      </c>
      <c r="C221" s="108" t="s">
        <v>31</v>
      </c>
      <c r="D221" s="108" t="s">
        <v>91</v>
      </c>
      <c r="E221" s="108" t="s">
        <v>677</v>
      </c>
      <c r="F221" s="107">
        <v>100</v>
      </c>
      <c r="G221" s="106">
        <f>G222</f>
        <v>0</v>
      </c>
      <c r="H221" s="106">
        <f t="shared" ref="H221:I221" si="114">H222</f>
        <v>0</v>
      </c>
      <c r="I221" s="106">
        <f t="shared" si="114"/>
        <v>0</v>
      </c>
      <c r="J221" s="100"/>
    </row>
    <row r="222" spans="1:10" ht="47.25" hidden="1" outlineLevel="4" x14ac:dyDescent="0.25">
      <c r="A222" s="109" t="s">
        <v>37</v>
      </c>
      <c r="B222" s="107" t="s">
        <v>128</v>
      </c>
      <c r="C222" s="108" t="s">
        <v>31</v>
      </c>
      <c r="D222" s="108" t="s">
        <v>91</v>
      </c>
      <c r="E222" s="108" t="s">
        <v>677</v>
      </c>
      <c r="F222" s="107" t="s">
        <v>38</v>
      </c>
      <c r="G222" s="106"/>
      <c r="H222" s="106"/>
      <c r="I222" s="106"/>
      <c r="J222" s="100"/>
    </row>
    <row r="223" spans="1:10" ht="47.25" outlineLevel="3" collapsed="1" x14ac:dyDescent="0.25">
      <c r="A223" s="109" t="s">
        <v>41</v>
      </c>
      <c r="B223" s="107" t="s">
        <v>128</v>
      </c>
      <c r="C223" s="108" t="s">
        <v>31</v>
      </c>
      <c r="D223" s="108" t="s">
        <v>91</v>
      </c>
      <c r="E223" s="108" t="s">
        <v>676</v>
      </c>
      <c r="F223" s="107"/>
      <c r="G223" s="106">
        <f>G224+G226</f>
        <v>970744.25</v>
      </c>
      <c r="H223" s="106">
        <f t="shared" ref="H223:I223" si="115">H224+H226</f>
        <v>0</v>
      </c>
      <c r="I223" s="106">
        <f t="shared" si="115"/>
        <v>0</v>
      </c>
      <c r="J223" s="100"/>
    </row>
    <row r="224" spans="1:10" ht="110.25" hidden="1" outlineLevel="3" x14ac:dyDescent="0.25">
      <c r="A224" s="10" t="s">
        <v>35</v>
      </c>
      <c r="B224" s="107" t="s">
        <v>128</v>
      </c>
      <c r="C224" s="108" t="s">
        <v>31</v>
      </c>
      <c r="D224" s="108" t="s">
        <v>91</v>
      </c>
      <c r="E224" s="108" t="s">
        <v>676</v>
      </c>
      <c r="F224" s="107">
        <v>100</v>
      </c>
      <c r="G224" s="106">
        <f>G225</f>
        <v>0</v>
      </c>
      <c r="H224" s="106">
        <f t="shared" ref="H224:I224" si="116">H225</f>
        <v>0</v>
      </c>
      <c r="I224" s="106">
        <f t="shared" si="116"/>
        <v>0</v>
      </c>
      <c r="J224" s="100"/>
    </row>
    <row r="225" spans="1:10" ht="47.25" hidden="1" outlineLevel="4" x14ac:dyDescent="0.25">
      <c r="A225" s="109" t="s">
        <v>37</v>
      </c>
      <c r="B225" s="107" t="s">
        <v>128</v>
      </c>
      <c r="C225" s="108" t="s">
        <v>31</v>
      </c>
      <c r="D225" s="108" t="s">
        <v>91</v>
      </c>
      <c r="E225" s="108" t="s">
        <v>676</v>
      </c>
      <c r="F225" s="107" t="s">
        <v>38</v>
      </c>
      <c r="G225" s="106">
        <v>0</v>
      </c>
      <c r="H225" s="106"/>
      <c r="I225" s="106"/>
      <c r="J225" s="100"/>
    </row>
    <row r="226" spans="1:10" ht="47.25" outlineLevel="4" x14ac:dyDescent="0.25">
      <c r="A226" s="10" t="s">
        <v>42</v>
      </c>
      <c r="B226" s="107" t="s">
        <v>128</v>
      </c>
      <c r="C226" s="108" t="s">
        <v>31</v>
      </c>
      <c r="D226" s="108" t="s">
        <v>91</v>
      </c>
      <c r="E226" s="108" t="s">
        <v>676</v>
      </c>
      <c r="F226" s="107">
        <v>200</v>
      </c>
      <c r="G226" s="106">
        <f>G227</f>
        <v>970744.25</v>
      </c>
      <c r="H226" s="106">
        <f t="shared" ref="H226:I226" si="117">H227</f>
        <v>0</v>
      </c>
      <c r="I226" s="106">
        <f t="shared" si="117"/>
        <v>0</v>
      </c>
      <c r="J226" s="100"/>
    </row>
    <row r="227" spans="1:10" ht="47.25" outlineLevel="4" x14ac:dyDescent="0.25">
      <c r="A227" s="109" t="s">
        <v>44</v>
      </c>
      <c r="B227" s="107" t="s">
        <v>128</v>
      </c>
      <c r="C227" s="108" t="s">
        <v>31</v>
      </c>
      <c r="D227" s="108" t="s">
        <v>91</v>
      </c>
      <c r="E227" s="108" t="s">
        <v>676</v>
      </c>
      <c r="F227" s="107" t="s">
        <v>45</v>
      </c>
      <c r="G227" s="106">
        <v>970744.25</v>
      </c>
      <c r="H227" s="106"/>
      <c r="I227" s="106"/>
      <c r="J227" s="100"/>
    </row>
    <row r="228" spans="1:10" ht="31.5" hidden="1" outlineLevel="3" x14ac:dyDescent="0.25">
      <c r="A228" s="109" t="s">
        <v>46</v>
      </c>
      <c r="B228" s="107" t="s">
        <v>128</v>
      </c>
      <c r="C228" s="108" t="s">
        <v>31</v>
      </c>
      <c r="D228" s="108" t="s">
        <v>91</v>
      </c>
      <c r="E228" s="108" t="s">
        <v>670</v>
      </c>
      <c r="F228" s="107"/>
      <c r="G228" s="106">
        <f>G229</f>
        <v>0</v>
      </c>
      <c r="H228" s="106">
        <f t="shared" ref="H228:I228" si="118">H229</f>
        <v>0</v>
      </c>
      <c r="I228" s="106">
        <f t="shared" si="118"/>
        <v>0</v>
      </c>
      <c r="J228" s="100"/>
    </row>
    <row r="229" spans="1:10" hidden="1" outlineLevel="3" x14ac:dyDescent="0.25">
      <c r="A229" s="10" t="s">
        <v>47</v>
      </c>
      <c r="B229" s="107" t="s">
        <v>128</v>
      </c>
      <c r="C229" s="108" t="s">
        <v>31</v>
      </c>
      <c r="D229" s="108" t="s">
        <v>91</v>
      </c>
      <c r="E229" s="108" t="s">
        <v>670</v>
      </c>
      <c r="F229" s="107">
        <v>800</v>
      </c>
      <c r="G229" s="106">
        <f>G230</f>
        <v>0</v>
      </c>
      <c r="H229" s="106">
        <f t="shared" ref="H229:I229" si="119">H230</f>
        <v>0</v>
      </c>
      <c r="I229" s="106">
        <f t="shared" si="119"/>
        <v>0</v>
      </c>
      <c r="J229" s="100"/>
    </row>
    <row r="230" spans="1:10" ht="31.5" hidden="1" outlineLevel="4" x14ac:dyDescent="0.25">
      <c r="A230" s="109" t="s">
        <v>49</v>
      </c>
      <c r="B230" s="107" t="s">
        <v>128</v>
      </c>
      <c r="C230" s="108" t="s">
        <v>31</v>
      </c>
      <c r="D230" s="108" t="s">
        <v>91</v>
      </c>
      <c r="E230" s="108" t="s">
        <v>670</v>
      </c>
      <c r="F230" s="107" t="s">
        <v>50</v>
      </c>
      <c r="G230" s="106"/>
      <c r="H230" s="106"/>
      <c r="I230" s="106"/>
      <c r="J230" s="100"/>
    </row>
    <row r="231" spans="1:10" ht="47.25" outlineLevel="4" x14ac:dyDescent="0.25">
      <c r="A231" s="109" t="s">
        <v>787</v>
      </c>
      <c r="B231" s="107" t="s">
        <v>128</v>
      </c>
      <c r="C231" s="108" t="s">
        <v>31</v>
      </c>
      <c r="D231" s="108" t="s">
        <v>91</v>
      </c>
      <c r="E231" s="108" t="s">
        <v>788</v>
      </c>
      <c r="F231" s="107"/>
      <c r="G231" s="106">
        <f>G232</f>
        <v>554652</v>
      </c>
      <c r="H231" s="106"/>
      <c r="I231" s="106"/>
      <c r="J231" s="100"/>
    </row>
    <row r="232" spans="1:10" ht="110.25" outlineLevel="4" x14ac:dyDescent="0.25">
      <c r="A232" s="10" t="s">
        <v>35</v>
      </c>
      <c r="B232" s="107" t="s">
        <v>128</v>
      </c>
      <c r="C232" s="108" t="s">
        <v>31</v>
      </c>
      <c r="D232" s="108" t="s">
        <v>91</v>
      </c>
      <c r="E232" s="108" t="s">
        <v>788</v>
      </c>
      <c r="F232" s="107">
        <v>100</v>
      </c>
      <c r="G232" s="106">
        <f>G233</f>
        <v>554652</v>
      </c>
      <c r="H232" s="106"/>
      <c r="I232" s="106"/>
      <c r="J232" s="100"/>
    </row>
    <row r="233" spans="1:10" ht="47.25" outlineLevel="4" x14ac:dyDescent="0.25">
      <c r="A233" s="109" t="s">
        <v>37</v>
      </c>
      <c r="B233" s="107" t="s">
        <v>128</v>
      </c>
      <c r="C233" s="108" t="s">
        <v>31</v>
      </c>
      <c r="D233" s="108" t="s">
        <v>91</v>
      </c>
      <c r="E233" s="108" t="s">
        <v>788</v>
      </c>
      <c r="F233" s="107">
        <v>120</v>
      </c>
      <c r="G233" s="106">
        <f>554652</f>
        <v>554652</v>
      </c>
      <c r="H233" s="106"/>
      <c r="I233" s="106"/>
      <c r="J233" s="100"/>
    </row>
    <row r="234" spans="1:10" hidden="1" outlineLevel="2" x14ac:dyDescent="0.25">
      <c r="A234" s="109" t="s">
        <v>136</v>
      </c>
      <c r="B234" s="107" t="s">
        <v>128</v>
      </c>
      <c r="C234" s="108" t="s">
        <v>31</v>
      </c>
      <c r="D234" s="108" t="s">
        <v>137</v>
      </c>
      <c r="E234" s="108"/>
      <c r="F234" s="107"/>
      <c r="G234" s="106">
        <f>G235</f>
        <v>0</v>
      </c>
      <c r="H234" s="106">
        <f t="shared" ref="H234:I234" si="120">H235</f>
        <v>0</v>
      </c>
      <c r="I234" s="106">
        <f t="shared" si="120"/>
        <v>0</v>
      </c>
      <c r="J234" s="100"/>
    </row>
    <row r="235" spans="1:10" ht="94.5" hidden="1" outlineLevel="3" x14ac:dyDescent="0.25">
      <c r="A235" s="109" t="s">
        <v>138</v>
      </c>
      <c r="B235" s="107" t="s">
        <v>128</v>
      </c>
      <c r="C235" s="108" t="s">
        <v>31</v>
      </c>
      <c r="D235" s="108" t="s">
        <v>137</v>
      </c>
      <c r="E235" s="108" t="s">
        <v>675</v>
      </c>
      <c r="F235" s="107"/>
      <c r="G235" s="106">
        <f>G236</f>
        <v>0</v>
      </c>
      <c r="H235" s="106">
        <f t="shared" ref="H235:I235" si="121">H236</f>
        <v>0</v>
      </c>
      <c r="I235" s="106">
        <f t="shared" si="121"/>
        <v>0</v>
      </c>
      <c r="J235" s="100"/>
    </row>
    <row r="236" spans="1:10" ht="47.25" hidden="1" outlineLevel="3" x14ac:dyDescent="0.25">
      <c r="A236" s="10" t="s">
        <v>42</v>
      </c>
      <c r="B236" s="107" t="s">
        <v>128</v>
      </c>
      <c r="C236" s="108" t="s">
        <v>31</v>
      </c>
      <c r="D236" s="108" t="s">
        <v>137</v>
      </c>
      <c r="E236" s="108" t="s">
        <v>675</v>
      </c>
      <c r="F236" s="107">
        <v>200</v>
      </c>
      <c r="G236" s="106">
        <f>G237</f>
        <v>0</v>
      </c>
      <c r="H236" s="106">
        <f t="shared" ref="H236:I236" si="122">H237</f>
        <v>0</v>
      </c>
      <c r="I236" s="106">
        <f t="shared" si="122"/>
        <v>0</v>
      </c>
      <c r="J236" s="100"/>
    </row>
    <row r="237" spans="1:10" ht="47.25" hidden="1" outlineLevel="4" x14ac:dyDescent="0.25">
      <c r="A237" s="109" t="s">
        <v>44</v>
      </c>
      <c r="B237" s="107" t="s">
        <v>128</v>
      </c>
      <c r="C237" s="108" t="s">
        <v>31</v>
      </c>
      <c r="D237" s="108" t="s">
        <v>137</v>
      </c>
      <c r="E237" s="108" t="s">
        <v>675</v>
      </c>
      <c r="F237" s="107" t="s">
        <v>45</v>
      </c>
      <c r="G237" s="106"/>
      <c r="H237" s="106"/>
      <c r="I237" s="106"/>
      <c r="J237" s="100"/>
    </row>
    <row r="238" spans="1:10" outlineLevel="2" collapsed="1" x14ac:dyDescent="0.25">
      <c r="A238" s="109" t="s">
        <v>99</v>
      </c>
      <c r="B238" s="107" t="s">
        <v>128</v>
      </c>
      <c r="C238" s="108" t="s">
        <v>31</v>
      </c>
      <c r="D238" s="108" t="s">
        <v>100</v>
      </c>
      <c r="E238" s="108"/>
      <c r="F238" s="107"/>
      <c r="G238" s="106">
        <f>G239+G242+G245</f>
        <v>25500</v>
      </c>
      <c r="H238" s="106">
        <f t="shared" ref="H238:I238" si="123">H239+H242</f>
        <v>0</v>
      </c>
      <c r="I238" s="106">
        <f t="shared" si="123"/>
        <v>0</v>
      </c>
      <c r="J238" s="100"/>
    </row>
    <row r="239" spans="1:10" ht="47.25" hidden="1" outlineLevel="3" x14ac:dyDescent="0.25">
      <c r="A239" s="109" t="s">
        <v>139</v>
      </c>
      <c r="B239" s="107" t="s">
        <v>128</v>
      </c>
      <c r="C239" s="108" t="s">
        <v>31</v>
      </c>
      <c r="D239" s="108" t="s">
        <v>100</v>
      </c>
      <c r="E239" s="108" t="s">
        <v>674</v>
      </c>
      <c r="F239" s="107"/>
      <c r="G239" s="106">
        <f>G240</f>
        <v>0</v>
      </c>
      <c r="H239" s="106">
        <f t="shared" ref="H239:I239" si="124">H240</f>
        <v>0</v>
      </c>
      <c r="I239" s="106">
        <f t="shared" si="124"/>
        <v>0</v>
      </c>
      <c r="J239" s="100"/>
    </row>
    <row r="240" spans="1:10" ht="63" hidden="1" outlineLevel="3" x14ac:dyDescent="0.25">
      <c r="A240" s="10" t="s">
        <v>57</v>
      </c>
      <c r="B240" s="107" t="s">
        <v>128</v>
      </c>
      <c r="C240" s="108" t="s">
        <v>31</v>
      </c>
      <c r="D240" s="108" t="s">
        <v>100</v>
      </c>
      <c r="E240" s="108" t="s">
        <v>674</v>
      </c>
      <c r="F240" s="107">
        <v>600</v>
      </c>
      <c r="G240" s="106">
        <f>G241</f>
        <v>0</v>
      </c>
      <c r="H240" s="106">
        <f t="shared" ref="H240:I240" si="125">H241</f>
        <v>0</v>
      </c>
      <c r="I240" s="106">
        <f t="shared" si="125"/>
        <v>0</v>
      </c>
      <c r="J240" s="100"/>
    </row>
    <row r="241" spans="1:10" hidden="1" outlineLevel="4" x14ac:dyDescent="0.25">
      <c r="A241" s="109" t="s">
        <v>59</v>
      </c>
      <c r="B241" s="107" t="s">
        <v>128</v>
      </c>
      <c r="C241" s="108" t="s">
        <v>31</v>
      </c>
      <c r="D241" s="108" t="s">
        <v>100</v>
      </c>
      <c r="E241" s="108" t="s">
        <v>674</v>
      </c>
      <c r="F241" s="107" t="s">
        <v>60</v>
      </c>
      <c r="G241" s="106"/>
      <c r="H241" s="106"/>
      <c r="I241" s="106"/>
      <c r="J241" s="100"/>
    </row>
    <row r="242" spans="1:10" ht="31.5" outlineLevel="3" collapsed="1" x14ac:dyDescent="0.25">
      <c r="A242" s="109" t="s">
        <v>140</v>
      </c>
      <c r="B242" s="107" t="s">
        <v>128</v>
      </c>
      <c r="C242" s="108" t="s">
        <v>31</v>
      </c>
      <c r="D242" s="108" t="s">
        <v>100</v>
      </c>
      <c r="E242" s="108" t="s">
        <v>673</v>
      </c>
      <c r="F242" s="107"/>
      <c r="G242" s="106">
        <f>G243</f>
        <v>14000</v>
      </c>
      <c r="H242" s="106">
        <f t="shared" ref="H242:I242" si="126">H243</f>
        <v>0</v>
      </c>
      <c r="I242" s="106">
        <f t="shared" si="126"/>
        <v>0</v>
      </c>
      <c r="J242" s="100"/>
    </row>
    <row r="243" spans="1:10" outlineLevel="3" x14ac:dyDescent="0.25">
      <c r="A243" s="10" t="s">
        <v>47</v>
      </c>
      <c r="B243" s="107" t="s">
        <v>128</v>
      </c>
      <c r="C243" s="108" t="s">
        <v>31</v>
      </c>
      <c r="D243" s="108" t="s">
        <v>100</v>
      </c>
      <c r="E243" s="108" t="s">
        <v>673</v>
      </c>
      <c r="F243" s="107">
        <v>800</v>
      </c>
      <c r="G243" s="106">
        <f>G244</f>
        <v>14000</v>
      </c>
      <c r="H243" s="106">
        <f t="shared" ref="H243:I243" si="127">H244</f>
        <v>0</v>
      </c>
      <c r="I243" s="106">
        <f t="shared" si="127"/>
        <v>0</v>
      </c>
      <c r="J243" s="100"/>
    </row>
    <row r="244" spans="1:10" ht="31.5" outlineLevel="4" x14ac:dyDescent="0.25">
      <c r="A244" s="109" t="s">
        <v>49</v>
      </c>
      <c r="B244" s="107" t="s">
        <v>128</v>
      </c>
      <c r="C244" s="108" t="s">
        <v>31</v>
      </c>
      <c r="D244" s="108" t="s">
        <v>100</v>
      </c>
      <c r="E244" s="108" t="s">
        <v>673</v>
      </c>
      <c r="F244" s="107" t="s">
        <v>50</v>
      </c>
      <c r="G244" s="106">
        <v>14000</v>
      </c>
      <c r="H244" s="106"/>
      <c r="I244" s="106"/>
      <c r="J244" s="100"/>
    </row>
    <row r="245" spans="1:10" ht="31.5" outlineLevel="4" x14ac:dyDescent="0.25">
      <c r="A245" s="109" t="s">
        <v>113</v>
      </c>
      <c r="B245" s="107">
        <v>916</v>
      </c>
      <c r="C245" s="108" t="s">
        <v>31</v>
      </c>
      <c r="D245" s="108" t="s">
        <v>100</v>
      </c>
      <c r="E245" s="108" t="s">
        <v>629</v>
      </c>
      <c r="F245" s="107"/>
      <c r="G245" s="106">
        <f>G246</f>
        <v>11500</v>
      </c>
      <c r="H245" s="106"/>
      <c r="I245" s="106"/>
      <c r="J245" s="100"/>
    </row>
    <row r="246" spans="1:10" outlineLevel="4" x14ac:dyDescent="0.25">
      <c r="A246" s="10" t="s">
        <v>47</v>
      </c>
      <c r="B246" s="107">
        <v>916</v>
      </c>
      <c r="C246" s="108" t="s">
        <v>31</v>
      </c>
      <c r="D246" s="108" t="s">
        <v>100</v>
      </c>
      <c r="E246" s="108" t="s">
        <v>629</v>
      </c>
      <c r="F246" s="107">
        <v>800</v>
      </c>
      <c r="G246" s="106">
        <f>G247</f>
        <v>11500</v>
      </c>
      <c r="H246" s="106"/>
      <c r="I246" s="106"/>
      <c r="J246" s="100"/>
    </row>
    <row r="247" spans="1:10" ht="31.5" outlineLevel="4" x14ac:dyDescent="0.25">
      <c r="A247" s="109" t="s">
        <v>49</v>
      </c>
      <c r="B247" s="107">
        <v>916</v>
      </c>
      <c r="C247" s="108" t="s">
        <v>31</v>
      </c>
      <c r="D247" s="108" t="s">
        <v>100</v>
      </c>
      <c r="E247" s="108" t="s">
        <v>629</v>
      </c>
      <c r="F247" s="107">
        <v>850</v>
      </c>
      <c r="G247" s="106">
        <v>11500</v>
      </c>
      <c r="H247" s="106"/>
      <c r="I247" s="106"/>
      <c r="J247" s="100"/>
    </row>
    <row r="248" spans="1:10" outlineLevel="1" x14ac:dyDescent="0.25">
      <c r="A248" s="109" t="s">
        <v>141</v>
      </c>
      <c r="B248" s="107" t="s">
        <v>128</v>
      </c>
      <c r="C248" s="108" t="s">
        <v>33</v>
      </c>
      <c r="D248" s="108"/>
      <c r="E248" s="108"/>
      <c r="F248" s="107"/>
      <c r="G248" s="106">
        <f>G249</f>
        <v>74507</v>
      </c>
      <c r="H248" s="106">
        <f t="shared" ref="H248:I248" si="128">H249</f>
        <v>0</v>
      </c>
      <c r="I248" s="106">
        <f t="shared" si="128"/>
        <v>0</v>
      </c>
      <c r="J248" s="100"/>
    </row>
    <row r="249" spans="1:10" ht="31.5" outlineLevel="2" x14ac:dyDescent="0.25">
      <c r="A249" s="109" t="s">
        <v>142</v>
      </c>
      <c r="B249" s="107" t="s">
        <v>128</v>
      </c>
      <c r="C249" s="108" t="s">
        <v>33</v>
      </c>
      <c r="D249" s="108" t="s">
        <v>40</v>
      </c>
      <c r="E249" s="108"/>
      <c r="F249" s="107"/>
      <c r="G249" s="106">
        <f>G250</f>
        <v>74507</v>
      </c>
      <c r="H249" s="106">
        <f t="shared" ref="H249:I249" si="129">H250</f>
        <v>0</v>
      </c>
      <c r="I249" s="106">
        <f t="shared" si="129"/>
        <v>0</v>
      </c>
      <c r="J249" s="100"/>
    </row>
    <row r="250" spans="1:10" ht="78.75" outlineLevel="3" x14ac:dyDescent="0.25">
      <c r="A250" s="109" t="s">
        <v>143</v>
      </c>
      <c r="B250" s="107" t="s">
        <v>128</v>
      </c>
      <c r="C250" s="108" t="s">
        <v>33</v>
      </c>
      <c r="D250" s="108" t="s">
        <v>40</v>
      </c>
      <c r="E250" s="108" t="s">
        <v>672</v>
      </c>
      <c r="F250" s="107"/>
      <c r="G250" s="106">
        <f>G251</f>
        <v>74507</v>
      </c>
      <c r="H250" s="106">
        <f t="shared" ref="H250:I250" si="130">H251</f>
        <v>0</v>
      </c>
      <c r="I250" s="106">
        <f t="shared" si="130"/>
        <v>0</v>
      </c>
      <c r="J250" s="100"/>
    </row>
    <row r="251" spans="1:10" outlineLevel="3" x14ac:dyDescent="0.25">
      <c r="A251" s="10" t="s">
        <v>121</v>
      </c>
      <c r="B251" s="107" t="s">
        <v>128</v>
      </c>
      <c r="C251" s="108" t="s">
        <v>33</v>
      </c>
      <c r="D251" s="108" t="s">
        <v>40</v>
      </c>
      <c r="E251" s="108" t="s">
        <v>672</v>
      </c>
      <c r="F251" s="107">
        <v>500</v>
      </c>
      <c r="G251" s="106">
        <f>G252</f>
        <v>74507</v>
      </c>
      <c r="H251" s="106">
        <f t="shared" ref="H251:I251" si="131">H252</f>
        <v>0</v>
      </c>
      <c r="I251" s="106">
        <f t="shared" si="131"/>
        <v>0</v>
      </c>
      <c r="J251" s="100"/>
    </row>
    <row r="252" spans="1:10" outlineLevel="4" x14ac:dyDescent="0.25">
      <c r="A252" s="109" t="s">
        <v>133</v>
      </c>
      <c r="B252" s="107" t="s">
        <v>128</v>
      </c>
      <c r="C252" s="108" t="s">
        <v>33</v>
      </c>
      <c r="D252" s="108" t="s">
        <v>40</v>
      </c>
      <c r="E252" s="108" t="s">
        <v>672</v>
      </c>
      <c r="F252" s="107" t="s">
        <v>134</v>
      </c>
      <c r="G252" s="106">
        <v>74507</v>
      </c>
      <c r="H252" s="106"/>
      <c r="I252" s="106"/>
      <c r="J252" s="100"/>
    </row>
    <row r="253" spans="1:10" ht="39.75" customHeight="1" outlineLevel="1" x14ac:dyDescent="0.25">
      <c r="A253" s="109" t="s">
        <v>144</v>
      </c>
      <c r="B253" s="107" t="s">
        <v>128</v>
      </c>
      <c r="C253" s="108" t="s">
        <v>40</v>
      </c>
      <c r="D253" s="108"/>
      <c r="E253" s="108"/>
      <c r="F253" s="107"/>
      <c r="G253" s="106">
        <f>G254+G278+G266</f>
        <v>580528</v>
      </c>
      <c r="H253" s="106">
        <f>H254+H278</f>
        <v>0</v>
      </c>
      <c r="I253" s="106">
        <f>I254+I278</f>
        <v>0</v>
      </c>
      <c r="J253" s="100"/>
    </row>
    <row r="254" spans="1:10" ht="24.75" customHeight="1" outlineLevel="2" x14ac:dyDescent="0.25">
      <c r="A254" s="109" t="s">
        <v>145</v>
      </c>
      <c r="B254" s="107" t="s">
        <v>128</v>
      </c>
      <c r="C254" s="108" t="s">
        <v>40</v>
      </c>
      <c r="D254" s="108" t="s">
        <v>77</v>
      </c>
      <c r="E254" s="108"/>
      <c r="F254" s="107"/>
      <c r="G254" s="106">
        <f>G255+G263+G260</f>
        <v>580528</v>
      </c>
      <c r="H254" s="106">
        <f t="shared" ref="H254:I254" si="132">H255+H263</f>
        <v>0</v>
      </c>
      <c r="I254" s="106">
        <f t="shared" si="132"/>
        <v>0</v>
      </c>
      <c r="J254" s="100"/>
    </row>
    <row r="255" spans="1:10" ht="21.75" hidden="1" customHeight="1" outlineLevel="3" x14ac:dyDescent="0.25">
      <c r="A255" s="109" t="s">
        <v>146</v>
      </c>
      <c r="B255" s="107" t="s">
        <v>128</v>
      </c>
      <c r="C255" s="108" t="s">
        <v>40</v>
      </c>
      <c r="D255" s="108" t="s">
        <v>77</v>
      </c>
      <c r="E255" s="108" t="s">
        <v>671</v>
      </c>
      <c r="F255" s="107"/>
      <c r="G255" s="106">
        <f>G256+G258</f>
        <v>0</v>
      </c>
      <c r="H255" s="106">
        <f t="shared" ref="H255:I255" si="133">H256+H258</f>
        <v>0</v>
      </c>
      <c r="I255" s="106">
        <f t="shared" si="133"/>
        <v>0</v>
      </c>
      <c r="J255" s="100"/>
    </row>
    <row r="256" spans="1:10" ht="130.5" hidden="1" customHeight="1" outlineLevel="3" x14ac:dyDescent="0.25">
      <c r="A256" s="10" t="s">
        <v>35</v>
      </c>
      <c r="B256" s="107" t="s">
        <v>128</v>
      </c>
      <c r="C256" s="108" t="s">
        <v>40</v>
      </c>
      <c r="D256" s="108" t="s">
        <v>77</v>
      </c>
      <c r="E256" s="108" t="s">
        <v>671</v>
      </c>
      <c r="F256" s="107">
        <v>100</v>
      </c>
      <c r="G256" s="106">
        <f>G257</f>
        <v>0</v>
      </c>
      <c r="H256" s="106">
        <f t="shared" ref="H256:I256" si="134">H257</f>
        <v>0</v>
      </c>
      <c r="I256" s="106">
        <f t="shared" si="134"/>
        <v>0</v>
      </c>
      <c r="J256" s="100"/>
    </row>
    <row r="257" spans="1:10" ht="39" hidden="1" customHeight="1" outlineLevel="4" x14ac:dyDescent="0.25">
      <c r="A257" s="109" t="s">
        <v>81</v>
      </c>
      <c r="B257" s="107" t="s">
        <v>128</v>
      </c>
      <c r="C257" s="108" t="s">
        <v>40</v>
      </c>
      <c r="D257" s="108" t="s">
        <v>77</v>
      </c>
      <c r="E257" s="108" t="s">
        <v>671</v>
      </c>
      <c r="F257" s="107" t="s">
        <v>82</v>
      </c>
      <c r="G257" s="106"/>
      <c r="H257" s="106"/>
      <c r="I257" s="106"/>
      <c r="J257" s="100"/>
    </row>
    <row r="258" spans="1:10" ht="47.25" hidden="1" outlineLevel="4" x14ac:dyDescent="0.25">
      <c r="A258" s="10" t="s">
        <v>42</v>
      </c>
      <c r="B258" s="107" t="s">
        <v>128</v>
      </c>
      <c r="C258" s="108" t="s">
        <v>40</v>
      </c>
      <c r="D258" s="108" t="s">
        <v>77</v>
      </c>
      <c r="E258" s="108" t="s">
        <v>671</v>
      </c>
      <c r="F258" s="107">
        <v>200</v>
      </c>
      <c r="G258" s="106">
        <f>G259</f>
        <v>0</v>
      </c>
      <c r="H258" s="106">
        <f t="shared" ref="H258:I258" si="135">H259</f>
        <v>0</v>
      </c>
      <c r="I258" s="106">
        <f t="shared" si="135"/>
        <v>0</v>
      </c>
      <c r="J258" s="100"/>
    </row>
    <row r="259" spans="1:10" ht="47.25" hidden="1" outlineLevel="4" x14ac:dyDescent="0.25">
      <c r="A259" s="109" t="s">
        <v>44</v>
      </c>
      <c r="B259" s="107" t="s">
        <v>128</v>
      </c>
      <c r="C259" s="108" t="s">
        <v>40</v>
      </c>
      <c r="D259" s="108" t="s">
        <v>77</v>
      </c>
      <c r="E259" s="108" t="s">
        <v>671</v>
      </c>
      <c r="F259" s="107" t="s">
        <v>45</v>
      </c>
      <c r="G259" s="106"/>
      <c r="H259" s="106"/>
      <c r="I259" s="106"/>
      <c r="J259" s="100"/>
    </row>
    <row r="260" spans="1:10" ht="78.75" outlineLevel="4" x14ac:dyDescent="0.25">
      <c r="A260" s="109" t="s">
        <v>809</v>
      </c>
      <c r="B260" s="107" t="s">
        <v>128</v>
      </c>
      <c r="C260" s="108" t="s">
        <v>40</v>
      </c>
      <c r="D260" s="108" t="s">
        <v>77</v>
      </c>
      <c r="E260" s="108" t="s">
        <v>808</v>
      </c>
      <c r="F260" s="107"/>
      <c r="G260" s="106">
        <f>G261</f>
        <v>580528</v>
      </c>
      <c r="H260" s="106"/>
      <c r="I260" s="106"/>
      <c r="J260" s="100"/>
    </row>
    <row r="261" spans="1:10" ht="47.25" outlineLevel="4" x14ac:dyDescent="0.25">
      <c r="A261" s="10" t="s">
        <v>42</v>
      </c>
      <c r="B261" s="107" t="s">
        <v>128</v>
      </c>
      <c r="C261" s="108" t="s">
        <v>40</v>
      </c>
      <c r="D261" s="108" t="s">
        <v>77</v>
      </c>
      <c r="E261" s="108" t="s">
        <v>808</v>
      </c>
      <c r="F261" s="107">
        <v>200</v>
      </c>
      <c r="G261" s="106">
        <f>G262</f>
        <v>580528</v>
      </c>
      <c r="H261" s="106"/>
      <c r="I261" s="106"/>
      <c r="J261" s="100"/>
    </row>
    <row r="262" spans="1:10" ht="47.25" outlineLevel="4" x14ac:dyDescent="0.25">
      <c r="A262" s="109" t="s">
        <v>44</v>
      </c>
      <c r="B262" s="107" t="s">
        <v>128</v>
      </c>
      <c r="C262" s="108" t="s">
        <v>40</v>
      </c>
      <c r="D262" s="108" t="s">
        <v>77</v>
      </c>
      <c r="E262" s="108" t="s">
        <v>808</v>
      </c>
      <c r="F262" s="107">
        <v>240</v>
      </c>
      <c r="G262" s="106">
        <v>580528</v>
      </c>
      <c r="H262" s="106"/>
      <c r="I262" s="106"/>
      <c r="J262" s="100"/>
    </row>
    <row r="263" spans="1:10" ht="31.5" hidden="1" outlineLevel="3" x14ac:dyDescent="0.25">
      <c r="A263" s="109" t="s">
        <v>46</v>
      </c>
      <c r="B263" s="107" t="s">
        <v>128</v>
      </c>
      <c r="C263" s="108" t="s">
        <v>40</v>
      </c>
      <c r="D263" s="108" t="s">
        <v>77</v>
      </c>
      <c r="E263" s="108" t="s">
        <v>670</v>
      </c>
      <c r="F263" s="107"/>
      <c r="G263" s="106">
        <f>G264</f>
        <v>0</v>
      </c>
      <c r="H263" s="106">
        <v>0</v>
      </c>
      <c r="I263" s="106">
        <v>0</v>
      </c>
      <c r="J263" s="100"/>
    </row>
    <row r="264" spans="1:10" ht="26.25" hidden="1" customHeight="1" outlineLevel="3" x14ac:dyDescent="0.25">
      <c r="A264" s="10" t="s">
        <v>47</v>
      </c>
      <c r="B264" s="107" t="s">
        <v>128</v>
      </c>
      <c r="C264" s="108" t="s">
        <v>40</v>
      </c>
      <c r="D264" s="108" t="s">
        <v>77</v>
      </c>
      <c r="E264" s="108" t="s">
        <v>670</v>
      </c>
      <c r="F264" s="107">
        <v>800</v>
      </c>
      <c r="G264" s="106">
        <f>G265</f>
        <v>0</v>
      </c>
      <c r="H264" s="106">
        <f t="shared" ref="H264:I264" si="136">H265</f>
        <v>0</v>
      </c>
      <c r="I264" s="106">
        <f t="shared" si="136"/>
        <v>0</v>
      </c>
      <c r="J264" s="100"/>
    </row>
    <row r="265" spans="1:10" ht="33.75" hidden="1" customHeight="1" outlineLevel="4" x14ac:dyDescent="0.25">
      <c r="A265" s="109" t="s">
        <v>49</v>
      </c>
      <c r="B265" s="107" t="s">
        <v>128</v>
      </c>
      <c r="C265" s="108" t="s">
        <v>40</v>
      </c>
      <c r="D265" s="108" t="s">
        <v>77</v>
      </c>
      <c r="E265" s="108" t="s">
        <v>670</v>
      </c>
      <c r="F265" s="107" t="s">
        <v>50</v>
      </c>
      <c r="G265" s="106"/>
      <c r="H265" s="106">
        <v>0</v>
      </c>
      <c r="I265" s="106">
        <v>0</v>
      </c>
      <c r="J265" s="100"/>
    </row>
    <row r="266" spans="1:10" ht="75" hidden="1" customHeight="1" outlineLevel="4" x14ac:dyDescent="0.25">
      <c r="A266" s="109" t="s">
        <v>684</v>
      </c>
      <c r="B266" s="107" t="s">
        <v>108</v>
      </c>
      <c r="C266" s="108" t="s">
        <v>40</v>
      </c>
      <c r="D266" s="108" t="s">
        <v>89</v>
      </c>
      <c r="E266" s="108"/>
      <c r="F266" s="107"/>
      <c r="G266" s="106">
        <f>G267+G272+G275</f>
        <v>0</v>
      </c>
      <c r="H266" s="106"/>
      <c r="I266" s="106"/>
      <c r="J266" s="100"/>
    </row>
    <row r="267" spans="1:10" ht="24.75" customHeight="1" outlineLevel="4" x14ac:dyDescent="0.25">
      <c r="A267" s="109" t="s">
        <v>146</v>
      </c>
      <c r="B267" s="107" t="s">
        <v>128</v>
      </c>
      <c r="C267" s="108" t="s">
        <v>40</v>
      </c>
      <c r="D267" s="108" t="s">
        <v>89</v>
      </c>
      <c r="E267" s="108" t="s">
        <v>671</v>
      </c>
      <c r="F267" s="107"/>
      <c r="G267" s="106">
        <f>G268+G270</f>
        <v>0</v>
      </c>
      <c r="H267" s="106"/>
      <c r="I267" s="106"/>
      <c r="J267" s="100"/>
    </row>
    <row r="268" spans="1:10" ht="107.25" customHeight="1" outlineLevel="4" x14ac:dyDescent="0.25">
      <c r="A268" s="10" t="s">
        <v>35</v>
      </c>
      <c r="B268" s="107" t="s">
        <v>128</v>
      </c>
      <c r="C268" s="108" t="s">
        <v>40</v>
      </c>
      <c r="D268" s="108" t="s">
        <v>89</v>
      </c>
      <c r="E268" s="108" t="s">
        <v>671</v>
      </c>
      <c r="F268" s="107">
        <v>100</v>
      </c>
      <c r="G268" s="106">
        <f>G269</f>
        <v>-10000</v>
      </c>
      <c r="H268" s="106"/>
      <c r="I268" s="106"/>
      <c r="J268" s="100"/>
    </row>
    <row r="269" spans="1:10" ht="33.75" customHeight="1" outlineLevel="4" x14ac:dyDescent="0.25">
      <c r="A269" s="109" t="s">
        <v>81</v>
      </c>
      <c r="B269" s="107" t="s">
        <v>128</v>
      </c>
      <c r="C269" s="108" t="s">
        <v>40</v>
      </c>
      <c r="D269" s="108" t="s">
        <v>89</v>
      </c>
      <c r="E269" s="108" t="s">
        <v>671</v>
      </c>
      <c r="F269" s="107" t="s">
        <v>82</v>
      </c>
      <c r="G269" s="106">
        <v>-10000</v>
      </c>
      <c r="H269" s="106"/>
      <c r="I269" s="106"/>
      <c r="J269" s="100"/>
    </row>
    <row r="270" spans="1:10" ht="56.25" customHeight="1" outlineLevel="4" x14ac:dyDescent="0.25">
      <c r="A270" s="10" t="s">
        <v>42</v>
      </c>
      <c r="B270" s="107" t="s">
        <v>128</v>
      </c>
      <c r="C270" s="108" t="s">
        <v>40</v>
      </c>
      <c r="D270" s="108" t="s">
        <v>89</v>
      </c>
      <c r="E270" s="108" t="s">
        <v>671</v>
      </c>
      <c r="F270" s="107">
        <v>200</v>
      </c>
      <c r="G270" s="106">
        <f>G271</f>
        <v>10000</v>
      </c>
      <c r="H270" s="106"/>
      <c r="I270" s="106"/>
      <c r="J270" s="100"/>
    </row>
    <row r="271" spans="1:10" ht="33.75" customHeight="1" outlineLevel="4" x14ac:dyDescent="0.25">
      <c r="A271" s="109" t="s">
        <v>44</v>
      </c>
      <c r="B271" s="107" t="s">
        <v>128</v>
      </c>
      <c r="C271" s="108" t="s">
        <v>40</v>
      </c>
      <c r="D271" s="108" t="s">
        <v>89</v>
      </c>
      <c r="E271" s="108" t="s">
        <v>671</v>
      </c>
      <c r="F271" s="107" t="s">
        <v>45</v>
      </c>
      <c r="G271" s="106">
        <v>10000</v>
      </c>
      <c r="H271" s="106"/>
      <c r="I271" s="106"/>
      <c r="J271" s="100"/>
    </row>
    <row r="272" spans="1:10" ht="33.75" hidden="1" customHeight="1" outlineLevel="4" x14ac:dyDescent="0.25">
      <c r="A272" s="109" t="s">
        <v>46</v>
      </c>
      <c r="B272" s="107" t="s">
        <v>128</v>
      </c>
      <c r="C272" s="108" t="s">
        <v>40</v>
      </c>
      <c r="D272" s="108" t="s">
        <v>89</v>
      </c>
      <c r="E272" s="108" t="s">
        <v>670</v>
      </c>
      <c r="F272" s="107"/>
      <c r="G272" s="106">
        <f>G273</f>
        <v>0</v>
      </c>
      <c r="H272" s="106"/>
      <c r="I272" s="106"/>
      <c r="J272" s="100"/>
    </row>
    <row r="273" spans="1:10" ht="33.75" hidden="1" customHeight="1" outlineLevel="4" x14ac:dyDescent="0.25">
      <c r="A273" s="10" t="s">
        <v>47</v>
      </c>
      <c r="B273" s="107" t="s">
        <v>128</v>
      </c>
      <c r="C273" s="108" t="s">
        <v>40</v>
      </c>
      <c r="D273" s="108" t="s">
        <v>89</v>
      </c>
      <c r="E273" s="108" t="s">
        <v>670</v>
      </c>
      <c r="F273" s="107">
        <v>800</v>
      </c>
      <c r="G273" s="106">
        <f>G274</f>
        <v>0</v>
      </c>
      <c r="H273" s="106"/>
      <c r="I273" s="106"/>
      <c r="J273" s="100"/>
    </row>
    <row r="274" spans="1:10" ht="33.75" hidden="1" customHeight="1" outlineLevel="4" x14ac:dyDescent="0.25">
      <c r="A274" s="109" t="s">
        <v>49</v>
      </c>
      <c r="B274" s="107" t="s">
        <v>128</v>
      </c>
      <c r="C274" s="108" t="s">
        <v>40</v>
      </c>
      <c r="D274" s="108" t="s">
        <v>89</v>
      </c>
      <c r="E274" s="108" t="s">
        <v>670</v>
      </c>
      <c r="F274" s="107" t="s">
        <v>50</v>
      </c>
      <c r="G274" s="106"/>
      <c r="H274" s="106"/>
      <c r="I274" s="106"/>
      <c r="J274" s="100"/>
    </row>
    <row r="275" spans="1:10" ht="33.75" hidden="1" customHeight="1" outlineLevel="4" x14ac:dyDescent="0.25">
      <c r="A275" s="109" t="s">
        <v>113</v>
      </c>
      <c r="B275" s="107" t="s">
        <v>128</v>
      </c>
      <c r="C275" s="108" t="s">
        <v>40</v>
      </c>
      <c r="D275" s="108" t="s">
        <v>89</v>
      </c>
      <c r="E275" s="108" t="s">
        <v>629</v>
      </c>
      <c r="F275" s="107"/>
      <c r="G275" s="106">
        <f>G276</f>
        <v>0</v>
      </c>
      <c r="H275" s="106"/>
      <c r="I275" s="106"/>
      <c r="J275" s="100"/>
    </row>
    <row r="276" spans="1:10" ht="59.25" hidden="1" customHeight="1" outlineLevel="4" x14ac:dyDescent="0.25">
      <c r="A276" s="10" t="s">
        <v>42</v>
      </c>
      <c r="B276" s="107" t="s">
        <v>128</v>
      </c>
      <c r="C276" s="108" t="s">
        <v>40</v>
      </c>
      <c r="D276" s="108" t="s">
        <v>89</v>
      </c>
      <c r="E276" s="108" t="s">
        <v>629</v>
      </c>
      <c r="F276" s="107">
        <v>200</v>
      </c>
      <c r="G276" s="106">
        <f>G277</f>
        <v>0</v>
      </c>
      <c r="H276" s="106"/>
      <c r="I276" s="106"/>
      <c r="J276" s="100"/>
    </row>
    <row r="277" spans="1:10" ht="56.25" hidden="1" customHeight="1" outlineLevel="4" x14ac:dyDescent="0.25">
      <c r="A277" s="109" t="s">
        <v>44</v>
      </c>
      <c r="B277" s="107" t="s">
        <v>128</v>
      </c>
      <c r="C277" s="108" t="s">
        <v>40</v>
      </c>
      <c r="D277" s="108" t="s">
        <v>89</v>
      </c>
      <c r="E277" s="108" t="s">
        <v>629</v>
      </c>
      <c r="F277" s="107">
        <v>240</v>
      </c>
      <c r="G277" s="106"/>
      <c r="H277" s="106"/>
      <c r="I277" s="106"/>
      <c r="J277" s="100"/>
    </row>
    <row r="278" spans="1:10" ht="47.25" hidden="1" outlineLevel="2" x14ac:dyDescent="0.25">
      <c r="A278" s="109" t="s">
        <v>147</v>
      </c>
      <c r="B278" s="107" t="s">
        <v>128</v>
      </c>
      <c r="C278" s="108" t="s">
        <v>40</v>
      </c>
      <c r="D278" s="108" t="s">
        <v>118</v>
      </c>
      <c r="E278" s="108"/>
      <c r="F278" s="107"/>
      <c r="G278" s="106">
        <f>G279+G282</f>
        <v>0</v>
      </c>
      <c r="H278" s="106">
        <f t="shared" ref="H278:I278" si="137">H279+H282</f>
        <v>0</v>
      </c>
      <c r="I278" s="106">
        <f t="shared" si="137"/>
        <v>0</v>
      </c>
      <c r="J278" s="100"/>
    </row>
    <row r="279" spans="1:10" ht="47.25" hidden="1" outlineLevel="3" x14ac:dyDescent="0.25">
      <c r="A279" s="109" t="s">
        <v>148</v>
      </c>
      <c r="B279" s="107" t="s">
        <v>128</v>
      </c>
      <c r="C279" s="108" t="s">
        <v>40</v>
      </c>
      <c r="D279" s="108" t="s">
        <v>118</v>
      </c>
      <c r="E279" s="108" t="s">
        <v>669</v>
      </c>
      <c r="F279" s="107"/>
      <c r="G279" s="106">
        <f>G280</f>
        <v>0</v>
      </c>
      <c r="H279" s="106">
        <f t="shared" ref="H279:I279" si="138">H280</f>
        <v>0</v>
      </c>
      <c r="I279" s="106">
        <f t="shared" si="138"/>
        <v>0</v>
      </c>
      <c r="J279" s="100"/>
    </row>
    <row r="280" spans="1:10" ht="47.25" hidden="1" outlineLevel="3" x14ac:dyDescent="0.25">
      <c r="A280" s="10" t="s">
        <v>42</v>
      </c>
      <c r="B280" s="107" t="s">
        <v>128</v>
      </c>
      <c r="C280" s="108" t="s">
        <v>40</v>
      </c>
      <c r="D280" s="108" t="s">
        <v>118</v>
      </c>
      <c r="E280" s="108" t="s">
        <v>669</v>
      </c>
      <c r="F280" s="107">
        <v>200</v>
      </c>
      <c r="G280" s="106">
        <f>G281</f>
        <v>0</v>
      </c>
      <c r="H280" s="106">
        <f t="shared" ref="H280:I280" si="139">H281</f>
        <v>0</v>
      </c>
      <c r="I280" s="106">
        <f t="shared" si="139"/>
        <v>0</v>
      </c>
      <c r="J280" s="100"/>
    </row>
    <row r="281" spans="1:10" ht="47.25" hidden="1" outlineLevel="4" x14ac:dyDescent="0.25">
      <c r="A281" s="109" t="s">
        <v>44</v>
      </c>
      <c r="B281" s="107" t="s">
        <v>128</v>
      </c>
      <c r="C281" s="108" t="s">
        <v>40</v>
      </c>
      <c r="D281" s="108" t="s">
        <v>118</v>
      </c>
      <c r="E281" s="108" t="s">
        <v>669</v>
      </c>
      <c r="F281" s="107" t="s">
        <v>45</v>
      </c>
      <c r="G281" s="106"/>
      <c r="H281" s="106"/>
      <c r="I281" s="106"/>
      <c r="J281" s="100"/>
    </row>
    <row r="282" spans="1:10" ht="94.5" hidden="1" outlineLevel="3" x14ac:dyDescent="0.25">
      <c r="A282" s="109" t="s">
        <v>149</v>
      </c>
      <c r="B282" s="107" t="s">
        <v>128</v>
      </c>
      <c r="C282" s="108" t="s">
        <v>40</v>
      </c>
      <c r="D282" s="108" t="s">
        <v>118</v>
      </c>
      <c r="E282" s="108" t="s">
        <v>668</v>
      </c>
      <c r="F282" s="107"/>
      <c r="G282" s="106">
        <f>G283</f>
        <v>0</v>
      </c>
      <c r="H282" s="106">
        <f t="shared" ref="H282:I282" si="140">H283</f>
        <v>0</v>
      </c>
      <c r="I282" s="106">
        <f t="shared" si="140"/>
        <v>0</v>
      </c>
      <c r="J282" s="100"/>
    </row>
    <row r="283" spans="1:10" ht="47.25" hidden="1" outlineLevel="3" x14ac:dyDescent="0.25">
      <c r="A283" s="10" t="s">
        <v>42</v>
      </c>
      <c r="B283" s="107" t="s">
        <v>128</v>
      </c>
      <c r="C283" s="108" t="s">
        <v>40</v>
      </c>
      <c r="D283" s="108" t="s">
        <v>118</v>
      </c>
      <c r="E283" s="108" t="s">
        <v>668</v>
      </c>
      <c r="F283" s="107">
        <v>200</v>
      </c>
      <c r="G283" s="106">
        <f>G284</f>
        <v>0</v>
      </c>
      <c r="H283" s="106">
        <f t="shared" ref="H283:I283" si="141">H284</f>
        <v>0</v>
      </c>
      <c r="I283" s="106">
        <f t="shared" si="141"/>
        <v>0</v>
      </c>
      <c r="J283" s="100"/>
    </row>
    <row r="284" spans="1:10" ht="47.25" hidden="1" outlineLevel="4" x14ac:dyDescent="0.25">
      <c r="A284" s="109" t="s">
        <v>44</v>
      </c>
      <c r="B284" s="107" t="s">
        <v>128</v>
      </c>
      <c r="C284" s="108" t="s">
        <v>40</v>
      </c>
      <c r="D284" s="108" t="s">
        <v>118</v>
      </c>
      <c r="E284" s="108" t="s">
        <v>668</v>
      </c>
      <c r="F284" s="107" t="s">
        <v>45</v>
      </c>
      <c r="G284" s="106"/>
      <c r="H284" s="106"/>
      <c r="I284" s="106"/>
      <c r="J284" s="100"/>
    </row>
    <row r="285" spans="1:10" outlineLevel="1" x14ac:dyDescent="0.25">
      <c r="A285" s="109" t="s">
        <v>101</v>
      </c>
      <c r="B285" s="107" t="s">
        <v>128</v>
      </c>
      <c r="C285" s="108" t="s">
        <v>91</v>
      </c>
      <c r="D285" s="108"/>
      <c r="E285" s="108"/>
      <c r="F285" s="107"/>
      <c r="G285" s="106">
        <f>G286+G293+G303+G310</f>
        <v>1160707.1499999999</v>
      </c>
      <c r="H285" s="106">
        <f t="shared" ref="H285:I285" si="142">H286+H293+H303+H310</f>
        <v>0</v>
      </c>
      <c r="I285" s="106">
        <f t="shared" si="142"/>
        <v>0</v>
      </c>
      <c r="J285" s="100"/>
    </row>
    <row r="286" spans="1:10" outlineLevel="2" x14ac:dyDescent="0.25">
      <c r="A286" s="109" t="s">
        <v>150</v>
      </c>
      <c r="B286" s="107" t="s">
        <v>128</v>
      </c>
      <c r="C286" s="108" t="s">
        <v>91</v>
      </c>
      <c r="D286" s="108" t="s">
        <v>137</v>
      </c>
      <c r="E286" s="108"/>
      <c r="F286" s="107"/>
      <c r="G286" s="106">
        <f>G287+G290</f>
        <v>267707.15000000002</v>
      </c>
      <c r="H286" s="106">
        <f t="shared" ref="H286:I286" si="143">H287+H290</f>
        <v>0</v>
      </c>
      <c r="I286" s="106">
        <f t="shared" si="143"/>
        <v>0</v>
      </c>
      <c r="J286" s="100"/>
    </row>
    <row r="287" spans="1:10" ht="226.5" customHeight="1" outlineLevel="3" x14ac:dyDescent="0.25">
      <c r="A287" s="109" t="s">
        <v>151</v>
      </c>
      <c r="B287" s="107" t="s">
        <v>128</v>
      </c>
      <c r="C287" s="108" t="s">
        <v>91</v>
      </c>
      <c r="D287" s="108" t="s">
        <v>137</v>
      </c>
      <c r="E287" s="108" t="s">
        <v>667</v>
      </c>
      <c r="F287" s="107"/>
      <c r="G287" s="106">
        <f>G288</f>
        <v>267707.15000000002</v>
      </c>
      <c r="H287" s="106">
        <f t="shared" ref="H287:I287" si="144">H288</f>
        <v>0</v>
      </c>
      <c r="I287" s="106">
        <f t="shared" si="144"/>
        <v>0</v>
      </c>
      <c r="J287" s="100"/>
    </row>
    <row r="288" spans="1:10" ht="69" customHeight="1" outlineLevel="3" x14ac:dyDescent="0.25">
      <c r="A288" s="10" t="s">
        <v>42</v>
      </c>
      <c r="B288" s="107" t="s">
        <v>128</v>
      </c>
      <c r="C288" s="108" t="s">
        <v>91</v>
      </c>
      <c r="D288" s="108" t="s">
        <v>137</v>
      </c>
      <c r="E288" s="108" t="s">
        <v>667</v>
      </c>
      <c r="F288" s="107">
        <v>200</v>
      </c>
      <c r="G288" s="106">
        <f>G289</f>
        <v>267707.15000000002</v>
      </c>
      <c r="H288" s="106">
        <f t="shared" ref="H288:I288" si="145">H289</f>
        <v>0</v>
      </c>
      <c r="I288" s="106">
        <f t="shared" si="145"/>
        <v>0</v>
      </c>
      <c r="J288" s="100"/>
    </row>
    <row r="289" spans="1:10" ht="47.25" outlineLevel="4" x14ac:dyDescent="0.25">
      <c r="A289" s="109" t="s">
        <v>44</v>
      </c>
      <c r="B289" s="107" t="s">
        <v>128</v>
      </c>
      <c r="C289" s="108" t="s">
        <v>91</v>
      </c>
      <c r="D289" s="108" t="s">
        <v>137</v>
      </c>
      <c r="E289" s="108" t="s">
        <v>667</v>
      </c>
      <c r="F289" s="107" t="s">
        <v>45</v>
      </c>
      <c r="G289" s="106">
        <v>267707.15000000002</v>
      </c>
      <c r="H289" s="106"/>
      <c r="I289" s="106"/>
      <c r="J289" s="100"/>
    </row>
    <row r="290" spans="1:10" ht="195.75" hidden="1" customHeight="1" outlineLevel="4" x14ac:dyDescent="0.25">
      <c r="A290" s="109" t="s">
        <v>726</v>
      </c>
      <c r="B290" s="107" t="s">
        <v>128</v>
      </c>
      <c r="C290" s="108" t="s">
        <v>91</v>
      </c>
      <c r="D290" s="108" t="s">
        <v>137</v>
      </c>
      <c r="E290" s="108" t="s">
        <v>727</v>
      </c>
      <c r="F290" s="107"/>
      <c r="G290" s="106">
        <f>G291</f>
        <v>0</v>
      </c>
      <c r="H290" s="106">
        <f t="shared" ref="H290:I290" si="146">H291</f>
        <v>0</v>
      </c>
      <c r="I290" s="106">
        <f t="shared" si="146"/>
        <v>0</v>
      </c>
      <c r="J290" s="100"/>
    </row>
    <row r="291" spans="1:10" ht="54.75" hidden="1" customHeight="1" outlineLevel="4" x14ac:dyDescent="0.25">
      <c r="A291" s="10" t="s">
        <v>42</v>
      </c>
      <c r="B291" s="107" t="s">
        <v>128</v>
      </c>
      <c r="C291" s="108" t="s">
        <v>91</v>
      </c>
      <c r="D291" s="108" t="s">
        <v>137</v>
      </c>
      <c r="E291" s="108" t="s">
        <v>727</v>
      </c>
      <c r="F291" s="107">
        <v>200</v>
      </c>
      <c r="G291" s="106">
        <f>G292</f>
        <v>0</v>
      </c>
      <c r="H291" s="106">
        <f t="shared" ref="H291:I291" si="147">H292</f>
        <v>0</v>
      </c>
      <c r="I291" s="106">
        <f t="shared" si="147"/>
        <v>0</v>
      </c>
      <c r="J291" s="100"/>
    </row>
    <row r="292" spans="1:10" ht="47.25" hidden="1" outlineLevel="4" x14ac:dyDescent="0.25">
      <c r="A292" s="109" t="s">
        <v>44</v>
      </c>
      <c r="B292" s="107" t="s">
        <v>128</v>
      </c>
      <c r="C292" s="108" t="s">
        <v>91</v>
      </c>
      <c r="D292" s="108" t="s">
        <v>137</v>
      </c>
      <c r="E292" s="108" t="s">
        <v>727</v>
      </c>
      <c r="F292" s="107">
        <v>240</v>
      </c>
      <c r="G292" s="106"/>
      <c r="H292" s="106"/>
      <c r="I292" s="106"/>
      <c r="J292" s="100"/>
    </row>
    <row r="293" spans="1:10" outlineLevel="2" x14ac:dyDescent="0.25">
      <c r="A293" s="109" t="s">
        <v>152</v>
      </c>
      <c r="B293" s="107" t="s">
        <v>128</v>
      </c>
      <c r="C293" s="108" t="s">
        <v>91</v>
      </c>
      <c r="D293" s="108" t="s">
        <v>153</v>
      </c>
      <c r="E293" s="108"/>
      <c r="F293" s="107"/>
      <c r="G293" s="106">
        <f>G300+G294+G297</f>
        <v>120000</v>
      </c>
      <c r="H293" s="106">
        <f t="shared" ref="H293:I293" si="148">H300+H294</f>
        <v>0</v>
      </c>
      <c r="I293" s="106">
        <f t="shared" si="148"/>
        <v>0</v>
      </c>
      <c r="J293" s="100"/>
    </row>
    <row r="294" spans="1:10" ht="81.75" hidden="1" customHeight="1" outlineLevel="2" x14ac:dyDescent="0.25">
      <c r="A294" s="109" t="s">
        <v>742</v>
      </c>
      <c r="B294" s="107" t="s">
        <v>128</v>
      </c>
      <c r="C294" s="108" t="s">
        <v>91</v>
      </c>
      <c r="D294" s="108" t="s">
        <v>153</v>
      </c>
      <c r="E294" s="108" t="s">
        <v>743</v>
      </c>
      <c r="F294" s="107"/>
      <c r="G294" s="106">
        <f>G295</f>
        <v>0</v>
      </c>
      <c r="H294" s="106"/>
      <c r="I294" s="106"/>
      <c r="J294" s="100"/>
    </row>
    <row r="295" spans="1:10" ht="47.25" hidden="1" outlineLevel="2" x14ac:dyDescent="0.25">
      <c r="A295" s="10" t="s">
        <v>42</v>
      </c>
      <c r="B295" s="107" t="s">
        <v>128</v>
      </c>
      <c r="C295" s="108" t="s">
        <v>91</v>
      </c>
      <c r="D295" s="108" t="s">
        <v>153</v>
      </c>
      <c r="E295" s="108" t="s">
        <v>743</v>
      </c>
      <c r="F295" s="107">
        <v>200</v>
      </c>
      <c r="G295" s="106">
        <f>G296</f>
        <v>0</v>
      </c>
      <c r="H295" s="106"/>
      <c r="I295" s="106"/>
      <c r="J295" s="100"/>
    </row>
    <row r="296" spans="1:10" ht="47.25" hidden="1" outlineLevel="2" x14ac:dyDescent="0.25">
      <c r="A296" s="109" t="s">
        <v>44</v>
      </c>
      <c r="B296" s="107" t="s">
        <v>128</v>
      </c>
      <c r="C296" s="108" t="s">
        <v>91</v>
      </c>
      <c r="D296" s="108" t="s">
        <v>153</v>
      </c>
      <c r="E296" s="108" t="s">
        <v>743</v>
      </c>
      <c r="F296" s="107">
        <v>240</v>
      </c>
      <c r="G296" s="106"/>
      <c r="H296" s="106"/>
      <c r="I296" s="106"/>
      <c r="J296" s="100"/>
    </row>
    <row r="297" spans="1:10" ht="75.75" customHeight="1" outlineLevel="2" x14ac:dyDescent="0.25">
      <c r="A297" s="109" t="s">
        <v>106</v>
      </c>
      <c r="B297" s="107" t="s">
        <v>128</v>
      </c>
      <c r="C297" s="108" t="s">
        <v>91</v>
      </c>
      <c r="D297" s="108" t="s">
        <v>153</v>
      </c>
      <c r="E297" s="108" t="s">
        <v>662</v>
      </c>
      <c r="F297" s="107"/>
      <c r="G297" s="106">
        <f>G298</f>
        <v>120000</v>
      </c>
      <c r="H297" s="106"/>
      <c r="I297" s="106"/>
      <c r="J297" s="100"/>
    </row>
    <row r="298" spans="1:10" ht="47.25" outlineLevel="2" x14ac:dyDescent="0.25">
      <c r="A298" s="10" t="s">
        <v>42</v>
      </c>
      <c r="B298" s="107" t="s">
        <v>128</v>
      </c>
      <c r="C298" s="108" t="s">
        <v>91</v>
      </c>
      <c r="D298" s="108" t="s">
        <v>153</v>
      </c>
      <c r="E298" s="108" t="s">
        <v>662</v>
      </c>
      <c r="F298" s="107">
        <v>200</v>
      </c>
      <c r="G298" s="106">
        <f>G299</f>
        <v>120000</v>
      </c>
      <c r="H298" s="106"/>
      <c r="I298" s="106"/>
      <c r="J298" s="100"/>
    </row>
    <row r="299" spans="1:10" ht="47.25" outlineLevel="2" x14ac:dyDescent="0.25">
      <c r="A299" s="109" t="s">
        <v>44</v>
      </c>
      <c r="B299" s="107" t="s">
        <v>128</v>
      </c>
      <c r="C299" s="108" t="s">
        <v>91</v>
      </c>
      <c r="D299" s="108" t="s">
        <v>153</v>
      </c>
      <c r="E299" s="108" t="s">
        <v>662</v>
      </c>
      <c r="F299" s="107">
        <v>240</v>
      </c>
      <c r="G299" s="106">
        <v>120000</v>
      </c>
      <c r="H299" s="106"/>
      <c r="I299" s="106"/>
      <c r="J299" s="100"/>
    </row>
    <row r="300" spans="1:10" ht="126" hidden="1" outlineLevel="3" x14ac:dyDescent="0.25">
      <c r="A300" s="109" t="s">
        <v>154</v>
      </c>
      <c r="B300" s="107" t="s">
        <v>128</v>
      </c>
      <c r="C300" s="108" t="s">
        <v>91</v>
      </c>
      <c r="D300" s="108" t="s">
        <v>153</v>
      </c>
      <c r="E300" s="108" t="s">
        <v>666</v>
      </c>
      <c r="F300" s="107"/>
      <c r="G300" s="106">
        <f>G301</f>
        <v>0</v>
      </c>
      <c r="H300" s="106">
        <f t="shared" ref="H300:I300" si="149">H301</f>
        <v>0</v>
      </c>
      <c r="I300" s="106">
        <f t="shared" si="149"/>
        <v>0</v>
      </c>
      <c r="J300" s="100"/>
    </row>
    <row r="301" spans="1:10" hidden="1" outlineLevel="3" x14ac:dyDescent="0.25">
      <c r="A301" s="10" t="s">
        <v>47</v>
      </c>
      <c r="B301" s="107" t="s">
        <v>128</v>
      </c>
      <c r="C301" s="108" t="s">
        <v>91</v>
      </c>
      <c r="D301" s="108" t="s">
        <v>153</v>
      </c>
      <c r="E301" s="108" t="s">
        <v>666</v>
      </c>
      <c r="F301" s="107">
        <v>800</v>
      </c>
      <c r="G301" s="106">
        <f>G302</f>
        <v>0</v>
      </c>
      <c r="H301" s="106">
        <f t="shared" ref="H301:I301" si="150">H302</f>
        <v>0</v>
      </c>
      <c r="I301" s="106">
        <f t="shared" si="150"/>
        <v>0</v>
      </c>
      <c r="J301" s="100"/>
    </row>
    <row r="302" spans="1:10" ht="78.75" hidden="1" outlineLevel="4" x14ac:dyDescent="0.25">
      <c r="A302" s="109" t="s">
        <v>155</v>
      </c>
      <c r="B302" s="107" t="s">
        <v>128</v>
      </c>
      <c r="C302" s="108" t="s">
        <v>91</v>
      </c>
      <c r="D302" s="108" t="s">
        <v>153</v>
      </c>
      <c r="E302" s="108" t="s">
        <v>666</v>
      </c>
      <c r="F302" s="107" t="s">
        <v>156</v>
      </c>
      <c r="G302" s="106"/>
      <c r="H302" s="106"/>
      <c r="I302" s="106"/>
      <c r="J302" s="100"/>
    </row>
    <row r="303" spans="1:10" ht="21" customHeight="1" outlineLevel="2" collapsed="1" x14ac:dyDescent="0.25">
      <c r="A303" s="109" t="s">
        <v>157</v>
      </c>
      <c r="B303" s="107" t="s">
        <v>128</v>
      </c>
      <c r="C303" s="108" t="s">
        <v>91</v>
      </c>
      <c r="D303" s="108" t="s">
        <v>77</v>
      </c>
      <c r="E303" s="108"/>
      <c r="F303" s="107"/>
      <c r="G303" s="106">
        <f>G304+G307</f>
        <v>893000</v>
      </c>
      <c r="H303" s="106">
        <f t="shared" ref="H303:I303" si="151">H304+H307</f>
        <v>0</v>
      </c>
      <c r="I303" s="106">
        <f t="shared" si="151"/>
        <v>0</v>
      </c>
      <c r="J303" s="100"/>
    </row>
    <row r="304" spans="1:10" ht="335.25" customHeight="1" outlineLevel="3" x14ac:dyDescent="0.25">
      <c r="A304" s="109" t="s">
        <v>158</v>
      </c>
      <c r="B304" s="107" t="s">
        <v>128</v>
      </c>
      <c r="C304" s="108" t="s">
        <v>91</v>
      </c>
      <c r="D304" s="108" t="s">
        <v>77</v>
      </c>
      <c r="E304" s="108" t="s">
        <v>665</v>
      </c>
      <c r="F304" s="107"/>
      <c r="G304" s="106">
        <f>G305</f>
        <v>-57000</v>
      </c>
      <c r="H304" s="106">
        <f t="shared" ref="H304:I304" si="152">H305</f>
        <v>0</v>
      </c>
      <c r="I304" s="106">
        <f t="shared" si="152"/>
        <v>0</v>
      </c>
      <c r="J304" s="100"/>
    </row>
    <row r="305" spans="1:10" ht="42.75" customHeight="1" outlineLevel="3" x14ac:dyDescent="0.25">
      <c r="A305" s="10" t="s">
        <v>121</v>
      </c>
      <c r="B305" s="107" t="s">
        <v>128</v>
      </c>
      <c r="C305" s="108" t="s">
        <v>91</v>
      </c>
      <c r="D305" s="108" t="s">
        <v>77</v>
      </c>
      <c r="E305" s="108" t="s">
        <v>665</v>
      </c>
      <c r="F305" s="107">
        <v>500</v>
      </c>
      <c r="G305" s="106">
        <f>G306</f>
        <v>-57000</v>
      </c>
      <c r="H305" s="106">
        <f t="shared" ref="H305:I305" si="153">H306</f>
        <v>0</v>
      </c>
      <c r="I305" s="106">
        <f t="shared" si="153"/>
        <v>0</v>
      </c>
      <c r="J305" s="100"/>
    </row>
    <row r="306" spans="1:10" outlineLevel="4" x14ac:dyDescent="0.25">
      <c r="A306" s="109" t="s">
        <v>5</v>
      </c>
      <c r="B306" s="107" t="s">
        <v>128</v>
      </c>
      <c r="C306" s="108" t="s">
        <v>91</v>
      </c>
      <c r="D306" s="108" t="s">
        <v>77</v>
      </c>
      <c r="E306" s="108" t="s">
        <v>665</v>
      </c>
      <c r="F306" s="107" t="s">
        <v>159</v>
      </c>
      <c r="G306" s="106">
        <f>-57000</f>
        <v>-57000</v>
      </c>
      <c r="H306" s="106"/>
      <c r="I306" s="106"/>
      <c r="J306" s="100"/>
    </row>
    <row r="307" spans="1:10" ht="63" outlineLevel="3" x14ac:dyDescent="0.25">
      <c r="A307" s="109" t="s">
        <v>160</v>
      </c>
      <c r="B307" s="107" t="s">
        <v>128</v>
      </c>
      <c r="C307" s="108" t="s">
        <v>91</v>
      </c>
      <c r="D307" s="108" t="s">
        <v>77</v>
      </c>
      <c r="E307" s="108" t="s">
        <v>664</v>
      </c>
      <c r="F307" s="107"/>
      <c r="G307" s="106">
        <f>G308</f>
        <v>950000</v>
      </c>
      <c r="H307" s="106">
        <f t="shared" ref="H307:I308" si="154">H308</f>
        <v>0</v>
      </c>
      <c r="I307" s="106">
        <f t="shared" si="154"/>
        <v>0</v>
      </c>
      <c r="J307" s="100"/>
    </row>
    <row r="308" spans="1:10" ht="25.5" customHeight="1" outlineLevel="3" x14ac:dyDescent="0.25">
      <c r="A308" s="10" t="s">
        <v>121</v>
      </c>
      <c r="B308" s="107" t="s">
        <v>128</v>
      </c>
      <c r="C308" s="108" t="s">
        <v>91</v>
      </c>
      <c r="D308" s="108" t="s">
        <v>77</v>
      </c>
      <c r="E308" s="108" t="s">
        <v>664</v>
      </c>
      <c r="F308" s="107">
        <v>500</v>
      </c>
      <c r="G308" s="106">
        <f>G309</f>
        <v>950000</v>
      </c>
      <c r="H308" s="106">
        <f t="shared" si="154"/>
        <v>0</v>
      </c>
      <c r="I308" s="106">
        <f t="shared" si="154"/>
        <v>0</v>
      </c>
      <c r="J308" s="100"/>
    </row>
    <row r="309" spans="1:10" ht="28.5" customHeight="1" outlineLevel="4" x14ac:dyDescent="0.25">
      <c r="A309" s="109" t="s">
        <v>5</v>
      </c>
      <c r="B309" s="107" t="s">
        <v>128</v>
      </c>
      <c r="C309" s="108" t="s">
        <v>91</v>
      </c>
      <c r="D309" s="108" t="s">
        <v>77</v>
      </c>
      <c r="E309" s="108" t="s">
        <v>664</v>
      </c>
      <c r="F309" s="107" t="s">
        <v>159</v>
      </c>
      <c r="G309" s="106">
        <f>893000+57000</f>
        <v>950000</v>
      </c>
      <c r="H309" s="106"/>
      <c r="I309" s="106"/>
      <c r="J309" s="100"/>
    </row>
    <row r="310" spans="1:10" ht="31.5" outlineLevel="2" x14ac:dyDescent="0.25">
      <c r="A310" s="109" t="s">
        <v>102</v>
      </c>
      <c r="B310" s="107" t="s">
        <v>128</v>
      </c>
      <c r="C310" s="108" t="s">
        <v>91</v>
      </c>
      <c r="D310" s="108" t="s">
        <v>103</v>
      </c>
      <c r="E310" s="108"/>
      <c r="F310" s="107"/>
      <c r="G310" s="106">
        <f>G311+G316</f>
        <v>-120000</v>
      </c>
      <c r="H310" s="106">
        <f t="shared" ref="H310:I310" si="155">H311+H316</f>
        <v>0</v>
      </c>
      <c r="I310" s="106">
        <f t="shared" si="155"/>
        <v>0</v>
      </c>
      <c r="J310" s="100"/>
    </row>
    <row r="311" spans="1:10" ht="94.5" hidden="1" outlineLevel="3" x14ac:dyDescent="0.25">
      <c r="A311" s="109" t="s">
        <v>161</v>
      </c>
      <c r="B311" s="107" t="s">
        <v>128</v>
      </c>
      <c r="C311" s="108" t="s">
        <v>91</v>
      </c>
      <c r="D311" s="108" t="s">
        <v>103</v>
      </c>
      <c r="E311" s="108" t="s">
        <v>663</v>
      </c>
      <c r="F311" s="107"/>
      <c r="G311" s="106">
        <f>G312+G314</f>
        <v>0</v>
      </c>
      <c r="H311" s="106">
        <f t="shared" ref="H311:I311" si="156">H312+H314</f>
        <v>0</v>
      </c>
      <c r="I311" s="106">
        <f t="shared" si="156"/>
        <v>0</v>
      </c>
      <c r="J311" s="100"/>
    </row>
    <row r="312" spans="1:10" ht="110.25" hidden="1" outlineLevel="3" x14ac:dyDescent="0.25">
      <c r="A312" s="10" t="s">
        <v>35</v>
      </c>
      <c r="B312" s="107" t="s">
        <v>128</v>
      </c>
      <c r="C312" s="108" t="s">
        <v>91</v>
      </c>
      <c r="D312" s="108" t="s">
        <v>103</v>
      </c>
      <c r="E312" s="108" t="s">
        <v>663</v>
      </c>
      <c r="F312" s="107">
        <v>100</v>
      </c>
      <c r="G312" s="106">
        <f>G313</f>
        <v>0</v>
      </c>
      <c r="H312" s="106">
        <f t="shared" ref="H312:I312" si="157">H313</f>
        <v>0</v>
      </c>
      <c r="I312" s="106">
        <f t="shared" si="157"/>
        <v>0</v>
      </c>
      <c r="J312" s="100"/>
    </row>
    <row r="313" spans="1:10" ht="47.25" hidden="1" outlineLevel="4" x14ac:dyDescent="0.25">
      <c r="A313" s="109" t="s">
        <v>37</v>
      </c>
      <c r="B313" s="107" t="s">
        <v>128</v>
      </c>
      <c r="C313" s="108" t="s">
        <v>91</v>
      </c>
      <c r="D313" s="108" t="s">
        <v>103</v>
      </c>
      <c r="E313" s="108" t="s">
        <v>663</v>
      </c>
      <c r="F313" s="107" t="s">
        <v>38</v>
      </c>
      <c r="G313" s="106"/>
      <c r="H313" s="106"/>
      <c r="I313" s="106"/>
      <c r="J313" s="100"/>
    </row>
    <row r="314" spans="1:10" ht="47.25" hidden="1" outlineLevel="4" x14ac:dyDescent="0.25">
      <c r="A314" s="10" t="s">
        <v>42</v>
      </c>
      <c r="B314" s="107" t="s">
        <v>128</v>
      </c>
      <c r="C314" s="108" t="s">
        <v>91</v>
      </c>
      <c r="D314" s="108" t="s">
        <v>103</v>
      </c>
      <c r="E314" s="108" t="s">
        <v>663</v>
      </c>
      <c r="F314" s="107">
        <v>200</v>
      </c>
      <c r="G314" s="106">
        <f>G315</f>
        <v>0</v>
      </c>
      <c r="H314" s="106">
        <f t="shared" ref="H314:I314" si="158">H315</f>
        <v>0</v>
      </c>
      <c r="I314" s="106">
        <f t="shared" si="158"/>
        <v>0</v>
      </c>
      <c r="J314" s="100"/>
    </row>
    <row r="315" spans="1:10" ht="47.25" hidden="1" outlineLevel="4" x14ac:dyDescent="0.25">
      <c r="A315" s="109" t="s">
        <v>44</v>
      </c>
      <c r="B315" s="107" t="s">
        <v>128</v>
      </c>
      <c r="C315" s="108" t="s">
        <v>91</v>
      </c>
      <c r="D315" s="108" t="s">
        <v>103</v>
      </c>
      <c r="E315" s="108" t="s">
        <v>663</v>
      </c>
      <c r="F315" s="107" t="s">
        <v>45</v>
      </c>
      <c r="G315" s="106"/>
      <c r="H315" s="106"/>
      <c r="I315" s="106"/>
      <c r="J315" s="100"/>
    </row>
    <row r="316" spans="1:10" ht="65.25" customHeight="1" outlineLevel="3" collapsed="1" x14ac:dyDescent="0.25">
      <c r="A316" s="109" t="s">
        <v>106</v>
      </c>
      <c r="B316" s="107" t="s">
        <v>128</v>
      </c>
      <c r="C316" s="108" t="s">
        <v>91</v>
      </c>
      <c r="D316" s="108" t="s">
        <v>103</v>
      </c>
      <c r="E316" s="108" t="s">
        <v>662</v>
      </c>
      <c r="F316" s="107"/>
      <c r="G316" s="106">
        <f>G317</f>
        <v>-120000</v>
      </c>
      <c r="H316" s="106">
        <f t="shared" ref="H316:I316" si="159">H317</f>
        <v>0</v>
      </c>
      <c r="I316" s="106">
        <f t="shared" si="159"/>
        <v>0</v>
      </c>
      <c r="J316" s="100"/>
    </row>
    <row r="317" spans="1:10" ht="47.25" outlineLevel="3" x14ac:dyDescent="0.25">
      <c r="A317" s="10" t="s">
        <v>42</v>
      </c>
      <c r="B317" s="107" t="s">
        <v>128</v>
      </c>
      <c r="C317" s="108" t="s">
        <v>91</v>
      </c>
      <c r="D317" s="108" t="s">
        <v>103</v>
      </c>
      <c r="E317" s="108" t="s">
        <v>662</v>
      </c>
      <c r="F317" s="107">
        <v>200</v>
      </c>
      <c r="G317" s="106">
        <f>G318</f>
        <v>-120000</v>
      </c>
      <c r="H317" s="106">
        <f t="shared" ref="H317:I317" si="160">H318</f>
        <v>0</v>
      </c>
      <c r="I317" s="106">
        <f t="shared" si="160"/>
        <v>0</v>
      </c>
      <c r="J317" s="100"/>
    </row>
    <row r="318" spans="1:10" ht="47.25" outlineLevel="4" x14ac:dyDescent="0.25">
      <c r="A318" s="109" t="s">
        <v>44</v>
      </c>
      <c r="B318" s="107" t="s">
        <v>128</v>
      </c>
      <c r="C318" s="108" t="s">
        <v>91</v>
      </c>
      <c r="D318" s="108" t="s">
        <v>103</v>
      </c>
      <c r="E318" s="108" t="s">
        <v>662</v>
      </c>
      <c r="F318" s="107" t="s">
        <v>45</v>
      </c>
      <c r="G318" s="106">
        <v>-120000</v>
      </c>
      <c r="H318" s="106"/>
      <c r="I318" s="106"/>
      <c r="J318" s="100"/>
    </row>
    <row r="319" spans="1:10" outlineLevel="1" x14ac:dyDescent="0.25">
      <c r="A319" s="109" t="s">
        <v>162</v>
      </c>
      <c r="B319" s="107" t="s">
        <v>128</v>
      </c>
      <c r="C319" s="108" t="s">
        <v>137</v>
      </c>
      <c r="D319" s="108"/>
      <c r="E319" s="108"/>
      <c r="F319" s="107"/>
      <c r="G319" s="106">
        <f>G320+G324+G331</f>
        <v>12765958</v>
      </c>
      <c r="H319" s="106">
        <f t="shared" ref="H319:I319" si="161">H320+H324</f>
        <v>0</v>
      </c>
      <c r="I319" s="106">
        <f t="shared" si="161"/>
        <v>0</v>
      </c>
      <c r="J319" s="100"/>
    </row>
    <row r="320" spans="1:10" hidden="1" outlineLevel="2" x14ac:dyDescent="0.25">
      <c r="A320" s="109" t="s">
        <v>163</v>
      </c>
      <c r="B320" s="107" t="s">
        <v>128</v>
      </c>
      <c r="C320" s="108" t="s">
        <v>137</v>
      </c>
      <c r="D320" s="108" t="s">
        <v>31</v>
      </c>
      <c r="E320" s="108"/>
      <c r="F320" s="107"/>
      <c r="G320" s="106">
        <f>G321</f>
        <v>0</v>
      </c>
      <c r="H320" s="106">
        <f t="shared" ref="H320:I321" si="162">H321</f>
        <v>0</v>
      </c>
      <c r="I320" s="106">
        <f t="shared" si="162"/>
        <v>0</v>
      </c>
      <c r="J320" s="100"/>
    </row>
    <row r="321" spans="1:10" ht="78.75" hidden="1" outlineLevel="3" x14ac:dyDescent="0.25">
      <c r="A321" s="109" t="s">
        <v>164</v>
      </c>
      <c r="B321" s="107" t="s">
        <v>128</v>
      </c>
      <c r="C321" s="108" t="s">
        <v>137</v>
      </c>
      <c r="D321" s="108" t="s">
        <v>31</v>
      </c>
      <c r="E321" s="108" t="s">
        <v>661</v>
      </c>
      <c r="F321" s="107"/>
      <c r="G321" s="106">
        <f>G322</f>
        <v>0</v>
      </c>
      <c r="H321" s="106">
        <f t="shared" si="162"/>
        <v>0</v>
      </c>
      <c r="I321" s="106">
        <f t="shared" si="162"/>
        <v>0</v>
      </c>
      <c r="J321" s="100"/>
    </row>
    <row r="322" spans="1:10" ht="47.25" hidden="1" outlineLevel="3" x14ac:dyDescent="0.25">
      <c r="A322" s="10" t="s">
        <v>42</v>
      </c>
      <c r="B322" s="107" t="s">
        <v>128</v>
      </c>
      <c r="C322" s="108" t="s">
        <v>137</v>
      </c>
      <c r="D322" s="108" t="s">
        <v>31</v>
      </c>
      <c r="E322" s="108" t="s">
        <v>661</v>
      </c>
      <c r="F322" s="107">
        <v>200</v>
      </c>
      <c r="G322" s="106">
        <f>G323</f>
        <v>0</v>
      </c>
      <c r="H322" s="106">
        <f t="shared" ref="H322:I322" si="163">H323</f>
        <v>0</v>
      </c>
      <c r="I322" s="106">
        <f t="shared" si="163"/>
        <v>0</v>
      </c>
      <c r="J322" s="100"/>
    </row>
    <row r="323" spans="1:10" ht="47.25" hidden="1" outlineLevel="4" x14ac:dyDescent="0.25">
      <c r="A323" s="109" t="s">
        <v>44</v>
      </c>
      <c r="B323" s="107" t="s">
        <v>128</v>
      </c>
      <c r="C323" s="108" t="s">
        <v>137</v>
      </c>
      <c r="D323" s="108" t="s">
        <v>31</v>
      </c>
      <c r="E323" s="108" t="s">
        <v>661</v>
      </c>
      <c r="F323" s="107" t="s">
        <v>45</v>
      </c>
      <c r="G323" s="106"/>
      <c r="H323" s="106"/>
      <c r="I323" s="106"/>
      <c r="J323" s="100"/>
    </row>
    <row r="324" spans="1:10" hidden="1" outlineLevel="2" collapsed="1" x14ac:dyDescent="0.25">
      <c r="A324" s="109" t="s">
        <v>165</v>
      </c>
      <c r="B324" s="107" t="s">
        <v>128</v>
      </c>
      <c r="C324" s="108" t="s">
        <v>137</v>
      </c>
      <c r="D324" s="108" t="s">
        <v>33</v>
      </c>
      <c r="E324" s="108"/>
      <c r="F324" s="107"/>
      <c r="G324" s="106">
        <f>G325+G328</f>
        <v>0</v>
      </c>
      <c r="H324" s="106">
        <f t="shared" ref="H324:I324" si="164">H325+H328</f>
        <v>0</v>
      </c>
      <c r="I324" s="106">
        <f t="shared" si="164"/>
        <v>0</v>
      </c>
      <c r="J324" s="100"/>
    </row>
    <row r="325" spans="1:10" ht="47.25" hidden="1" outlineLevel="3" x14ac:dyDescent="0.25">
      <c r="A325" s="109" t="s">
        <v>660</v>
      </c>
      <c r="B325" s="107" t="s">
        <v>128</v>
      </c>
      <c r="C325" s="108" t="s">
        <v>137</v>
      </c>
      <c r="D325" s="108" t="s">
        <v>33</v>
      </c>
      <c r="E325" s="108" t="s">
        <v>659</v>
      </c>
      <c r="F325" s="107"/>
      <c r="G325" s="106">
        <f>G326</f>
        <v>0</v>
      </c>
      <c r="H325" s="106">
        <f t="shared" ref="H325:I325" si="165">H326</f>
        <v>0</v>
      </c>
      <c r="I325" s="106">
        <f t="shared" si="165"/>
        <v>0</v>
      </c>
      <c r="J325" s="100"/>
    </row>
    <row r="326" spans="1:10" ht="47.25" hidden="1" outlineLevel="3" x14ac:dyDescent="0.25">
      <c r="A326" s="10" t="s">
        <v>42</v>
      </c>
      <c r="B326" s="107" t="s">
        <v>128</v>
      </c>
      <c r="C326" s="108" t="s">
        <v>137</v>
      </c>
      <c r="D326" s="108" t="s">
        <v>33</v>
      </c>
      <c r="E326" s="108" t="s">
        <v>659</v>
      </c>
      <c r="F326" s="107">
        <v>200</v>
      </c>
      <c r="G326" s="106">
        <f>G327</f>
        <v>0</v>
      </c>
      <c r="H326" s="106">
        <f t="shared" ref="H326:I326" si="166">H327</f>
        <v>0</v>
      </c>
      <c r="I326" s="106">
        <f t="shared" si="166"/>
        <v>0</v>
      </c>
      <c r="J326" s="100"/>
    </row>
    <row r="327" spans="1:10" ht="47.25" hidden="1" outlineLevel="4" x14ac:dyDescent="0.25">
      <c r="A327" s="109" t="s">
        <v>44</v>
      </c>
      <c r="B327" s="107" t="s">
        <v>128</v>
      </c>
      <c r="C327" s="108" t="s">
        <v>137</v>
      </c>
      <c r="D327" s="108" t="s">
        <v>33</v>
      </c>
      <c r="E327" s="108" t="s">
        <v>659</v>
      </c>
      <c r="F327" s="107" t="s">
        <v>45</v>
      </c>
      <c r="G327" s="106">
        <v>0</v>
      </c>
      <c r="H327" s="106">
        <v>0</v>
      </c>
      <c r="I327" s="106">
        <v>0</v>
      </c>
      <c r="J327" s="100"/>
    </row>
    <row r="328" spans="1:10" ht="141.75" hidden="1" outlineLevel="3" collapsed="1" x14ac:dyDescent="0.25">
      <c r="A328" s="109" t="s">
        <v>166</v>
      </c>
      <c r="B328" s="107" t="s">
        <v>128</v>
      </c>
      <c r="C328" s="108" t="s">
        <v>137</v>
      </c>
      <c r="D328" s="108" t="s">
        <v>33</v>
      </c>
      <c r="E328" s="108" t="s">
        <v>658</v>
      </c>
      <c r="F328" s="107"/>
      <c r="G328" s="106">
        <f>G329</f>
        <v>0</v>
      </c>
      <c r="H328" s="106">
        <f t="shared" ref="H328:I328" si="167">H329</f>
        <v>0</v>
      </c>
      <c r="I328" s="106">
        <f t="shared" si="167"/>
        <v>0</v>
      </c>
      <c r="J328" s="100"/>
    </row>
    <row r="329" spans="1:10" hidden="1" outlineLevel="3" x14ac:dyDescent="0.25">
      <c r="A329" s="10" t="s">
        <v>121</v>
      </c>
      <c r="B329" s="107" t="s">
        <v>128</v>
      </c>
      <c r="C329" s="108" t="s">
        <v>137</v>
      </c>
      <c r="D329" s="108" t="s">
        <v>33</v>
      </c>
      <c r="E329" s="108" t="s">
        <v>658</v>
      </c>
      <c r="F329" s="107">
        <v>500</v>
      </c>
      <c r="G329" s="106">
        <f>G330</f>
        <v>0</v>
      </c>
      <c r="H329" s="106">
        <f t="shared" ref="H329:I329" si="168">H330</f>
        <v>0</v>
      </c>
      <c r="I329" s="106">
        <f t="shared" si="168"/>
        <v>0</v>
      </c>
      <c r="J329" s="100"/>
    </row>
    <row r="330" spans="1:10" hidden="1" outlineLevel="4" x14ac:dyDescent="0.25">
      <c r="A330" s="109" t="s">
        <v>5</v>
      </c>
      <c r="B330" s="107" t="s">
        <v>128</v>
      </c>
      <c r="C330" s="108" t="s">
        <v>137</v>
      </c>
      <c r="D330" s="108" t="s">
        <v>33</v>
      </c>
      <c r="E330" s="108" t="s">
        <v>658</v>
      </c>
      <c r="F330" s="107" t="s">
        <v>159</v>
      </c>
      <c r="G330" s="106"/>
      <c r="H330" s="106"/>
      <c r="I330" s="106"/>
      <c r="J330" s="100"/>
    </row>
    <row r="331" spans="1:10" ht="33" customHeight="1" outlineLevel="4" x14ac:dyDescent="0.25">
      <c r="A331" s="109" t="s">
        <v>736</v>
      </c>
      <c r="B331" s="107" t="s">
        <v>128</v>
      </c>
      <c r="C331" s="108" t="s">
        <v>137</v>
      </c>
      <c r="D331" s="108" t="s">
        <v>137</v>
      </c>
      <c r="E331" s="108"/>
      <c r="F331" s="107"/>
      <c r="G331" s="106">
        <f>G332+G337</f>
        <v>12765958</v>
      </c>
      <c r="H331" s="106"/>
      <c r="I331" s="106"/>
      <c r="J331" s="100"/>
    </row>
    <row r="332" spans="1:10" ht="47.25" hidden="1" customHeight="1" outlineLevel="4" x14ac:dyDescent="0.25">
      <c r="A332" s="109" t="s">
        <v>660</v>
      </c>
      <c r="B332" s="107" t="s">
        <v>128</v>
      </c>
      <c r="C332" s="108" t="s">
        <v>137</v>
      </c>
      <c r="D332" s="108" t="s">
        <v>137</v>
      </c>
      <c r="E332" s="108" t="s">
        <v>659</v>
      </c>
      <c r="F332" s="107"/>
      <c r="G332" s="106">
        <f>G333+G335</f>
        <v>0</v>
      </c>
      <c r="H332" s="106"/>
      <c r="I332" s="106"/>
      <c r="J332" s="100"/>
    </row>
    <row r="333" spans="1:10" ht="57.75" hidden="1" customHeight="1" outlineLevel="4" x14ac:dyDescent="0.25">
      <c r="A333" s="109" t="s">
        <v>42</v>
      </c>
      <c r="B333" s="107" t="s">
        <v>128</v>
      </c>
      <c r="C333" s="108" t="s">
        <v>137</v>
      </c>
      <c r="D333" s="108" t="s">
        <v>137</v>
      </c>
      <c r="E333" s="108" t="s">
        <v>659</v>
      </c>
      <c r="F333" s="107">
        <v>200</v>
      </c>
      <c r="G333" s="106">
        <f>G334</f>
        <v>0</v>
      </c>
      <c r="H333" s="106"/>
      <c r="I333" s="106"/>
      <c r="J333" s="100"/>
    </row>
    <row r="334" spans="1:10" ht="59.25" hidden="1" customHeight="1" outlineLevel="4" x14ac:dyDescent="0.25">
      <c r="A334" s="109" t="s">
        <v>44</v>
      </c>
      <c r="B334" s="107" t="s">
        <v>128</v>
      </c>
      <c r="C334" s="108" t="s">
        <v>137</v>
      </c>
      <c r="D334" s="108" t="s">
        <v>137</v>
      </c>
      <c r="E334" s="108" t="s">
        <v>659</v>
      </c>
      <c r="F334" s="107" t="s">
        <v>45</v>
      </c>
      <c r="G334" s="106"/>
      <c r="H334" s="106"/>
      <c r="I334" s="106"/>
      <c r="J334" s="100"/>
    </row>
    <row r="335" spans="1:10" ht="32.25" hidden="1" customHeight="1" outlineLevel="4" x14ac:dyDescent="0.25">
      <c r="A335" s="10" t="s">
        <v>47</v>
      </c>
      <c r="B335" s="107" t="s">
        <v>128</v>
      </c>
      <c r="C335" s="108" t="s">
        <v>137</v>
      </c>
      <c r="D335" s="108" t="s">
        <v>137</v>
      </c>
      <c r="E335" s="108" t="s">
        <v>659</v>
      </c>
      <c r="F335" s="107">
        <v>800</v>
      </c>
      <c r="G335" s="106">
        <f>G336</f>
        <v>0</v>
      </c>
      <c r="H335" s="106"/>
      <c r="I335" s="106"/>
      <c r="J335" s="100"/>
    </row>
    <row r="336" spans="1:10" ht="37.5" hidden="1" customHeight="1" outlineLevel="4" x14ac:dyDescent="0.25">
      <c r="A336" s="109" t="s">
        <v>49</v>
      </c>
      <c r="B336" s="107" t="s">
        <v>128</v>
      </c>
      <c r="C336" s="108" t="s">
        <v>137</v>
      </c>
      <c r="D336" s="108" t="s">
        <v>137</v>
      </c>
      <c r="E336" s="108" t="s">
        <v>659</v>
      </c>
      <c r="F336" s="107">
        <v>850</v>
      </c>
      <c r="G336" s="106"/>
      <c r="H336" s="106"/>
      <c r="I336" s="106"/>
      <c r="J336" s="100"/>
    </row>
    <row r="337" spans="1:10" ht="57.75" customHeight="1" outlineLevel="4" x14ac:dyDescent="0.25">
      <c r="A337" s="109" t="s">
        <v>660</v>
      </c>
      <c r="B337" s="107" t="s">
        <v>128</v>
      </c>
      <c r="C337" s="108" t="s">
        <v>137</v>
      </c>
      <c r="D337" s="108" t="s">
        <v>137</v>
      </c>
      <c r="E337" s="108" t="s">
        <v>810</v>
      </c>
      <c r="F337" s="107"/>
      <c r="G337" s="106">
        <f>G338</f>
        <v>12765958</v>
      </c>
      <c r="H337" s="106"/>
      <c r="I337" s="106"/>
      <c r="J337" s="100"/>
    </row>
    <row r="338" spans="1:10" ht="37.5" customHeight="1" outlineLevel="4" x14ac:dyDescent="0.25">
      <c r="A338" s="109" t="s">
        <v>42</v>
      </c>
      <c r="B338" s="107" t="s">
        <v>128</v>
      </c>
      <c r="C338" s="108" t="s">
        <v>137</v>
      </c>
      <c r="D338" s="108" t="s">
        <v>137</v>
      </c>
      <c r="E338" s="108" t="s">
        <v>810</v>
      </c>
      <c r="F338" s="107">
        <v>200</v>
      </c>
      <c r="G338" s="106">
        <f>G339</f>
        <v>12765958</v>
      </c>
      <c r="H338" s="106"/>
      <c r="I338" s="106"/>
      <c r="J338" s="100"/>
    </row>
    <row r="339" spans="1:10" ht="37.5" customHeight="1" outlineLevel="4" x14ac:dyDescent="0.25">
      <c r="A339" s="109" t="s">
        <v>44</v>
      </c>
      <c r="B339" s="107" t="s">
        <v>128</v>
      </c>
      <c r="C339" s="108" t="s">
        <v>137</v>
      </c>
      <c r="D339" s="108" t="s">
        <v>137</v>
      </c>
      <c r="E339" s="108" t="s">
        <v>810</v>
      </c>
      <c r="F339" s="107" t="s">
        <v>45</v>
      </c>
      <c r="G339" s="106">
        <f>12000000+765958</f>
        <v>12765958</v>
      </c>
      <c r="H339" s="106"/>
      <c r="I339" s="106"/>
      <c r="J339" s="100"/>
    </row>
    <row r="340" spans="1:10" hidden="1" outlineLevel="1" x14ac:dyDescent="0.25">
      <c r="A340" s="109" t="s">
        <v>167</v>
      </c>
      <c r="B340" s="107" t="s">
        <v>128</v>
      </c>
      <c r="C340" s="108" t="s">
        <v>110</v>
      </c>
      <c r="D340" s="108"/>
      <c r="E340" s="108"/>
      <c r="F340" s="107"/>
      <c r="G340" s="106">
        <f>G341</f>
        <v>0</v>
      </c>
      <c r="H340" s="106">
        <f t="shared" ref="H340:I340" si="169">H341</f>
        <v>0</v>
      </c>
      <c r="I340" s="106">
        <f t="shared" si="169"/>
        <v>0</v>
      </c>
      <c r="J340" s="100"/>
    </row>
    <row r="341" spans="1:10" ht="31.5" hidden="1" outlineLevel="2" x14ac:dyDescent="0.25">
      <c r="A341" s="109" t="s">
        <v>168</v>
      </c>
      <c r="B341" s="107" t="s">
        <v>128</v>
      </c>
      <c r="C341" s="108" t="s">
        <v>110</v>
      </c>
      <c r="D341" s="108" t="s">
        <v>137</v>
      </c>
      <c r="E341" s="108"/>
      <c r="F341" s="107"/>
      <c r="G341" s="106">
        <f>G342</f>
        <v>0</v>
      </c>
      <c r="H341" s="106">
        <f t="shared" ref="H341:I341" si="170">H342</f>
        <v>0</v>
      </c>
      <c r="I341" s="106">
        <f t="shared" si="170"/>
        <v>0</v>
      </c>
      <c r="J341" s="100"/>
    </row>
    <row r="342" spans="1:10" ht="47.25" hidden="1" outlineLevel="3" x14ac:dyDescent="0.25">
      <c r="A342" s="109" t="s">
        <v>169</v>
      </c>
      <c r="B342" s="107" t="s">
        <v>128</v>
      </c>
      <c r="C342" s="108" t="s">
        <v>110</v>
      </c>
      <c r="D342" s="108" t="s">
        <v>137</v>
      </c>
      <c r="E342" s="108" t="s">
        <v>657</v>
      </c>
      <c r="F342" s="107"/>
      <c r="G342" s="106">
        <f>G343</f>
        <v>0</v>
      </c>
      <c r="H342" s="106">
        <f t="shared" ref="H342:I342" si="171">H343</f>
        <v>0</v>
      </c>
      <c r="I342" s="106">
        <f t="shared" si="171"/>
        <v>0</v>
      </c>
      <c r="J342" s="100"/>
    </row>
    <row r="343" spans="1:10" ht="47.25" hidden="1" outlineLevel="3" x14ac:dyDescent="0.25">
      <c r="A343" s="10" t="s">
        <v>42</v>
      </c>
      <c r="B343" s="107" t="s">
        <v>128</v>
      </c>
      <c r="C343" s="108" t="s">
        <v>110</v>
      </c>
      <c r="D343" s="108" t="s">
        <v>137</v>
      </c>
      <c r="E343" s="108" t="s">
        <v>657</v>
      </c>
      <c r="F343" s="107">
        <v>200</v>
      </c>
      <c r="G343" s="106">
        <f>G344</f>
        <v>0</v>
      </c>
      <c r="H343" s="106">
        <f t="shared" ref="H343:I343" si="172">H344</f>
        <v>0</v>
      </c>
      <c r="I343" s="106">
        <f t="shared" si="172"/>
        <v>0</v>
      </c>
      <c r="J343" s="100"/>
    </row>
    <row r="344" spans="1:10" ht="47.25" hidden="1" outlineLevel="4" x14ac:dyDescent="0.25">
      <c r="A344" s="109" t="s">
        <v>44</v>
      </c>
      <c r="B344" s="107" t="s">
        <v>128</v>
      </c>
      <c r="C344" s="108" t="s">
        <v>110</v>
      </c>
      <c r="D344" s="108" t="s">
        <v>137</v>
      </c>
      <c r="E344" s="108" t="s">
        <v>657</v>
      </c>
      <c r="F344" s="107" t="s">
        <v>45</v>
      </c>
      <c r="G344" s="106"/>
      <c r="H344" s="106"/>
      <c r="I344" s="106"/>
      <c r="J344" s="100"/>
    </row>
    <row r="345" spans="1:10" outlineLevel="1" collapsed="1" x14ac:dyDescent="0.25">
      <c r="A345" s="109" t="s">
        <v>170</v>
      </c>
      <c r="B345" s="107" t="s">
        <v>128</v>
      </c>
      <c r="C345" s="108" t="s">
        <v>153</v>
      </c>
      <c r="D345" s="108"/>
      <c r="E345" s="108"/>
      <c r="F345" s="107"/>
      <c r="G345" s="106">
        <f>G346+G388</f>
        <v>398920</v>
      </c>
      <c r="H345" s="106">
        <f t="shared" ref="H345:I345" si="173">H346+H388</f>
        <v>5000000</v>
      </c>
      <c r="I345" s="106">
        <f t="shared" si="173"/>
        <v>0</v>
      </c>
      <c r="J345" s="100"/>
    </row>
    <row r="346" spans="1:10" outlineLevel="2" x14ac:dyDescent="0.25">
      <c r="A346" s="109" t="s">
        <v>171</v>
      </c>
      <c r="B346" s="107" t="s">
        <v>128</v>
      </c>
      <c r="C346" s="108" t="s">
        <v>153</v>
      </c>
      <c r="D346" s="108" t="s">
        <v>31</v>
      </c>
      <c r="E346" s="108"/>
      <c r="F346" s="107"/>
      <c r="G346" s="106">
        <f>G347+G350+G353+G356+G361+G364+G367+G370+G373+G376+G382+G385+G379</f>
        <v>398920</v>
      </c>
      <c r="H346" s="106">
        <f t="shared" ref="H346:I346" si="174">H347+H350+H353+H356+H361+H364+H367+H370+H373+H376+H382+H385</f>
        <v>5000000</v>
      </c>
      <c r="I346" s="106">
        <f t="shared" si="174"/>
        <v>0</v>
      </c>
      <c r="J346" s="100"/>
    </row>
    <row r="347" spans="1:10" ht="31.5" outlineLevel="3" x14ac:dyDescent="0.25">
      <c r="A347" s="109" t="s">
        <v>646</v>
      </c>
      <c r="B347" s="107" t="s">
        <v>128</v>
      </c>
      <c r="C347" s="108" t="s">
        <v>153</v>
      </c>
      <c r="D347" s="108" t="s">
        <v>31</v>
      </c>
      <c r="E347" s="108" t="s">
        <v>656</v>
      </c>
      <c r="F347" s="107"/>
      <c r="G347" s="106">
        <f>G348</f>
        <v>0</v>
      </c>
      <c r="H347" s="106">
        <f t="shared" ref="H347:I347" si="175">H348</f>
        <v>5050506</v>
      </c>
      <c r="I347" s="106">
        <f t="shared" si="175"/>
        <v>0</v>
      </c>
      <c r="J347" s="100"/>
    </row>
    <row r="348" spans="1:10" ht="47.25" outlineLevel="3" x14ac:dyDescent="0.25">
      <c r="A348" s="10" t="s">
        <v>42</v>
      </c>
      <c r="B348" s="107" t="s">
        <v>128</v>
      </c>
      <c r="C348" s="108" t="s">
        <v>153</v>
      </c>
      <c r="D348" s="108" t="s">
        <v>31</v>
      </c>
      <c r="E348" s="108" t="s">
        <v>656</v>
      </c>
      <c r="F348" s="107">
        <v>200</v>
      </c>
      <c r="G348" s="106">
        <f>G349</f>
        <v>0</v>
      </c>
      <c r="H348" s="106">
        <f t="shared" ref="H348:I348" si="176">H349</f>
        <v>5050506</v>
      </c>
      <c r="I348" s="106">
        <f t="shared" si="176"/>
        <v>0</v>
      </c>
      <c r="J348" s="100"/>
    </row>
    <row r="349" spans="1:10" ht="47.25" outlineLevel="4" x14ac:dyDescent="0.25">
      <c r="A349" s="109" t="s">
        <v>44</v>
      </c>
      <c r="B349" s="107" t="s">
        <v>128</v>
      </c>
      <c r="C349" s="108" t="s">
        <v>153</v>
      </c>
      <c r="D349" s="108" t="s">
        <v>31</v>
      </c>
      <c r="E349" s="108" t="s">
        <v>656</v>
      </c>
      <c r="F349" s="107" t="s">
        <v>45</v>
      </c>
      <c r="G349" s="106"/>
      <c r="H349" s="106">
        <v>5050506</v>
      </c>
      <c r="I349" s="106"/>
      <c r="J349" s="100"/>
    </row>
    <row r="350" spans="1:10" ht="31.5" hidden="1" outlineLevel="3" x14ac:dyDescent="0.25">
      <c r="A350" s="109" t="s">
        <v>655</v>
      </c>
      <c r="B350" s="107" t="s">
        <v>128</v>
      </c>
      <c r="C350" s="108" t="s">
        <v>153</v>
      </c>
      <c r="D350" s="108" t="s">
        <v>31</v>
      </c>
      <c r="E350" s="108" t="s">
        <v>654</v>
      </c>
      <c r="F350" s="107"/>
      <c r="G350" s="106">
        <f>G351</f>
        <v>0</v>
      </c>
      <c r="H350" s="106">
        <f t="shared" ref="H350:I350" si="177">H351</f>
        <v>0</v>
      </c>
      <c r="I350" s="106">
        <f t="shared" si="177"/>
        <v>0</v>
      </c>
      <c r="J350" s="100"/>
    </row>
    <row r="351" spans="1:10" ht="47.25" hidden="1" outlineLevel="3" x14ac:dyDescent="0.25">
      <c r="A351" s="10" t="s">
        <v>42</v>
      </c>
      <c r="B351" s="107" t="s">
        <v>128</v>
      </c>
      <c r="C351" s="108" t="s">
        <v>153</v>
      </c>
      <c r="D351" s="108" t="s">
        <v>31</v>
      </c>
      <c r="E351" s="108" t="s">
        <v>654</v>
      </c>
      <c r="F351" s="107">
        <v>200</v>
      </c>
      <c r="G351" s="106">
        <f>G352</f>
        <v>0</v>
      </c>
      <c r="H351" s="106">
        <f t="shared" ref="H351:I351" si="178">H352</f>
        <v>0</v>
      </c>
      <c r="I351" s="106">
        <f t="shared" si="178"/>
        <v>0</v>
      </c>
      <c r="J351" s="100"/>
    </row>
    <row r="352" spans="1:10" ht="47.25" hidden="1" outlineLevel="4" x14ac:dyDescent="0.25">
      <c r="A352" s="109" t="s">
        <v>44</v>
      </c>
      <c r="B352" s="107" t="s">
        <v>128</v>
      </c>
      <c r="C352" s="108" t="s">
        <v>153</v>
      </c>
      <c r="D352" s="108" t="s">
        <v>31</v>
      </c>
      <c r="E352" s="108" t="s">
        <v>654</v>
      </c>
      <c r="F352" s="107" t="s">
        <v>45</v>
      </c>
      <c r="G352" s="106"/>
      <c r="H352" s="106"/>
      <c r="I352" s="106"/>
      <c r="J352" s="100"/>
    </row>
    <row r="353" spans="1:10" ht="31.5" hidden="1" outlineLevel="3" collapsed="1" x14ac:dyDescent="0.25">
      <c r="A353" s="109" t="s">
        <v>646</v>
      </c>
      <c r="B353" s="107" t="s">
        <v>128</v>
      </c>
      <c r="C353" s="108" t="s">
        <v>153</v>
      </c>
      <c r="D353" s="108" t="s">
        <v>31</v>
      </c>
      <c r="E353" s="108" t="s">
        <v>653</v>
      </c>
      <c r="F353" s="107"/>
      <c r="G353" s="106">
        <f>G354</f>
        <v>0</v>
      </c>
      <c r="H353" s="106">
        <f t="shared" ref="H353:I353" si="179">H354</f>
        <v>0</v>
      </c>
      <c r="I353" s="106">
        <f t="shared" si="179"/>
        <v>0</v>
      </c>
      <c r="J353" s="100"/>
    </row>
    <row r="354" spans="1:10" ht="63" hidden="1" outlineLevel="3" x14ac:dyDescent="0.25">
      <c r="A354" s="10" t="s">
        <v>57</v>
      </c>
      <c r="B354" s="107" t="s">
        <v>128</v>
      </c>
      <c r="C354" s="108" t="s">
        <v>153</v>
      </c>
      <c r="D354" s="108" t="s">
        <v>31</v>
      </c>
      <c r="E354" s="108" t="s">
        <v>653</v>
      </c>
      <c r="F354" s="107">
        <v>600</v>
      </c>
      <c r="G354" s="106">
        <f>G355</f>
        <v>0</v>
      </c>
      <c r="H354" s="106">
        <f t="shared" ref="H354:I354" si="180">H355</f>
        <v>0</v>
      </c>
      <c r="I354" s="106">
        <f t="shared" si="180"/>
        <v>0</v>
      </c>
      <c r="J354" s="100"/>
    </row>
    <row r="355" spans="1:10" hidden="1" outlineLevel="4" x14ac:dyDescent="0.25">
      <c r="A355" s="109" t="s">
        <v>59</v>
      </c>
      <c r="B355" s="107" t="s">
        <v>128</v>
      </c>
      <c r="C355" s="108" t="s">
        <v>153</v>
      </c>
      <c r="D355" s="108" t="s">
        <v>31</v>
      </c>
      <c r="E355" s="108" t="s">
        <v>653</v>
      </c>
      <c r="F355" s="107" t="s">
        <v>60</v>
      </c>
      <c r="G355" s="106"/>
      <c r="H355" s="106"/>
      <c r="I355" s="106"/>
      <c r="J355" s="100"/>
    </row>
    <row r="356" spans="1:10" hidden="1" outlineLevel="3" collapsed="1" x14ac:dyDescent="0.25">
      <c r="A356" s="109" t="s">
        <v>172</v>
      </c>
      <c r="B356" s="107" t="s">
        <v>128</v>
      </c>
      <c r="C356" s="108" t="s">
        <v>153</v>
      </c>
      <c r="D356" s="108" t="s">
        <v>31</v>
      </c>
      <c r="E356" s="108" t="s">
        <v>652</v>
      </c>
      <c r="F356" s="107"/>
      <c r="G356" s="106">
        <f>G357+G360</f>
        <v>0</v>
      </c>
      <c r="H356" s="106">
        <f t="shared" ref="H356:I356" si="181">H357+H360</f>
        <v>0</v>
      </c>
      <c r="I356" s="106">
        <f t="shared" si="181"/>
        <v>0</v>
      </c>
      <c r="J356" s="100"/>
    </row>
    <row r="357" spans="1:10" ht="31.5" hidden="1" outlineLevel="3" x14ac:dyDescent="0.25">
      <c r="A357" s="10" t="s">
        <v>93</v>
      </c>
      <c r="B357" s="107" t="s">
        <v>128</v>
      </c>
      <c r="C357" s="108" t="s">
        <v>153</v>
      </c>
      <c r="D357" s="108" t="s">
        <v>31</v>
      </c>
      <c r="E357" s="108" t="s">
        <v>652</v>
      </c>
      <c r="F357" s="107">
        <v>300</v>
      </c>
      <c r="G357" s="106">
        <f>G358</f>
        <v>0</v>
      </c>
      <c r="H357" s="106">
        <f t="shared" ref="H357:I357" si="182">H358</f>
        <v>0</v>
      </c>
      <c r="I357" s="106">
        <f t="shared" si="182"/>
        <v>0</v>
      </c>
      <c r="J357" s="100"/>
    </row>
    <row r="358" spans="1:10" ht="47.25" hidden="1" outlineLevel="3" x14ac:dyDescent="0.25">
      <c r="A358" s="10" t="s">
        <v>95</v>
      </c>
      <c r="B358" s="107" t="s">
        <v>128</v>
      </c>
      <c r="C358" s="108" t="s">
        <v>153</v>
      </c>
      <c r="D358" s="108" t="s">
        <v>31</v>
      </c>
      <c r="E358" s="108" t="s">
        <v>652</v>
      </c>
      <c r="F358" s="107">
        <v>320</v>
      </c>
      <c r="G358" s="106">
        <v>0</v>
      </c>
      <c r="H358" s="106"/>
      <c r="I358" s="106"/>
      <c r="J358" s="100"/>
    </row>
    <row r="359" spans="1:10" ht="63" hidden="1" outlineLevel="3" x14ac:dyDescent="0.25">
      <c r="A359" s="10" t="s">
        <v>57</v>
      </c>
      <c r="B359" s="107" t="s">
        <v>128</v>
      </c>
      <c r="C359" s="108" t="s">
        <v>153</v>
      </c>
      <c r="D359" s="108" t="s">
        <v>31</v>
      </c>
      <c r="E359" s="108" t="s">
        <v>652</v>
      </c>
      <c r="F359" s="107">
        <v>600</v>
      </c>
      <c r="G359" s="106">
        <f>G360</f>
        <v>0</v>
      </c>
      <c r="H359" s="106">
        <f t="shared" ref="H359:I359" si="183">H360</f>
        <v>0</v>
      </c>
      <c r="I359" s="106">
        <f t="shared" si="183"/>
        <v>0</v>
      </c>
      <c r="J359" s="100"/>
    </row>
    <row r="360" spans="1:10" hidden="1" outlineLevel="4" x14ac:dyDescent="0.25">
      <c r="A360" s="109" t="s">
        <v>59</v>
      </c>
      <c r="B360" s="107" t="s">
        <v>128</v>
      </c>
      <c r="C360" s="108" t="s">
        <v>153</v>
      </c>
      <c r="D360" s="108" t="s">
        <v>31</v>
      </c>
      <c r="E360" s="108" t="s">
        <v>652</v>
      </c>
      <c r="F360" s="107" t="s">
        <v>60</v>
      </c>
      <c r="G360" s="106"/>
      <c r="H360" s="106"/>
      <c r="I360" s="106"/>
      <c r="J360" s="100"/>
    </row>
    <row r="361" spans="1:10" outlineLevel="3" collapsed="1" x14ac:dyDescent="0.25">
      <c r="A361" s="109" t="s">
        <v>173</v>
      </c>
      <c r="B361" s="107" t="s">
        <v>128</v>
      </c>
      <c r="C361" s="108" t="s">
        <v>153</v>
      </c>
      <c r="D361" s="108" t="s">
        <v>31</v>
      </c>
      <c r="E361" s="108" t="s">
        <v>651</v>
      </c>
      <c r="F361" s="107"/>
      <c r="G361" s="106">
        <f>G362</f>
        <v>-200000</v>
      </c>
      <c r="H361" s="106">
        <f t="shared" ref="H361:I361" si="184">H362</f>
        <v>-50506</v>
      </c>
      <c r="I361" s="106">
        <f t="shared" si="184"/>
        <v>0</v>
      </c>
      <c r="J361" s="100"/>
    </row>
    <row r="362" spans="1:10" ht="63" outlineLevel="3" x14ac:dyDescent="0.25">
      <c r="A362" s="10" t="s">
        <v>57</v>
      </c>
      <c r="B362" s="107" t="s">
        <v>128</v>
      </c>
      <c r="C362" s="108" t="s">
        <v>153</v>
      </c>
      <c r="D362" s="108" t="s">
        <v>31</v>
      </c>
      <c r="E362" s="108" t="s">
        <v>651</v>
      </c>
      <c r="F362" s="107">
        <v>600</v>
      </c>
      <c r="G362" s="106">
        <f>G363</f>
        <v>-200000</v>
      </c>
      <c r="H362" s="106">
        <f t="shared" ref="H362:I362" si="185">H363</f>
        <v>-50506</v>
      </c>
      <c r="I362" s="106">
        <f t="shared" si="185"/>
        <v>0</v>
      </c>
      <c r="J362" s="100"/>
    </row>
    <row r="363" spans="1:10" outlineLevel="4" x14ac:dyDescent="0.25">
      <c r="A363" s="109" t="s">
        <v>59</v>
      </c>
      <c r="B363" s="107" t="s">
        <v>128</v>
      </c>
      <c r="C363" s="108" t="s">
        <v>153</v>
      </c>
      <c r="D363" s="108" t="s">
        <v>31</v>
      </c>
      <c r="E363" s="108" t="s">
        <v>651</v>
      </c>
      <c r="F363" s="107" t="s">
        <v>60</v>
      </c>
      <c r="G363" s="106">
        <v>-200000</v>
      </c>
      <c r="H363" s="106">
        <v>-50506</v>
      </c>
      <c r="I363" s="106"/>
      <c r="J363" s="100"/>
    </row>
    <row r="364" spans="1:10" ht="31.5" outlineLevel="3" x14ac:dyDescent="0.25">
      <c r="A364" s="109" t="s">
        <v>174</v>
      </c>
      <c r="B364" s="107" t="s">
        <v>128</v>
      </c>
      <c r="C364" s="108" t="s">
        <v>153</v>
      </c>
      <c r="D364" s="108" t="s">
        <v>31</v>
      </c>
      <c r="E364" s="108" t="s">
        <v>650</v>
      </c>
      <c r="F364" s="107"/>
      <c r="G364" s="106">
        <f>G365</f>
        <v>598920</v>
      </c>
      <c r="H364" s="106">
        <f t="shared" ref="H364:I364" si="186">H365</f>
        <v>0</v>
      </c>
      <c r="I364" s="106">
        <f t="shared" si="186"/>
        <v>0</v>
      </c>
      <c r="J364" s="100"/>
    </row>
    <row r="365" spans="1:10" ht="63" outlineLevel="3" x14ac:dyDescent="0.25">
      <c r="A365" s="10" t="s">
        <v>57</v>
      </c>
      <c r="B365" s="107" t="s">
        <v>128</v>
      </c>
      <c r="C365" s="108" t="s">
        <v>153</v>
      </c>
      <c r="D365" s="108" t="s">
        <v>31</v>
      </c>
      <c r="E365" s="108" t="s">
        <v>650</v>
      </c>
      <c r="F365" s="107">
        <v>600</v>
      </c>
      <c r="G365" s="106">
        <f>G366</f>
        <v>598920</v>
      </c>
      <c r="H365" s="106">
        <f t="shared" ref="H365:I365" si="187">H366</f>
        <v>0</v>
      </c>
      <c r="I365" s="106">
        <f t="shared" si="187"/>
        <v>0</v>
      </c>
      <c r="J365" s="100"/>
    </row>
    <row r="366" spans="1:10" outlineLevel="4" x14ac:dyDescent="0.25">
      <c r="A366" s="109" t="s">
        <v>59</v>
      </c>
      <c r="B366" s="107" t="s">
        <v>128</v>
      </c>
      <c r="C366" s="108" t="s">
        <v>153</v>
      </c>
      <c r="D366" s="108" t="s">
        <v>31</v>
      </c>
      <c r="E366" s="108" t="s">
        <v>650</v>
      </c>
      <c r="F366" s="107" t="s">
        <v>60</v>
      </c>
      <c r="G366" s="106">
        <v>598920</v>
      </c>
      <c r="H366" s="106"/>
      <c r="I366" s="106"/>
      <c r="J366" s="100"/>
    </row>
    <row r="367" spans="1:10" ht="126" hidden="1" outlineLevel="3" x14ac:dyDescent="0.25">
      <c r="A367" s="109" t="s">
        <v>175</v>
      </c>
      <c r="B367" s="107" t="s">
        <v>128</v>
      </c>
      <c r="C367" s="108" t="s">
        <v>153</v>
      </c>
      <c r="D367" s="108" t="s">
        <v>31</v>
      </c>
      <c r="E367" s="108" t="s">
        <v>649</v>
      </c>
      <c r="F367" s="107"/>
      <c r="G367" s="106">
        <f>G368</f>
        <v>0</v>
      </c>
      <c r="H367" s="106">
        <f t="shared" ref="H367:I367" si="188">H368</f>
        <v>0</v>
      </c>
      <c r="I367" s="106">
        <f t="shared" si="188"/>
        <v>0</v>
      </c>
      <c r="J367" s="100"/>
    </row>
    <row r="368" spans="1:10" ht="63" hidden="1" outlineLevel="3" x14ac:dyDescent="0.25">
      <c r="A368" s="10" t="s">
        <v>57</v>
      </c>
      <c r="B368" s="107" t="s">
        <v>128</v>
      </c>
      <c r="C368" s="108" t="s">
        <v>153</v>
      </c>
      <c r="D368" s="108" t="s">
        <v>31</v>
      </c>
      <c r="E368" s="108" t="s">
        <v>649</v>
      </c>
      <c r="F368" s="107">
        <v>600</v>
      </c>
      <c r="G368" s="106">
        <f>G369</f>
        <v>0</v>
      </c>
      <c r="H368" s="106">
        <f t="shared" ref="H368:I368" si="189">H369</f>
        <v>0</v>
      </c>
      <c r="I368" s="106">
        <f t="shared" si="189"/>
        <v>0</v>
      </c>
      <c r="J368" s="100"/>
    </row>
    <row r="369" spans="1:10" ht="27.75" hidden="1" customHeight="1" outlineLevel="4" x14ac:dyDescent="0.25">
      <c r="A369" s="109" t="s">
        <v>59</v>
      </c>
      <c r="B369" s="107" t="s">
        <v>128</v>
      </c>
      <c r="C369" s="108" t="s">
        <v>153</v>
      </c>
      <c r="D369" s="108" t="s">
        <v>31</v>
      </c>
      <c r="E369" s="108" t="s">
        <v>649</v>
      </c>
      <c r="F369" s="107" t="s">
        <v>60</v>
      </c>
      <c r="G369" s="106"/>
      <c r="H369" s="106"/>
      <c r="I369" s="106"/>
      <c r="J369" s="100"/>
    </row>
    <row r="370" spans="1:10" ht="157.5" hidden="1" outlineLevel="3" collapsed="1" x14ac:dyDescent="0.25">
      <c r="A370" s="109" t="s">
        <v>176</v>
      </c>
      <c r="B370" s="107" t="s">
        <v>128</v>
      </c>
      <c r="C370" s="108" t="s">
        <v>153</v>
      </c>
      <c r="D370" s="108" t="s">
        <v>31</v>
      </c>
      <c r="E370" s="108" t="s">
        <v>648</v>
      </c>
      <c r="F370" s="107"/>
      <c r="G370" s="106">
        <f>G371</f>
        <v>0</v>
      </c>
      <c r="H370" s="106">
        <f t="shared" ref="H370:I370" si="190">H371</f>
        <v>0</v>
      </c>
      <c r="I370" s="106">
        <f t="shared" si="190"/>
        <v>0</v>
      </c>
      <c r="J370" s="100"/>
    </row>
    <row r="371" spans="1:10" ht="63" hidden="1" outlineLevel="3" x14ac:dyDescent="0.25">
      <c r="A371" s="10" t="s">
        <v>57</v>
      </c>
      <c r="B371" s="107" t="s">
        <v>128</v>
      </c>
      <c r="C371" s="108" t="s">
        <v>153</v>
      </c>
      <c r="D371" s="108" t="s">
        <v>31</v>
      </c>
      <c r="E371" s="108" t="s">
        <v>648</v>
      </c>
      <c r="F371" s="107">
        <v>600</v>
      </c>
      <c r="G371" s="106">
        <f>G372</f>
        <v>0</v>
      </c>
      <c r="H371" s="106">
        <f t="shared" ref="H371:I371" si="191">H372</f>
        <v>0</v>
      </c>
      <c r="I371" s="106">
        <f t="shared" si="191"/>
        <v>0</v>
      </c>
      <c r="J371" s="100"/>
    </row>
    <row r="372" spans="1:10" hidden="1" outlineLevel="4" x14ac:dyDescent="0.25">
      <c r="A372" s="109" t="s">
        <v>59</v>
      </c>
      <c r="B372" s="107" t="s">
        <v>128</v>
      </c>
      <c r="C372" s="108" t="s">
        <v>153</v>
      </c>
      <c r="D372" s="108" t="s">
        <v>31</v>
      </c>
      <c r="E372" s="108" t="s">
        <v>648</v>
      </c>
      <c r="F372" s="107" t="s">
        <v>60</v>
      </c>
      <c r="G372" s="106"/>
      <c r="H372" s="106"/>
      <c r="I372" s="106"/>
      <c r="J372" s="100"/>
    </row>
    <row r="373" spans="1:10" ht="80.25" hidden="1" customHeight="1" outlineLevel="3" collapsed="1" x14ac:dyDescent="0.25">
      <c r="A373" s="109" t="s">
        <v>177</v>
      </c>
      <c r="B373" s="107" t="s">
        <v>128</v>
      </c>
      <c r="C373" s="108" t="s">
        <v>153</v>
      </c>
      <c r="D373" s="108" t="s">
        <v>31</v>
      </c>
      <c r="E373" s="108" t="s">
        <v>647</v>
      </c>
      <c r="F373" s="107"/>
      <c r="G373" s="106">
        <f>G374</f>
        <v>0</v>
      </c>
      <c r="H373" s="106">
        <f t="shared" ref="H373:I373" si="192">H374</f>
        <v>0</v>
      </c>
      <c r="I373" s="106">
        <f t="shared" si="192"/>
        <v>0</v>
      </c>
      <c r="J373" s="100"/>
    </row>
    <row r="374" spans="1:10" ht="60" hidden="1" customHeight="1" outlineLevel="3" x14ac:dyDescent="0.25">
      <c r="A374" s="10" t="s">
        <v>42</v>
      </c>
      <c r="B374" s="107" t="s">
        <v>128</v>
      </c>
      <c r="C374" s="108" t="s">
        <v>153</v>
      </c>
      <c r="D374" s="108" t="s">
        <v>31</v>
      </c>
      <c r="E374" s="108" t="s">
        <v>647</v>
      </c>
      <c r="F374" s="107">
        <v>200</v>
      </c>
      <c r="G374" s="106">
        <f>G375</f>
        <v>0</v>
      </c>
      <c r="H374" s="106">
        <f t="shared" ref="H374:I374" si="193">H375</f>
        <v>0</v>
      </c>
      <c r="I374" s="106">
        <f t="shared" si="193"/>
        <v>0</v>
      </c>
      <c r="J374" s="100"/>
    </row>
    <row r="375" spans="1:10" ht="53.25" hidden="1" customHeight="1" outlineLevel="4" x14ac:dyDescent="0.25">
      <c r="A375" s="109" t="s">
        <v>44</v>
      </c>
      <c r="B375" s="107" t="s">
        <v>128</v>
      </c>
      <c r="C375" s="108" t="s">
        <v>153</v>
      </c>
      <c r="D375" s="108" t="s">
        <v>31</v>
      </c>
      <c r="E375" s="108" t="s">
        <v>647</v>
      </c>
      <c r="F375" s="107" t="s">
        <v>45</v>
      </c>
      <c r="G375" s="106"/>
      <c r="H375" s="106"/>
      <c r="I375" s="106"/>
      <c r="J375" s="100"/>
    </row>
    <row r="376" spans="1:10" ht="31.5" hidden="1" outlineLevel="3" collapsed="1" x14ac:dyDescent="0.25">
      <c r="A376" s="109" t="s">
        <v>646</v>
      </c>
      <c r="B376" s="107" t="s">
        <v>128</v>
      </c>
      <c r="C376" s="108" t="s">
        <v>153</v>
      </c>
      <c r="D376" s="108" t="s">
        <v>31</v>
      </c>
      <c r="E376" s="108" t="s">
        <v>645</v>
      </c>
      <c r="F376" s="107"/>
      <c r="G376" s="106">
        <f>G377</f>
        <v>0</v>
      </c>
      <c r="H376" s="106">
        <f t="shared" ref="H376:I376" si="194">H377</f>
        <v>0</v>
      </c>
      <c r="I376" s="106">
        <f t="shared" si="194"/>
        <v>0</v>
      </c>
      <c r="J376" s="100"/>
    </row>
    <row r="377" spans="1:10" ht="63" hidden="1" outlineLevel="3" x14ac:dyDescent="0.25">
      <c r="A377" s="10" t="s">
        <v>57</v>
      </c>
      <c r="B377" s="107" t="s">
        <v>128</v>
      </c>
      <c r="C377" s="108" t="s">
        <v>153</v>
      </c>
      <c r="D377" s="108" t="s">
        <v>31</v>
      </c>
      <c r="E377" s="108" t="s">
        <v>645</v>
      </c>
      <c r="F377" s="107">
        <v>600</v>
      </c>
      <c r="G377" s="106">
        <f>G378</f>
        <v>0</v>
      </c>
      <c r="H377" s="106">
        <f t="shared" ref="H377:I377" si="195">H378</f>
        <v>0</v>
      </c>
      <c r="I377" s="106">
        <f t="shared" si="195"/>
        <v>0</v>
      </c>
      <c r="J377" s="100"/>
    </row>
    <row r="378" spans="1:10" ht="30.75" hidden="1" customHeight="1" outlineLevel="4" x14ac:dyDescent="0.25">
      <c r="A378" s="109" t="s">
        <v>59</v>
      </c>
      <c r="B378" s="107" t="s">
        <v>128</v>
      </c>
      <c r="C378" s="108" t="s">
        <v>153</v>
      </c>
      <c r="D378" s="108" t="s">
        <v>31</v>
      </c>
      <c r="E378" s="108" t="s">
        <v>645</v>
      </c>
      <c r="F378" s="107" t="s">
        <v>60</v>
      </c>
      <c r="G378" s="106"/>
      <c r="H378" s="106"/>
      <c r="I378" s="106"/>
      <c r="J378" s="100"/>
    </row>
    <row r="379" spans="1:10" ht="91.5" hidden="1" customHeight="1" outlineLevel="4" x14ac:dyDescent="0.25">
      <c r="A379" s="109" t="s">
        <v>178</v>
      </c>
      <c r="B379" s="107" t="s">
        <v>128</v>
      </c>
      <c r="C379" s="108" t="s">
        <v>153</v>
      </c>
      <c r="D379" s="108" t="s">
        <v>31</v>
      </c>
      <c r="E379" s="108" t="s">
        <v>746</v>
      </c>
      <c r="F379" s="107"/>
      <c r="G379" s="106">
        <f>G380</f>
        <v>0</v>
      </c>
      <c r="H379" s="106"/>
      <c r="I379" s="106"/>
      <c r="J379" s="100"/>
    </row>
    <row r="380" spans="1:10" ht="63" hidden="1" outlineLevel="4" x14ac:dyDescent="0.25">
      <c r="A380" s="10" t="s">
        <v>57</v>
      </c>
      <c r="B380" s="107" t="s">
        <v>128</v>
      </c>
      <c r="C380" s="108" t="s">
        <v>153</v>
      </c>
      <c r="D380" s="108" t="s">
        <v>31</v>
      </c>
      <c r="E380" s="108" t="s">
        <v>746</v>
      </c>
      <c r="F380" s="107">
        <v>600</v>
      </c>
      <c r="G380" s="106">
        <f>G381</f>
        <v>0</v>
      </c>
      <c r="H380" s="106"/>
      <c r="I380" s="106"/>
      <c r="J380" s="100"/>
    </row>
    <row r="381" spans="1:10" hidden="1" outlineLevel="4" x14ac:dyDescent="0.25">
      <c r="A381" s="109" t="s">
        <v>59</v>
      </c>
      <c r="B381" s="107" t="s">
        <v>128</v>
      </c>
      <c r="C381" s="108" t="s">
        <v>153</v>
      </c>
      <c r="D381" s="108" t="s">
        <v>31</v>
      </c>
      <c r="E381" s="108" t="s">
        <v>746</v>
      </c>
      <c r="F381" s="107">
        <v>610</v>
      </c>
      <c r="G381" s="106"/>
      <c r="H381" s="106"/>
      <c r="I381" s="106"/>
      <c r="J381" s="100"/>
    </row>
    <row r="382" spans="1:10" ht="31.5" hidden="1" outlineLevel="3" collapsed="1" x14ac:dyDescent="0.25">
      <c r="A382" s="109" t="s">
        <v>179</v>
      </c>
      <c r="B382" s="107" t="s">
        <v>128</v>
      </c>
      <c r="C382" s="108" t="s">
        <v>153</v>
      </c>
      <c r="D382" s="108" t="s">
        <v>31</v>
      </c>
      <c r="E382" s="108" t="s">
        <v>644</v>
      </c>
      <c r="F382" s="107"/>
      <c r="G382" s="106">
        <f>G383</f>
        <v>0</v>
      </c>
      <c r="H382" s="106">
        <f t="shared" ref="H382:I382" si="196">H383</f>
        <v>0</v>
      </c>
      <c r="I382" s="106">
        <f t="shared" si="196"/>
        <v>0</v>
      </c>
      <c r="J382" s="100"/>
    </row>
    <row r="383" spans="1:10" ht="47.25" hidden="1" outlineLevel="3" x14ac:dyDescent="0.25">
      <c r="A383" s="10" t="s">
        <v>42</v>
      </c>
      <c r="B383" s="107" t="s">
        <v>128</v>
      </c>
      <c r="C383" s="108" t="s">
        <v>153</v>
      </c>
      <c r="D383" s="108" t="s">
        <v>31</v>
      </c>
      <c r="E383" s="108" t="s">
        <v>644</v>
      </c>
      <c r="F383" s="107">
        <v>200</v>
      </c>
      <c r="G383" s="106">
        <f>G384</f>
        <v>0</v>
      </c>
      <c r="H383" s="106">
        <f t="shared" ref="H383:I383" si="197">H384</f>
        <v>0</v>
      </c>
      <c r="I383" s="106">
        <f t="shared" si="197"/>
        <v>0</v>
      </c>
      <c r="J383" s="100"/>
    </row>
    <row r="384" spans="1:10" ht="47.25" hidden="1" outlineLevel="4" x14ac:dyDescent="0.25">
      <c r="A384" s="109" t="s">
        <v>44</v>
      </c>
      <c r="B384" s="107" t="s">
        <v>128</v>
      </c>
      <c r="C384" s="108" t="s">
        <v>153</v>
      </c>
      <c r="D384" s="108" t="s">
        <v>31</v>
      </c>
      <c r="E384" s="108" t="s">
        <v>644</v>
      </c>
      <c r="F384" s="107" t="s">
        <v>45</v>
      </c>
      <c r="G384" s="106"/>
      <c r="H384" s="106"/>
      <c r="I384" s="106"/>
      <c r="J384" s="100"/>
    </row>
    <row r="385" spans="1:10" hidden="1" outlineLevel="3" collapsed="1" x14ac:dyDescent="0.25">
      <c r="A385" s="109" t="s">
        <v>180</v>
      </c>
      <c r="B385" s="107" t="s">
        <v>128</v>
      </c>
      <c r="C385" s="108" t="s">
        <v>153</v>
      </c>
      <c r="D385" s="108" t="s">
        <v>31</v>
      </c>
      <c r="E385" s="108" t="s">
        <v>643</v>
      </c>
      <c r="F385" s="107"/>
      <c r="G385" s="106">
        <f>G386</f>
        <v>0</v>
      </c>
      <c r="H385" s="106">
        <f t="shared" ref="H385:I385" si="198">H386</f>
        <v>0</v>
      </c>
      <c r="I385" s="106">
        <f t="shared" si="198"/>
        <v>0</v>
      </c>
      <c r="J385" s="100"/>
    </row>
    <row r="386" spans="1:10" ht="47.25" hidden="1" outlineLevel="3" x14ac:dyDescent="0.25">
      <c r="A386" s="10" t="s">
        <v>42</v>
      </c>
      <c r="B386" s="107" t="s">
        <v>128</v>
      </c>
      <c r="C386" s="108" t="s">
        <v>153</v>
      </c>
      <c r="D386" s="108" t="s">
        <v>31</v>
      </c>
      <c r="E386" s="108" t="s">
        <v>643</v>
      </c>
      <c r="F386" s="107">
        <v>200</v>
      </c>
      <c r="G386" s="106">
        <f>G387</f>
        <v>0</v>
      </c>
      <c r="H386" s="106">
        <f t="shared" ref="H386:I386" si="199">H387</f>
        <v>0</v>
      </c>
      <c r="I386" s="106">
        <f t="shared" si="199"/>
        <v>0</v>
      </c>
      <c r="J386" s="100"/>
    </row>
    <row r="387" spans="1:10" ht="47.25" hidden="1" outlineLevel="4" x14ac:dyDescent="0.25">
      <c r="A387" s="109" t="s">
        <v>44</v>
      </c>
      <c r="B387" s="107" t="s">
        <v>128</v>
      </c>
      <c r="C387" s="108" t="s">
        <v>153</v>
      </c>
      <c r="D387" s="108" t="s">
        <v>31</v>
      </c>
      <c r="E387" s="108" t="s">
        <v>643</v>
      </c>
      <c r="F387" s="107" t="s">
        <v>45</v>
      </c>
      <c r="G387" s="106"/>
      <c r="H387" s="106"/>
      <c r="I387" s="106"/>
      <c r="J387" s="100"/>
    </row>
    <row r="388" spans="1:10" ht="31.5" hidden="1" outlineLevel="2" x14ac:dyDescent="0.25">
      <c r="A388" s="109" t="s">
        <v>181</v>
      </c>
      <c r="B388" s="107" t="s">
        <v>128</v>
      </c>
      <c r="C388" s="108" t="s">
        <v>153</v>
      </c>
      <c r="D388" s="108" t="s">
        <v>91</v>
      </c>
      <c r="E388" s="108"/>
      <c r="F388" s="107"/>
      <c r="G388" s="106">
        <f>G389</f>
        <v>0</v>
      </c>
      <c r="H388" s="106">
        <f t="shared" ref="H388:I388" si="200">H389</f>
        <v>0</v>
      </c>
      <c r="I388" s="106">
        <f t="shared" si="200"/>
        <v>0</v>
      </c>
      <c r="J388" s="100"/>
    </row>
    <row r="389" spans="1:10" ht="141.75" hidden="1" outlineLevel="3" x14ac:dyDescent="0.25">
      <c r="A389" s="109" t="s">
        <v>182</v>
      </c>
      <c r="B389" s="107" t="s">
        <v>128</v>
      </c>
      <c r="C389" s="108" t="s">
        <v>153</v>
      </c>
      <c r="D389" s="108" t="s">
        <v>91</v>
      </c>
      <c r="E389" s="108" t="s">
        <v>642</v>
      </c>
      <c r="F389" s="107"/>
      <c r="G389" s="106">
        <f>G390</f>
        <v>0</v>
      </c>
      <c r="H389" s="106">
        <f t="shared" ref="H389:I389" si="201">H390</f>
        <v>0</v>
      </c>
      <c r="I389" s="106">
        <f t="shared" si="201"/>
        <v>0</v>
      </c>
      <c r="J389" s="100"/>
    </row>
    <row r="390" spans="1:10" ht="63" hidden="1" outlineLevel="3" x14ac:dyDescent="0.25">
      <c r="A390" s="10" t="s">
        <v>57</v>
      </c>
      <c r="B390" s="107" t="s">
        <v>128</v>
      </c>
      <c r="C390" s="108" t="s">
        <v>153</v>
      </c>
      <c r="D390" s="108" t="s">
        <v>91</v>
      </c>
      <c r="E390" s="108" t="s">
        <v>642</v>
      </c>
      <c r="F390" s="107">
        <v>600</v>
      </c>
      <c r="G390" s="106">
        <f>G391</f>
        <v>0</v>
      </c>
      <c r="H390" s="106">
        <f t="shared" ref="H390:I390" si="202">H391</f>
        <v>0</v>
      </c>
      <c r="I390" s="106">
        <f t="shared" si="202"/>
        <v>0</v>
      </c>
      <c r="J390" s="100"/>
    </row>
    <row r="391" spans="1:10" hidden="1" outlineLevel="4" x14ac:dyDescent="0.25">
      <c r="A391" s="109" t="s">
        <v>59</v>
      </c>
      <c r="B391" s="107" t="s">
        <v>128</v>
      </c>
      <c r="C391" s="108" t="s">
        <v>153</v>
      </c>
      <c r="D391" s="108" t="s">
        <v>91</v>
      </c>
      <c r="E391" s="108" t="s">
        <v>642</v>
      </c>
      <c r="F391" s="107" t="s">
        <v>60</v>
      </c>
      <c r="G391" s="106"/>
      <c r="H391" s="106"/>
      <c r="I391" s="106"/>
      <c r="J391" s="100"/>
    </row>
    <row r="392" spans="1:10" outlineLevel="1" x14ac:dyDescent="0.25">
      <c r="A392" s="109" t="s">
        <v>88</v>
      </c>
      <c r="B392" s="107" t="s">
        <v>128</v>
      </c>
      <c r="C392" s="108" t="s">
        <v>89</v>
      </c>
      <c r="D392" s="108"/>
      <c r="E392" s="108"/>
      <c r="F392" s="107"/>
      <c r="G392" s="106">
        <f>G393+G397+G404+G418</f>
        <v>-418787.75000000023</v>
      </c>
      <c r="H392" s="106">
        <f t="shared" ref="H392:I392" si="203">H393+H397+H404+H418</f>
        <v>0</v>
      </c>
      <c r="I392" s="106">
        <f t="shared" si="203"/>
        <v>0</v>
      </c>
      <c r="J392" s="100"/>
    </row>
    <row r="393" spans="1:10" hidden="1" outlineLevel="2" x14ac:dyDescent="0.25">
      <c r="A393" s="109" t="s">
        <v>183</v>
      </c>
      <c r="B393" s="107" t="s">
        <v>128</v>
      </c>
      <c r="C393" s="108" t="s">
        <v>89</v>
      </c>
      <c r="D393" s="108" t="s">
        <v>31</v>
      </c>
      <c r="E393" s="108"/>
      <c r="F393" s="107"/>
      <c r="G393" s="106">
        <f>G394</f>
        <v>0</v>
      </c>
      <c r="H393" s="106">
        <f t="shared" ref="H393:I393" si="204">H394</f>
        <v>0</v>
      </c>
      <c r="I393" s="106">
        <f t="shared" si="204"/>
        <v>0</v>
      </c>
      <c r="J393" s="100"/>
    </row>
    <row r="394" spans="1:10" ht="31.5" hidden="1" outlineLevel="3" x14ac:dyDescent="0.25">
      <c r="A394" s="109" t="s">
        <v>184</v>
      </c>
      <c r="B394" s="107" t="s">
        <v>128</v>
      </c>
      <c r="C394" s="108" t="s">
        <v>89</v>
      </c>
      <c r="D394" s="108" t="s">
        <v>31</v>
      </c>
      <c r="E394" s="108" t="s">
        <v>641</v>
      </c>
      <c r="F394" s="107"/>
      <c r="G394" s="106">
        <f>G395</f>
        <v>0</v>
      </c>
      <c r="H394" s="106">
        <f t="shared" ref="H394:I394" si="205">H395</f>
        <v>0</v>
      </c>
      <c r="I394" s="106">
        <f t="shared" si="205"/>
        <v>0</v>
      </c>
      <c r="J394" s="100"/>
    </row>
    <row r="395" spans="1:10" ht="31.5" hidden="1" outlineLevel="3" x14ac:dyDescent="0.25">
      <c r="A395" s="10" t="s">
        <v>93</v>
      </c>
      <c r="B395" s="107" t="s">
        <v>128</v>
      </c>
      <c r="C395" s="108" t="s">
        <v>89</v>
      </c>
      <c r="D395" s="108" t="s">
        <v>31</v>
      </c>
      <c r="E395" s="108" t="s">
        <v>641</v>
      </c>
      <c r="F395" s="107">
        <v>300</v>
      </c>
      <c r="G395" s="106">
        <f>G396</f>
        <v>0</v>
      </c>
      <c r="H395" s="106">
        <f t="shared" ref="H395:I395" si="206">H396</f>
        <v>0</v>
      </c>
      <c r="I395" s="106">
        <f t="shared" si="206"/>
        <v>0</v>
      </c>
      <c r="J395" s="100"/>
    </row>
    <row r="396" spans="1:10" ht="47.25" hidden="1" outlineLevel="4" x14ac:dyDescent="0.25">
      <c r="A396" s="109" t="s">
        <v>95</v>
      </c>
      <c r="B396" s="107" t="s">
        <v>128</v>
      </c>
      <c r="C396" s="108" t="s">
        <v>89</v>
      </c>
      <c r="D396" s="108" t="s">
        <v>31</v>
      </c>
      <c r="E396" s="108" t="s">
        <v>641</v>
      </c>
      <c r="F396" s="107" t="s">
        <v>96</v>
      </c>
      <c r="G396" s="106"/>
      <c r="H396" s="106"/>
      <c r="I396" s="106"/>
      <c r="J396" s="100"/>
    </row>
    <row r="397" spans="1:10" hidden="1" outlineLevel="2" collapsed="1" x14ac:dyDescent="0.25">
      <c r="A397" s="109" t="s">
        <v>185</v>
      </c>
      <c r="B397" s="107" t="s">
        <v>128</v>
      </c>
      <c r="C397" s="108" t="s">
        <v>89</v>
      </c>
      <c r="D397" s="108" t="s">
        <v>40</v>
      </c>
      <c r="E397" s="108"/>
      <c r="F397" s="107"/>
      <c r="G397" s="106">
        <f>G398+G401</f>
        <v>0</v>
      </c>
      <c r="H397" s="106">
        <f t="shared" ref="H397:I397" si="207">H398+H401</f>
        <v>0</v>
      </c>
      <c r="I397" s="106">
        <f t="shared" si="207"/>
        <v>0</v>
      </c>
      <c r="J397" s="100"/>
    </row>
    <row r="398" spans="1:10" ht="63" hidden="1" outlineLevel="3" x14ac:dyDescent="0.25">
      <c r="A398" s="109" t="s">
        <v>186</v>
      </c>
      <c r="B398" s="107" t="s">
        <v>128</v>
      </c>
      <c r="C398" s="108" t="s">
        <v>89</v>
      </c>
      <c r="D398" s="108" t="s">
        <v>40</v>
      </c>
      <c r="E398" s="108" t="s">
        <v>640</v>
      </c>
      <c r="F398" s="107"/>
      <c r="G398" s="106">
        <f>G399</f>
        <v>0</v>
      </c>
      <c r="H398" s="106">
        <f t="shared" ref="H398:I398" si="208">H399</f>
        <v>0</v>
      </c>
      <c r="I398" s="106">
        <f t="shared" si="208"/>
        <v>0</v>
      </c>
      <c r="J398" s="100"/>
    </row>
    <row r="399" spans="1:10" ht="31.5" hidden="1" outlineLevel="3" x14ac:dyDescent="0.25">
      <c r="A399" s="10" t="s">
        <v>93</v>
      </c>
      <c r="B399" s="107" t="s">
        <v>128</v>
      </c>
      <c r="C399" s="108" t="s">
        <v>89</v>
      </c>
      <c r="D399" s="108" t="s">
        <v>40</v>
      </c>
      <c r="E399" s="108" t="s">
        <v>640</v>
      </c>
      <c r="F399" s="107">
        <v>300</v>
      </c>
      <c r="G399" s="106">
        <f>G400</f>
        <v>0</v>
      </c>
      <c r="H399" s="106">
        <f t="shared" ref="H399:I399" si="209">H400</f>
        <v>0</v>
      </c>
      <c r="I399" s="106">
        <f t="shared" si="209"/>
        <v>0</v>
      </c>
      <c r="J399" s="100"/>
    </row>
    <row r="400" spans="1:10" ht="47.25" hidden="1" outlineLevel="4" x14ac:dyDescent="0.25">
      <c r="A400" s="109" t="s">
        <v>95</v>
      </c>
      <c r="B400" s="107" t="s">
        <v>128</v>
      </c>
      <c r="C400" s="108" t="s">
        <v>89</v>
      </c>
      <c r="D400" s="108" t="s">
        <v>40</v>
      </c>
      <c r="E400" s="108" t="s">
        <v>640</v>
      </c>
      <c r="F400" s="107" t="s">
        <v>96</v>
      </c>
      <c r="G400" s="106"/>
      <c r="H400" s="106"/>
      <c r="I400" s="106"/>
      <c r="J400" s="100"/>
    </row>
    <row r="401" spans="1:10" ht="47.25" hidden="1" outlineLevel="3" x14ac:dyDescent="0.25">
      <c r="A401" s="109" t="s">
        <v>187</v>
      </c>
      <c r="B401" s="107" t="s">
        <v>128</v>
      </c>
      <c r="C401" s="108" t="s">
        <v>89</v>
      </c>
      <c r="D401" s="108" t="s">
        <v>40</v>
      </c>
      <c r="E401" s="108" t="s">
        <v>639</v>
      </c>
      <c r="F401" s="107"/>
      <c r="G401" s="106">
        <f>G402</f>
        <v>0</v>
      </c>
      <c r="H401" s="106">
        <f t="shared" ref="H401:I401" si="210">H402</f>
        <v>0</v>
      </c>
      <c r="I401" s="106">
        <f t="shared" si="210"/>
        <v>0</v>
      </c>
      <c r="J401" s="100"/>
    </row>
    <row r="402" spans="1:10" ht="63" hidden="1" outlineLevel="3" x14ac:dyDescent="0.25">
      <c r="A402" s="10" t="s">
        <v>57</v>
      </c>
      <c r="B402" s="107" t="s">
        <v>128</v>
      </c>
      <c r="C402" s="108" t="s">
        <v>89</v>
      </c>
      <c r="D402" s="108" t="s">
        <v>40</v>
      </c>
      <c r="E402" s="108" t="s">
        <v>639</v>
      </c>
      <c r="F402" s="107">
        <v>600</v>
      </c>
      <c r="G402" s="106">
        <f>G403</f>
        <v>0</v>
      </c>
      <c r="H402" s="106">
        <f t="shared" ref="H402:I402" si="211">H403</f>
        <v>0</v>
      </c>
      <c r="I402" s="106">
        <f t="shared" si="211"/>
        <v>0</v>
      </c>
      <c r="J402" s="100"/>
    </row>
    <row r="403" spans="1:10" ht="94.5" hidden="1" outlineLevel="4" x14ac:dyDescent="0.25">
      <c r="A403" s="109" t="s">
        <v>188</v>
      </c>
      <c r="B403" s="107" t="s">
        <v>128</v>
      </c>
      <c r="C403" s="108" t="s">
        <v>89</v>
      </c>
      <c r="D403" s="108" t="s">
        <v>40</v>
      </c>
      <c r="E403" s="108" t="s">
        <v>639</v>
      </c>
      <c r="F403" s="107" t="s">
        <v>189</v>
      </c>
      <c r="G403" s="106"/>
      <c r="H403" s="106"/>
      <c r="I403" s="106"/>
      <c r="J403" s="100"/>
    </row>
    <row r="404" spans="1:10" outlineLevel="2" collapsed="1" x14ac:dyDescent="0.25">
      <c r="A404" s="109" t="s">
        <v>90</v>
      </c>
      <c r="B404" s="107" t="s">
        <v>128</v>
      </c>
      <c r="C404" s="108" t="s">
        <v>89</v>
      </c>
      <c r="D404" s="108" t="s">
        <v>91</v>
      </c>
      <c r="E404" s="108"/>
      <c r="F404" s="107"/>
      <c r="G404" s="106">
        <f>G405+G409+G412+G415</f>
        <v>-724787.75000000023</v>
      </c>
      <c r="H404" s="106">
        <f t="shared" ref="H404:I404" si="212">-H405+H409+H412</f>
        <v>0</v>
      </c>
      <c r="I404" s="106">
        <f t="shared" si="212"/>
        <v>0</v>
      </c>
      <c r="J404" s="100"/>
    </row>
    <row r="405" spans="1:10" ht="144.75" customHeight="1" outlineLevel="3" x14ac:dyDescent="0.25">
      <c r="A405" s="109" t="s">
        <v>634</v>
      </c>
      <c r="B405" s="107" t="s">
        <v>128</v>
      </c>
      <c r="C405" s="108" t="s">
        <v>89</v>
      </c>
      <c r="D405" s="108" t="s">
        <v>91</v>
      </c>
      <c r="E405" s="108" t="s">
        <v>638</v>
      </c>
      <c r="F405" s="107"/>
      <c r="G405" s="106">
        <f>G406</f>
        <v>-2031100</v>
      </c>
      <c r="H405" s="106">
        <f t="shared" ref="H405:I405" si="213">H406</f>
        <v>0</v>
      </c>
      <c r="I405" s="106">
        <f t="shared" si="213"/>
        <v>0</v>
      </c>
      <c r="J405" s="100"/>
    </row>
    <row r="406" spans="1:10" ht="42" customHeight="1" outlineLevel="3" x14ac:dyDescent="0.25">
      <c r="A406" s="10" t="s">
        <v>93</v>
      </c>
      <c r="B406" s="107" t="s">
        <v>128</v>
      </c>
      <c r="C406" s="108" t="s">
        <v>89</v>
      </c>
      <c r="D406" s="108" t="s">
        <v>91</v>
      </c>
      <c r="E406" s="108" t="s">
        <v>638</v>
      </c>
      <c r="F406" s="107">
        <v>300</v>
      </c>
      <c r="G406" s="106">
        <f>G407+G408</f>
        <v>-2031100</v>
      </c>
      <c r="H406" s="106">
        <f t="shared" ref="H406:I406" si="214">H407+H408</f>
        <v>0</v>
      </c>
      <c r="I406" s="106">
        <f t="shared" si="214"/>
        <v>0</v>
      </c>
      <c r="J406" s="100"/>
    </row>
    <row r="407" spans="1:10" ht="31.5" outlineLevel="4" x14ac:dyDescent="0.25">
      <c r="A407" s="109" t="s">
        <v>191</v>
      </c>
      <c r="B407" s="107" t="s">
        <v>128</v>
      </c>
      <c r="C407" s="108" t="s">
        <v>89</v>
      </c>
      <c r="D407" s="108" t="s">
        <v>91</v>
      </c>
      <c r="E407" s="108" t="s">
        <v>638</v>
      </c>
      <c r="F407" s="107" t="s">
        <v>192</v>
      </c>
      <c r="G407" s="106">
        <v>-1402835</v>
      </c>
      <c r="H407" s="106"/>
      <c r="I407" s="106"/>
      <c r="J407" s="100"/>
    </row>
    <row r="408" spans="1:10" ht="47.25" outlineLevel="4" x14ac:dyDescent="0.25">
      <c r="A408" s="109" t="s">
        <v>95</v>
      </c>
      <c r="B408" s="107" t="s">
        <v>128</v>
      </c>
      <c r="C408" s="108" t="s">
        <v>89</v>
      </c>
      <c r="D408" s="108" t="s">
        <v>91</v>
      </c>
      <c r="E408" s="108" t="s">
        <v>638</v>
      </c>
      <c r="F408" s="107" t="s">
        <v>96</v>
      </c>
      <c r="G408" s="106">
        <v>-628265</v>
      </c>
      <c r="H408" s="106"/>
      <c r="I408" s="106"/>
      <c r="J408" s="100"/>
    </row>
    <row r="409" spans="1:10" ht="31.5" outlineLevel="3" x14ac:dyDescent="0.25">
      <c r="A409" s="109" t="s">
        <v>193</v>
      </c>
      <c r="B409" s="107" t="s">
        <v>128</v>
      </c>
      <c r="C409" s="108" t="s">
        <v>89</v>
      </c>
      <c r="D409" s="108" t="s">
        <v>91</v>
      </c>
      <c r="E409" s="108" t="s">
        <v>637</v>
      </c>
      <c r="F409" s="107"/>
      <c r="G409" s="106">
        <f>G410</f>
        <v>-193498.2</v>
      </c>
      <c r="H409" s="106">
        <f t="shared" ref="H409:I409" si="215">H410</f>
        <v>0</v>
      </c>
      <c r="I409" s="106">
        <f t="shared" si="215"/>
        <v>0</v>
      </c>
      <c r="J409" s="100"/>
    </row>
    <row r="410" spans="1:10" ht="31.5" outlineLevel="3" x14ac:dyDescent="0.25">
      <c r="A410" s="10" t="s">
        <v>93</v>
      </c>
      <c r="B410" s="107" t="s">
        <v>128</v>
      </c>
      <c r="C410" s="108" t="s">
        <v>89</v>
      </c>
      <c r="D410" s="108" t="s">
        <v>91</v>
      </c>
      <c r="E410" s="108" t="s">
        <v>637</v>
      </c>
      <c r="F410" s="107">
        <v>300</v>
      </c>
      <c r="G410" s="106">
        <f>G411</f>
        <v>-193498.2</v>
      </c>
      <c r="H410" s="106">
        <f t="shared" ref="H410:I410" si="216">H411</f>
        <v>0</v>
      </c>
      <c r="I410" s="106">
        <f t="shared" si="216"/>
        <v>0</v>
      </c>
      <c r="J410" s="100"/>
    </row>
    <row r="411" spans="1:10" ht="47.25" outlineLevel="4" x14ac:dyDescent="0.25">
      <c r="A411" s="109" t="s">
        <v>95</v>
      </c>
      <c r="B411" s="107" t="s">
        <v>128</v>
      </c>
      <c r="C411" s="108" t="s">
        <v>89</v>
      </c>
      <c r="D411" s="108" t="s">
        <v>91</v>
      </c>
      <c r="E411" s="108" t="s">
        <v>637</v>
      </c>
      <c r="F411" s="107" t="s">
        <v>96</v>
      </c>
      <c r="G411" s="106">
        <f>-138213-55285.2</f>
        <v>-193498.2</v>
      </c>
      <c r="H411" s="106"/>
      <c r="I411" s="106"/>
      <c r="J411" s="100"/>
    </row>
    <row r="412" spans="1:10" ht="94.5" outlineLevel="3" x14ac:dyDescent="0.25">
      <c r="A412" s="109" t="s">
        <v>636</v>
      </c>
      <c r="B412" s="107" t="s">
        <v>128</v>
      </c>
      <c r="C412" s="108" t="s">
        <v>89</v>
      </c>
      <c r="D412" s="108" t="s">
        <v>91</v>
      </c>
      <c r="E412" s="108" t="s">
        <v>635</v>
      </c>
      <c r="F412" s="107"/>
      <c r="G412" s="106">
        <f>G413</f>
        <v>1462310.45</v>
      </c>
      <c r="H412" s="106">
        <f t="shared" ref="H412:I412" si="217">H413</f>
        <v>0</v>
      </c>
      <c r="I412" s="106">
        <f t="shared" si="217"/>
        <v>0</v>
      </c>
      <c r="J412" s="100"/>
    </row>
    <row r="413" spans="1:10" ht="47.25" outlineLevel="3" x14ac:dyDescent="0.25">
      <c r="A413" s="109" t="s">
        <v>195</v>
      </c>
      <c r="B413" s="107" t="s">
        <v>128</v>
      </c>
      <c r="C413" s="108" t="s">
        <v>89</v>
      </c>
      <c r="D413" s="108" t="s">
        <v>91</v>
      </c>
      <c r="E413" s="108" t="s">
        <v>635</v>
      </c>
      <c r="F413" s="107">
        <v>400</v>
      </c>
      <c r="G413" s="106">
        <f>G414</f>
        <v>1462310.45</v>
      </c>
      <c r="H413" s="106">
        <f t="shared" ref="H413:I413" si="218">H414</f>
        <v>0</v>
      </c>
      <c r="I413" s="106">
        <f t="shared" si="218"/>
        <v>0</v>
      </c>
      <c r="J413" s="100"/>
    </row>
    <row r="414" spans="1:10" ht="25.5" customHeight="1" outlineLevel="4" x14ac:dyDescent="0.25">
      <c r="A414" s="109" t="s">
        <v>197</v>
      </c>
      <c r="B414" s="107" t="s">
        <v>128</v>
      </c>
      <c r="C414" s="108" t="s">
        <v>89</v>
      </c>
      <c r="D414" s="108" t="s">
        <v>91</v>
      </c>
      <c r="E414" s="108" t="s">
        <v>635</v>
      </c>
      <c r="F414" s="107" t="s">
        <v>198</v>
      </c>
      <c r="G414" s="106">
        <v>1462310.45</v>
      </c>
      <c r="H414" s="106"/>
      <c r="I414" s="106"/>
      <c r="J414" s="100"/>
    </row>
    <row r="415" spans="1:10" ht="27" customHeight="1" outlineLevel="4" x14ac:dyDescent="0.25">
      <c r="A415" s="109" t="s">
        <v>113</v>
      </c>
      <c r="B415" s="107" t="s">
        <v>128</v>
      </c>
      <c r="C415" s="108" t="s">
        <v>89</v>
      </c>
      <c r="D415" s="108" t="s">
        <v>91</v>
      </c>
      <c r="E415" s="108" t="s">
        <v>629</v>
      </c>
      <c r="F415" s="107"/>
      <c r="G415" s="106">
        <f>G416</f>
        <v>37500</v>
      </c>
      <c r="H415" s="106"/>
      <c r="I415" s="106"/>
      <c r="J415" s="100"/>
    </row>
    <row r="416" spans="1:10" ht="25.5" customHeight="1" outlineLevel="4" x14ac:dyDescent="0.25">
      <c r="A416" s="10" t="s">
        <v>47</v>
      </c>
      <c r="B416" s="107" t="s">
        <v>128</v>
      </c>
      <c r="C416" s="108" t="s">
        <v>89</v>
      </c>
      <c r="D416" s="108" t="s">
        <v>91</v>
      </c>
      <c r="E416" s="108" t="s">
        <v>629</v>
      </c>
      <c r="F416" s="107">
        <v>800</v>
      </c>
      <c r="G416" s="106">
        <f>G417</f>
        <v>37500</v>
      </c>
      <c r="H416" s="106"/>
      <c r="I416" s="106"/>
      <c r="J416" s="100"/>
    </row>
    <row r="417" spans="1:10" ht="21" customHeight="1" outlineLevel="4" x14ac:dyDescent="0.25">
      <c r="A417" s="109" t="s">
        <v>49</v>
      </c>
      <c r="B417" s="107" t="s">
        <v>128</v>
      </c>
      <c r="C417" s="108" t="s">
        <v>89</v>
      </c>
      <c r="D417" s="108" t="s">
        <v>91</v>
      </c>
      <c r="E417" s="108" t="s">
        <v>629</v>
      </c>
      <c r="F417" s="107">
        <v>850</v>
      </c>
      <c r="G417" s="106">
        <v>37500</v>
      </c>
      <c r="H417" s="106"/>
      <c r="I417" s="106"/>
      <c r="J417" s="100"/>
    </row>
    <row r="418" spans="1:10" ht="31.5" outlineLevel="2" x14ac:dyDescent="0.25">
      <c r="A418" s="109" t="s">
        <v>199</v>
      </c>
      <c r="B418" s="107" t="s">
        <v>128</v>
      </c>
      <c r="C418" s="108" t="s">
        <v>89</v>
      </c>
      <c r="D418" s="108" t="s">
        <v>110</v>
      </c>
      <c r="E418" s="108"/>
      <c r="F418" s="107"/>
      <c r="G418" s="106">
        <f>G419+G424+G427+G430+G433</f>
        <v>306000</v>
      </c>
      <c r="H418" s="106">
        <f t="shared" ref="H418:I418" si="219">H419+H424+H427+H430+H433</f>
        <v>0</v>
      </c>
      <c r="I418" s="106">
        <f t="shared" si="219"/>
        <v>0</v>
      </c>
      <c r="J418" s="100"/>
    </row>
    <row r="419" spans="1:10" ht="141.75" hidden="1" outlineLevel="3" x14ac:dyDescent="0.25">
      <c r="A419" s="109" t="s">
        <v>634</v>
      </c>
      <c r="B419" s="107" t="s">
        <v>128</v>
      </c>
      <c r="C419" s="108" t="s">
        <v>89</v>
      </c>
      <c r="D419" s="108" t="s">
        <v>110</v>
      </c>
      <c r="E419" s="108" t="s">
        <v>633</v>
      </c>
      <c r="F419" s="107"/>
      <c r="G419" s="106">
        <f>G420+G422</f>
        <v>0</v>
      </c>
      <c r="H419" s="106">
        <f t="shared" ref="H419:I419" si="220">H420+H422</f>
        <v>0</v>
      </c>
      <c r="I419" s="106">
        <f t="shared" si="220"/>
        <v>0</v>
      </c>
      <c r="J419" s="100"/>
    </row>
    <row r="420" spans="1:10" ht="110.25" hidden="1" outlineLevel="3" x14ac:dyDescent="0.25">
      <c r="A420" s="10" t="s">
        <v>35</v>
      </c>
      <c r="B420" s="107" t="s">
        <v>128</v>
      </c>
      <c r="C420" s="108" t="s">
        <v>89</v>
      </c>
      <c r="D420" s="108" t="s">
        <v>110</v>
      </c>
      <c r="E420" s="108" t="s">
        <v>633</v>
      </c>
      <c r="F420" s="107">
        <v>100</v>
      </c>
      <c r="G420" s="106">
        <f>G421</f>
        <v>0</v>
      </c>
      <c r="H420" s="106">
        <f t="shared" ref="H420:I420" si="221">H421</f>
        <v>0</v>
      </c>
      <c r="I420" s="106">
        <f t="shared" si="221"/>
        <v>0</v>
      </c>
      <c r="J420" s="100"/>
    </row>
    <row r="421" spans="1:10" ht="47.25" hidden="1" outlineLevel="4" x14ac:dyDescent="0.25">
      <c r="A421" s="109" t="s">
        <v>37</v>
      </c>
      <c r="B421" s="107" t="s">
        <v>128</v>
      </c>
      <c r="C421" s="108" t="s">
        <v>89</v>
      </c>
      <c r="D421" s="108" t="s">
        <v>110</v>
      </c>
      <c r="E421" s="108" t="s">
        <v>633</v>
      </c>
      <c r="F421" s="107" t="s">
        <v>38</v>
      </c>
      <c r="G421" s="106"/>
      <c r="H421" s="106"/>
      <c r="I421" s="106"/>
      <c r="J421" s="100"/>
    </row>
    <row r="422" spans="1:10" ht="47.25" hidden="1" outlineLevel="4" x14ac:dyDescent="0.25">
      <c r="A422" s="10" t="s">
        <v>42</v>
      </c>
      <c r="B422" s="107" t="s">
        <v>128</v>
      </c>
      <c r="C422" s="108" t="s">
        <v>89</v>
      </c>
      <c r="D422" s="108" t="s">
        <v>110</v>
      </c>
      <c r="E422" s="108" t="s">
        <v>633</v>
      </c>
      <c r="F422" s="107">
        <v>200</v>
      </c>
      <c r="G422" s="106">
        <f>G423</f>
        <v>0</v>
      </c>
      <c r="H422" s="106">
        <f t="shared" ref="H422:I422" si="222">H423</f>
        <v>0</v>
      </c>
      <c r="I422" s="106">
        <f t="shared" si="222"/>
        <v>0</v>
      </c>
      <c r="J422" s="100"/>
    </row>
    <row r="423" spans="1:10" ht="47.25" hidden="1" outlineLevel="4" x14ac:dyDescent="0.25">
      <c r="A423" s="109" t="s">
        <v>44</v>
      </c>
      <c r="B423" s="107" t="s">
        <v>128</v>
      </c>
      <c r="C423" s="108" t="s">
        <v>89</v>
      </c>
      <c r="D423" s="108" t="s">
        <v>110</v>
      </c>
      <c r="E423" s="108" t="s">
        <v>633</v>
      </c>
      <c r="F423" s="107" t="s">
        <v>45</v>
      </c>
      <c r="G423" s="106"/>
      <c r="H423" s="106"/>
      <c r="I423" s="106"/>
      <c r="J423" s="100"/>
    </row>
    <row r="424" spans="1:10" ht="129" customHeight="1" outlineLevel="3" collapsed="1" x14ac:dyDescent="0.25">
      <c r="A424" s="109" t="s">
        <v>190</v>
      </c>
      <c r="B424" s="107" t="s">
        <v>128</v>
      </c>
      <c r="C424" s="108" t="s">
        <v>89</v>
      </c>
      <c r="D424" s="108" t="s">
        <v>110</v>
      </c>
      <c r="E424" s="108" t="s">
        <v>632</v>
      </c>
      <c r="F424" s="107"/>
      <c r="G424" s="106">
        <f>G425</f>
        <v>-24000</v>
      </c>
      <c r="H424" s="106">
        <f t="shared" ref="H424:I424" si="223">H425</f>
        <v>0</v>
      </c>
      <c r="I424" s="106">
        <f t="shared" si="223"/>
        <v>0</v>
      </c>
      <c r="J424" s="100"/>
    </row>
    <row r="425" spans="1:10" ht="47.25" outlineLevel="3" x14ac:dyDescent="0.25">
      <c r="A425" s="10" t="s">
        <v>42</v>
      </c>
      <c r="B425" s="107" t="s">
        <v>128</v>
      </c>
      <c r="C425" s="108" t="s">
        <v>89</v>
      </c>
      <c r="D425" s="108" t="s">
        <v>110</v>
      </c>
      <c r="E425" s="108" t="s">
        <v>632</v>
      </c>
      <c r="F425" s="107">
        <v>200</v>
      </c>
      <c r="G425" s="106">
        <f>G426</f>
        <v>-24000</v>
      </c>
      <c r="H425" s="106">
        <f t="shared" ref="H425:I425" si="224">H426</f>
        <v>0</v>
      </c>
      <c r="I425" s="106">
        <f t="shared" si="224"/>
        <v>0</v>
      </c>
      <c r="J425" s="100"/>
    </row>
    <row r="426" spans="1:10" ht="47.25" outlineLevel="4" x14ac:dyDescent="0.25">
      <c r="A426" s="109" t="s">
        <v>44</v>
      </c>
      <c r="B426" s="107" t="s">
        <v>128</v>
      </c>
      <c r="C426" s="108" t="s">
        <v>89</v>
      </c>
      <c r="D426" s="108" t="s">
        <v>110</v>
      </c>
      <c r="E426" s="108" t="s">
        <v>632</v>
      </c>
      <c r="F426" s="107" t="s">
        <v>45</v>
      </c>
      <c r="G426" s="106">
        <v>-24000</v>
      </c>
      <c r="H426" s="106"/>
      <c r="I426" s="106"/>
      <c r="J426" s="100"/>
    </row>
    <row r="427" spans="1:10" ht="31.5" hidden="1" outlineLevel="3" x14ac:dyDescent="0.25">
      <c r="A427" s="109" t="s">
        <v>200</v>
      </c>
      <c r="B427" s="107" t="s">
        <v>128</v>
      </c>
      <c r="C427" s="108" t="s">
        <v>89</v>
      </c>
      <c r="D427" s="108" t="s">
        <v>110</v>
      </c>
      <c r="E427" s="108" t="s">
        <v>631</v>
      </c>
      <c r="F427" s="107"/>
      <c r="G427" s="106">
        <f>G428</f>
        <v>0</v>
      </c>
      <c r="H427" s="106">
        <f t="shared" ref="H427:I427" si="225">H428</f>
        <v>0</v>
      </c>
      <c r="I427" s="106">
        <f t="shared" si="225"/>
        <v>0</v>
      </c>
      <c r="J427" s="100"/>
    </row>
    <row r="428" spans="1:10" ht="47.25" hidden="1" outlineLevel="3" x14ac:dyDescent="0.25">
      <c r="A428" s="10" t="s">
        <v>42</v>
      </c>
      <c r="B428" s="107" t="s">
        <v>128</v>
      </c>
      <c r="C428" s="108" t="s">
        <v>89</v>
      </c>
      <c r="D428" s="108" t="s">
        <v>110</v>
      </c>
      <c r="E428" s="108" t="s">
        <v>631</v>
      </c>
      <c r="F428" s="107">
        <v>200</v>
      </c>
      <c r="G428" s="106">
        <f>G429</f>
        <v>0</v>
      </c>
      <c r="H428" s="106">
        <f t="shared" ref="H428:I428" si="226">H429</f>
        <v>0</v>
      </c>
      <c r="I428" s="106">
        <f t="shared" si="226"/>
        <v>0</v>
      </c>
      <c r="J428" s="100"/>
    </row>
    <row r="429" spans="1:10" ht="47.25" hidden="1" outlineLevel="4" x14ac:dyDescent="0.25">
      <c r="A429" s="109" t="s">
        <v>44</v>
      </c>
      <c r="B429" s="107" t="s">
        <v>128</v>
      </c>
      <c r="C429" s="108" t="s">
        <v>89</v>
      </c>
      <c r="D429" s="108" t="s">
        <v>110</v>
      </c>
      <c r="E429" s="108" t="s">
        <v>631</v>
      </c>
      <c r="F429" s="107" t="s">
        <v>45</v>
      </c>
      <c r="G429" s="106"/>
      <c r="H429" s="106"/>
      <c r="I429" s="106"/>
      <c r="J429" s="100"/>
    </row>
    <row r="430" spans="1:10" ht="31.5" hidden="1" outlineLevel="3" collapsed="1" x14ac:dyDescent="0.25">
      <c r="A430" s="109" t="s">
        <v>201</v>
      </c>
      <c r="B430" s="107" t="s">
        <v>128</v>
      </c>
      <c r="C430" s="108" t="s">
        <v>89</v>
      </c>
      <c r="D430" s="108" t="s">
        <v>110</v>
      </c>
      <c r="E430" s="108" t="s">
        <v>630</v>
      </c>
      <c r="F430" s="107"/>
      <c r="G430" s="106">
        <f>G431</f>
        <v>0</v>
      </c>
      <c r="H430" s="106">
        <f t="shared" ref="H430:I430" si="227">H431</f>
        <v>0</v>
      </c>
      <c r="I430" s="106">
        <f t="shared" si="227"/>
        <v>0</v>
      </c>
      <c r="J430" s="100"/>
    </row>
    <row r="431" spans="1:10" ht="47.25" hidden="1" outlineLevel="3" x14ac:dyDescent="0.25">
      <c r="A431" s="10" t="s">
        <v>42</v>
      </c>
      <c r="B431" s="107" t="s">
        <v>128</v>
      </c>
      <c r="C431" s="108" t="s">
        <v>89</v>
      </c>
      <c r="D431" s="108" t="s">
        <v>110</v>
      </c>
      <c r="E431" s="108" t="s">
        <v>630</v>
      </c>
      <c r="F431" s="107">
        <v>200</v>
      </c>
      <c r="G431" s="106">
        <f>G432</f>
        <v>0</v>
      </c>
      <c r="H431" s="106">
        <f t="shared" ref="H431:I431" si="228">H432</f>
        <v>0</v>
      </c>
      <c r="I431" s="106">
        <f t="shared" si="228"/>
        <v>0</v>
      </c>
      <c r="J431" s="100"/>
    </row>
    <row r="432" spans="1:10" ht="47.25" hidden="1" outlineLevel="4" x14ac:dyDescent="0.25">
      <c r="A432" s="109" t="s">
        <v>44</v>
      </c>
      <c r="B432" s="107" t="s">
        <v>128</v>
      </c>
      <c r="C432" s="108" t="s">
        <v>89</v>
      </c>
      <c r="D432" s="108" t="s">
        <v>110</v>
      </c>
      <c r="E432" s="108" t="s">
        <v>630</v>
      </c>
      <c r="F432" s="107" t="s">
        <v>45</v>
      </c>
      <c r="G432" s="106"/>
      <c r="H432" s="106"/>
      <c r="I432" s="106"/>
      <c r="J432" s="100"/>
    </row>
    <row r="433" spans="1:10" ht="36" customHeight="1" outlineLevel="3" collapsed="1" x14ac:dyDescent="0.25">
      <c r="A433" s="109" t="s">
        <v>113</v>
      </c>
      <c r="B433" s="107" t="s">
        <v>128</v>
      </c>
      <c r="C433" s="108" t="s">
        <v>89</v>
      </c>
      <c r="D433" s="108" t="s">
        <v>110</v>
      </c>
      <c r="E433" s="108" t="s">
        <v>629</v>
      </c>
      <c r="F433" s="107"/>
      <c r="G433" s="106">
        <f>G434</f>
        <v>330000</v>
      </c>
      <c r="H433" s="106">
        <f t="shared" ref="H433:I433" si="229">H434</f>
        <v>0</v>
      </c>
      <c r="I433" s="106">
        <f t="shared" si="229"/>
        <v>0</v>
      </c>
      <c r="J433" s="100"/>
    </row>
    <row r="434" spans="1:10" ht="40.5" customHeight="1" outlineLevel="3" x14ac:dyDescent="0.25">
      <c r="A434" s="10" t="s">
        <v>93</v>
      </c>
      <c r="B434" s="107" t="s">
        <v>128</v>
      </c>
      <c r="C434" s="108" t="s">
        <v>89</v>
      </c>
      <c r="D434" s="108" t="s">
        <v>110</v>
      </c>
      <c r="E434" s="108" t="s">
        <v>629</v>
      </c>
      <c r="F434" s="107">
        <v>300</v>
      </c>
      <c r="G434" s="106">
        <f>G435</f>
        <v>330000</v>
      </c>
      <c r="H434" s="106">
        <f t="shared" ref="H434:I434" si="230">H435</f>
        <v>0</v>
      </c>
      <c r="I434" s="106">
        <f t="shared" si="230"/>
        <v>0</v>
      </c>
      <c r="J434" s="100"/>
    </row>
    <row r="435" spans="1:10" ht="53.25" customHeight="1" outlineLevel="4" x14ac:dyDescent="0.25">
      <c r="A435" s="109" t="s">
        <v>95</v>
      </c>
      <c r="B435" s="107" t="s">
        <v>128</v>
      </c>
      <c r="C435" s="108" t="s">
        <v>89</v>
      </c>
      <c r="D435" s="108" t="s">
        <v>110</v>
      </c>
      <c r="E435" s="108" t="s">
        <v>629</v>
      </c>
      <c r="F435" s="107" t="s">
        <v>96</v>
      </c>
      <c r="G435" s="106">
        <f>330000</f>
        <v>330000</v>
      </c>
      <c r="H435" s="106"/>
      <c r="I435" s="106"/>
      <c r="J435" s="100"/>
    </row>
    <row r="436" spans="1:10" ht="25.5" customHeight="1" outlineLevel="1" x14ac:dyDescent="0.25">
      <c r="A436" s="109" t="s">
        <v>202</v>
      </c>
      <c r="B436" s="107" t="s">
        <v>128</v>
      </c>
      <c r="C436" s="108" t="s">
        <v>112</v>
      </c>
      <c r="D436" s="108"/>
      <c r="E436" s="108"/>
      <c r="F436" s="107"/>
      <c r="G436" s="106">
        <f>G437+G444</f>
        <v>484060.22</v>
      </c>
      <c r="H436" s="106">
        <f t="shared" ref="H436:I436" si="231">H437+H444</f>
        <v>0</v>
      </c>
      <c r="I436" s="106">
        <f t="shared" si="231"/>
        <v>0</v>
      </c>
      <c r="J436" s="100"/>
    </row>
    <row r="437" spans="1:10" outlineLevel="2" x14ac:dyDescent="0.25">
      <c r="A437" s="109" t="s">
        <v>203</v>
      </c>
      <c r="B437" s="107" t="s">
        <v>128</v>
      </c>
      <c r="C437" s="108" t="s">
        <v>112</v>
      </c>
      <c r="D437" s="108" t="s">
        <v>31</v>
      </c>
      <c r="E437" s="108"/>
      <c r="F437" s="107"/>
      <c r="G437" s="106">
        <f>G438+G441</f>
        <v>484060.22</v>
      </c>
      <c r="H437" s="106">
        <f t="shared" ref="H437:I437" si="232">H438+H441</f>
        <v>0</v>
      </c>
      <c r="I437" s="106">
        <f t="shared" si="232"/>
        <v>0</v>
      </c>
      <c r="J437" s="100"/>
    </row>
    <row r="438" spans="1:10" ht="31.5" outlineLevel="3" x14ac:dyDescent="0.25">
      <c r="A438" s="109" t="s">
        <v>204</v>
      </c>
      <c r="B438" s="107" t="s">
        <v>128</v>
      </c>
      <c r="C438" s="108" t="s">
        <v>112</v>
      </c>
      <c r="D438" s="108" t="s">
        <v>31</v>
      </c>
      <c r="E438" s="108" t="s">
        <v>628</v>
      </c>
      <c r="F438" s="107"/>
      <c r="G438" s="106">
        <f>G439</f>
        <v>484060.22</v>
      </c>
      <c r="H438" s="106">
        <f t="shared" ref="H438:I438" si="233">H439</f>
        <v>0</v>
      </c>
      <c r="I438" s="106">
        <f t="shared" si="233"/>
        <v>0</v>
      </c>
      <c r="J438" s="100"/>
    </row>
    <row r="439" spans="1:10" ht="63" outlineLevel="3" x14ac:dyDescent="0.25">
      <c r="A439" s="10" t="s">
        <v>57</v>
      </c>
      <c r="B439" s="107" t="s">
        <v>128</v>
      </c>
      <c r="C439" s="108" t="s">
        <v>112</v>
      </c>
      <c r="D439" s="108" t="s">
        <v>31</v>
      </c>
      <c r="E439" s="108" t="s">
        <v>628</v>
      </c>
      <c r="F439" s="107">
        <v>600</v>
      </c>
      <c r="G439" s="106">
        <f>G440</f>
        <v>484060.22</v>
      </c>
      <c r="H439" s="106">
        <f t="shared" ref="H439:I439" si="234">H440</f>
        <v>0</v>
      </c>
      <c r="I439" s="106">
        <f t="shared" si="234"/>
        <v>0</v>
      </c>
      <c r="J439" s="100"/>
    </row>
    <row r="440" spans="1:10" outlineLevel="4" x14ac:dyDescent="0.25">
      <c r="A440" s="109" t="s">
        <v>205</v>
      </c>
      <c r="B440" s="107" t="s">
        <v>128</v>
      </c>
      <c r="C440" s="108" t="s">
        <v>112</v>
      </c>
      <c r="D440" s="108" t="s">
        <v>31</v>
      </c>
      <c r="E440" s="108" t="s">
        <v>628</v>
      </c>
      <c r="F440" s="107" t="s">
        <v>206</v>
      </c>
      <c r="G440" s="106">
        <v>484060.22</v>
      </c>
      <c r="H440" s="106"/>
      <c r="I440" s="106"/>
      <c r="J440" s="100"/>
    </row>
    <row r="441" spans="1:10" ht="47.25" hidden="1" outlineLevel="3" x14ac:dyDescent="0.25">
      <c r="A441" s="109" t="s">
        <v>207</v>
      </c>
      <c r="B441" s="107" t="s">
        <v>128</v>
      </c>
      <c r="C441" s="108" t="s">
        <v>112</v>
      </c>
      <c r="D441" s="108" t="s">
        <v>31</v>
      </c>
      <c r="E441" s="108" t="s">
        <v>627</v>
      </c>
      <c r="F441" s="107"/>
      <c r="G441" s="106">
        <f>G442</f>
        <v>0</v>
      </c>
      <c r="H441" s="106">
        <f t="shared" ref="H441:I441" si="235">H442</f>
        <v>0</v>
      </c>
      <c r="I441" s="106">
        <f t="shared" si="235"/>
        <v>0</v>
      </c>
      <c r="J441" s="100"/>
    </row>
    <row r="442" spans="1:10" ht="47.25" hidden="1" outlineLevel="3" x14ac:dyDescent="0.25">
      <c r="A442" s="109" t="s">
        <v>195</v>
      </c>
      <c r="B442" s="107" t="s">
        <v>128</v>
      </c>
      <c r="C442" s="108" t="s">
        <v>112</v>
      </c>
      <c r="D442" s="108" t="s">
        <v>31</v>
      </c>
      <c r="E442" s="108" t="s">
        <v>627</v>
      </c>
      <c r="F442" s="107">
        <v>400</v>
      </c>
      <c r="G442" s="106">
        <f>G443</f>
        <v>0</v>
      </c>
      <c r="H442" s="106">
        <f t="shared" ref="H442:I442" si="236">H443</f>
        <v>0</v>
      </c>
      <c r="I442" s="106">
        <f t="shared" si="236"/>
        <v>0</v>
      </c>
      <c r="J442" s="100"/>
    </row>
    <row r="443" spans="1:10" hidden="1" outlineLevel="4" x14ac:dyDescent="0.25">
      <c r="A443" s="109" t="s">
        <v>197</v>
      </c>
      <c r="B443" s="107" t="s">
        <v>128</v>
      </c>
      <c r="C443" s="108" t="s">
        <v>112</v>
      </c>
      <c r="D443" s="108" t="s">
        <v>31</v>
      </c>
      <c r="E443" s="108" t="s">
        <v>627</v>
      </c>
      <c r="F443" s="107" t="s">
        <v>198</v>
      </c>
      <c r="G443" s="106"/>
      <c r="H443" s="106"/>
      <c r="I443" s="106"/>
      <c r="J443" s="100"/>
    </row>
    <row r="444" spans="1:10" hidden="1" outlineLevel="2" x14ac:dyDescent="0.25">
      <c r="A444" s="109" t="s">
        <v>208</v>
      </c>
      <c r="B444" s="107" t="s">
        <v>128</v>
      </c>
      <c r="C444" s="108" t="s">
        <v>112</v>
      </c>
      <c r="D444" s="108" t="s">
        <v>33</v>
      </c>
      <c r="E444" s="108"/>
      <c r="F444" s="107"/>
      <c r="G444" s="106">
        <f>G445</f>
        <v>0</v>
      </c>
      <c r="H444" s="106">
        <f t="shared" ref="H444:I444" si="237">H445</f>
        <v>0</v>
      </c>
      <c r="I444" s="106">
        <f t="shared" si="237"/>
        <v>0</v>
      </c>
      <c r="J444" s="100"/>
    </row>
    <row r="445" spans="1:10" ht="31.5" hidden="1" outlineLevel="3" x14ac:dyDescent="0.25">
      <c r="A445" s="109" t="s">
        <v>209</v>
      </c>
      <c r="B445" s="107" t="s">
        <v>128</v>
      </c>
      <c r="C445" s="108" t="s">
        <v>112</v>
      </c>
      <c r="D445" s="108" t="s">
        <v>33</v>
      </c>
      <c r="E445" s="108" t="s">
        <v>626</v>
      </c>
      <c r="F445" s="107"/>
      <c r="G445" s="106">
        <f>G446</f>
        <v>0</v>
      </c>
      <c r="H445" s="106">
        <f t="shared" ref="H445:I445" si="238">H446</f>
        <v>0</v>
      </c>
      <c r="I445" s="106">
        <f t="shared" si="238"/>
        <v>0</v>
      </c>
      <c r="J445" s="100"/>
    </row>
    <row r="446" spans="1:10" ht="47.25" hidden="1" outlineLevel="3" x14ac:dyDescent="0.25">
      <c r="A446" s="10" t="s">
        <v>42</v>
      </c>
      <c r="B446" s="107" t="s">
        <v>128</v>
      </c>
      <c r="C446" s="108" t="s">
        <v>112</v>
      </c>
      <c r="D446" s="108" t="s">
        <v>33</v>
      </c>
      <c r="E446" s="108" t="s">
        <v>626</v>
      </c>
      <c r="F446" s="107">
        <v>200</v>
      </c>
      <c r="G446" s="106">
        <f>G447</f>
        <v>0</v>
      </c>
      <c r="H446" s="106">
        <f t="shared" ref="H446:I446" si="239">H447</f>
        <v>0</v>
      </c>
      <c r="I446" s="106">
        <f t="shared" si="239"/>
        <v>0</v>
      </c>
      <c r="J446" s="100"/>
    </row>
    <row r="447" spans="1:10" ht="47.25" hidden="1" outlineLevel="4" x14ac:dyDescent="0.25">
      <c r="A447" s="109" t="s">
        <v>44</v>
      </c>
      <c r="B447" s="107" t="s">
        <v>128</v>
      </c>
      <c r="C447" s="108" t="s">
        <v>112</v>
      </c>
      <c r="D447" s="108" t="s">
        <v>33</v>
      </c>
      <c r="E447" s="108" t="s">
        <v>626</v>
      </c>
      <c r="F447" s="107" t="s">
        <v>45</v>
      </c>
      <c r="G447" s="106"/>
      <c r="H447" s="106"/>
      <c r="I447" s="106"/>
      <c r="J447" s="100"/>
    </row>
    <row r="448" spans="1:10" ht="31.5" hidden="1" x14ac:dyDescent="0.25">
      <c r="A448" s="110" t="s">
        <v>210</v>
      </c>
      <c r="B448" s="107" t="s">
        <v>211</v>
      </c>
      <c r="C448" s="108"/>
      <c r="D448" s="108"/>
      <c r="E448" s="108"/>
      <c r="F448" s="107"/>
      <c r="G448" s="106">
        <f>G449</f>
        <v>0</v>
      </c>
      <c r="H448" s="106">
        <f t="shared" ref="H448:I448" si="240">H449</f>
        <v>0</v>
      </c>
      <c r="I448" s="106">
        <f t="shared" si="240"/>
        <v>0</v>
      </c>
      <c r="J448" s="100"/>
    </row>
    <row r="449" spans="1:10" hidden="1" outlineLevel="1" x14ac:dyDescent="0.25">
      <c r="A449" s="109" t="s">
        <v>30</v>
      </c>
      <c r="B449" s="107" t="s">
        <v>211</v>
      </c>
      <c r="C449" s="108" t="s">
        <v>31</v>
      </c>
      <c r="D449" s="108"/>
      <c r="E449" s="108"/>
      <c r="F449" s="107"/>
      <c r="G449" s="106">
        <f>G450</f>
        <v>0</v>
      </c>
      <c r="H449" s="106">
        <f t="shared" ref="H449:I449" si="241">H450</f>
        <v>0</v>
      </c>
      <c r="I449" s="106">
        <f t="shared" si="241"/>
        <v>0</v>
      </c>
      <c r="J449" s="100"/>
    </row>
    <row r="450" spans="1:10" ht="78.75" hidden="1" outlineLevel="2" x14ac:dyDescent="0.25">
      <c r="A450" s="109" t="s">
        <v>109</v>
      </c>
      <c r="B450" s="107" t="s">
        <v>211</v>
      </c>
      <c r="C450" s="108" t="s">
        <v>31</v>
      </c>
      <c r="D450" s="108" t="s">
        <v>110</v>
      </c>
      <c r="E450" s="108"/>
      <c r="F450" s="107"/>
      <c r="G450" s="106">
        <f>G451+G456+G459</f>
        <v>0</v>
      </c>
      <c r="H450" s="106">
        <f t="shared" ref="H450:I450" si="242">H451+H456+H459</f>
        <v>0</v>
      </c>
      <c r="I450" s="106">
        <f t="shared" si="242"/>
        <v>0</v>
      </c>
      <c r="J450" s="100"/>
    </row>
    <row r="451" spans="1:10" ht="55.5" hidden="1" customHeight="1" outlineLevel="3" x14ac:dyDescent="0.25">
      <c r="A451" s="109" t="s">
        <v>41</v>
      </c>
      <c r="B451" s="107" t="s">
        <v>211</v>
      </c>
      <c r="C451" s="108" t="s">
        <v>31</v>
      </c>
      <c r="D451" s="108" t="s">
        <v>110</v>
      </c>
      <c r="E451" s="108" t="s">
        <v>625</v>
      </c>
      <c r="F451" s="107"/>
      <c r="G451" s="106">
        <f>G452+G454</f>
        <v>0</v>
      </c>
      <c r="H451" s="106">
        <f t="shared" ref="H451:I451" si="243">H452+H454</f>
        <v>0</v>
      </c>
      <c r="I451" s="106">
        <f t="shared" si="243"/>
        <v>0</v>
      </c>
      <c r="J451" s="100"/>
    </row>
    <row r="452" spans="1:10" ht="110.25" hidden="1" outlineLevel="3" x14ac:dyDescent="0.25">
      <c r="A452" s="10" t="s">
        <v>35</v>
      </c>
      <c r="B452" s="107" t="s">
        <v>211</v>
      </c>
      <c r="C452" s="108" t="s">
        <v>31</v>
      </c>
      <c r="D452" s="108" t="s">
        <v>110</v>
      </c>
      <c r="E452" s="108" t="s">
        <v>625</v>
      </c>
      <c r="F452" s="107">
        <v>100</v>
      </c>
      <c r="G452" s="106">
        <f>G453</f>
        <v>0</v>
      </c>
      <c r="H452" s="106">
        <f t="shared" ref="H452:I452" si="244">H453</f>
        <v>0</v>
      </c>
      <c r="I452" s="106">
        <f t="shared" si="244"/>
        <v>0</v>
      </c>
      <c r="J452" s="100"/>
    </row>
    <row r="453" spans="1:10" ht="47.25" hidden="1" outlineLevel="4" x14ac:dyDescent="0.25">
      <c r="A453" s="109" t="s">
        <v>37</v>
      </c>
      <c r="B453" s="107" t="s">
        <v>211</v>
      </c>
      <c r="C453" s="108" t="s">
        <v>31</v>
      </c>
      <c r="D453" s="108" t="s">
        <v>110</v>
      </c>
      <c r="E453" s="108" t="s">
        <v>625</v>
      </c>
      <c r="F453" s="107" t="s">
        <v>38</v>
      </c>
      <c r="G453" s="106"/>
      <c r="H453" s="106"/>
      <c r="I453" s="106"/>
      <c r="J453" s="100"/>
    </row>
    <row r="454" spans="1:10" ht="47.25" hidden="1" outlineLevel="4" x14ac:dyDescent="0.25">
      <c r="A454" s="10" t="s">
        <v>42</v>
      </c>
      <c r="B454" s="107" t="s">
        <v>211</v>
      </c>
      <c r="C454" s="108" t="s">
        <v>31</v>
      </c>
      <c r="D454" s="108" t="s">
        <v>110</v>
      </c>
      <c r="E454" s="108" t="s">
        <v>625</v>
      </c>
      <c r="F454" s="107">
        <v>200</v>
      </c>
      <c r="G454" s="106">
        <f>G455</f>
        <v>0</v>
      </c>
      <c r="H454" s="106">
        <f t="shared" ref="H454:I454" si="245">H455</f>
        <v>0</v>
      </c>
      <c r="I454" s="106">
        <f t="shared" si="245"/>
        <v>0</v>
      </c>
      <c r="J454" s="100"/>
    </row>
    <row r="455" spans="1:10" ht="47.25" hidden="1" outlineLevel="4" x14ac:dyDescent="0.25">
      <c r="A455" s="109" t="s">
        <v>44</v>
      </c>
      <c r="B455" s="107" t="s">
        <v>211</v>
      </c>
      <c r="C455" s="108" t="s">
        <v>31</v>
      </c>
      <c r="D455" s="108" t="s">
        <v>110</v>
      </c>
      <c r="E455" s="108" t="s">
        <v>625</v>
      </c>
      <c r="F455" s="107" t="s">
        <v>45</v>
      </c>
      <c r="G455" s="106"/>
      <c r="H455" s="106"/>
      <c r="I455" s="106"/>
      <c r="J455" s="100"/>
    </row>
    <row r="456" spans="1:10" ht="63" hidden="1" outlineLevel="3" x14ac:dyDescent="0.25">
      <c r="A456" s="109" t="s">
        <v>212</v>
      </c>
      <c r="B456" s="107" t="s">
        <v>211</v>
      </c>
      <c r="C456" s="108" t="s">
        <v>31</v>
      </c>
      <c r="D456" s="108" t="s">
        <v>110</v>
      </c>
      <c r="E456" s="108" t="s">
        <v>624</v>
      </c>
      <c r="F456" s="107"/>
      <c r="G456" s="106">
        <f>G457</f>
        <v>0</v>
      </c>
      <c r="H456" s="106">
        <f t="shared" ref="H456:I456" si="246">H457</f>
        <v>0</v>
      </c>
      <c r="I456" s="106">
        <f t="shared" si="246"/>
        <v>0</v>
      </c>
      <c r="J456" s="100"/>
    </row>
    <row r="457" spans="1:10" ht="110.25" hidden="1" outlineLevel="3" x14ac:dyDescent="0.25">
      <c r="A457" s="10" t="s">
        <v>35</v>
      </c>
      <c r="B457" s="107" t="s">
        <v>211</v>
      </c>
      <c r="C457" s="108" t="s">
        <v>31</v>
      </c>
      <c r="D457" s="108" t="s">
        <v>110</v>
      </c>
      <c r="E457" s="108" t="s">
        <v>624</v>
      </c>
      <c r="F457" s="107">
        <v>100</v>
      </c>
      <c r="G457" s="106">
        <f>G458</f>
        <v>0</v>
      </c>
      <c r="H457" s="106">
        <f t="shared" ref="H457:I457" si="247">H458</f>
        <v>0</v>
      </c>
      <c r="I457" s="106">
        <f t="shared" si="247"/>
        <v>0</v>
      </c>
      <c r="J457" s="100"/>
    </row>
    <row r="458" spans="1:10" ht="47.25" hidden="1" outlineLevel="4" x14ac:dyDescent="0.25">
      <c r="A458" s="109" t="s">
        <v>37</v>
      </c>
      <c r="B458" s="107" t="s">
        <v>211</v>
      </c>
      <c r="C458" s="108" t="s">
        <v>31</v>
      </c>
      <c r="D458" s="108" t="s">
        <v>110</v>
      </c>
      <c r="E458" s="108" t="s">
        <v>624</v>
      </c>
      <c r="F458" s="107" t="s">
        <v>38</v>
      </c>
      <c r="G458" s="106"/>
      <c r="H458" s="106"/>
      <c r="I458" s="106"/>
      <c r="J458" s="100"/>
    </row>
    <row r="459" spans="1:10" ht="31.5" hidden="1" outlineLevel="3" x14ac:dyDescent="0.25">
      <c r="A459" s="109" t="s">
        <v>46</v>
      </c>
      <c r="B459" s="107" t="s">
        <v>211</v>
      </c>
      <c r="C459" s="108" t="s">
        <v>31</v>
      </c>
      <c r="D459" s="108" t="s">
        <v>110</v>
      </c>
      <c r="E459" s="108" t="s">
        <v>623</v>
      </c>
      <c r="F459" s="107"/>
      <c r="G459" s="106">
        <f>G460</f>
        <v>0</v>
      </c>
      <c r="H459" s="106">
        <f t="shared" ref="H459:I459" si="248">H460</f>
        <v>0</v>
      </c>
      <c r="I459" s="106">
        <f t="shared" si="248"/>
        <v>0</v>
      </c>
      <c r="J459" s="100"/>
    </row>
    <row r="460" spans="1:10" hidden="1" outlineLevel="3" x14ac:dyDescent="0.25">
      <c r="A460" s="10" t="s">
        <v>47</v>
      </c>
      <c r="B460" s="103" t="s">
        <v>211</v>
      </c>
      <c r="C460" s="104" t="s">
        <v>31</v>
      </c>
      <c r="D460" s="104" t="s">
        <v>110</v>
      </c>
      <c r="E460" s="104" t="s">
        <v>623</v>
      </c>
      <c r="F460" s="107">
        <v>800</v>
      </c>
      <c r="G460" s="106">
        <f>G461</f>
        <v>0</v>
      </c>
      <c r="H460" s="106">
        <f t="shared" ref="H460:I460" si="249">H461</f>
        <v>0</v>
      </c>
      <c r="I460" s="106">
        <f t="shared" si="249"/>
        <v>0</v>
      </c>
      <c r="J460" s="100"/>
    </row>
    <row r="461" spans="1:10" ht="31.5" hidden="1" outlineLevel="4" x14ac:dyDescent="0.25">
      <c r="A461" s="105" t="s">
        <v>49</v>
      </c>
      <c r="B461" s="103" t="s">
        <v>211</v>
      </c>
      <c r="C461" s="104" t="s">
        <v>31</v>
      </c>
      <c r="D461" s="104" t="s">
        <v>110</v>
      </c>
      <c r="E461" s="104" t="s">
        <v>623</v>
      </c>
      <c r="F461" s="103" t="s">
        <v>50</v>
      </c>
      <c r="G461" s="102"/>
      <c r="H461" s="102"/>
      <c r="I461" s="102"/>
      <c r="J461" s="100"/>
    </row>
    <row r="462" spans="1:10" collapsed="1" x14ac:dyDescent="0.25">
      <c r="A462" s="171" t="s">
        <v>213</v>
      </c>
      <c r="B462" s="171"/>
      <c r="C462" s="171"/>
      <c r="D462" s="171"/>
      <c r="E462" s="171"/>
      <c r="F462" s="171"/>
      <c r="G462" s="146">
        <f>G18+G33+G139+G168+G204+G448</f>
        <v>34608015.870000005</v>
      </c>
      <c r="H462" s="146">
        <f>H18+H33+H139+H168+H204+H448</f>
        <v>5000000</v>
      </c>
      <c r="I462" s="146">
        <f>I18+I33+I139+I168+I204+I448</f>
        <v>0</v>
      </c>
      <c r="J462" s="100"/>
    </row>
    <row r="463" spans="1:10" x14ac:dyDescent="0.25">
      <c r="A463" s="100"/>
      <c r="B463" s="100"/>
      <c r="C463" s="101"/>
      <c r="D463" s="101"/>
      <c r="E463" s="101"/>
      <c r="F463" s="100"/>
      <c r="G463" s="100"/>
      <c r="H463" s="100"/>
      <c r="I463" s="100"/>
      <c r="J463" s="100"/>
    </row>
    <row r="464" spans="1:10" x14ac:dyDescent="0.25">
      <c r="A464" s="172"/>
      <c r="B464" s="173"/>
      <c r="C464" s="173"/>
      <c r="D464" s="173"/>
      <c r="E464" s="173"/>
      <c r="F464" s="173"/>
      <c r="G464" s="173"/>
      <c r="H464" s="173"/>
      <c r="I464" s="173"/>
      <c r="J464" s="100"/>
    </row>
    <row r="465" spans="7:9" x14ac:dyDescent="0.25">
      <c r="G465" s="121"/>
      <c r="H465" s="121"/>
      <c r="I465" s="121"/>
    </row>
  </sheetData>
  <mergeCells count="16">
    <mergeCell ref="A462:F462"/>
    <mergeCell ref="A464:I464"/>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40"/>
  <sheetViews>
    <sheetView showGridLines="0" topLeftCell="A434" zoomScale="90" zoomScaleNormal="90" zoomScaleSheetLayoutView="80" workbookViewId="0">
      <selection activeCell="A244" sqref="A244:XFD246"/>
    </sheetView>
  </sheetViews>
  <sheetFormatPr defaultRowHeight="0" customHeight="1" zeroHeight="1" outlineLevelRow="3" x14ac:dyDescent="0.25"/>
  <cols>
    <col min="1" max="1" width="38.85546875" style="98" customWidth="1"/>
    <col min="2" max="3" width="5.7109375" style="99" customWidth="1"/>
    <col min="4" max="4" width="17.28515625" style="99" customWidth="1"/>
    <col min="5" max="5" width="7.140625" style="99" customWidth="1"/>
    <col min="6" max="8" width="21.85546875" style="98" customWidth="1"/>
    <col min="9" max="9" width="9.140625" style="98" customWidth="1"/>
    <col min="10" max="16384" width="9.140625" style="98"/>
  </cols>
  <sheetData>
    <row r="1" spans="1:9" ht="15.75" x14ac:dyDescent="0.25">
      <c r="G1" s="161" t="s">
        <v>6</v>
      </c>
      <c r="H1" s="161"/>
    </row>
    <row r="2" spans="1:9" ht="15.75" x14ac:dyDescent="0.25">
      <c r="G2" s="161" t="s">
        <v>7</v>
      </c>
      <c r="H2" s="161"/>
    </row>
    <row r="3" spans="1:9" ht="15.75" x14ac:dyDescent="0.25">
      <c r="G3" s="161" t="s">
        <v>0</v>
      </c>
      <c r="H3" s="161"/>
    </row>
    <row r="4" spans="1:9" ht="15.75" x14ac:dyDescent="0.25">
      <c r="A4" s="116"/>
      <c r="B4" s="116"/>
      <c r="C4" s="116"/>
      <c r="D4" s="116"/>
      <c r="E4" s="116"/>
      <c r="F4" s="15"/>
      <c r="G4" s="161" t="s">
        <v>781</v>
      </c>
      <c r="H4" s="161"/>
    </row>
    <row r="5" spans="1:9" ht="80.25" customHeight="1" x14ac:dyDescent="0.25">
      <c r="A5" s="116"/>
      <c r="B5" s="116"/>
      <c r="C5" s="116"/>
      <c r="D5" s="116"/>
      <c r="E5" s="116"/>
      <c r="F5" s="162" t="s">
        <v>305</v>
      </c>
      <c r="G5" s="162"/>
      <c r="H5" s="162"/>
    </row>
    <row r="6" spans="1:9" ht="15.75" x14ac:dyDescent="0.25">
      <c r="A6" s="115"/>
      <c r="B6" s="115"/>
      <c r="C6" s="114"/>
      <c r="D6" s="1"/>
      <c r="E6" s="2"/>
      <c r="F6" s="175" t="s">
        <v>785</v>
      </c>
      <c r="G6" s="177"/>
      <c r="H6" s="177"/>
    </row>
    <row r="7" spans="1:9" ht="15.75" x14ac:dyDescent="0.25">
      <c r="A7" s="115"/>
      <c r="B7" s="115"/>
      <c r="C7" s="114"/>
      <c r="D7" s="1"/>
      <c r="E7" s="2"/>
      <c r="F7" s="175" t="s">
        <v>7</v>
      </c>
      <c r="G7" s="177"/>
      <c r="H7" s="177"/>
    </row>
    <row r="8" spans="1:9" ht="15.75" x14ac:dyDescent="0.25">
      <c r="A8" s="115"/>
      <c r="B8" s="115"/>
      <c r="C8" s="114"/>
      <c r="D8" s="1"/>
      <c r="E8" s="2"/>
      <c r="F8" s="175" t="s">
        <v>0</v>
      </c>
      <c r="G8" s="177"/>
      <c r="H8" s="177"/>
    </row>
    <row r="9" spans="1:9" ht="15.75" x14ac:dyDescent="0.25">
      <c r="A9" s="115"/>
      <c r="B9" s="115"/>
      <c r="C9" s="114"/>
      <c r="D9" s="1"/>
      <c r="E9" s="2"/>
      <c r="F9" s="176" t="s">
        <v>1</v>
      </c>
      <c r="G9" s="177"/>
      <c r="H9" s="177"/>
    </row>
    <row r="10" spans="1:9" ht="15.75" x14ac:dyDescent="0.25">
      <c r="A10" s="115"/>
      <c r="B10" s="115"/>
      <c r="C10" s="114"/>
      <c r="D10" s="1"/>
      <c r="E10" s="176" t="s">
        <v>8</v>
      </c>
      <c r="F10" s="176"/>
      <c r="G10" s="176"/>
      <c r="H10" s="176"/>
    </row>
    <row r="11" spans="1:9" ht="15.75" x14ac:dyDescent="0.25">
      <c r="A11" s="115"/>
      <c r="B11" s="115"/>
      <c r="C11" s="114"/>
      <c r="D11" s="1"/>
      <c r="E11" s="176" t="s">
        <v>2</v>
      </c>
      <c r="F11" s="176"/>
      <c r="G11" s="176"/>
      <c r="H11" s="176"/>
    </row>
    <row r="12" spans="1:9" ht="15.75" x14ac:dyDescent="0.25">
      <c r="A12" s="115"/>
      <c r="B12" s="115"/>
      <c r="C12" s="114"/>
      <c r="D12" s="1"/>
      <c r="E12" s="175" t="s">
        <v>3</v>
      </c>
      <c r="F12" s="175"/>
      <c r="G12" s="175"/>
      <c r="H12" s="175"/>
    </row>
    <row r="14" spans="1:9" ht="51.75" customHeight="1" x14ac:dyDescent="0.25">
      <c r="A14" s="178" t="s">
        <v>747</v>
      </c>
      <c r="B14" s="178"/>
      <c r="C14" s="178"/>
      <c r="D14" s="178"/>
      <c r="E14" s="178"/>
      <c r="F14" s="178"/>
      <c r="G14" s="178"/>
      <c r="H14" s="178"/>
    </row>
    <row r="15" spans="1:9" ht="15.75" x14ac:dyDescent="0.25">
      <c r="A15" s="179" t="s">
        <v>10</v>
      </c>
      <c r="B15" s="179"/>
      <c r="C15" s="179"/>
      <c r="D15" s="179"/>
      <c r="E15" s="179"/>
      <c r="F15" s="179"/>
      <c r="G15" s="179"/>
      <c r="H15" s="179"/>
      <c r="I15" s="100"/>
    </row>
    <row r="16" spans="1:9" ht="15.75" x14ac:dyDescent="0.25">
      <c r="A16" s="4" t="s">
        <v>11</v>
      </c>
      <c r="B16" s="112" t="s">
        <v>13</v>
      </c>
      <c r="C16" s="112" t="s">
        <v>14</v>
      </c>
      <c r="D16" s="112" t="s">
        <v>15</v>
      </c>
      <c r="E16" s="112" t="s">
        <v>723</v>
      </c>
      <c r="F16" s="111" t="s">
        <v>17</v>
      </c>
      <c r="G16" s="111" t="s">
        <v>18</v>
      </c>
      <c r="H16" s="111" t="s">
        <v>19</v>
      </c>
      <c r="I16" s="100"/>
    </row>
    <row r="17" spans="1:9" ht="15.75" x14ac:dyDescent="0.25">
      <c r="A17" s="111">
        <v>1</v>
      </c>
      <c r="B17" s="112" t="s">
        <v>20</v>
      </c>
      <c r="C17" s="112" t="s">
        <v>21</v>
      </c>
      <c r="D17" s="112" t="s">
        <v>22</v>
      </c>
      <c r="E17" s="112" t="s">
        <v>23</v>
      </c>
      <c r="F17" s="111">
        <v>6</v>
      </c>
      <c r="G17" s="111">
        <v>7</v>
      </c>
      <c r="H17" s="111">
        <v>8</v>
      </c>
      <c r="I17" s="100"/>
    </row>
    <row r="18" spans="1:9" ht="15.75" x14ac:dyDescent="0.25">
      <c r="A18" s="109" t="s">
        <v>30</v>
      </c>
      <c r="B18" s="108" t="s">
        <v>31</v>
      </c>
      <c r="C18" s="108"/>
      <c r="D18" s="108"/>
      <c r="E18" s="108"/>
      <c r="F18" s="106">
        <f>F19+F23+F32+F60+F64+F84+F88</f>
        <v>1382820.25</v>
      </c>
      <c r="G18" s="106">
        <f t="shared" ref="G18:H18" si="0">G19+G23+G32+G60+G64+G84+G88</f>
        <v>0</v>
      </c>
      <c r="H18" s="106">
        <f t="shared" si="0"/>
        <v>0</v>
      </c>
      <c r="I18" s="100"/>
    </row>
    <row r="19" spans="1:9" ht="63" hidden="1" outlineLevel="1" x14ac:dyDescent="0.25">
      <c r="A19" s="109" t="s">
        <v>32</v>
      </c>
      <c r="B19" s="108" t="s">
        <v>31</v>
      </c>
      <c r="C19" s="108" t="s">
        <v>33</v>
      </c>
      <c r="D19" s="108"/>
      <c r="E19" s="108"/>
      <c r="F19" s="106">
        <f>F20</f>
        <v>0</v>
      </c>
      <c r="G19" s="106">
        <f t="shared" ref="G19:H21" si="1">G20</f>
        <v>0</v>
      </c>
      <c r="H19" s="106">
        <f t="shared" si="1"/>
        <v>0</v>
      </c>
      <c r="I19" s="100"/>
    </row>
    <row r="20" spans="1:9" ht="31.5" hidden="1" outlineLevel="2" x14ac:dyDescent="0.25">
      <c r="A20" s="109" t="s">
        <v>34</v>
      </c>
      <c r="B20" s="108" t="s">
        <v>31</v>
      </c>
      <c r="C20" s="108" t="s">
        <v>33</v>
      </c>
      <c r="D20" s="108" t="s">
        <v>719</v>
      </c>
      <c r="E20" s="108"/>
      <c r="F20" s="106">
        <f>F21</f>
        <v>0</v>
      </c>
      <c r="G20" s="106">
        <f t="shared" si="1"/>
        <v>0</v>
      </c>
      <c r="H20" s="106">
        <f t="shared" si="1"/>
        <v>0</v>
      </c>
      <c r="I20" s="100"/>
    </row>
    <row r="21" spans="1:9" ht="110.25" hidden="1" outlineLevel="2" x14ac:dyDescent="0.25">
      <c r="A21" s="10" t="s">
        <v>35</v>
      </c>
      <c r="B21" s="108" t="s">
        <v>31</v>
      </c>
      <c r="C21" s="108" t="s">
        <v>33</v>
      </c>
      <c r="D21" s="108" t="s">
        <v>719</v>
      </c>
      <c r="E21" s="108" t="s">
        <v>36</v>
      </c>
      <c r="F21" s="106">
        <f>F22</f>
        <v>0</v>
      </c>
      <c r="G21" s="106">
        <f t="shared" si="1"/>
        <v>0</v>
      </c>
      <c r="H21" s="106">
        <f t="shared" si="1"/>
        <v>0</v>
      </c>
      <c r="I21" s="100"/>
    </row>
    <row r="22" spans="1:9" ht="47.25" hidden="1" outlineLevel="3" x14ac:dyDescent="0.25">
      <c r="A22" s="109" t="s">
        <v>37</v>
      </c>
      <c r="B22" s="108" t="s">
        <v>31</v>
      </c>
      <c r="C22" s="108" t="s">
        <v>33</v>
      </c>
      <c r="D22" s="108" t="s">
        <v>719</v>
      </c>
      <c r="E22" s="108" t="s">
        <v>38</v>
      </c>
      <c r="F22" s="106"/>
      <c r="G22" s="106"/>
      <c r="H22" s="106"/>
      <c r="I22" s="100"/>
    </row>
    <row r="23" spans="1:9" ht="78.75" hidden="1" outlineLevel="1" collapsed="1" x14ac:dyDescent="0.25">
      <c r="A23" s="109" t="s">
        <v>39</v>
      </c>
      <c r="B23" s="108" t="s">
        <v>31</v>
      </c>
      <c r="C23" s="108" t="s">
        <v>40</v>
      </c>
      <c r="D23" s="108"/>
      <c r="E23" s="108"/>
      <c r="F23" s="106">
        <f>F24+F29</f>
        <v>0</v>
      </c>
      <c r="G23" s="106">
        <f t="shared" ref="G23:H23" si="2">G24+G29</f>
        <v>0</v>
      </c>
      <c r="H23" s="106">
        <f t="shared" si="2"/>
        <v>0</v>
      </c>
      <c r="I23" s="100"/>
    </row>
    <row r="24" spans="1:9" ht="47.25" hidden="1" outlineLevel="2" x14ac:dyDescent="0.25">
      <c r="A24" s="109" t="s">
        <v>41</v>
      </c>
      <c r="B24" s="108" t="s">
        <v>31</v>
      </c>
      <c r="C24" s="108" t="s">
        <v>40</v>
      </c>
      <c r="D24" s="108" t="s">
        <v>625</v>
      </c>
      <c r="E24" s="108"/>
      <c r="F24" s="106">
        <f>F25+F27</f>
        <v>0</v>
      </c>
      <c r="G24" s="106">
        <f t="shared" ref="G24:H24" si="3">G25+G27</f>
        <v>0</v>
      </c>
      <c r="H24" s="106">
        <f t="shared" si="3"/>
        <v>0</v>
      </c>
      <c r="I24" s="100"/>
    </row>
    <row r="25" spans="1:9" ht="110.25" hidden="1" outlineLevel="2" x14ac:dyDescent="0.25">
      <c r="A25" s="10" t="s">
        <v>35</v>
      </c>
      <c r="B25" s="108" t="s">
        <v>31</v>
      </c>
      <c r="C25" s="108" t="s">
        <v>40</v>
      </c>
      <c r="D25" s="108" t="s">
        <v>625</v>
      </c>
      <c r="E25" s="108" t="s">
        <v>36</v>
      </c>
      <c r="F25" s="106">
        <f>F26</f>
        <v>0</v>
      </c>
      <c r="G25" s="106">
        <f t="shared" ref="G25:H25" si="4">G26</f>
        <v>0</v>
      </c>
      <c r="H25" s="106">
        <f t="shared" si="4"/>
        <v>0</v>
      </c>
      <c r="I25" s="100"/>
    </row>
    <row r="26" spans="1:9" ht="47.25" hidden="1" outlineLevel="3" x14ac:dyDescent="0.25">
      <c r="A26" s="109" t="s">
        <v>37</v>
      </c>
      <c r="B26" s="108" t="s">
        <v>31</v>
      </c>
      <c r="C26" s="108" t="s">
        <v>40</v>
      </c>
      <c r="D26" s="108" t="s">
        <v>625</v>
      </c>
      <c r="E26" s="108" t="s">
        <v>38</v>
      </c>
      <c r="F26" s="106"/>
      <c r="G26" s="106"/>
      <c r="H26" s="106"/>
      <c r="I26" s="100"/>
    </row>
    <row r="27" spans="1:9" ht="47.25" hidden="1" outlineLevel="3" x14ac:dyDescent="0.25">
      <c r="A27" s="10" t="s">
        <v>42</v>
      </c>
      <c r="B27" s="108" t="s">
        <v>31</v>
      </c>
      <c r="C27" s="108" t="s">
        <v>40</v>
      </c>
      <c r="D27" s="108" t="s">
        <v>625</v>
      </c>
      <c r="E27" s="108" t="s">
        <v>43</v>
      </c>
      <c r="F27" s="106">
        <f>F28</f>
        <v>0</v>
      </c>
      <c r="G27" s="106">
        <f t="shared" ref="G27:H27" si="5">G28</f>
        <v>0</v>
      </c>
      <c r="H27" s="106">
        <f t="shared" si="5"/>
        <v>0</v>
      </c>
      <c r="I27" s="100"/>
    </row>
    <row r="28" spans="1:9" ht="47.25" hidden="1" outlineLevel="3" x14ac:dyDescent="0.25">
      <c r="A28" s="109" t="s">
        <v>44</v>
      </c>
      <c r="B28" s="108" t="s">
        <v>31</v>
      </c>
      <c r="C28" s="108" t="s">
        <v>40</v>
      </c>
      <c r="D28" s="108" t="s">
        <v>625</v>
      </c>
      <c r="E28" s="108" t="s">
        <v>45</v>
      </c>
      <c r="F28" s="106"/>
      <c r="G28" s="106"/>
      <c r="H28" s="106"/>
      <c r="I28" s="100"/>
    </row>
    <row r="29" spans="1:9" ht="31.5" hidden="1" outlineLevel="2" x14ac:dyDescent="0.25">
      <c r="A29" s="109" t="s">
        <v>46</v>
      </c>
      <c r="B29" s="108" t="s">
        <v>31</v>
      </c>
      <c r="C29" s="108" t="s">
        <v>40</v>
      </c>
      <c r="D29" s="108" t="s">
        <v>623</v>
      </c>
      <c r="E29" s="108"/>
      <c r="F29" s="106">
        <f>F30</f>
        <v>0</v>
      </c>
      <c r="G29" s="106">
        <f t="shared" ref="G29:H30" si="6">G30</f>
        <v>0</v>
      </c>
      <c r="H29" s="106">
        <f t="shared" si="6"/>
        <v>0</v>
      </c>
      <c r="I29" s="100"/>
    </row>
    <row r="30" spans="1:9" ht="34.5" hidden="1" customHeight="1" outlineLevel="2" x14ac:dyDescent="0.25">
      <c r="A30" s="10" t="s">
        <v>47</v>
      </c>
      <c r="B30" s="108" t="s">
        <v>31</v>
      </c>
      <c r="C30" s="108" t="s">
        <v>40</v>
      </c>
      <c r="D30" s="108" t="s">
        <v>623</v>
      </c>
      <c r="E30" s="108" t="s">
        <v>48</v>
      </c>
      <c r="F30" s="106">
        <f>F31</f>
        <v>0</v>
      </c>
      <c r="G30" s="106">
        <f t="shared" si="6"/>
        <v>0</v>
      </c>
      <c r="H30" s="106">
        <f t="shared" si="6"/>
        <v>0</v>
      </c>
      <c r="I30" s="100"/>
    </row>
    <row r="31" spans="1:9" ht="31.5" hidden="1" outlineLevel="3" x14ac:dyDescent="0.25">
      <c r="A31" s="109" t="s">
        <v>49</v>
      </c>
      <c r="B31" s="108" t="s">
        <v>31</v>
      </c>
      <c r="C31" s="108" t="s">
        <v>40</v>
      </c>
      <c r="D31" s="108" t="s">
        <v>623</v>
      </c>
      <c r="E31" s="108" t="s">
        <v>50</v>
      </c>
      <c r="F31" s="106"/>
      <c r="G31" s="106"/>
      <c r="H31" s="106"/>
      <c r="I31" s="100"/>
    </row>
    <row r="32" spans="1:9" ht="94.5" outlineLevel="1" collapsed="1" x14ac:dyDescent="0.25">
      <c r="A32" s="109" t="s">
        <v>129</v>
      </c>
      <c r="B32" s="108" t="s">
        <v>31</v>
      </c>
      <c r="C32" s="108" t="s">
        <v>91</v>
      </c>
      <c r="D32" s="108"/>
      <c r="E32" s="108"/>
      <c r="F32" s="106">
        <f>F33+F38+F43+F46+F49+F54+F57</f>
        <v>1525396.25</v>
      </c>
      <c r="G32" s="106">
        <f t="shared" ref="G32:H32" si="7">G33+G38+G43+G46+G49+G54</f>
        <v>0</v>
      </c>
      <c r="H32" s="106">
        <f t="shared" si="7"/>
        <v>0</v>
      </c>
      <c r="I32" s="100"/>
    </row>
    <row r="33" spans="1:9" ht="283.5" hidden="1" outlineLevel="2" x14ac:dyDescent="0.25">
      <c r="A33" s="109" t="s">
        <v>130</v>
      </c>
      <c r="B33" s="108" t="s">
        <v>31</v>
      </c>
      <c r="C33" s="108" t="s">
        <v>91</v>
      </c>
      <c r="D33" s="108" t="s">
        <v>680</v>
      </c>
      <c r="E33" s="108"/>
      <c r="F33" s="106">
        <f>F34+F36</f>
        <v>0</v>
      </c>
      <c r="G33" s="106">
        <f t="shared" ref="G33:H33" si="8">G34+G36</f>
        <v>0</v>
      </c>
      <c r="H33" s="106">
        <f t="shared" si="8"/>
        <v>0</v>
      </c>
      <c r="I33" s="100"/>
    </row>
    <row r="34" spans="1:9" ht="110.25" hidden="1" outlineLevel="2" x14ac:dyDescent="0.25">
      <c r="A34" s="10" t="s">
        <v>35</v>
      </c>
      <c r="B34" s="108" t="s">
        <v>31</v>
      </c>
      <c r="C34" s="108" t="s">
        <v>91</v>
      </c>
      <c r="D34" s="108" t="s">
        <v>680</v>
      </c>
      <c r="E34" s="108" t="s">
        <v>36</v>
      </c>
      <c r="F34" s="106">
        <f>F35</f>
        <v>0</v>
      </c>
      <c r="G34" s="106">
        <f t="shared" ref="G34:H34" si="9">G35</f>
        <v>0</v>
      </c>
      <c r="H34" s="106">
        <f t="shared" si="9"/>
        <v>0</v>
      </c>
      <c r="I34" s="100"/>
    </row>
    <row r="35" spans="1:9" ht="47.25" hidden="1" outlineLevel="3" x14ac:dyDescent="0.25">
      <c r="A35" s="109" t="s">
        <v>37</v>
      </c>
      <c r="B35" s="108" t="s">
        <v>31</v>
      </c>
      <c r="C35" s="108" t="s">
        <v>91</v>
      </c>
      <c r="D35" s="108" t="s">
        <v>680</v>
      </c>
      <c r="E35" s="108" t="s">
        <v>38</v>
      </c>
      <c r="F35" s="106"/>
      <c r="G35" s="106"/>
      <c r="H35" s="106"/>
      <c r="I35" s="100"/>
    </row>
    <row r="36" spans="1:9" ht="47.25" hidden="1" outlineLevel="3" x14ac:dyDescent="0.25">
      <c r="A36" s="10" t="s">
        <v>42</v>
      </c>
      <c r="B36" s="108" t="s">
        <v>31</v>
      </c>
      <c r="C36" s="108" t="s">
        <v>91</v>
      </c>
      <c r="D36" s="108" t="s">
        <v>680</v>
      </c>
      <c r="E36" s="108" t="s">
        <v>43</v>
      </c>
      <c r="F36" s="106">
        <f>F37</f>
        <v>0</v>
      </c>
      <c r="G36" s="106">
        <f t="shared" ref="G36:H36" si="10">G37</f>
        <v>0</v>
      </c>
      <c r="H36" s="106">
        <f t="shared" si="10"/>
        <v>0</v>
      </c>
      <c r="I36" s="100"/>
    </row>
    <row r="37" spans="1:9" ht="47.25" hidden="1" outlineLevel="3" x14ac:dyDescent="0.25">
      <c r="A37" s="109" t="s">
        <v>44</v>
      </c>
      <c r="B37" s="108" t="s">
        <v>31</v>
      </c>
      <c r="C37" s="108" t="s">
        <v>91</v>
      </c>
      <c r="D37" s="108" t="s">
        <v>680</v>
      </c>
      <c r="E37" s="108" t="s">
        <v>45</v>
      </c>
      <c r="F37" s="106"/>
      <c r="G37" s="106"/>
      <c r="H37" s="106"/>
      <c r="I37" s="100"/>
    </row>
    <row r="38" spans="1:9" ht="267.75" hidden="1" outlineLevel="2" collapsed="1" x14ac:dyDescent="0.25">
      <c r="A38" s="109" t="s">
        <v>131</v>
      </c>
      <c r="B38" s="108" t="s">
        <v>31</v>
      </c>
      <c r="C38" s="108" t="s">
        <v>91</v>
      </c>
      <c r="D38" s="108" t="s">
        <v>679</v>
      </c>
      <c r="E38" s="108"/>
      <c r="F38" s="106">
        <f>F39+F41</f>
        <v>0</v>
      </c>
      <c r="G38" s="106">
        <f t="shared" ref="G38:H38" si="11">G39+G41</f>
        <v>0</v>
      </c>
      <c r="H38" s="106">
        <f t="shared" si="11"/>
        <v>0</v>
      </c>
      <c r="I38" s="100"/>
    </row>
    <row r="39" spans="1:9" ht="110.25" hidden="1" outlineLevel="2" x14ac:dyDescent="0.25">
      <c r="A39" s="10" t="s">
        <v>35</v>
      </c>
      <c r="B39" s="108" t="s">
        <v>31</v>
      </c>
      <c r="C39" s="108" t="s">
        <v>91</v>
      </c>
      <c r="D39" s="108" t="s">
        <v>679</v>
      </c>
      <c r="E39" s="108" t="s">
        <v>36</v>
      </c>
      <c r="F39" s="106">
        <f>F40</f>
        <v>0</v>
      </c>
      <c r="G39" s="106">
        <f t="shared" ref="G39:H39" si="12">G40</f>
        <v>0</v>
      </c>
      <c r="H39" s="106">
        <f t="shared" si="12"/>
        <v>0</v>
      </c>
      <c r="I39" s="100"/>
    </row>
    <row r="40" spans="1:9" ht="47.25" hidden="1" outlineLevel="3" x14ac:dyDescent="0.25">
      <c r="A40" s="109" t="s">
        <v>37</v>
      </c>
      <c r="B40" s="108" t="s">
        <v>31</v>
      </c>
      <c r="C40" s="108" t="s">
        <v>91</v>
      </c>
      <c r="D40" s="108" t="s">
        <v>679</v>
      </c>
      <c r="E40" s="108" t="s">
        <v>38</v>
      </c>
      <c r="F40" s="106"/>
      <c r="G40" s="106"/>
      <c r="H40" s="106"/>
      <c r="I40" s="100"/>
    </row>
    <row r="41" spans="1:9" ht="47.25" hidden="1" outlineLevel="3" x14ac:dyDescent="0.25">
      <c r="A41" s="10" t="s">
        <v>42</v>
      </c>
      <c r="B41" s="108" t="s">
        <v>31</v>
      </c>
      <c r="C41" s="108" t="s">
        <v>91</v>
      </c>
      <c r="D41" s="108" t="s">
        <v>679</v>
      </c>
      <c r="E41" s="108" t="s">
        <v>43</v>
      </c>
      <c r="F41" s="106">
        <f>F42</f>
        <v>0</v>
      </c>
      <c r="G41" s="106">
        <f t="shared" ref="G41:H41" si="13">G42</f>
        <v>0</v>
      </c>
      <c r="H41" s="106">
        <f t="shared" si="13"/>
        <v>0</v>
      </c>
      <c r="I41" s="100"/>
    </row>
    <row r="42" spans="1:9" ht="47.25" hidden="1" outlineLevel="3" x14ac:dyDescent="0.25">
      <c r="A42" s="109" t="s">
        <v>44</v>
      </c>
      <c r="B42" s="108" t="s">
        <v>31</v>
      </c>
      <c r="C42" s="108" t="s">
        <v>91</v>
      </c>
      <c r="D42" s="108" t="s">
        <v>679</v>
      </c>
      <c r="E42" s="108" t="s">
        <v>45</v>
      </c>
      <c r="F42" s="106"/>
      <c r="G42" s="106"/>
      <c r="H42" s="106"/>
      <c r="I42" s="100"/>
    </row>
    <row r="43" spans="1:9" ht="315" hidden="1" customHeight="1" outlineLevel="2" collapsed="1" x14ac:dyDescent="0.25">
      <c r="A43" s="109" t="s">
        <v>132</v>
      </c>
      <c r="B43" s="108" t="s">
        <v>31</v>
      </c>
      <c r="C43" s="108" t="s">
        <v>91</v>
      </c>
      <c r="D43" s="108" t="s">
        <v>678</v>
      </c>
      <c r="E43" s="108"/>
      <c r="F43" s="106">
        <f>F44</f>
        <v>0</v>
      </c>
      <c r="G43" s="106">
        <f t="shared" ref="G43:H43" si="14">G44</f>
        <v>0</v>
      </c>
      <c r="H43" s="106">
        <f t="shared" si="14"/>
        <v>0</v>
      </c>
      <c r="I43" s="100"/>
    </row>
    <row r="44" spans="1:9" ht="15.75" hidden="1" outlineLevel="2" x14ac:dyDescent="0.25">
      <c r="A44" s="10" t="s">
        <v>121</v>
      </c>
      <c r="B44" s="108" t="s">
        <v>31</v>
      </c>
      <c r="C44" s="108" t="s">
        <v>91</v>
      </c>
      <c r="D44" s="108" t="s">
        <v>678</v>
      </c>
      <c r="E44" s="108" t="s">
        <v>122</v>
      </c>
      <c r="F44" s="106">
        <f>F45</f>
        <v>0</v>
      </c>
      <c r="G44" s="106">
        <f t="shared" ref="G44:H44" si="15">G45</f>
        <v>0</v>
      </c>
      <c r="H44" s="106">
        <f t="shared" si="15"/>
        <v>0</v>
      </c>
      <c r="I44" s="100"/>
    </row>
    <row r="45" spans="1:9" ht="15.75" hidden="1" outlineLevel="3" x14ac:dyDescent="0.25">
      <c r="A45" s="109" t="s">
        <v>133</v>
      </c>
      <c r="B45" s="108" t="s">
        <v>31</v>
      </c>
      <c r="C45" s="108" t="s">
        <v>91</v>
      </c>
      <c r="D45" s="108" t="s">
        <v>678</v>
      </c>
      <c r="E45" s="108" t="s">
        <v>134</v>
      </c>
      <c r="F45" s="106"/>
      <c r="G45" s="106"/>
      <c r="H45" s="106"/>
      <c r="I45" s="100"/>
    </row>
    <row r="46" spans="1:9" ht="63" hidden="1" outlineLevel="2" collapsed="1" x14ac:dyDescent="0.25">
      <c r="A46" s="109" t="s">
        <v>135</v>
      </c>
      <c r="B46" s="108" t="s">
        <v>31</v>
      </c>
      <c r="C46" s="108" t="s">
        <v>91</v>
      </c>
      <c r="D46" s="108" t="s">
        <v>677</v>
      </c>
      <c r="E46" s="108"/>
      <c r="F46" s="106">
        <f>F47</f>
        <v>0</v>
      </c>
      <c r="G46" s="106">
        <f t="shared" ref="G46:H46" si="16">G47</f>
        <v>0</v>
      </c>
      <c r="H46" s="106">
        <f t="shared" si="16"/>
        <v>0</v>
      </c>
      <c r="I46" s="100"/>
    </row>
    <row r="47" spans="1:9" ht="110.25" hidden="1" outlineLevel="2" x14ac:dyDescent="0.25">
      <c r="A47" s="10" t="s">
        <v>35</v>
      </c>
      <c r="B47" s="108" t="s">
        <v>31</v>
      </c>
      <c r="C47" s="108" t="s">
        <v>91</v>
      </c>
      <c r="D47" s="108" t="s">
        <v>677</v>
      </c>
      <c r="E47" s="108" t="s">
        <v>36</v>
      </c>
      <c r="F47" s="106">
        <f>F48</f>
        <v>0</v>
      </c>
      <c r="G47" s="106">
        <f t="shared" ref="G47:H47" si="17">G48</f>
        <v>0</v>
      </c>
      <c r="H47" s="106">
        <f t="shared" si="17"/>
        <v>0</v>
      </c>
      <c r="I47" s="100"/>
    </row>
    <row r="48" spans="1:9" ht="47.25" hidden="1" outlineLevel="3" x14ac:dyDescent="0.25">
      <c r="A48" s="109" t="s">
        <v>37</v>
      </c>
      <c r="B48" s="108" t="s">
        <v>31</v>
      </c>
      <c r="C48" s="108" t="s">
        <v>91</v>
      </c>
      <c r="D48" s="108" t="s">
        <v>677</v>
      </c>
      <c r="E48" s="108" t="s">
        <v>38</v>
      </c>
      <c r="F48" s="106"/>
      <c r="G48" s="106"/>
      <c r="H48" s="106"/>
      <c r="I48" s="100"/>
    </row>
    <row r="49" spans="1:9" ht="47.25" outlineLevel="2" collapsed="1" x14ac:dyDescent="0.25">
      <c r="A49" s="109" t="s">
        <v>41</v>
      </c>
      <c r="B49" s="108" t="s">
        <v>31</v>
      </c>
      <c r="C49" s="108" t="s">
        <v>91</v>
      </c>
      <c r="D49" s="108" t="s">
        <v>676</v>
      </c>
      <c r="E49" s="108"/>
      <c r="F49" s="106">
        <f>F50+F52</f>
        <v>970744.25</v>
      </c>
      <c r="G49" s="106">
        <f t="shared" ref="G49:H49" si="18">G50+G52</f>
        <v>0</v>
      </c>
      <c r="H49" s="106">
        <f t="shared" si="18"/>
        <v>0</v>
      </c>
      <c r="I49" s="100"/>
    </row>
    <row r="50" spans="1:9" ht="110.25" hidden="1" outlineLevel="2" x14ac:dyDescent="0.25">
      <c r="A50" s="10" t="s">
        <v>35</v>
      </c>
      <c r="B50" s="108" t="s">
        <v>31</v>
      </c>
      <c r="C50" s="108" t="s">
        <v>91</v>
      </c>
      <c r="D50" s="108" t="s">
        <v>676</v>
      </c>
      <c r="E50" s="108" t="s">
        <v>36</v>
      </c>
      <c r="F50" s="106">
        <f>F51</f>
        <v>0</v>
      </c>
      <c r="G50" s="106">
        <f t="shared" ref="G50:H50" si="19">G51</f>
        <v>0</v>
      </c>
      <c r="H50" s="106">
        <f t="shared" si="19"/>
        <v>0</v>
      </c>
      <c r="I50" s="100"/>
    </row>
    <row r="51" spans="1:9" ht="47.25" hidden="1" outlineLevel="3" x14ac:dyDescent="0.25">
      <c r="A51" s="109" t="s">
        <v>37</v>
      </c>
      <c r="B51" s="108" t="s">
        <v>31</v>
      </c>
      <c r="C51" s="108" t="s">
        <v>91</v>
      </c>
      <c r="D51" s="108" t="s">
        <v>676</v>
      </c>
      <c r="E51" s="108" t="s">
        <v>38</v>
      </c>
      <c r="F51" s="106"/>
      <c r="G51" s="106"/>
      <c r="H51" s="106"/>
      <c r="I51" s="100"/>
    </row>
    <row r="52" spans="1:9" ht="47.25" outlineLevel="3" x14ac:dyDescent="0.25">
      <c r="A52" s="10" t="s">
        <v>42</v>
      </c>
      <c r="B52" s="108" t="s">
        <v>31</v>
      </c>
      <c r="C52" s="108" t="s">
        <v>91</v>
      </c>
      <c r="D52" s="108" t="s">
        <v>676</v>
      </c>
      <c r="E52" s="108" t="s">
        <v>43</v>
      </c>
      <c r="F52" s="106">
        <f>F53</f>
        <v>970744.25</v>
      </c>
      <c r="G52" s="106">
        <f t="shared" ref="G52:H52" si="20">G53</f>
        <v>0</v>
      </c>
      <c r="H52" s="106">
        <f t="shared" si="20"/>
        <v>0</v>
      </c>
      <c r="I52" s="100"/>
    </row>
    <row r="53" spans="1:9" ht="47.25" outlineLevel="3" x14ac:dyDescent="0.25">
      <c r="A53" s="109" t="s">
        <v>44</v>
      </c>
      <c r="B53" s="108" t="s">
        <v>31</v>
      </c>
      <c r="C53" s="108" t="s">
        <v>91</v>
      </c>
      <c r="D53" s="108" t="s">
        <v>676</v>
      </c>
      <c r="E53" s="108" t="s">
        <v>45</v>
      </c>
      <c r="F53" s="106">
        <v>970744.25</v>
      </c>
      <c r="G53" s="106"/>
      <c r="H53" s="106"/>
      <c r="I53" s="100"/>
    </row>
    <row r="54" spans="1:9" ht="31.5" hidden="1" outlineLevel="2" x14ac:dyDescent="0.25">
      <c r="A54" s="109" t="s">
        <v>46</v>
      </c>
      <c r="B54" s="108" t="s">
        <v>31</v>
      </c>
      <c r="C54" s="108" t="s">
        <v>91</v>
      </c>
      <c r="D54" s="108" t="s">
        <v>670</v>
      </c>
      <c r="E54" s="108"/>
      <c r="F54" s="106">
        <f>F55</f>
        <v>0</v>
      </c>
      <c r="G54" s="106">
        <f t="shared" ref="G54:H54" si="21">G55</f>
        <v>0</v>
      </c>
      <c r="H54" s="106">
        <f t="shared" si="21"/>
        <v>0</v>
      </c>
      <c r="I54" s="100"/>
    </row>
    <row r="55" spans="1:9" ht="26.25" hidden="1" customHeight="1" outlineLevel="2" x14ac:dyDescent="0.25">
      <c r="A55" s="10" t="s">
        <v>47</v>
      </c>
      <c r="B55" s="108" t="s">
        <v>31</v>
      </c>
      <c r="C55" s="108" t="s">
        <v>91</v>
      </c>
      <c r="D55" s="108" t="s">
        <v>670</v>
      </c>
      <c r="E55" s="108" t="s">
        <v>48</v>
      </c>
      <c r="F55" s="106">
        <f>F56</f>
        <v>0</v>
      </c>
      <c r="G55" s="106">
        <f t="shared" ref="G55:H55" si="22">G56</f>
        <v>0</v>
      </c>
      <c r="H55" s="106">
        <f t="shared" si="22"/>
        <v>0</v>
      </c>
      <c r="I55" s="100"/>
    </row>
    <row r="56" spans="1:9" ht="31.5" hidden="1" outlineLevel="3" x14ac:dyDescent="0.25">
      <c r="A56" s="109" t="s">
        <v>49</v>
      </c>
      <c r="B56" s="108" t="s">
        <v>31</v>
      </c>
      <c r="C56" s="108" t="s">
        <v>91</v>
      </c>
      <c r="D56" s="108" t="s">
        <v>670</v>
      </c>
      <c r="E56" s="108" t="s">
        <v>50</v>
      </c>
      <c r="F56" s="106"/>
      <c r="G56" s="106"/>
      <c r="H56" s="106"/>
      <c r="I56" s="100"/>
    </row>
    <row r="57" spans="1:9" ht="63" outlineLevel="3" x14ac:dyDescent="0.25">
      <c r="A57" s="109" t="s">
        <v>787</v>
      </c>
      <c r="B57" s="108" t="s">
        <v>31</v>
      </c>
      <c r="C57" s="108" t="s">
        <v>91</v>
      </c>
      <c r="D57" s="108" t="s">
        <v>788</v>
      </c>
      <c r="E57" s="107"/>
      <c r="F57" s="106">
        <f>F58</f>
        <v>554652</v>
      </c>
      <c r="G57" s="106"/>
      <c r="H57" s="106"/>
      <c r="I57" s="100"/>
    </row>
    <row r="58" spans="1:9" ht="110.25" outlineLevel="3" x14ac:dyDescent="0.25">
      <c r="A58" s="10" t="s">
        <v>35</v>
      </c>
      <c r="B58" s="108" t="s">
        <v>31</v>
      </c>
      <c r="C58" s="108" t="s">
        <v>91</v>
      </c>
      <c r="D58" s="108" t="s">
        <v>788</v>
      </c>
      <c r="E58" s="107">
        <v>100</v>
      </c>
      <c r="F58" s="106">
        <f>F59</f>
        <v>554652</v>
      </c>
      <c r="G58" s="106"/>
      <c r="H58" s="106"/>
      <c r="I58" s="100"/>
    </row>
    <row r="59" spans="1:9" ht="47.25" outlineLevel="3" x14ac:dyDescent="0.25">
      <c r="A59" s="109" t="s">
        <v>37</v>
      </c>
      <c r="B59" s="108" t="s">
        <v>31</v>
      </c>
      <c r="C59" s="108" t="s">
        <v>91</v>
      </c>
      <c r="D59" s="108" t="s">
        <v>788</v>
      </c>
      <c r="E59" s="107">
        <v>120</v>
      </c>
      <c r="F59" s="106">
        <v>554652</v>
      </c>
      <c r="G59" s="106"/>
      <c r="H59" s="106"/>
      <c r="I59" s="100"/>
    </row>
    <row r="60" spans="1:9" ht="20.25" hidden="1" customHeight="1" outlineLevel="1" x14ac:dyDescent="0.25">
      <c r="A60" s="109" t="s">
        <v>136</v>
      </c>
      <c r="B60" s="108" t="s">
        <v>31</v>
      </c>
      <c r="C60" s="108" t="s">
        <v>137</v>
      </c>
      <c r="D60" s="108"/>
      <c r="E60" s="108"/>
      <c r="F60" s="106">
        <f>F61</f>
        <v>0</v>
      </c>
      <c r="G60" s="106">
        <f t="shared" ref="G60:H60" si="23">G61</f>
        <v>0</v>
      </c>
      <c r="H60" s="106">
        <f t="shared" si="23"/>
        <v>0</v>
      </c>
      <c r="I60" s="100"/>
    </row>
    <row r="61" spans="1:9" ht="94.5" hidden="1" outlineLevel="2" x14ac:dyDescent="0.25">
      <c r="A61" s="109" t="s">
        <v>138</v>
      </c>
      <c r="B61" s="108" t="s">
        <v>31</v>
      </c>
      <c r="C61" s="108" t="s">
        <v>137</v>
      </c>
      <c r="D61" s="108" t="s">
        <v>675</v>
      </c>
      <c r="E61" s="108"/>
      <c r="F61" s="106">
        <f>F62</f>
        <v>0</v>
      </c>
      <c r="G61" s="106">
        <f t="shared" ref="G61:H61" si="24">G62</f>
        <v>0</v>
      </c>
      <c r="H61" s="106">
        <f t="shared" si="24"/>
        <v>0</v>
      </c>
      <c r="I61" s="100"/>
    </row>
    <row r="62" spans="1:9" ht="47.25" hidden="1" outlineLevel="2" x14ac:dyDescent="0.25">
      <c r="A62" s="10" t="s">
        <v>42</v>
      </c>
      <c r="B62" s="108" t="s">
        <v>31</v>
      </c>
      <c r="C62" s="108" t="s">
        <v>137</v>
      </c>
      <c r="D62" s="108" t="s">
        <v>675</v>
      </c>
      <c r="E62" s="108" t="s">
        <v>43</v>
      </c>
      <c r="F62" s="106">
        <f>F63</f>
        <v>0</v>
      </c>
      <c r="G62" s="106">
        <f t="shared" ref="G62:H62" si="25">G63</f>
        <v>0</v>
      </c>
      <c r="H62" s="106">
        <f t="shared" si="25"/>
        <v>0</v>
      </c>
      <c r="I62" s="100"/>
    </row>
    <row r="63" spans="1:9" ht="47.25" hidden="1" outlineLevel="3" x14ac:dyDescent="0.25">
      <c r="A63" s="109" t="s">
        <v>44</v>
      </c>
      <c r="B63" s="108" t="s">
        <v>31</v>
      </c>
      <c r="C63" s="108" t="s">
        <v>137</v>
      </c>
      <c r="D63" s="108" t="s">
        <v>675</v>
      </c>
      <c r="E63" s="108" t="s">
        <v>45</v>
      </c>
      <c r="F63" s="106"/>
      <c r="G63" s="106"/>
      <c r="H63" s="106"/>
      <c r="I63" s="100"/>
    </row>
    <row r="64" spans="1:9" ht="78.75" hidden="1" outlineLevel="1" collapsed="1" x14ac:dyDescent="0.25">
      <c r="A64" s="109" t="s">
        <v>109</v>
      </c>
      <c r="B64" s="108" t="s">
        <v>31</v>
      </c>
      <c r="C64" s="108" t="s">
        <v>110</v>
      </c>
      <c r="D64" s="108"/>
      <c r="E64" s="108"/>
      <c r="F64" s="106">
        <f>F65+F70+F73+F78+F81</f>
        <v>0</v>
      </c>
      <c r="G64" s="106">
        <f t="shared" ref="G64:H64" si="26">G65+G70+G73+G78+G81</f>
        <v>0</v>
      </c>
      <c r="H64" s="106">
        <f t="shared" si="26"/>
        <v>0</v>
      </c>
      <c r="I64" s="100"/>
    </row>
    <row r="65" spans="1:9" ht="47.25" hidden="1" outlineLevel="2" x14ac:dyDescent="0.25">
      <c r="A65" s="109" t="s">
        <v>41</v>
      </c>
      <c r="B65" s="108" t="s">
        <v>31</v>
      </c>
      <c r="C65" s="108" t="s">
        <v>110</v>
      </c>
      <c r="D65" s="108" t="s">
        <v>687</v>
      </c>
      <c r="E65" s="108"/>
      <c r="F65" s="106">
        <f>F66+F68</f>
        <v>0</v>
      </c>
      <c r="G65" s="106">
        <f t="shared" ref="G65:H65" si="27">G66+G68</f>
        <v>0</v>
      </c>
      <c r="H65" s="106">
        <f t="shared" si="27"/>
        <v>0</v>
      </c>
      <c r="I65" s="100"/>
    </row>
    <row r="66" spans="1:9" ht="110.25" hidden="1" outlineLevel="2" x14ac:dyDescent="0.25">
      <c r="A66" s="10" t="s">
        <v>35</v>
      </c>
      <c r="B66" s="108" t="s">
        <v>31</v>
      </c>
      <c r="C66" s="108" t="s">
        <v>110</v>
      </c>
      <c r="D66" s="108" t="s">
        <v>687</v>
      </c>
      <c r="E66" s="108" t="s">
        <v>36</v>
      </c>
      <c r="F66" s="106">
        <f>F67</f>
        <v>0</v>
      </c>
      <c r="G66" s="106">
        <f t="shared" ref="G66:H66" si="28">G67</f>
        <v>0</v>
      </c>
      <c r="H66" s="106">
        <f t="shared" si="28"/>
        <v>0</v>
      </c>
      <c r="I66" s="100"/>
    </row>
    <row r="67" spans="1:9" ht="47.25" hidden="1" outlineLevel="3" x14ac:dyDescent="0.25">
      <c r="A67" s="109" t="s">
        <v>37</v>
      </c>
      <c r="B67" s="108" t="s">
        <v>31</v>
      </c>
      <c r="C67" s="108" t="s">
        <v>110</v>
      </c>
      <c r="D67" s="108" t="s">
        <v>687</v>
      </c>
      <c r="E67" s="108" t="s">
        <v>38</v>
      </c>
      <c r="F67" s="106"/>
      <c r="G67" s="106"/>
      <c r="H67" s="106"/>
      <c r="I67" s="100"/>
    </row>
    <row r="68" spans="1:9" ht="47.25" hidden="1" outlineLevel="3" x14ac:dyDescent="0.25">
      <c r="A68" s="10" t="s">
        <v>42</v>
      </c>
      <c r="B68" s="108" t="s">
        <v>31</v>
      </c>
      <c r="C68" s="108" t="s">
        <v>110</v>
      </c>
      <c r="D68" s="108" t="s">
        <v>687</v>
      </c>
      <c r="E68" s="108" t="s">
        <v>43</v>
      </c>
      <c r="F68" s="106">
        <f>F69</f>
        <v>0</v>
      </c>
      <c r="G68" s="106">
        <f t="shared" ref="G68:H68" si="29">G69</f>
        <v>0</v>
      </c>
      <c r="H68" s="106">
        <f t="shared" si="29"/>
        <v>0</v>
      </c>
      <c r="I68" s="100"/>
    </row>
    <row r="69" spans="1:9" ht="47.25" hidden="1" outlineLevel="3" x14ac:dyDescent="0.25">
      <c r="A69" s="109" t="s">
        <v>44</v>
      </c>
      <c r="B69" s="108" t="s">
        <v>31</v>
      </c>
      <c r="C69" s="108" t="s">
        <v>110</v>
      </c>
      <c r="D69" s="108" t="s">
        <v>687</v>
      </c>
      <c r="E69" s="108" t="s">
        <v>45</v>
      </c>
      <c r="F69" s="106"/>
      <c r="G69" s="106"/>
      <c r="H69" s="106"/>
      <c r="I69" s="100"/>
    </row>
    <row r="70" spans="1:9" ht="31.5" hidden="1" outlineLevel="2" collapsed="1" x14ac:dyDescent="0.25">
      <c r="A70" s="109" t="s">
        <v>46</v>
      </c>
      <c r="B70" s="108" t="s">
        <v>31</v>
      </c>
      <c r="C70" s="108" t="s">
        <v>110</v>
      </c>
      <c r="D70" s="108" t="s">
        <v>686</v>
      </c>
      <c r="E70" s="108"/>
      <c r="F70" s="106">
        <f>F71</f>
        <v>0</v>
      </c>
      <c r="G70" s="106">
        <f t="shared" ref="G70:H70" si="30">G71</f>
        <v>0</v>
      </c>
      <c r="H70" s="106">
        <f t="shared" si="30"/>
        <v>0</v>
      </c>
      <c r="I70" s="100"/>
    </row>
    <row r="71" spans="1:9" ht="24" hidden="1" customHeight="1" outlineLevel="2" x14ac:dyDescent="0.25">
      <c r="A71" s="10" t="s">
        <v>47</v>
      </c>
      <c r="B71" s="108" t="s">
        <v>31</v>
      </c>
      <c r="C71" s="108" t="s">
        <v>110</v>
      </c>
      <c r="D71" s="108" t="s">
        <v>686</v>
      </c>
      <c r="E71" s="108" t="s">
        <v>48</v>
      </c>
      <c r="F71" s="106">
        <f>F72</f>
        <v>0</v>
      </c>
      <c r="G71" s="106">
        <f t="shared" ref="G71:H71" si="31">G72</f>
        <v>0</v>
      </c>
      <c r="H71" s="106">
        <f t="shared" si="31"/>
        <v>0</v>
      </c>
      <c r="I71" s="100"/>
    </row>
    <row r="72" spans="1:9" ht="31.5" hidden="1" outlineLevel="3" x14ac:dyDescent="0.25">
      <c r="A72" s="109" t="s">
        <v>49</v>
      </c>
      <c r="B72" s="108" t="s">
        <v>31</v>
      </c>
      <c r="C72" s="108" t="s">
        <v>110</v>
      </c>
      <c r="D72" s="108" t="s">
        <v>686</v>
      </c>
      <c r="E72" s="108" t="s">
        <v>50</v>
      </c>
      <c r="F72" s="106"/>
      <c r="G72" s="106"/>
      <c r="H72" s="106"/>
      <c r="I72" s="100"/>
    </row>
    <row r="73" spans="1:9" ht="47.25" hidden="1" outlineLevel="2" collapsed="1" x14ac:dyDescent="0.25">
      <c r="A73" s="109" t="s">
        <v>41</v>
      </c>
      <c r="B73" s="108" t="s">
        <v>31</v>
      </c>
      <c r="C73" s="108" t="s">
        <v>110</v>
      </c>
      <c r="D73" s="108" t="s">
        <v>625</v>
      </c>
      <c r="E73" s="108"/>
      <c r="F73" s="106">
        <f>F74+F76</f>
        <v>0</v>
      </c>
      <c r="G73" s="106">
        <f t="shared" ref="G73:H73" si="32">G74+G76</f>
        <v>0</v>
      </c>
      <c r="H73" s="106">
        <f t="shared" si="32"/>
        <v>0</v>
      </c>
      <c r="I73" s="100"/>
    </row>
    <row r="74" spans="1:9" ht="110.25" hidden="1" outlineLevel="2" x14ac:dyDescent="0.25">
      <c r="A74" s="10" t="s">
        <v>35</v>
      </c>
      <c r="B74" s="108" t="s">
        <v>31</v>
      </c>
      <c r="C74" s="108" t="s">
        <v>110</v>
      </c>
      <c r="D74" s="108" t="s">
        <v>625</v>
      </c>
      <c r="E74" s="108" t="s">
        <v>36</v>
      </c>
      <c r="F74" s="106">
        <f>F75</f>
        <v>0</v>
      </c>
      <c r="G74" s="106">
        <f t="shared" ref="G74:H74" si="33">G75</f>
        <v>0</v>
      </c>
      <c r="H74" s="106">
        <f t="shared" si="33"/>
        <v>0</v>
      </c>
      <c r="I74" s="100"/>
    </row>
    <row r="75" spans="1:9" ht="47.25" hidden="1" outlineLevel="3" x14ac:dyDescent="0.25">
      <c r="A75" s="109" t="s">
        <v>37</v>
      </c>
      <c r="B75" s="108" t="s">
        <v>31</v>
      </c>
      <c r="C75" s="108" t="s">
        <v>110</v>
      </c>
      <c r="D75" s="108" t="s">
        <v>625</v>
      </c>
      <c r="E75" s="108" t="s">
        <v>38</v>
      </c>
      <c r="F75" s="106"/>
      <c r="G75" s="106"/>
      <c r="H75" s="106"/>
      <c r="I75" s="100"/>
    </row>
    <row r="76" spans="1:9" ht="47.25" hidden="1" outlineLevel="3" x14ac:dyDescent="0.25">
      <c r="A76" s="10" t="s">
        <v>42</v>
      </c>
      <c r="B76" s="108" t="s">
        <v>31</v>
      </c>
      <c r="C76" s="108" t="s">
        <v>110</v>
      </c>
      <c r="D76" s="108" t="s">
        <v>625</v>
      </c>
      <c r="E76" s="108" t="s">
        <v>43</v>
      </c>
      <c r="F76" s="106">
        <f>F77</f>
        <v>0</v>
      </c>
      <c r="G76" s="106">
        <f t="shared" ref="G76:H76" si="34">G77</f>
        <v>0</v>
      </c>
      <c r="H76" s="106">
        <f t="shared" si="34"/>
        <v>0</v>
      </c>
      <c r="I76" s="100"/>
    </row>
    <row r="77" spans="1:9" ht="47.25" hidden="1" outlineLevel="3" x14ac:dyDescent="0.25">
      <c r="A77" s="109" t="s">
        <v>44</v>
      </c>
      <c r="B77" s="108" t="s">
        <v>31</v>
      </c>
      <c r="C77" s="108" t="s">
        <v>110</v>
      </c>
      <c r="D77" s="108" t="s">
        <v>625</v>
      </c>
      <c r="E77" s="108" t="s">
        <v>45</v>
      </c>
      <c r="F77" s="106"/>
      <c r="G77" s="106"/>
      <c r="H77" s="106"/>
      <c r="I77" s="100"/>
    </row>
    <row r="78" spans="1:9" ht="63" hidden="1" outlineLevel="2" collapsed="1" x14ac:dyDescent="0.25">
      <c r="A78" s="109" t="s">
        <v>212</v>
      </c>
      <c r="B78" s="108" t="s">
        <v>31</v>
      </c>
      <c r="C78" s="108" t="s">
        <v>110</v>
      </c>
      <c r="D78" s="108" t="s">
        <v>624</v>
      </c>
      <c r="E78" s="108"/>
      <c r="F78" s="106">
        <f>F79</f>
        <v>0</v>
      </c>
      <c r="G78" s="106">
        <f t="shared" ref="G78:H78" si="35">G79</f>
        <v>0</v>
      </c>
      <c r="H78" s="106">
        <f t="shared" si="35"/>
        <v>0</v>
      </c>
      <c r="I78" s="100"/>
    </row>
    <row r="79" spans="1:9" ht="110.25" hidden="1" outlineLevel="2" x14ac:dyDescent="0.25">
      <c r="A79" s="10" t="s">
        <v>35</v>
      </c>
      <c r="B79" s="108" t="s">
        <v>31</v>
      </c>
      <c r="C79" s="108" t="s">
        <v>110</v>
      </c>
      <c r="D79" s="108" t="s">
        <v>624</v>
      </c>
      <c r="E79" s="108" t="s">
        <v>36</v>
      </c>
      <c r="F79" s="106">
        <f>F80</f>
        <v>0</v>
      </c>
      <c r="G79" s="106">
        <f t="shared" ref="G79:H79" si="36">G80</f>
        <v>0</v>
      </c>
      <c r="H79" s="106">
        <f t="shared" si="36"/>
        <v>0</v>
      </c>
      <c r="I79" s="100"/>
    </row>
    <row r="80" spans="1:9" ht="47.25" hidden="1" outlineLevel="3" x14ac:dyDescent="0.25">
      <c r="A80" s="109" t="s">
        <v>37</v>
      </c>
      <c r="B80" s="108" t="s">
        <v>31</v>
      </c>
      <c r="C80" s="108" t="s">
        <v>110</v>
      </c>
      <c r="D80" s="108" t="s">
        <v>624</v>
      </c>
      <c r="E80" s="108" t="s">
        <v>38</v>
      </c>
      <c r="F80" s="106"/>
      <c r="G80" s="106"/>
      <c r="H80" s="106"/>
      <c r="I80" s="100"/>
    </row>
    <row r="81" spans="1:9" ht="31.5" hidden="1" outlineLevel="2" collapsed="1" x14ac:dyDescent="0.25">
      <c r="A81" s="109" t="s">
        <v>46</v>
      </c>
      <c r="B81" s="108" t="s">
        <v>31</v>
      </c>
      <c r="C81" s="108" t="s">
        <v>110</v>
      </c>
      <c r="D81" s="108" t="s">
        <v>623</v>
      </c>
      <c r="E81" s="108"/>
      <c r="F81" s="106">
        <f>F82</f>
        <v>0</v>
      </c>
      <c r="G81" s="106">
        <f t="shared" ref="G81:H81" si="37">G82</f>
        <v>0</v>
      </c>
      <c r="H81" s="106">
        <f t="shared" si="37"/>
        <v>0</v>
      </c>
      <c r="I81" s="100"/>
    </row>
    <row r="82" spans="1:9" ht="26.25" hidden="1" customHeight="1" outlineLevel="2" x14ac:dyDescent="0.25">
      <c r="A82" s="10" t="s">
        <v>47</v>
      </c>
      <c r="B82" s="108" t="s">
        <v>31</v>
      </c>
      <c r="C82" s="108" t="s">
        <v>110</v>
      </c>
      <c r="D82" s="108" t="s">
        <v>623</v>
      </c>
      <c r="E82" s="108" t="s">
        <v>48</v>
      </c>
      <c r="F82" s="106">
        <f>F83</f>
        <v>0</v>
      </c>
      <c r="G82" s="106">
        <f t="shared" ref="G82:H82" si="38">G83</f>
        <v>0</v>
      </c>
      <c r="H82" s="106">
        <f t="shared" si="38"/>
        <v>0</v>
      </c>
      <c r="I82" s="100"/>
    </row>
    <row r="83" spans="1:9" ht="31.5" hidden="1" outlineLevel="3" x14ac:dyDescent="0.25">
      <c r="A83" s="109" t="s">
        <v>49</v>
      </c>
      <c r="B83" s="108" t="s">
        <v>31</v>
      </c>
      <c r="C83" s="108" t="s">
        <v>110</v>
      </c>
      <c r="D83" s="108" t="s">
        <v>623</v>
      </c>
      <c r="E83" s="108" t="s">
        <v>50</v>
      </c>
      <c r="F83" s="106"/>
      <c r="G83" s="106"/>
      <c r="H83" s="106"/>
      <c r="I83" s="100"/>
    </row>
    <row r="84" spans="1:9" ht="15.75" outlineLevel="1" collapsed="1" x14ac:dyDescent="0.25">
      <c r="A84" s="109" t="s">
        <v>111</v>
      </c>
      <c r="B84" s="108" t="s">
        <v>31</v>
      </c>
      <c r="C84" s="108" t="s">
        <v>112</v>
      </c>
      <c r="D84" s="108"/>
      <c r="E84" s="108"/>
      <c r="F84" s="106">
        <f>F85</f>
        <v>-379000</v>
      </c>
      <c r="G84" s="106">
        <f t="shared" ref="G84:H84" si="39">G85</f>
        <v>0</v>
      </c>
      <c r="H84" s="106">
        <f t="shared" si="39"/>
        <v>0</v>
      </c>
      <c r="I84" s="100"/>
    </row>
    <row r="85" spans="1:9" ht="31.5" outlineLevel="2" x14ac:dyDescent="0.25">
      <c r="A85" s="109" t="s">
        <v>113</v>
      </c>
      <c r="B85" s="108" t="s">
        <v>31</v>
      </c>
      <c r="C85" s="108" t="s">
        <v>112</v>
      </c>
      <c r="D85" s="108" t="s">
        <v>629</v>
      </c>
      <c r="E85" s="108"/>
      <c r="F85" s="106">
        <f>F86</f>
        <v>-379000</v>
      </c>
      <c r="G85" s="106">
        <f t="shared" ref="G85:H85" si="40">G86</f>
        <v>0</v>
      </c>
      <c r="H85" s="106">
        <f t="shared" si="40"/>
        <v>0</v>
      </c>
      <c r="I85" s="100"/>
    </row>
    <row r="86" spans="1:9" ht="15.75" outlineLevel="2" x14ac:dyDescent="0.25">
      <c r="A86" s="10" t="s">
        <v>47</v>
      </c>
      <c r="B86" s="108" t="s">
        <v>31</v>
      </c>
      <c r="C86" s="108" t="s">
        <v>112</v>
      </c>
      <c r="D86" s="108" t="s">
        <v>629</v>
      </c>
      <c r="E86" s="108" t="s">
        <v>48</v>
      </c>
      <c r="F86" s="106">
        <f>F87</f>
        <v>-379000</v>
      </c>
      <c r="G86" s="106">
        <f t="shared" ref="G86:H86" si="41">G87</f>
        <v>0</v>
      </c>
      <c r="H86" s="106">
        <f t="shared" si="41"/>
        <v>0</v>
      </c>
      <c r="I86" s="100"/>
    </row>
    <row r="87" spans="1:9" ht="15.75" outlineLevel="3" x14ac:dyDescent="0.25">
      <c r="A87" s="109" t="s">
        <v>114</v>
      </c>
      <c r="B87" s="108" t="s">
        <v>31</v>
      </c>
      <c r="C87" s="108" t="s">
        <v>112</v>
      </c>
      <c r="D87" s="108" t="s">
        <v>629</v>
      </c>
      <c r="E87" s="108" t="s">
        <v>115</v>
      </c>
      <c r="F87" s="106">
        <v>-379000</v>
      </c>
      <c r="G87" s="106"/>
      <c r="H87" s="106"/>
      <c r="I87" s="100"/>
    </row>
    <row r="88" spans="1:9" ht="31.5" outlineLevel="1" x14ac:dyDescent="0.25">
      <c r="A88" s="109" t="s">
        <v>99</v>
      </c>
      <c r="B88" s="108" t="s">
        <v>31</v>
      </c>
      <c r="C88" s="108" t="s">
        <v>100</v>
      </c>
      <c r="D88" s="108"/>
      <c r="E88" s="108"/>
      <c r="F88" s="106">
        <f>F89+F92+F95+F100+F106+F103+I103+F109</f>
        <v>236424</v>
      </c>
      <c r="G88" s="106">
        <f t="shared" ref="G88:H88" si="42">G89+G92+G95+G100+G106</f>
        <v>0</v>
      </c>
      <c r="H88" s="106">
        <f t="shared" si="42"/>
        <v>0</v>
      </c>
      <c r="I88" s="100"/>
    </row>
    <row r="89" spans="1:9" ht="47.25" hidden="1" outlineLevel="2" x14ac:dyDescent="0.25">
      <c r="A89" s="109" t="s">
        <v>139</v>
      </c>
      <c r="B89" s="108" t="s">
        <v>31</v>
      </c>
      <c r="C89" s="108" t="s">
        <v>100</v>
      </c>
      <c r="D89" s="108" t="s">
        <v>674</v>
      </c>
      <c r="E89" s="108"/>
      <c r="F89" s="106">
        <f>F90</f>
        <v>0</v>
      </c>
      <c r="G89" s="106">
        <f t="shared" ref="G89:H90" si="43">G90</f>
        <v>0</v>
      </c>
      <c r="H89" s="106">
        <f t="shared" si="43"/>
        <v>0</v>
      </c>
      <c r="I89" s="100"/>
    </row>
    <row r="90" spans="1:9" ht="63" hidden="1" outlineLevel="2" x14ac:dyDescent="0.25">
      <c r="A90" s="10" t="s">
        <v>57</v>
      </c>
      <c r="B90" s="108" t="s">
        <v>31</v>
      </c>
      <c r="C90" s="108" t="s">
        <v>100</v>
      </c>
      <c r="D90" s="108" t="s">
        <v>674</v>
      </c>
      <c r="E90" s="108" t="s">
        <v>58</v>
      </c>
      <c r="F90" s="106">
        <f>F91</f>
        <v>0</v>
      </c>
      <c r="G90" s="106">
        <f t="shared" si="43"/>
        <v>0</v>
      </c>
      <c r="H90" s="106">
        <f t="shared" si="43"/>
        <v>0</v>
      </c>
      <c r="I90" s="100"/>
    </row>
    <row r="91" spans="1:9" ht="15.75" hidden="1" outlineLevel="3" x14ac:dyDescent="0.25">
      <c r="A91" s="109" t="s">
        <v>59</v>
      </c>
      <c r="B91" s="108" t="s">
        <v>31</v>
      </c>
      <c r="C91" s="108" t="s">
        <v>100</v>
      </c>
      <c r="D91" s="108" t="s">
        <v>674</v>
      </c>
      <c r="E91" s="108" t="s">
        <v>60</v>
      </c>
      <c r="F91" s="106"/>
      <c r="G91" s="106"/>
      <c r="H91" s="106"/>
      <c r="I91" s="100"/>
    </row>
    <row r="92" spans="1:9" ht="31.5" outlineLevel="2" collapsed="1" x14ac:dyDescent="0.25">
      <c r="A92" s="109" t="s">
        <v>140</v>
      </c>
      <c r="B92" s="108" t="s">
        <v>31</v>
      </c>
      <c r="C92" s="108" t="s">
        <v>100</v>
      </c>
      <c r="D92" s="108" t="s">
        <v>673</v>
      </c>
      <c r="E92" s="108"/>
      <c r="F92" s="106">
        <f>F93</f>
        <v>14000</v>
      </c>
      <c r="G92" s="106">
        <f t="shared" ref="G92:H93" si="44">G93</f>
        <v>0</v>
      </c>
      <c r="H92" s="106">
        <f t="shared" si="44"/>
        <v>0</v>
      </c>
      <c r="I92" s="100"/>
    </row>
    <row r="93" spans="1:9" ht="30.75" customHeight="1" outlineLevel="2" x14ac:dyDescent="0.25">
      <c r="A93" s="10" t="s">
        <v>47</v>
      </c>
      <c r="B93" s="108" t="s">
        <v>31</v>
      </c>
      <c r="C93" s="108" t="s">
        <v>100</v>
      </c>
      <c r="D93" s="108" t="s">
        <v>673</v>
      </c>
      <c r="E93" s="108" t="s">
        <v>48</v>
      </c>
      <c r="F93" s="106">
        <f>F94</f>
        <v>14000</v>
      </c>
      <c r="G93" s="106">
        <f t="shared" si="44"/>
        <v>0</v>
      </c>
      <c r="H93" s="106">
        <f t="shared" si="44"/>
        <v>0</v>
      </c>
      <c r="I93" s="100"/>
    </row>
    <row r="94" spans="1:9" ht="31.5" outlineLevel="3" x14ac:dyDescent="0.25">
      <c r="A94" s="109" t="s">
        <v>49</v>
      </c>
      <c r="B94" s="108" t="s">
        <v>31</v>
      </c>
      <c r="C94" s="108" t="s">
        <v>100</v>
      </c>
      <c r="D94" s="108" t="s">
        <v>673</v>
      </c>
      <c r="E94" s="108" t="s">
        <v>50</v>
      </c>
      <c r="F94" s="106">
        <v>14000</v>
      </c>
      <c r="G94" s="106"/>
      <c r="H94" s="106"/>
      <c r="I94" s="100"/>
    </row>
    <row r="95" spans="1:9" ht="47.25" hidden="1" outlineLevel="2" x14ac:dyDescent="0.25">
      <c r="A95" s="109" t="s">
        <v>41</v>
      </c>
      <c r="B95" s="108" t="s">
        <v>31</v>
      </c>
      <c r="C95" s="108" t="s">
        <v>100</v>
      </c>
      <c r="D95" s="108" t="s">
        <v>692</v>
      </c>
      <c r="E95" s="108"/>
      <c r="F95" s="106">
        <f>F96+F98</f>
        <v>0</v>
      </c>
      <c r="G95" s="106">
        <f t="shared" ref="G95:H95" si="45">G96+G98</f>
        <v>0</v>
      </c>
      <c r="H95" s="106">
        <f t="shared" si="45"/>
        <v>0</v>
      </c>
      <c r="I95" s="100"/>
    </row>
    <row r="96" spans="1:9" ht="110.25" hidden="1" outlineLevel="2" x14ac:dyDescent="0.25">
      <c r="A96" s="10" t="s">
        <v>35</v>
      </c>
      <c r="B96" s="108" t="s">
        <v>31</v>
      </c>
      <c r="C96" s="108" t="s">
        <v>100</v>
      </c>
      <c r="D96" s="108" t="s">
        <v>692</v>
      </c>
      <c r="E96" s="108" t="s">
        <v>36</v>
      </c>
      <c r="F96" s="106">
        <f>F97</f>
        <v>0</v>
      </c>
      <c r="G96" s="106">
        <f t="shared" ref="G96:H96" si="46">G97</f>
        <v>0</v>
      </c>
      <c r="H96" s="106">
        <f t="shared" si="46"/>
        <v>0</v>
      </c>
      <c r="I96" s="100"/>
    </row>
    <row r="97" spans="1:9" ht="47.25" hidden="1" outlineLevel="3" x14ac:dyDescent="0.25">
      <c r="A97" s="109" t="s">
        <v>37</v>
      </c>
      <c r="B97" s="108" t="s">
        <v>31</v>
      </c>
      <c r="C97" s="108" t="s">
        <v>100</v>
      </c>
      <c r="D97" s="108" t="s">
        <v>692</v>
      </c>
      <c r="E97" s="108" t="s">
        <v>38</v>
      </c>
      <c r="F97" s="106"/>
      <c r="G97" s="106"/>
      <c r="H97" s="106"/>
      <c r="I97" s="100"/>
    </row>
    <row r="98" spans="1:9" ht="47.25" hidden="1" outlineLevel="3" x14ac:dyDescent="0.25">
      <c r="A98" s="10" t="s">
        <v>42</v>
      </c>
      <c r="B98" s="108" t="s">
        <v>31</v>
      </c>
      <c r="C98" s="108" t="s">
        <v>100</v>
      </c>
      <c r="D98" s="108" t="s">
        <v>692</v>
      </c>
      <c r="E98" s="108" t="s">
        <v>43</v>
      </c>
      <c r="F98" s="106">
        <f>F99</f>
        <v>0</v>
      </c>
      <c r="G98" s="106">
        <f t="shared" ref="G98:H98" si="47">G99</f>
        <v>0</v>
      </c>
      <c r="H98" s="106">
        <f t="shared" si="47"/>
        <v>0</v>
      </c>
      <c r="I98" s="100"/>
    </row>
    <row r="99" spans="1:9" ht="47.25" hidden="1" outlineLevel="3" x14ac:dyDescent="0.25">
      <c r="A99" s="109" t="s">
        <v>44</v>
      </c>
      <c r="B99" s="108" t="s">
        <v>31</v>
      </c>
      <c r="C99" s="108" t="s">
        <v>100</v>
      </c>
      <c r="D99" s="108" t="s">
        <v>692</v>
      </c>
      <c r="E99" s="108" t="s">
        <v>45</v>
      </c>
      <c r="F99" s="106"/>
      <c r="G99" s="106"/>
      <c r="H99" s="106"/>
      <c r="I99" s="100"/>
    </row>
    <row r="100" spans="1:9" ht="31.5" hidden="1" outlineLevel="2" collapsed="1" x14ac:dyDescent="0.25">
      <c r="A100" s="109" t="s">
        <v>46</v>
      </c>
      <c r="B100" s="108" t="s">
        <v>31</v>
      </c>
      <c r="C100" s="108" t="s">
        <v>100</v>
      </c>
      <c r="D100" s="108" t="s">
        <v>691</v>
      </c>
      <c r="E100" s="108"/>
      <c r="F100" s="106">
        <f>F101</f>
        <v>0</v>
      </c>
      <c r="G100" s="106">
        <f t="shared" ref="G100:H100" si="48">G101</f>
        <v>0</v>
      </c>
      <c r="H100" s="106">
        <f t="shared" si="48"/>
        <v>0</v>
      </c>
      <c r="I100" s="100"/>
    </row>
    <row r="101" spans="1:9" ht="36.75" hidden="1" customHeight="1" outlineLevel="2" x14ac:dyDescent="0.25">
      <c r="A101" s="10" t="s">
        <v>47</v>
      </c>
      <c r="B101" s="108" t="s">
        <v>31</v>
      </c>
      <c r="C101" s="108" t="s">
        <v>100</v>
      </c>
      <c r="D101" s="108" t="s">
        <v>691</v>
      </c>
      <c r="E101" s="108" t="s">
        <v>48</v>
      </c>
      <c r="F101" s="106">
        <f>F102</f>
        <v>0</v>
      </c>
      <c r="G101" s="106">
        <f t="shared" ref="G101:H101" si="49">G102</f>
        <v>0</v>
      </c>
      <c r="H101" s="106">
        <f t="shared" si="49"/>
        <v>0</v>
      </c>
      <c r="I101" s="100"/>
    </row>
    <row r="102" spans="1:9" ht="31.5" hidden="1" outlineLevel="3" x14ac:dyDescent="0.25">
      <c r="A102" s="109" t="s">
        <v>49</v>
      </c>
      <c r="B102" s="108" t="s">
        <v>31</v>
      </c>
      <c r="C102" s="108" t="s">
        <v>100</v>
      </c>
      <c r="D102" s="108" t="s">
        <v>691</v>
      </c>
      <c r="E102" s="108" t="s">
        <v>50</v>
      </c>
      <c r="F102" s="106"/>
      <c r="G102" s="106"/>
      <c r="H102" s="106"/>
      <c r="I102" s="100"/>
    </row>
    <row r="103" spans="1:9" ht="63" outlineLevel="3" x14ac:dyDescent="0.25">
      <c r="A103" s="109" t="s">
        <v>787</v>
      </c>
      <c r="B103" s="108" t="s">
        <v>31</v>
      </c>
      <c r="C103" s="108" t="s">
        <v>100</v>
      </c>
      <c r="D103" s="108" t="s">
        <v>788</v>
      </c>
      <c r="E103" s="108"/>
      <c r="F103" s="106">
        <f>F104</f>
        <v>210924</v>
      </c>
      <c r="G103" s="106"/>
      <c r="H103" s="106"/>
      <c r="I103" s="100"/>
    </row>
    <row r="104" spans="1:9" ht="110.25" outlineLevel="3" x14ac:dyDescent="0.25">
      <c r="A104" s="10" t="s">
        <v>35</v>
      </c>
      <c r="B104" s="108" t="s">
        <v>31</v>
      </c>
      <c r="C104" s="108" t="s">
        <v>100</v>
      </c>
      <c r="D104" s="108" t="s">
        <v>788</v>
      </c>
      <c r="E104" s="108" t="s">
        <v>36</v>
      </c>
      <c r="F104" s="106">
        <f>F105</f>
        <v>210924</v>
      </c>
      <c r="G104" s="106"/>
      <c r="H104" s="106"/>
      <c r="I104" s="100"/>
    </row>
    <row r="105" spans="1:9" ht="47.25" outlineLevel="3" x14ac:dyDescent="0.25">
      <c r="A105" s="109" t="s">
        <v>37</v>
      </c>
      <c r="B105" s="108" t="s">
        <v>31</v>
      </c>
      <c r="C105" s="108" t="s">
        <v>100</v>
      </c>
      <c r="D105" s="108" t="s">
        <v>788</v>
      </c>
      <c r="E105" s="108" t="s">
        <v>38</v>
      </c>
      <c r="F105" s="106">
        <f>27342+183582</f>
        <v>210924</v>
      </c>
      <c r="G105" s="106"/>
      <c r="H105" s="106"/>
      <c r="I105" s="100"/>
    </row>
    <row r="106" spans="1:9" ht="15.75" hidden="1" outlineLevel="2" x14ac:dyDescent="0.25">
      <c r="A106" s="109" t="s">
        <v>116</v>
      </c>
      <c r="B106" s="108" t="s">
        <v>31</v>
      </c>
      <c r="C106" s="108" t="s">
        <v>100</v>
      </c>
      <c r="D106" s="108" t="s">
        <v>685</v>
      </c>
      <c r="E106" s="108"/>
      <c r="F106" s="106">
        <f>F107</f>
        <v>0</v>
      </c>
      <c r="G106" s="106">
        <f t="shared" ref="G106:H106" si="50">G107</f>
        <v>0</v>
      </c>
      <c r="H106" s="106">
        <f t="shared" si="50"/>
        <v>0</v>
      </c>
      <c r="I106" s="100"/>
    </row>
    <row r="107" spans="1:9" ht="15.75" hidden="1" outlineLevel="2" x14ac:dyDescent="0.25">
      <c r="A107" s="10" t="s">
        <v>47</v>
      </c>
      <c r="B107" s="108" t="s">
        <v>31</v>
      </c>
      <c r="C107" s="108" t="s">
        <v>100</v>
      </c>
      <c r="D107" s="108" t="s">
        <v>685</v>
      </c>
      <c r="E107" s="108" t="s">
        <v>48</v>
      </c>
      <c r="F107" s="106">
        <f>F108</f>
        <v>0</v>
      </c>
      <c r="G107" s="106">
        <f>G108</f>
        <v>0</v>
      </c>
      <c r="H107" s="106">
        <f>H108</f>
        <v>0</v>
      </c>
      <c r="I107" s="100"/>
    </row>
    <row r="108" spans="1:9" ht="15.75" hidden="1" outlineLevel="3" x14ac:dyDescent="0.25">
      <c r="A108" s="109" t="s">
        <v>114</v>
      </c>
      <c r="B108" s="108" t="s">
        <v>31</v>
      </c>
      <c r="C108" s="108" t="s">
        <v>100</v>
      </c>
      <c r="D108" s="108" t="s">
        <v>685</v>
      </c>
      <c r="E108" s="108" t="s">
        <v>115</v>
      </c>
      <c r="F108" s="106"/>
      <c r="G108" s="106"/>
      <c r="H108" s="106"/>
      <c r="I108" s="100"/>
    </row>
    <row r="109" spans="1:9" ht="31.5" outlineLevel="3" x14ac:dyDescent="0.25">
      <c r="A109" s="109" t="s">
        <v>113</v>
      </c>
      <c r="B109" s="108" t="s">
        <v>31</v>
      </c>
      <c r="C109" s="108" t="s">
        <v>100</v>
      </c>
      <c r="D109" s="108" t="s">
        <v>629</v>
      </c>
      <c r="E109" s="108"/>
      <c r="F109" s="106">
        <f>F110</f>
        <v>11500</v>
      </c>
      <c r="G109" s="106"/>
      <c r="H109" s="106"/>
      <c r="I109" s="100"/>
    </row>
    <row r="110" spans="1:9" ht="15.75" outlineLevel="3" x14ac:dyDescent="0.25">
      <c r="A110" s="10" t="s">
        <v>47</v>
      </c>
      <c r="B110" s="108" t="s">
        <v>31</v>
      </c>
      <c r="C110" s="108" t="s">
        <v>100</v>
      </c>
      <c r="D110" s="108" t="s">
        <v>629</v>
      </c>
      <c r="E110" s="108" t="s">
        <v>48</v>
      </c>
      <c r="F110" s="106">
        <f>F111</f>
        <v>11500</v>
      </c>
      <c r="G110" s="106"/>
      <c r="H110" s="106"/>
      <c r="I110" s="100"/>
    </row>
    <row r="111" spans="1:9" ht="31.5" outlineLevel="3" x14ac:dyDescent="0.25">
      <c r="A111" s="109" t="s">
        <v>49</v>
      </c>
      <c r="B111" s="108" t="s">
        <v>31</v>
      </c>
      <c r="C111" s="108" t="s">
        <v>100</v>
      </c>
      <c r="D111" s="108" t="s">
        <v>629</v>
      </c>
      <c r="E111" s="108" t="s">
        <v>50</v>
      </c>
      <c r="F111" s="106">
        <v>11500</v>
      </c>
      <c r="G111" s="106"/>
      <c r="H111" s="106"/>
      <c r="I111" s="100"/>
    </row>
    <row r="112" spans="1:9" ht="15.75" x14ac:dyDescent="0.25">
      <c r="A112" s="109" t="s">
        <v>141</v>
      </c>
      <c r="B112" s="108" t="s">
        <v>33</v>
      </c>
      <c r="C112" s="108"/>
      <c r="D112" s="108"/>
      <c r="E112" s="108"/>
      <c r="F112" s="106">
        <f>F113</f>
        <v>74507</v>
      </c>
      <c r="G112" s="106">
        <f t="shared" ref="G112:H112" si="51">G113</f>
        <v>0</v>
      </c>
      <c r="H112" s="106">
        <f t="shared" si="51"/>
        <v>0</v>
      </c>
      <c r="I112" s="100"/>
    </row>
    <row r="113" spans="1:9" ht="31.5" outlineLevel="1" x14ac:dyDescent="0.25">
      <c r="A113" s="109" t="s">
        <v>142</v>
      </c>
      <c r="B113" s="108" t="s">
        <v>33</v>
      </c>
      <c r="C113" s="108" t="s">
        <v>40</v>
      </c>
      <c r="D113" s="108"/>
      <c r="E113" s="108"/>
      <c r="F113" s="106">
        <f>F114</f>
        <v>74507</v>
      </c>
      <c r="G113" s="106">
        <f t="shared" ref="G113:H113" si="52">G114</f>
        <v>0</v>
      </c>
      <c r="H113" s="106">
        <f t="shared" si="52"/>
        <v>0</v>
      </c>
      <c r="I113" s="100"/>
    </row>
    <row r="114" spans="1:9" ht="78.75" outlineLevel="2" x14ac:dyDescent="0.25">
      <c r="A114" s="109" t="s">
        <v>143</v>
      </c>
      <c r="B114" s="108" t="s">
        <v>33</v>
      </c>
      <c r="C114" s="108" t="s">
        <v>40</v>
      </c>
      <c r="D114" s="108" t="s">
        <v>672</v>
      </c>
      <c r="E114" s="108"/>
      <c r="F114" s="106">
        <f>F115</f>
        <v>74507</v>
      </c>
      <c r="G114" s="106">
        <f t="shared" ref="G114:H114" si="53">G115</f>
        <v>0</v>
      </c>
      <c r="H114" s="106">
        <f t="shared" si="53"/>
        <v>0</v>
      </c>
      <c r="I114" s="100"/>
    </row>
    <row r="115" spans="1:9" ht="15.75" outlineLevel="2" x14ac:dyDescent="0.25">
      <c r="A115" s="10" t="s">
        <v>121</v>
      </c>
      <c r="B115" s="108" t="s">
        <v>33</v>
      </c>
      <c r="C115" s="108" t="s">
        <v>40</v>
      </c>
      <c r="D115" s="108" t="s">
        <v>672</v>
      </c>
      <c r="E115" s="108" t="s">
        <v>122</v>
      </c>
      <c r="F115" s="106">
        <f>F116</f>
        <v>74507</v>
      </c>
      <c r="G115" s="106">
        <f t="shared" ref="G115:H115" si="54">G116</f>
        <v>0</v>
      </c>
      <c r="H115" s="106">
        <f t="shared" si="54"/>
        <v>0</v>
      </c>
      <c r="I115" s="100"/>
    </row>
    <row r="116" spans="1:9" ht="15.75" outlineLevel="3" x14ac:dyDescent="0.25">
      <c r="A116" s="109" t="s">
        <v>133</v>
      </c>
      <c r="B116" s="108" t="s">
        <v>33</v>
      </c>
      <c r="C116" s="108" t="s">
        <v>40</v>
      </c>
      <c r="D116" s="108" t="s">
        <v>672</v>
      </c>
      <c r="E116" s="108" t="s">
        <v>134</v>
      </c>
      <c r="F116" s="106">
        <v>74507</v>
      </c>
      <c r="G116" s="106"/>
      <c r="H116" s="106"/>
      <c r="I116" s="100"/>
    </row>
    <row r="117" spans="1:9" ht="31.5" x14ac:dyDescent="0.25">
      <c r="A117" s="109" t="s">
        <v>144</v>
      </c>
      <c r="B117" s="108" t="s">
        <v>40</v>
      </c>
      <c r="C117" s="108"/>
      <c r="D117" s="108"/>
      <c r="E117" s="108"/>
      <c r="F117" s="106">
        <f>F118+F130+F144</f>
        <v>580528</v>
      </c>
      <c r="G117" s="106">
        <f>G118+G130+G144</f>
        <v>0</v>
      </c>
      <c r="H117" s="106">
        <f>H118+H130+H144</f>
        <v>0</v>
      </c>
      <c r="I117" s="100"/>
    </row>
    <row r="118" spans="1:9" ht="15.75" outlineLevel="1" x14ac:dyDescent="0.25">
      <c r="A118" s="109" t="s">
        <v>145</v>
      </c>
      <c r="B118" s="108" t="s">
        <v>40</v>
      </c>
      <c r="C118" s="108" t="s">
        <v>77</v>
      </c>
      <c r="D118" s="108"/>
      <c r="E118" s="108"/>
      <c r="F118" s="106">
        <f>F119+F127+F124</f>
        <v>580528</v>
      </c>
      <c r="G118" s="106">
        <f t="shared" ref="G118:H118" si="55">G119+G127</f>
        <v>0</v>
      </c>
      <c r="H118" s="106">
        <f t="shared" si="55"/>
        <v>0</v>
      </c>
      <c r="I118" s="100"/>
    </row>
    <row r="119" spans="1:9" ht="31.5" hidden="1" outlineLevel="2" x14ac:dyDescent="0.25">
      <c r="A119" s="109" t="s">
        <v>146</v>
      </c>
      <c r="B119" s="108" t="s">
        <v>40</v>
      </c>
      <c r="C119" s="108" t="s">
        <v>77</v>
      </c>
      <c r="D119" s="108" t="s">
        <v>671</v>
      </c>
      <c r="E119" s="108"/>
      <c r="F119" s="106">
        <f>F120+F122</f>
        <v>0</v>
      </c>
      <c r="G119" s="106">
        <f t="shared" ref="G119:H119" si="56">G120+G122</f>
        <v>0</v>
      </c>
      <c r="H119" s="106">
        <f t="shared" si="56"/>
        <v>0</v>
      </c>
      <c r="I119" s="100"/>
    </row>
    <row r="120" spans="1:9" ht="110.25" hidden="1" outlineLevel="2" x14ac:dyDescent="0.25">
      <c r="A120" s="10" t="s">
        <v>35</v>
      </c>
      <c r="B120" s="108" t="s">
        <v>40</v>
      </c>
      <c r="C120" s="108" t="s">
        <v>77</v>
      </c>
      <c r="D120" s="108" t="s">
        <v>671</v>
      </c>
      <c r="E120" s="108" t="s">
        <v>36</v>
      </c>
      <c r="F120" s="106">
        <f>F121</f>
        <v>0</v>
      </c>
      <c r="G120" s="106">
        <f t="shared" ref="G120:H120" si="57">G121</f>
        <v>0</v>
      </c>
      <c r="H120" s="106">
        <f t="shared" si="57"/>
        <v>0</v>
      </c>
      <c r="I120" s="100"/>
    </row>
    <row r="121" spans="1:9" ht="31.5" hidden="1" outlineLevel="3" x14ac:dyDescent="0.25">
      <c r="A121" s="109" t="s">
        <v>81</v>
      </c>
      <c r="B121" s="108" t="s">
        <v>40</v>
      </c>
      <c r="C121" s="108" t="s">
        <v>77</v>
      </c>
      <c r="D121" s="108" t="s">
        <v>671</v>
      </c>
      <c r="E121" s="108" t="s">
        <v>82</v>
      </c>
      <c r="F121" s="106"/>
      <c r="G121" s="106"/>
      <c r="H121" s="106"/>
      <c r="I121" s="100"/>
    </row>
    <row r="122" spans="1:9" ht="47.25" hidden="1" outlineLevel="3" x14ac:dyDescent="0.25">
      <c r="A122" s="10" t="s">
        <v>42</v>
      </c>
      <c r="B122" s="108" t="s">
        <v>40</v>
      </c>
      <c r="C122" s="108" t="s">
        <v>77</v>
      </c>
      <c r="D122" s="108" t="s">
        <v>671</v>
      </c>
      <c r="E122" s="108" t="s">
        <v>43</v>
      </c>
      <c r="F122" s="106">
        <f>F123</f>
        <v>0</v>
      </c>
      <c r="G122" s="106">
        <f t="shared" ref="G122:H122" si="58">G123</f>
        <v>0</v>
      </c>
      <c r="H122" s="106">
        <f t="shared" si="58"/>
        <v>0</v>
      </c>
      <c r="I122" s="100"/>
    </row>
    <row r="123" spans="1:9" ht="47.25" hidden="1" outlineLevel="3" x14ac:dyDescent="0.25">
      <c r="A123" s="109" t="s">
        <v>44</v>
      </c>
      <c r="B123" s="108" t="s">
        <v>40</v>
      </c>
      <c r="C123" s="108" t="s">
        <v>77</v>
      </c>
      <c r="D123" s="108" t="s">
        <v>671</v>
      </c>
      <c r="E123" s="108" t="s">
        <v>45</v>
      </c>
      <c r="F123" s="106"/>
      <c r="G123" s="106"/>
      <c r="H123" s="106"/>
      <c r="I123" s="100"/>
    </row>
    <row r="124" spans="1:9" ht="78.75" outlineLevel="3" x14ac:dyDescent="0.25">
      <c r="A124" s="109" t="s">
        <v>809</v>
      </c>
      <c r="B124" s="108" t="s">
        <v>40</v>
      </c>
      <c r="C124" s="108" t="s">
        <v>77</v>
      </c>
      <c r="D124" s="108" t="s">
        <v>808</v>
      </c>
      <c r="E124" s="108"/>
      <c r="F124" s="106">
        <f>F125</f>
        <v>580528</v>
      </c>
      <c r="G124" s="106"/>
      <c r="H124" s="106"/>
      <c r="I124" s="100"/>
    </row>
    <row r="125" spans="1:9" ht="47.25" outlineLevel="3" x14ac:dyDescent="0.25">
      <c r="A125" s="10" t="s">
        <v>42</v>
      </c>
      <c r="B125" s="108" t="s">
        <v>40</v>
      </c>
      <c r="C125" s="108" t="s">
        <v>77</v>
      </c>
      <c r="D125" s="108" t="s">
        <v>808</v>
      </c>
      <c r="E125" s="108" t="s">
        <v>43</v>
      </c>
      <c r="F125" s="106">
        <f>F126</f>
        <v>580528</v>
      </c>
      <c r="G125" s="106"/>
      <c r="H125" s="106"/>
      <c r="I125" s="100"/>
    </row>
    <row r="126" spans="1:9" ht="47.25" outlineLevel="3" x14ac:dyDescent="0.25">
      <c r="A126" s="109" t="s">
        <v>44</v>
      </c>
      <c r="B126" s="108" t="s">
        <v>40</v>
      </c>
      <c r="C126" s="108" t="s">
        <v>77</v>
      </c>
      <c r="D126" s="108" t="s">
        <v>808</v>
      </c>
      <c r="E126" s="108" t="s">
        <v>45</v>
      </c>
      <c r="F126" s="106">
        <v>580528</v>
      </c>
      <c r="G126" s="106"/>
      <c r="H126" s="106"/>
      <c r="I126" s="100"/>
    </row>
    <row r="127" spans="1:9" ht="31.5" hidden="1" outlineLevel="2" x14ac:dyDescent="0.25">
      <c r="A127" s="109" t="s">
        <v>46</v>
      </c>
      <c r="B127" s="108" t="s">
        <v>40</v>
      </c>
      <c r="C127" s="108" t="s">
        <v>77</v>
      </c>
      <c r="D127" s="108" t="s">
        <v>670</v>
      </c>
      <c r="E127" s="108"/>
      <c r="F127" s="106">
        <f>F128</f>
        <v>0</v>
      </c>
      <c r="G127" s="106">
        <f t="shared" ref="G127:H128" si="59">G128</f>
        <v>0</v>
      </c>
      <c r="H127" s="106">
        <f t="shared" si="59"/>
        <v>0</v>
      </c>
      <c r="I127" s="100"/>
    </row>
    <row r="128" spans="1:9" ht="21.75" hidden="1" customHeight="1" outlineLevel="2" x14ac:dyDescent="0.25">
      <c r="A128" s="10" t="s">
        <v>47</v>
      </c>
      <c r="B128" s="108" t="s">
        <v>40</v>
      </c>
      <c r="C128" s="108" t="s">
        <v>77</v>
      </c>
      <c r="D128" s="108" t="s">
        <v>670</v>
      </c>
      <c r="E128" s="108" t="s">
        <v>48</v>
      </c>
      <c r="F128" s="106">
        <f>F129</f>
        <v>0</v>
      </c>
      <c r="G128" s="106">
        <f t="shared" si="59"/>
        <v>0</v>
      </c>
      <c r="H128" s="106">
        <f t="shared" si="59"/>
        <v>0</v>
      </c>
      <c r="I128" s="100"/>
    </row>
    <row r="129" spans="1:9" ht="31.5" hidden="1" outlineLevel="3" x14ac:dyDescent="0.25">
      <c r="A129" s="109" t="s">
        <v>49</v>
      </c>
      <c r="B129" s="108" t="s">
        <v>40</v>
      </c>
      <c r="C129" s="108" t="s">
        <v>77</v>
      </c>
      <c r="D129" s="108" t="s">
        <v>670</v>
      </c>
      <c r="E129" s="108" t="s">
        <v>50</v>
      </c>
      <c r="F129" s="106"/>
      <c r="G129" s="106"/>
      <c r="H129" s="106"/>
      <c r="I129" s="100"/>
    </row>
    <row r="130" spans="1:9" ht="63" hidden="1" outlineLevel="1" x14ac:dyDescent="0.25">
      <c r="A130" s="109" t="s">
        <v>684</v>
      </c>
      <c r="B130" s="108" t="s">
        <v>40</v>
      </c>
      <c r="C130" s="108" t="s">
        <v>89</v>
      </c>
      <c r="D130" s="108"/>
      <c r="E130" s="108"/>
      <c r="F130" s="106">
        <f>F139+F131+F136</f>
        <v>0</v>
      </c>
      <c r="G130" s="106">
        <f t="shared" ref="G130:H130" si="60">G139</f>
        <v>0</v>
      </c>
      <c r="H130" s="106">
        <f t="shared" si="60"/>
        <v>0</v>
      </c>
      <c r="I130" s="100"/>
    </row>
    <row r="131" spans="1:9" ht="31.5" outlineLevel="1" x14ac:dyDescent="0.25">
      <c r="A131" s="109" t="s">
        <v>146</v>
      </c>
      <c r="B131" s="108" t="s">
        <v>40</v>
      </c>
      <c r="C131" s="108" t="s">
        <v>89</v>
      </c>
      <c r="D131" s="108" t="s">
        <v>671</v>
      </c>
      <c r="E131" s="108"/>
      <c r="F131" s="106">
        <f>F132+F134</f>
        <v>0</v>
      </c>
      <c r="G131" s="106"/>
      <c r="H131" s="106"/>
      <c r="I131" s="100"/>
    </row>
    <row r="132" spans="1:9" ht="110.25" outlineLevel="1" x14ac:dyDescent="0.25">
      <c r="A132" s="10" t="s">
        <v>35</v>
      </c>
      <c r="B132" s="108" t="s">
        <v>40</v>
      </c>
      <c r="C132" s="108" t="s">
        <v>89</v>
      </c>
      <c r="D132" s="108" t="s">
        <v>671</v>
      </c>
      <c r="E132" s="108" t="s">
        <v>36</v>
      </c>
      <c r="F132" s="106">
        <f>F133</f>
        <v>-10000</v>
      </c>
      <c r="G132" s="106"/>
      <c r="H132" s="106"/>
      <c r="I132" s="100"/>
    </row>
    <row r="133" spans="1:9" ht="31.5" outlineLevel="1" x14ac:dyDescent="0.25">
      <c r="A133" s="109" t="s">
        <v>81</v>
      </c>
      <c r="B133" s="108" t="s">
        <v>40</v>
      </c>
      <c r="C133" s="108" t="s">
        <v>89</v>
      </c>
      <c r="D133" s="108" t="s">
        <v>671</v>
      </c>
      <c r="E133" s="108" t="s">
        <v>82</v>
      </c>
      <c r="F133" s="106">
        <v>-10000</v>
      </c>
      <c r="G133" s="106"/>
      <c r="H133" s="106"/>
      <c r="I133" s="100"/>
    </row>
    <row r="134" spans="1:9" ht="47.25" outlineLevel="1" x14ac:dyDescent="0.25">
      <c r="A134" s="10" t="s">
        <v>42</v>
      </c>
      <c r="B134" s="108" t="s">
        <v>40</v>
      </c>
      <c r="C134" s="108" t="s">
        <v>89</v>
      </c>
      <c r="D134" s="108" t="s">
        <v>671</v>
      </c>
      <c r="E134" s="108" t="s">
        <v>43</v>
      </c>
      <c r="F134" s="106">
        <f>F135</f>
        <v>10000</v>
      </c>
      <c r="G134" s="106"/>
      <c r="H134" s="106"/>
      <c r="I134" s="100"/>
    </row>
    <row r="135" spans="1:9" ht="47.25" outlineLevel="1" x14ac:dyDescent="0.25">
      <c r="A135" s="109" t="s">
        <v>44</v>
      </c>
      <c r="B135" s="108" t="s">
        <v>40</v>
      </c>
      <c r="C135" s="108" t="s">
        <v>89</v>
      </c>
      <c r="D135" s="108" t="s">
        <v>671</v>
      </c>
      <c r="E135" s="108" t="s">
        <v>45</v>
      </c>
      <c r="F135" s="106">
        <v>10000</v>
      </c>
      <c r="G135" s="106"/>
      <c r="H135" s="106"/>
      <c r="I135" s="100"/>
    </row>
    <row r="136" spans="1:9" ht="31.5" hidden="1" outlineLevel="1" x14ac:dyDescent="0.25">
      <c r="A136" s="109" t="s">
        <v>46</v>
      </c>
      <c r="B136" s="108" t="s">
        <v>40</v>
      </c>
      <c r="C136" s="108" t="s">
        <v>89</v>
      </c>
      <c r="D136" s="108" t="s">
        <v>670</v>
      </c>
      <c r="E136" s="108"/>
      <c r="F136" s="106">
        <f>F137</f>
        <v>0</v>
      </c>
      <c r="G136" s="106"/>
      <c r="H136" s="106"/>
      <c r="I136" s="100"/>
    </row>
    <row r="137" spans="1:9" ht="15.75" hidden="1" outlineLevel="1" x14ac:dyDescent="0.25">
      <c r="A137" s="10" t="s">
        <v>47</v>
      </c>
      <c r="B137" s="108" t="s">
        <v>40</v>
      </c>
      <c r="C137" s="108" t="s">
        <v>89</v>
      </c>
      <c r="D137" s="108" t="s">
        <v>670</v>
      </c>
      <c r="E137" s="108" t="s">
        <v>48</v>
      </c>
      <c r="F137" s="106">
        <f>F138</f>
        <v>0</v>
      </c>
      <c r="G137" s="106"/>
      <c r="H137" s="106"/>
      <c r="I137" s="100"/>
    </row>
    <row r="138" spans="1:9" ht="31.5" hidden="1" outlineLevel="1" x14ac:dyDescent="0.25">
      <c r="A138" s="109" t="s">
        <v>49</v>
      </c>
      <c r="B138" s="108" t="s">
        <v>40</v>
      </c>
      <c r="C138" s="108" t="s">
        <v>89</v>
      </c>
      <c r="D138" s="108" t="s">
        <v>670</v>
      </c>
      <c r="E138" s="108" t="s">
        <v>50</v>
      </c>
      <c r="F138" s="106"/>
      <c r="G138" s="106"/>
      <c r="H138" s="106"/>
      <c r="I138" s="100"/>
    </row>
    <row r="139" spans="1:9" ht="31.5" hidden="1" outlineLevel="2" x14ac:dyDescent="0.25">
      <c r="A139" s="109" t="s">
        <v>113</v>
      </c>
      <c r="B139" s="108" t="s">
        <v>40</v>
      </c>
      <c r="C139" s="108" t="s">
        <v>89</v>
      </c>
      <c r="D139" s="108" t="s">
        <v>629</v>
      </c>
      <c r="E139" s="108"/>
      <c r="F139" s="106">
        <f>F142+F140</f>
        <v>0</v>
      </c>
      <c r="G139" s="106">
        <f t="shared" ref="G139:H139" si="61">G142</f>
        <v>0</v>
      </c>
      <c r="H139" s="106">
        <f t="shared" si="61"/>
        <v>0</v>
      </c>
      <c r="I139" s="100"/>
    </row>
    <row r="140" spans="1:9" ht="47.25" hidden="1" outlineLevel="2" x14ac:dyDescent="0.25">
      <c r="A140" s="10" t="s">
        <v>42</v>
      </c>
      <c r="B140" s="108" t="s">
        <v>40</v>
      </c>
      <c r="C140" s="108" t="s">
        <v>89</v>
      </c>
      <c r="D140" s="108" t="s">
        <v>629</v>
      </c>
      <c r="E140" s="108" t="s">
        <v>43</v>
      </c>
      <c r="F140" s="106">
        <f>F141</f>
        <v>0</v>
      </c>
      <c r="G140" s="106"/>
      <c r="H140" s="106"/>
      <c r="I140" s="100"/>
    </row>
    <row r="141" spans="1:9" ht="47.25" hidden="1" outlineLevel="2" x14ac:dyDescent="0.25">
      <c r="A141" s="109" t="s">
        <v>44</v>
      </c>
      <c r="B141" s="108" t="s">
        <v>40</v>
      </c>
      <c r="C141" s="108" t="s">
        <v>89</v>
      </c>
      <c r="D141" s="108" t="s">
        <v>629</v>
      </c>
      <c r="E141" s="108" t="s">
        <v>45</v>
      </c>
      <c r="F141" s="106"/>
      <c r="G141" s="106"/>
      <c r="H141" s="106"/>
      <c r="I141" s="100"/>
    </row>
    <row r="142" spans="1:9" ht="15.75" hidden="1" outlineLevel="2" x14ac:dyDescent="0.25">
      <c r="A142" s="10" t="s">
        <v>121</v>
      </c>
      <c r="B142" s="108" t="s">
        <v>40</v>
      </c>
      <c r="C142" s="108" t="s">
        <v>89</v>
      </c>
      <c r="D142" s="108" t="s">
        <v>629</v>
      </c>
      <c r="E142" s="108" t="s">
        <v>122</v>
      </c>
      <c r="F142" s="106">
        <f>F143</f>
        <v>0</v>
      </c>
      <c r="G142" s="106">
        <f t="shared" ref="G142:H142" si="62">G143</f>
        <v>0</v>
      </c>
      <c r="H142" s="106">
        <f t="shared" si="62"/>
        <v>0</v>
      </c>
      <c r="I142" s="100"/>
    </row>
    <row r="143" spans="1:9" ht="18.75" hidden="1" customHeight="1" outlineLevel="3" x14ac:dyDescent="0.25">
      <c r="A143" s="109" t="s">
        <v>5</v>
      </c>
      <c r="B143" s="108" t="s">
        <v>40</v>
      </c>
      <c r="C143" s="108" t="s">
        <v>89</v>
      </c>
      <c r="D143" s="108" t="s">
        <v>629</v>
      </c>
      <c r="E143" s="108" t="s">
        <v>159</v>
      </c>
      <c r="F143" s="106"/>
      <c r="G143" s="106"/>
      <c r="H143" s="106"/>
      <c r="I143" s="100"/>
    </row>
    <row r="144" spans="1:9" ht="47.25" hidden="1" outlineLevel="1" collapsed="1" x14ac:dyDescent="0.25">
      <c r="A144" s="109" t="s">
        <v>147</v>
      </c>
      <c r="B144" s="108" t="s">
        <v>40</v>
      </c>
      <c r="C144" s="108" t="s">
        <v>118</v>
      </c>
      <c r="D144" s="108"/>
      <c r="E144" s="108"/>
      <c r="F144" s="106">
        <f>F145+F148</f>
        <v>0</v>
      </c>
      <c r="G144" s="106">
        <f t="shared" ref="G144:H144" si="63">G145+G148</f>
        <v>0</v>
      </c>
      <c r="H144" s="106">
        <f t="shared" si="63"/>
        <v>0</v>
      </c>
      <c r="I144" s="100"/>
    </row>
    <row r="145" spans="1:9" ht="47.25" hidden="1" outlineLevel="2" x14ac:dyDescent="0.25">
      <c r="A145" s="109" t="s">
        <v>148</v>
      </c>
      <c r="B145" s="108" t="s">
        <v>40</v>
      </c>
      <c r="C145" s="108" t="s">
        <v>118</v>
      </c>
      <c r="D145" s="108" t="s">
        <v>669</v>
      </c>
      <c r="E145" s="108"/>
      <c r="F145" s="106">
        <f>F146</f>
        <v>0</v>
      </c>
      <c r="G145" s="106">
        <f t="shared" ref="G145:H145" si="64">G146</f>
        <v>0</v>
      </c>
      <c r="H145" s="106">
        <f t="shared" si="64"/>
        <v>0</v>
      </c>
      <c r="I145" s="100"/>
    </row>
    <row r="146" spans="1:9" ht="47.25" hidden="1" outlineLevel="2" x14ac:dyDescent="0.25">
      <c r="A146" s="10" t="s">
        <v>42</v>
      </c>
      <c r="B146" s="108" t="s">
        <v>40</v>
      </c>
      <c r="C146" s="108" t="s">
        <v>118</v>
      </c>
      <c r="D146" s="108" t="s">
        <v>669</v>
      </c>
      <c r="E146" s="108" t="s">
        <v>43</v>
      </c>
      <c r="F146" s="106">
        <f>F147</f>
        <v>0</v>
      </c>
      <c r="G146" s="106">
        <f t="shared" ref="G146:H146" si="65">G147</f>
        <v>0</v>
      </c>
      <c r="H146" s="106">
        <f t="shared" si="65"/>
        <v>0</v>
      </c>
      <c r="I146" s="100"/>
    </row>
    <row r="147" spans="1:9" ht="47.25" hidden="1" outlineLevel="3" x14ac:dyDescent="0.25">
      <c r="A147" s="109" t="s">
        <v>44</v>
      </c>
      <c r="B147" s="108" t="s">
        <v>40</v>
      </c>
      <c r="C147" s="108" t="s">
        <v>118</v>
      </c>
      <c r="D147" s="108" t="s">
        <v>669</v>
      </c>
      <c r="E147" s="108" t="s">
        <v>45</v>
      </c>
      <c r="F147" s="106"/>
      <c r="G147" s="106"/>
      <c r="H147" s="106"/>
      <c r="I147" s="100"/>
    </row>
    <row r="148" spans="1:9" ht="94.5" hidden="1" outlineLevel="2" x14ac:dyDescent="0.25">
      <c r="A148" s="109" t="s">
        <v>149</v>
      </c>
      <c r="B148" s="108" t="s">
        <v>40</v>
      </c>
      <c r="C148" s="108" t="s">
        <v>118</v>
      </c>
      <c r="D148" s="108" t="s">
        <v>668</v>
      </c>
      <c r="E148" s="108"/>
      <c r="F148" s="106">
        <f>F149</f>
        <v>0</v>
      </c>
      <c r="G148" s="106">
        <f t="shared" ref="G148:H148" si="66">G149</f>
        <v>0</v>
      </c>
      <c r="H148" s="106">
        <f t="shared" si="66"/>
        <v>0</v>
      </c>
      <c r="I148" s="100"/>
    </row>
    <row r="149" spans="1:9" ht="47.25" hidden="1" outlineLevel="2" x14ac:dyDescent="0.25">
      <c r="A149" s="10" t="s">
        <v>42</v>
      </c>
      <c r="B149" s="108" t="s">
        <v>40</v>
      </c>
      <c r="C149" s="108" t="s">
        <v>118</v>
      </c>
      <c r="D149" s="108" t="s">
        <v>668</v>
      </c>
      <c r="E149" s="108" t="s">
        <v>43</v>
      </c>
      <c r="F149" s="106">
        <f>F150</f>
        <v>0</v>
      </c>
      <c r="G149" s="106">
        <f t="shared" ref="G149:H149" si="67">G150</f>
        <v>0</v>
      </c>
      <c r="H149" s="106">
        <f t="shared" si="67"/>
        <v>0</v>
      </c>
      <c r="I149" s="100"/>
    </row>
    <row r="150" spans="1:9" ht="47.25" hidden="1" outlineLevel="3" x14ac:dyDescent="0.25">
      <c r="A150" s="109" t="s">
        <v>44</v>
      </c>
      <c r="B150" s="108" t="s">
        <v>40</v>
      </c>
      <c r="C150" s="108" t="s">
        <v>118</v>
      </c>
      <c r="D150" s="108" t="s">
        <v>668</v>
      </c>
      <c r="E150" s="108" t="s">
        <v>45</v>
      </c>
      <c r="F150" s="106"/>
      <c r="G150" s="106"/>
      <c r="H150" s="106"/>
      <c r="I150" s="100"/>
    </row>
    <row r="151" spans="1:9" ht="15.75" x14ac:dyDescent="0.25">
      <c r="A151" s="109" t="s">
        <v>101</v>
      </c>
      <c r="B151" s="108" t="s">
        <v>91</v>
      </c>
      <c r="C151" s="108"/>
      <c r="D151" s="108"/>
      <c r="E151" s="108"/>
      <c r="F151" s="106">
        <f>F152+F162+F172+F179</f>
        <v>1160707.1499999999</v>
      </c>
      <c r="G151" s="106">
        <f>G152+G162+G172+G179</f>
        <v>0</v>
      </c>
      <c r="H151" s="106">
        <f>H152+H162+H172+H179</f>
        <v>0</v>
      </c>
      <c r="I151" s="100"/>
    </row>
    <row r="152" spans="1:9" ht="20.25" customHeight="1" outlineLevel="1" x14ac:dyDescent="0.25">
      <c r="A152" s="109" t="s">
        <v>150</v>
      </c>
      <c r="B152" s="108" t="s">
        <v>91</v>
      </c>
      <c r="C152" s="108" t="s">
        <v>137</v>
      </c>
      <c r="D152" s="108"/>
      <c r="E152" s="108"/>
      <c r="F152" s="106">
        <f>F153+F159+F156</f>
        <v>267707.15000000002</v>
      </c>
      <c r="G152" s="106">
        <f t="shared" ref="G152:H152" si="68">G153</f>
        <v>0</v>
      </c>
      <c r="H152" s="106">
        <f t="shared" si="68"/>
        <v>0</v>
      </c>
      <c r="I152" s="100"/>
    </row>
    <row r="153" spans="1:9" ht="228.75" customHeight="1" outlineLevel="2" x14ac:dyDescent="0.25">
      <c r="A153" s="109" t="s">
        <v>151</v>
      </c>
      <c r="B153" s="108" t="s">
        <v>91</v>
      </c>
      <c r="C153" s="108" t="s">
        <v>137</v>
      </c>
      <c r="D153" s="108" t="s">
        <v>667</v>
      </c>
      <c r="E153" s="108"/>
      <c r="F153" s="106">
        <f>F154</f>
        <v>267707.15000000002</v>
      </c>
      <c r="G153" s="106">
        <f t="shared" ref="G153:H153" si="69">G154</f>
        <v>0</v>
      </c>
      <c r="H153" s="106">
        <f t="shared" si="69"/>
        <v>0</v>
      </c>
      <c r="I153" s="100"/>
    </row>
    <row r="154" spans="1:9" ht="47.25" outlineLevel="2" x14ac:dyDescent="0.25">
      <c r="A154" s="10" t="s">
        <v>42</v>
      </c>
      <c r="B154" s="108" t="s">
        <v>91</v>
      </c>
      <c r="C154" s="108" t="s">
        <v>137</v>
      </c>
      <c r="D154" s="108" t="s">
        <v>667</v>
      </c>
      <c r="E154" s="108" t="s">
        <v>43</v>
      </c>
      <c r="F154" s="106">
        <f>F155</f>
        <v>267707.15000000002</v>
      </c>
      <c r="G154" s="106">
        <f t="shared" ref="G154:H154" si="70">G155</f>
        <v>0</v>
      </c>
      <c r="H154" s="106">
        <f t="shared" si="70"/>
        <v>0</v>
      </c>
      <c r="I154" s="100"/>
    </row>
    <row r="155" spans="1:9" ht="47.25" outlineLevel="3" x14ac:dyDescent="0.25">
      <c r="A155" s="109" t="s">
        <v>44</v>
      </c>
      <c r="B155" s="108" t="s">
        <v>91</v>
      </c>
      <c r="C155" s="108" t="s">
        <v>137</v>
      </c>
      <c r="D155" s="108" t="s">
        <v>667</v>
      </c>
      <c r="E155" s="108" t="s">
        <v>45</v>
      </c>
      <c r="F155" s="106">
        <f>267707.15</f>
        <v>267707.15000000002</v>
      </c>
      <c r="G155" s="106"/>
      <c r="H155" s="106"/>
      <c r="I155" s="100"/>
    </row>
    <row r="156" spans="1:9" ht="47.25" hidden="1" outlineLevel="3" x14ac:dyDescent="0.25">
      <c r="A156" s="97" t="s">
        <v>740</v>
      </c>
      <c r="B156" s="108" t="s">
        <v>91</v>
      </c>
      <c r="C156" s="108" t="s">
        <v>137</v>
      </c>
      <c r="D156" s="108" t="s">
        <v>741</v>
      </c>
      <c r="E156" s="107"/>
      <c r="F156" s="106">
        <f>F157</f>
        <v>0</v>
      </c>
      <c r="G156" s="106"/>
      <c r="H156" s="106"/>
      <c r="I156" s="100"/>
    </row>
    <row r="157" spans="1:9" ht="47.25" hidden="1" outlineLevel="3" x14ac:dyDescent="0.25">
      <c r="A157" s="10" t="s">
        <v>42</v>
      </c>
      <c r="B157" s="108" t="s">
        <v>91</v>
      </c>
      <c r="C157" s="108" t="s">
        <v>137</v>
      </c>
      <c r="D157" s="108" t="s">
        <v>741</v>
      </c>
      <c r="E157" s="107">
        <v>200</v>
      </c>
      <c r="F157" s="106">
        <f>F158</f>
        <v>0</v>
      </c>
      <c r="G157" s="106"/>
      <c r="H157" s="106"/>
      <c r="I157" s="100"/>
    </row>
    <row r="158" spans="1:9" ht="47.25" hidden="1" outlineLevel="3" x14ac:dyDescent="0.25">
      <c r="A158" s="109" t="s">
        <v>44</v>
      </c>
      <c r="B158" s="108" t="s">
        <v>91</v>
      </c>
      <c r="C158" s="108" t="s">
        <v>137</v>
      </c>
      <c r="D158" s="108" t="s">
        <v>741</v>
      </c>
      <c r="E158" s="107">
        <v>240</v>
      </c>
      <c r="F158" s="106"/>
      <c r="G158" s="106"/>
      <c r="H158" s="106"/>
      <c r="I158" s="100"/>
    </row>
    <row r="159" spans="1:9" ht="195.75" hidden="1" customHeight="1" outlineLevel="3" x14ac:dyDescent="0.25">
      <c r="A159" s="109" t="s">
        <v>726</v>
      </c>
      <c r="B159" s="108" t="s">
        <v>91</v>
      </c>
      <c r="C159" s="108" t="s">
        <v>137</v>
      </c>
      <c r="D159" s="108" t="s">
        <v>727</v>
      </c>
      <c r="E159" s="108"/>
      <c r="F159" s="106">
        <f>F160</f>
        <v>0</v>
      </c>
      <c r="G159" s="106"/>
      <c r="H159" s="106"/>
      <c r="I159" s="100"/>
    </row>
    <row r="160" spans="1:9" ht="47.25" hidden="1" outlineLevel="3" x14ac:dyDescent="0.25">
      <c r="A160" s="10" t="s">
        <v>42</v>
      </c>
      <c r="B160" s="108" t="s">
        <v>91</v>
      </c>
      <c r="C160" s="108" t="s">
        <v>137</v>
      </c>
      <c r="D160" s="108" t="s">
        <v>727</v>
      </c>
      <c r="E160" s="108" t="s">
        <v>43</v>
      </c>
      <c r="F160" s="106">
        <f>F161</f>
        <v>0</v>
      </c>
      <c r="G160" s="106"/>
      <c r="H160" s="106"/>
      <c r="I160" s="100"/>
    </row>
    <row r="161" spans="1:9" ht="47.25" hidden="1" outlineLevel="3" x14ac:dyDescent="0.25">
      <c r="A161" s="109" t="s">
        <v>44</v>
      </c>
      <c r="B161" s="108" t="s">
        <v>91</v>
      </c>
      <c r="C161" s="108" t="s">
        <v>137</v>
      </c>
      <c r="D161" s="108" t="s">
        <v>727</v>
      </c>
      <c r="E161" s="108" t="s">
        <v>45</v>
      </c>
      <c r="F161" s="106"/>
      <c r="G161" s="106"/>
      <c r="H161" s="106"/>
      <c r="I161" s="100"/>
    </row>
    <row r="162" spans="1:9" ht="15.75" outlineLevel="1" x14ac:dyDescent="0.25">
      <c r="A162" s="109" t="s">
        <v>152</v>
      </c>
      <c r="B162" s="108" t="s">
        <v>91</v>
      </c>
      <c r="C162" s="108" t="s">
        <v>153</v>
      </c>
      <c r="D162" s="108"/>
      <c r="E162" s="108"/>
      <c r="F162" s="106">
        <f>F169+F163+F166</f>
        <v>120000</v>
      </c>
      <c r="G162" s="106">
        <f>G169</f>
        <v>0</v>
      </c>
      <c r="H162" s="106">
        <f>H169</f>
        <v>0</v>
      </c>
      <c r="I162" s="100"/>
    </row>
    <row r="163" spans="1:9" ht="78.75" hidden="1" outlineLevel="1" x14ac:dyDescent="0.25">
      <c r="A163" s="109" t="s">
        <v>742</v>
      </c>
      <c r="B163" s="108" t="s">
        <v>91</v>
      </c>
      <c r="C163" s="108" t="s">
        <v>153</v>
      </c>
      <c r="D163" s="108" t="s">
        <v>743</v>
      </c>
      <c r="E163" s="107"/>
      <c r="F163" s="106">
        <f>F164</f>
        <v>0</v>
      </c>
      <c r="G163" s="106"/>
      <c r="H163" s="106"/>
      <c r="I163" s="100"/>
    </row>
    <row r="164" spans="1:9" ht="47.25" hidden="1" outlineLevel="1" x14ac:dyDescent="0.25">
      <c r="A164" s="10" t="s">
        <v>42</v>
      </c>
      <c r="B164" s="108" t="s">
        <v>91</v>
      </c>
      <c r="C164" s="108" t="s">
        <v>153</v>
      </c>
      <c r="D164" s="108" t="s">
        <v>743</v>
      </c>
      <c r="E164" s="107">
        <v>200</v>
      </c>
      <c r="F164" s="106">
        <f>F165</f>
        <v>0</v>
      </c>
      <c r="G164" s="106"/>
      <c r="H164" s="106"/>
      <c r="I164" s="100"/>
    </row>
    <row r="165" spans="1:9" ht="47.25" hidden="1" outlineLevel="1" x14ac:dyDescent="0.25">
      <c r="A165" s="109" t="s">
        <v>44</v>
      </c>
      <c r="B165" s="108" t="s">
        <v>91</v>
      </c>
      <c r="C165" s="108" t="s">
        <v>153</v>
      </c>
      <c r="D165" s="108" t="s">
        <v>743</v>
      </c>
      <c r="E165" s="107">
        <v>240</v>
      </c>
      <c r="F165" s="106"/>
      <c r="G165" s="106"/>
      <c r="H165" s="106"/>
      <c r="I165" s="100"/>
    </row>
    <row r="166" spans="1:9" ht="78.75" outlineLevel="1" x14ac:dyDescent="0.25">
      <c r="A166" s="109" t="s">
        <v>106</v>
      </c>
      <c r="B166" s="108" t="s">
        <v>91</v>
      </c>
      <c r="C166" s="108" t="s">
        <v>153</v>
      </c>
      <c r="D166" s="108" t="s">
        <v>662</v>
      </c>
      <c r="E166" s="108"/>
      <c r="F166" s="106">
        <f>F167</f>
        <v>120000</v>
      </c>
      <c r="G166" s="106"/>
      <c r="H166" s="106"/>
      <c r="I166" s="100"/>
    </row>
    <row r="167" spans="1:9" ht="47.25" outlineLevel="1" x14ac:dyDescent="0.25">
      <c r="A167" s="10" t="s">
        <v>42</v>
      </c>
      <c r="B167" s="108" t="s">
        <v>91</v>
      </c>
      <c r="C167" s="108" t="s">
        <v>153</v>
      </c>
      <c r="D167" s="108" t="s">
        <v>662</v>
      </c>
      <c r="E167" s="108" t="s">
        <v>43</v>
      </c>
      <c r="F167" s="106">
        <f>F168</f>
        <v>120000</v>
      </c>
      <c r="G167" s="106"/>
      <c r="H167" s="106"/>
      <c r="I167" s="100"/>
    </row>
    <row r="168" spans="1:9" ht="47.25" outlineLevel="1" x14ac:dyDescent="0.25">
      <c r="A168" s="109" t="s">
        <v>44</v>
      </c>
      <c r="B168" s="108" t="s">
        <v>91</v>
      </c>
      <c r="C168" s="108" t="s">
        <v>153</v>
      </c>
      <c r="D168" s="108" t="s">
        <v>662</v>
      </c>
      <c r="E168" s="108" t="s">
        <v>45</v>
      </c>
      <c r="F168" s="106">
        <v>120000</v>
      </c>
      <c r="G168" s="106"/>
      <c r="H168" s="106"/>
      <c r="I168" s="100"/>
    </row>
    <row r="169" spans="1:9" ht="126" hidden="1" outlineLevel="2" x14ac:dyDescent="0.25">
      <c r="A169" s="109" t="s">
        <v>154</v>
      </c>
      <c r="B169" s="108" t="s">
        <v>91</v>
      </c>
      <c r="C169" s="108" t="s">
        <v>153</v>
      </c>
      <c r="D169" s="108" t="s">
        <v>666</v>
      </c>
      <c r="E169" s="108"/>
      <c r="F169" s="106">
        <f>F170</f>
        <v>0</v>
      </c>
      <c r="G169" s="106">
        <f t="shared" ref="G169:H170" si="71">G170</f>
        <v>0</v>
      </c>
      <c r="H169" s="106">
        <f t="shared" si="71"/>
        <v>0</v>
      </c>
      <c r="I169" s="100"/>
    </row>
    <row r="170" spans="1:9" ht="25.5" hidden="1" customHeight="1" outlineLevel="2" x14ac:dyDescent="0.25">
      <c r="A170" s="10" t="s">
        <v>47</v>
      </c>
      <c r="B170" s="108" t="s">
        <v>91</v>
      </c>
      <c r="C170" s="108" t="s">
        <v>153</v>
      </c>
      <c r="D170" s="108" t="s">
        <v>666</v>
      </c>
      <c r="E170" s="108" t="s">
        <v>48</v>
      </c>
      <c r="F170" s="106">
        <f>F171</f>
        <v>0</v>
      </c>
      <c r="G170" s="106">
        <f t="shared" si="71"/>
        <v>0</v>
      </c>
      <c r="H170" s="106">
        <f t="shared" si="71"/>
        <v>0</v>
      </c>
      <c r="I170" s="100"/>
    </row>
    <row r="171" spans="1:9" ht="97.5" hidden="1" customHeight="1" outlineLevel="3" x14ac:dyDescent="0.25">
      <c r="A171" s="109" t="s">
        <v>155</v>
      </c>
      <c r="B171" s="108" t="s">
        <v>91</v>
      </c>
      <c r="C171" s="108" t="s">
        <v>153</v>
      </c>
      <c r="D171" s="108" t="s">
        <v>666</v>
      </c>
      <c r="E171" s="108" t="s">
        <v>156</v>
      </c>
      <c r="F171" s="106"/>
      <c r="G171" s="106"/>
      <c r="H171" s="106"/>
      <c r="I171" s="100"/>
    </row>
    <row r="172" spans="1:9" ht="31.5" outlineLevel="1" collapsed="1" x14ac:dyDescent="0.25">
      <c r="A172" s="109" t="s">
        <v>157</v>
      </c>
      <c r="B172" s="108" t="s">
        <v>91</v>
      </c>
      <c r="C172" s="108" t="s">
        <v>77</v>
      </c>
      <c r="D172" s="108"/>
      <c r="E172" s="108"/>
      <c r="F172" s="106">
        <f>F173+F176</f>
        <v>893000</v>
      </c>
      <c r="G172" s="106">
        <f t="shared" ref="G172:H172" si="72">G173+G176</f>
        <v>0</v>
      </c>
      <c r="H172" s="106">
        <f t="shared" si="72"/>
        <v>0</v>
      </c>
      <c r="I172" s="100"/>
    </row>
    <row r="173" spans="1:9" ht="372.75" customHeight="1" outlineLevel="2" x14ac:dyDescent="0.25">
      <c r="A173" s="109" t="s">
        <v>158</v>
      </c>
      <c r="B173" s="108" t="s">
        <v>91</v>
      </c>
      <c r="C173" s="108" t="s">
        <v>77</v>
      </c>
      <c r="D173" s="108" t="s">
        <v>665</v>
      </c>
      <c r="E173" s="108"/>
      <c r="F173" s="106">
        <f>F174</f>
        <v>-57000</v>
      </c>
      <c r="G173" s="106">
        <f t="shared" ref="G173:H174" si="73">G174</f>
        <v>0</v>
      </c>
      <c r="H173" s="106">
        <f t="shared" si="73"/>
        <v>0</v>
      </c>
      <c r="I173" s="100"/>
    </row>
    <row r="174" spans="1:9" ht="15.75" outlineLevel="2" x14ac:dyDescent="0.25">
      <c r="A174" s="10" t="s">
        <v>121</v>
      </c>
      <c r="B174" s="108" t="s">
        <v>91</v>
      </c>
      <c r="C174" s="108" t="s">
        <v>77</v>
      </c>
      <c r="D174" s="108" t="s">
        <v>665</v>
      </c>
      <c r="E174" s="108" t="s">
        <v>122</v>
      </c>
      <c r="F174" s="106">
        <f>F175</f>
        <v>-57000</v>
      </c>
      <c r="G174" s="106">
        <f t="shared" si="73"/>
        <v>0</v>
      </c>
      <c r="H174" s="106">
        <f t="shared" si="73"/>
        <v>0</v>
      </c>
      <c r="I174" s="100"/>
    </row>
    <row r="175" spans="1:9" ht="15.75" outlineLevel="3" x14ac:dyDescent="0.25">
      <c r="A175" s="109" t="s">
        <v>5</v>
      </c>
      <c r="B175" s="108" t="s">
        <v>91</v>
      </c>
      <c r="C175" s="108" t="s">
        <v>77</v>
      </c>
      <c r="D175" s="108" t="s">
        <v>665</v>
      </c>
      <c r="E175" s="108" t="s">
        <v>159</v>
      </c>
      <c r="F175" s="106">
        <v>-57000</v>
      </c>
      <c r="G175" s="106"/>
      <c r="H175" s="106"/>
      <c r="I175" s="100"/>
    </row>
    <row r="176" spans="1:9" ht="63" outlineLevel="2" x14ac:dyDescent="0.25">
      <c r="A176" s="109" t="s">
        <v>160</v>
      </c>
      <c r="B176" s="108" t="s">
        <v>91</v>
      </c>
      <c r="C176" s="108" t="s">
        <v>77</v>
      </c>
      <c r="D176" s="108" t="s">
        <v>664</v>
      </c>
      <c r="E176" s="108"/>
      <c r="F176" s="106">
        <f>F177</f>
        <v>950000</v>
      </c>
      <c r="G176" s="106">
        <f t="shared" ref="G176:H177" si="74">G177</f>
        <v>0</v>
      </c>
      <c r="H176" s="106">
        <f t="shared" si="74"/>
        <v>0</v>
      </c>
      <c r="I176" s="100"/>
    </row>
    <row r="177" spans="1:9" ht="21.75" customHeight="1" outlineLevel="2" x14ac:dyDescent="0.25">
      <c r="A177" s="10" t="s">
        <v>121</v>
      </c>
      <c r="B177" s="108" t="s">
        <v>91</v>
      </c>
      <c r="C177" s="108" t="s">
        <v>77</v>
      </c>
      <c r="D177" s="108" t="s">
        <v>664</v>
      </c>
      <c r="E177" s="108" t="s">
        <v>122</v>
      </c>
      <c r="F177" s="106">
        <f>F178</f>
        <v>950000</v>
      </c>
      <c r="G177" s="106">
        <f t="shared" si="74"/>
        <v>0</v>
      </c>
      <c r="H177" s="106">
        <f t="shared" si="74"/>
        <v>0</v>
      </c>
      <c r="I177" s="100"/>
    </row>
    <row r="178" spans="1:9" ht="19.5" customHeight="1" outlineLevel="3" x14ac:dyDescent="0.25">
      <c r="A178" s="109" t="s">
        <v>5</v>
      </c>
      <c r="B178" s="108" t="s">
        <v>91</v>
      </c>
      <c r="C178" s="108" t="s">
        <v>77</v>
      </c>
      <c r="D178" s="108" t="s">
        <v>664</v>
      </c>
      <c r="E178" s="108" t="s">
        <v>159</v>
      </c>
      <c r="F178" s="106">
        <f>893000+57000</f>
        <v>950000</v>
      </c>
      <c r="G178" s="106"/>
      <c r="H178" s="106"/>
      <c r="I178" s="100"/>
    </row>
    <row r="179" spans="1:9" ht="37.5" customHeight="1" outlineLevel="1" x14ac:dyDescent="0.25">
      <c r="A179" s="109" t="s">
        <v>102</v>
      </c>
      <c r="B179" s="108" t="s">
        <v>91</v>
      </c>
      <c r="C179" s="108" t="s">
        <v>103</v>
      </c>
      <c r="D179" s="108"/>
      <c r="E179" s="108"/>
      <c r="F179" s="106">
        <f>F180+F185+F188+F191+F194</f>
        <v>-120000</v>
      </c>
      <c r="G179" s="106">
        <f t="shared" ref="G179:H179" si="75">G180+G185+G188+G191+G194</f>
        <v>0</v>
      </c>
      <c r="H179" s="106">
        <f t="shared" si="75"/>
        <v>0</v>
      </c>
      <c r="I179" s="100"/>
    </row>
    <row r="180" spans="1:9" ht="94.5" hidden="1" outlineLevel="2" x14ac:dyDescent="0.25">
      <c r="A180" s="109" t="s">
        <v>161</v>
      </c>
      <c r="B180" s="108" t="s">
        <v>91</v>
      </c>
      <c r="C180" s="108" t="s">
        <v>103</v>
      </c>
      <c r="D180" s="108" t="s">
        <v>663</v>
      </c>
      <c r="E180" s="108"/>
      <c r="F180" s="106">
        <f>F181+F183</f>
        <v>0</v>
      </c>
      <c r="G180" s="106">
        <f t="shared" ref="G180:H180" si="76">G181+G183</f>
        <v>0</v>
      </c>
      <c r="H180" s="106">
        <f t="shared" si="76"/>
        <v>0</v>
      </c>
      <c r="I180" s="100"/>
    </row>
    <row r="181" spans="1:9" ht="110.25" hidden="1" outlineLevel="2" x14ac:dyDescent="0.25">
      <c r="A181" s="10" t="s">
        <v>35</v>
      </c>
      <c r="B181" s="108" t="s">
        <v>91</v>
      </c>
      <c r="C181" s="108" t="s">
        <v>103</v>
      </c>
      <c r="D181" s="108" t="s">
        <v>663</v>
      </c>
      <c r="E181" s="108" t="s">
        <v>36</v>
      </c>
      <c r="F181" s="106">
        <f>F182</f>
        <v>0</v>
      </c>
      <c r="G181" s="106">
        <f t="shared" ref="G181:H181" si="77">G182</f>
        <v>0</v>
      </c>
      <c r="H181" s="106">
        <f t="shared" si="77"/>
        <v>0</v>
      </c>
      <c r="I181" s="100"/>
    </row>
    <row r="182" spans="1:9" ht="47.25" hidden="1" outlineLevel="3" x14ac:dyDescent="0.25">
      <c r="A182" s="109" t="s">
        <v>37</v>
      </c>
      <c r="B182" s="108" t="s">
        <v>91</v>
      </c>
      <c r="C182" s="108" t="s">
        <v>103</v>
      </c>
      <c r="D182" s="108" t="s">
        <v>663</v>
      </c>
      <c r="E182" s="108" t="s">
        <v>38</v>
      </c>
      <c r="F182" s="106"/>
      <c r="G182" s="106"/>
      <c r="H182" s="106"/>
      <c r="I182" s="100"/>
    </row>
    <row r="183" spans="1:9" ht="47.25" hidden="1" outlineLevel="3" x14ac:dyDescent="0.25">
      <c r="A183" s="10" t="s">
        <v>42</v>
      </c>
      <c r="B183" s="108" t="s">
        <v>91</v>
      </c>
      <c r="C183" s="108" t="s">
        <v>103</v>
      </c>
      <c r="D183" s="108" t="s">
        <v>663</v>
      </c>
      <c r="E183" s="108" t="s">
        <v>43</v>
      </c>
      <c r="F183" s="106">
        <f>F184</f>
        <v>0</v>
      </c>
      <c r="G183" s="106">
        <f t="shared" ref="G183:H183" si="78">G184</f>
        <v>0</v>
      </c>
      <c r="H183" s="106">
        <f t="shared" si="78"/>
        <v>0</v>
      </c>
      <c r="I183" s="100"/>
    </row>
    <row r="184" spans="1:9" ht="47.25" hidden="1" outlineLevel="3" x14ac:dyDescent="0.25">
      <c r="A184" s="109" t="s">
        <v>44</v>
      </c>
      <c r="B184" s="108" t="s">
        <v>91</v>
      </c>
      <c r="C184" s="108" t="s">
        <v>103</v>
      </c>
      <c r="D184" s="108" t="s">
        <v>663</v>
      </c>
      <c r="E184" s="108" t="s">
        <v>45</v>
      </c>
      <c r="F184" s="106"/>
      <c r="G184" s="106"/>
      <c r="H184" s="106"/>
      <c r="I184" s="100"/>
    </row>
    <row r="185" spans="1:9" ht="78.75" outlineLevel="2" collapsed="1" x14ac:dyDescent="0.25">
      <c r="A185" s="109" t="s">
        <v>106</v>
      </c>
      <c r="B185" s="108" t="s">
        <v>91</v>
      </c>
      <c r="C185" s="108" t="s">
        <v>103</v>
      </c>
      <c r="D185" s="108" t="s">
        <v>662</v>
      </c>
      <c r="E185" s="108"/>
      <c r="F185" s="106">
        <f>F186</f>
        <v>-120000</v>
      </c>
      <c r="G185" s="106">
        <f t="shared" ref="G185:H185" si="79">G186</f>
        <v>0</v>
      </c>
      <c r="H185" s="106">
        <f t="shared" si="79"/>
        <v>0</v>
      </c>
      <c r="I185" s="100"/>
    </row>
    <row r="186" spans="1:9" ht="47.25" outlineLevel="2" x14ac:dyDescent="0.25">
      <c r="A186" s="10" t="s">
        <v>42</v>
      </c>
      <c r="B186" s="108" t="s">
        <v>91</v>
      </c>
      <c r="C186" s="108" t="s">
        <v>103</v>
      </c>
      <c r="D186" s="108" t="s">
        <v>662</v>
      </c>
      <c r="E186" s="108" t="s">
        <v>43</v>
      </c>
      <c r="F186" s="106">
        <f>F187</f>
        <v>-120000</v>
      </c>
      <c r="G186" s="106">
        <f t="shared" ref="G186:H186" si="80">G187</f>
        <v>0</v>
      </c>
      <c r="H186" s="106">
        <f t="shared" si="80"/>
        <v>0</v>
      </c>
      <c r="I186" s="100"/>
    </row>
    <row r="187" spans="1:9" ht="47.25" outlineLevel="3" x14ac:dyDescent="0.25">
      <c r="A187" s="109" t="s">
        <v>44</v>
      </c>
      <c r="B187" s="108" t="s">
        <v>91</v>
      </c>
      <c r="C187" s="108" t="s">
        <v>103</v>
      </c>
      <c r="D187" s="108" t="s">
        <v>662</v>
      </c>
      <c r="E187" s="108" t="s">
        <v>45</v>
      </c>
      <c r="F187" s="106">
        <v>-120000</v>
      </c>
      <c r="G187" s="106"/>
      <c r="H187" s="106"/>
      <c r="I187" s="100"/>
    </row>
    <row r="188" spans="1:9" ht="47.25" hidden="1" outlineLevel="2" x14ac:dyDescent="0.25">
      <c r="A188" s="109" t="s">
        <v>104</v>
      </c>
      <c r="B188" s="108" t="s">
        <v>91</v>
      </c>
      <c r="C188" s="108" t="s">
        <v>103</v>
      </c>
      <c r="D188" s="108" t="s">
        <v>690</v>
      </c>
      <c r="E188" s="108"/>
      <c r="F188" s="106">
        <f>F189</f>
        <v>0</v>
      </c>
      <c r="G188" s="106">
        <f t="shared" ref="G188:H188" si="81">G189</f>
        <v>0</v>
      </c>
      <c r="H188" s="106">
        <f t="shared" si="81"/>
        <v>0</v>
      </c>
      <c r="I188" s="100"/>
    </row>
    <row r="189" spans="1:9" ht="47.25" hidden="1" outlineLevel="2" x14ac:dyDescent="0.25">
      <c r="A189" s="10" t="s">
        <v>42</v>
      </c>
      <c r="B189" s="108" t="s">
        <v>91</v>
      </c>
      <c r="C189" s="108" t="s">
        <v>103</v>
      </c>
      <c r="D189" s="108" t="s">
        <v>690</v>
      </c>
      <c r="E189" s="108" t="s">
        <v>43</v>
      </c>
      <c r="F189" s="106">
        <f>F190</f>
        <v>0</v>
      </c>
      <c r="G189" s="106">
        <f t="shared" ref="G189:H189" si="82">G190</f>
        <v>0</v>
      </c>
      <c r="H189" s="106">
        <f t="shared" si="82"/>
        <v>0</v>
      </c>
      <c r="I189" s="100"/>
    </row>
    <row r="190" spans="1:9" ht="47.25" hidden="1" outlineLevel="3" x14ac:dyDescent="0.25">
      <c r="A190" s="109" t="s">
        <v>44</v>
      </c>
      <c r="B190" s="108" t="s">
        <v>91</v>
      </c>
      <c r="C190" s="108" t="s">
        <v>103</v>
      </c>
      <c r="D190" s="108" t="s">
        <v>690</v>
      </c>
      <c r="E190" s="108" t="s">
        <v>45</v>
      </c>
      <c r="F190" s="106"/>
      <c r="G190" s="106"/>
      <c r="H190" s="106"/>
      <c r="I190" s="100"/>
    </row>
    <row r="191" spans="1:9" ht="31.5" hidden="1" outlineLevel="2" collapsed="1" x14ac:dyDescent="0.25">
      <c r="A191" s="109" t="s">
        <v>105</v>
      </c>
      <c r="B191" s="108" t="s">
        <v>91</v>
      </c>
      <c r="C191" s="108" t="s">
        <v>103</v>
      </c>
      <c r="D191" s="108" t="s">
        <v>689</v>
      </c>
      <c r="E191" s="108"/>
      <c r="F191" s="106">
        <f>F192</f>
        <v>0</v>
      </c>
      <c r="G191" s="106">
        <f t="shared" ref="G191:H192" si="83">G192</f>
        <v>0</v>
      </c>
      <c r="H191" s="106">
        <f t="shared" si="83"/>
        <v>0</v>
      </c>
      <c r="I191" s="100"/>
    </row>
    <row r="192" spans="1:9" ht="47.25" hidden="1" outlineLevel="2" x14ac:dyDescent="0.25">
      <c r="A192" s="10" t="s">
        <v>42</v>
      </c>
      <c r="B192" s="108" t="s">
        <v>91</v>
      </c>
      <c r="C192" s="108" t="s">
        <v>103</v>
      </c>
      <c r="D192" s="108" t="s">
        <v>689</v>
      </c>
      <c r="E192" s="108" t="s">
        <v>43</v>
      </c>
      <c r="F192" s="106">
        <f>F193</f>
        <v>0</v>
      </c>
      <c r="G192" s="106">
        <f t="shared" si="83"/>
        <v>0</v>
      </c>
      <c r="H192" s="106">
        <f t="shared" si="83"/>
        <v>0</v>
      </c>
      <c r="I192" s="100"/>
    </row>
    <row r="193" spans="1:9" ht="47.25" hidden="1" outlineLevel="3" x14ac:dyDescent="0.25">
      <c r="A193" s="109" t="s">
        <v>44</v>
      </c>
      <c r="B193" s="108" t="s">
        <v>91</v>
      </c>
      <c r="C193" s="108" t="s">
        <v>103</v>
      </c>
      <c r="D193" s="108" t="s">
        <v>689</v>
      </c>
      <c r="E193" s="108" t="s">
        <v>45</v>
      </c>
      <c r="F193" s="106"/>
      <c r="G193" s="106"/>
      <c r="H193" s="106"/>
      <c r="I193" s="100"/>
    </row>
    <row r="194" spans="1:9" ht="78.75" hidden="1" outlineLevel="2" collapsed="1" x14ac:dyDescent="0.25">
      <c r="A194" s="109" t="s">
        <v>106</v>
      </c>
      <c r="B194" s="108" t="s">
        <v>91</v>
      </c>
      <c r="C194" s="108" t="s">
        <v>103</v>
      </c>
      <c r="D194" s="108" t="s">
        <v>688</v>
      </c>
      <c r="E194" s="108"/>
      <c r="F194" s="106">
        <f>F195</f>
        <v>0</v>
      </c>
      <c r="G194" s="106">
        <f t="shared" ref="G194:H195" si="84">G195</f>
        <v>0</v>
      </c>
      <c r="H194" s="106">
        <f t="shared" si="84"/>
        <v>0</v>
      </c>
      <c r="I194" s="100"/>
    </row>
    <row r="195" spans="1:9" ht="47.25" hidden="1" outlineLevel="2" x14ac:dyDescent="0.25">
      <c r="A195" s="10" t="s">
        <v>42</v>
      </c>
      <c r="B195" s="108" t="s">
        <v>91</v>
      </c>
      <c r="C195" s="108" t="s">
        <v>103</v>
      </c>
      <c r="D195" s="108" t="s">
        <v>688</v>
      </c>
      <c r="E195" s="108" t="s">
        <v>43</v>
      </c>
      <c r="F195" s="106">
        <f>F196</f>
        <v>0</v>
      </c>
      <c r="G195" s="106">
        <f t="shared" si="84"/>
        <v>0</v>
      </c>
      <c r="H195" s="106">
        <f t="shared" si="84"/>
        <v>0</v>
      </c>
      <c r="I195" s="100"/>
    </row>
    <row r="196" spans="1:9" ht="47.25" hidden="1" outlineLevel="3" x14ac:dyDescent="0.25">
      <c r="A196" s="109" t="s">
        <v>44</v>
      </c>
      <c r="B196" s="108" t="s">
        <v>91</v>
      </c>
      <c r="C196" s="108" t="s">
        <v>103</v>
      </c>
      <c r="D196" s="108" t="s">
        <v>688</v>
      </c>
      <c r="E196" s="108" t="s">
        <v>45</v>
      </c>
      <c r="F196" s="106"/>
      <c r="G196" s="106"/>
      <c r="H196" s="106"/>
      <c r="I196" s="100"/>
    </row>
    <row r="197" spans="1:9" ht="15.75" x14ac:dyDescent="0.25">
      <c r="A197" s="109" t="s">
        <v>162</v>
      </c>
      <c r="B197" s="108" t="s">
        <v>137</v>
      </c>
      <c r="C197" s="108"/>
      <c r="D197" s="108"/>
      <c r="E197" s="108"/>
      <c r="F197" s="106">
        <f>F198+F202+F209</f>
        <v>12765958</v>
      </c>
      <c r="G197" s="106">
        <f t="shared" ref="G197:H197" si="85">G198+G202</f>
        <v>0</v>
      </c>
      <c r="H197" s="106">
        <f t="shared" si="85"/>
        <v>0</v>
      </c>
      <c r="I197" s="100"/>
    </row>
    <row r="198" spans="1:9" ht="15.75" hidden="1" outlineLevel="1" x14ac:dyDescent="0.25">
      <c r="A198" s="109" t="s">
        <v>163</v>
      </c>
      <c r="B198" s="108" t="s">
        <v>137</v>
      </c>
      <c r="C198" s="108" t="s">
        <v>31</v>
      </c>
      <c r="D198" s="108"/>
      <c r="E198" s="108"/>
      <c r="F198" s="106">
        <f>F199</f>
        <v>0</v>
      </c>
      <c r="G198" s="106">
        <f t="shared" ref="G198:H200" si="86">G199</f>
        <v>0</v>
      </c>
      <c r="H198" s="106">
        <f t="shared" si="86"/>
        <v>0</v>
      </c>
      <c r="I198" s="100"/>
    </row>
    <row r="199" spans="1:9" ht="78.75" hidden="1" outlineLevel="2" x14ac:dyDescent="0.25">
      <c r="A199" s="109" t="s">
        <v>164</v>
      </c>
      <c r="B199" s="108" t="s">
        <v>137</v>
      </c>
      <c r="C199" s="108" t="s">
        <v>31</v>
      </c>
      <c r="D199" s="108" t="s">
        <v>661</v>
      </c>
      <c r="E199" s="108"/>
      <c r="F199" s="106">
        <f>F200</f>
        <v>0</v>
      </c>
      <c r="G199" s="106">
        <f t="shared" si="86"/>
        <v>0</v>
      </c>
      <c r="H199" s="106">
        <f t="shared" si="86"/>
        <v>0</v>
      </c>
      <c r="I199" s="100"/>
    </row>
    <row r="200" spans="1:9" ht="47.25" hidden="1" outlineLevel="2" x14ac:dyDescent="0.25">
      <c r="A200" s="10" t="s">
        <v>42</v>
      </c>
      <c r="B200" s="108" t="s">
        <v>137</v>
      </c>
      <c r="C200" s="108" t="s">
        <v>31</v>
      </c>
      <c r="D200" s="108" t="s">
        <v>661</v>
      </c>
      <c r="E200" s="108" t="s">
        <v>43</v>
      </c>
      <c r="F200" s="106">
        <f>F201</f>
        <v>0</v>
      </c>
      <c r="G200" s="106">
        <f t="shared" si="86"/>
        <v>0</v>
      </c>
      <c r="H200" s="106">
        <f t="shared" si="86"/>
        <v>0</v>
      </c>
      <c r="I200" s="100"/>
    </row>
    <row r="201" spans="1:9" ht="47.25" hidden="1" outlineLevel="3" x14ac:dyDescent="0.25">
      <c r="A201" s="109" t="s">
        <v>44</v>
      </c>
      <c r="B201" s="108" t="s">
        <v>137</v>
      </c>
      <c r="C201" s="108" t="s">
        <v>31</v>
      </c>
      <c r="D201" s="108" t="s">
        <v>661</v>
      </c>
      <c r="E201" s="108" t="s">
        <v>45</v>
      </c>
      <c r="F201" s="106"/>
      <c r="G201" s="106"/>
      <c r="H201" s="106"/>
      <c r="I201" s="100"/>
    </row>
    <row r="202" spans="1:9" ht="15.75" hidden="1" outlineLevel="1" collapsed="1" x14ac:dyDescent="0.25">
      <c r="A202" s="109" t="s">
        <v>165</v>
      </c>
      <c r="B202" s="108" t="s">
        <v>137</v>
      </c>
      <c r="C202" s="108" t="s">
        <v>33</v>
      </c>
      <c r="D202" s="108"/>
      <c r="E202" s="108"/>
      <c r="F202" s="106">
        <f>F203+F206</f>
        <v>0</v>
      </c>
      <c r="G202" s="106">
        <f t="shared" ref="G202:H202" si="87">G203+G206</f>
        <v>0</v>
      </c>
      <c r="H202" s="106">
        <f t="shared" si="87"/>
        <v>0</v>
      </c>
      <c r="I202" s="100"/>
    </row>
    <row r="203" spans="1:9" ht="47.25" hidden="1" outlineLevel="2" x14ac:dyDescent="0.25">
      <c r="A203" s="109" t="s">
        <v>660</v>
      </c>
      <c r="B203" s="108" t="s">
        <v>137</v>
      </c>
      <c r="C203" s="108" t="s">
        <v>33</v>
      </c>
      <c r="D203" s="108" t="s">
        <v>659</v>
      </c>
      <c r="E203" s="108"/>
      <c r="F203" s="106">
        <f>F204</f>
        <v>0</v>
      </c>
      <c r="G203" s="106">
        <f t="shared" ref="G203:H204" si="88">G204</f>
        <v>0</v>
      </c>
      <c r="H203" s="106">
        <f t="shared" si="88"/>
        <v>0</v>
      </c>
      <c r="I203" s="100"/>
    </row>
    <row r="204" spans="1:9" ht="47.25" hidden="1" outlineLevel="2" x14ac:dyDescent="0.25">
      <c r="A204" s="10" t="s">
        <v>42</v>
      </c>
      <c r="B204" s="108" t="s">
        <v>137</v>
      </c>
      <c r="C204" s="108" t="s">
        <v>33</v>
      </c>
      <c r="D204" s="108" t="s">
        <v>659</v>
      </c>
      <c r="E204" s="108" t="s">
        <v>43</v>
      </c>
      <c r="F204" s="106">
        <f>F205</f>
        <v>0</v>
      </c>
      <c r="G204" s="106">
        <f t="shared" si="88"/>
        <v>0</v>
      </c>
      <c r="H204" s="106">
        <f t="shared" si="88"/>
        <v>0</v>
      </c>
      <c r="I204" s="100"/>
    </row>
    <row r="205" spans="1:9" ht="47.25" hidden="1" outlineLevel="3" x14ac:dyDescent="0.25">
      <c r="A205" s="109" t="s">
        <v>44</v>
      </c>
      <c r="B205" s="108" t="s">
        <v>137</v>
      </c>
      <c r="C205" s="108" t="s">
        <v>33</v>
      </c>
      <c r="D205" s="108" t="s">
        <v>659</v>
      </c>
      <c r="E205" s="108" t="s">
        <v>45</v>
      </c>
      <c r="F205" s="106">
        <v>0</v>
      </c>
      <c r="G205" s="106">
        <v>0</v>
      </c>
      <c r="H205" s="106">
        <v>0</v>
      </c>
      <c r="I205" s="100"/>
    </row>
    <row r="206" spans="1:9" ht="141.75" hidden="1" outlineLevel="2" collapsed="1" x14ac:dyDescent="0.25">
      <c r="A206" s="109" t="s">
        <v>166</v>
      </c>
      <c r="B206" s="108" t="s">
        <v>137</v>
      </c>
      <c r="C206" s="108" t="s">
        <v>33</v>
      </c>
      <c r="D206" s="108" t="s">
        <v>658</v>
      </c>
      <c r="E206" s="108"/>
      <c r="F206" s="106">
        <f>F207</f>
        <v>0</v>
      </c>
      <c r="G206" s="106">
        <f t="shared" ref="G206:H207" si="89">G207</f>
        <v>0</v>
      </c>
      <c r="H206" s="106">
        <f t="shared" si="89"/>
        <v>0</v>
      </c>
      <c r="I206" s="100"/>
    </row>
    <row r="207" spans="1:9" ht="15.75" hidden="1" outlineLevel="2" x14ac:dyDescent="0.25">
      <c r="A207" s="10" t="s">
        <v>121</v>
      </c>
      <c r="B207" s="108" t="s">
        <v>137</v>
      </c>
      <c r="C207" s="108" t="s">
        <v>33</v>
      </c>
      <c r="D207" s="108" t="s">
        <v>658</v>
      </c>
      <c r="E207" s="108" t="s">
        <v>122</v>
      </c>
      <c r="F207" s="106">
        <f>F208</f>
        <v>0</v>
      </c>
      <c r="G207" s="106">
        <f t="shared" si="89"/>
        <v>0</v>
      </c>
      <c r="H207" s="106">
        <f t="shared" si="89"/>
        <v>0</v>
      </c>
      <c r="I207" s="100"/>
    </row>
    <row r="208" spans="1:9" ht="15.75" hidden="1" outlineLevel="3" x14ac:dyDescent="0.25">
      <c r="A208" s="109" t="s">
        <v>5</v>
      </c>
      <c r="B208" s="108" t="s">
        <v>137</v>
      </c>
      <c r="C208" s="108" t="s">
        <v>33</v>
      </c>
      <c r="D208" s="108" t="s">
        <v>658</v>
      </c>
      <c r="E208" s="108" t="s">
        <v>159</v>
      </c>
      <c r="F208" s="106"/>
      <c r="G208" s="106"/>
      <c r="H208" s="106"/>
      <c r="I208" s="100"/>
    </row>
    <row r="209" spans="1:9" ht="31.5" customHeight="1" outlineLevel="3" x14ac:dyDescent="0.25">
      <c r="A209" s="109" t="s">
        <v>736</v>
      </c>
      <c r="B209" s="108" t="s">
        <v>137</v>
      </c>
      <c r="C209" s="108" t="s">
        <v>137</v>
      </c>
      <c r="D209" s="108"/>
      <c r="E209" s="108"/>
      <c r="F209" s="106">
        <f>F210+F215</f>
        <v>12765958</v>
      </c>
      <c r="G209" s="106"/>
      <c r="H209" s="106"/>
      <c r="I209" s="100"/>
    </row>
    <row r="210" spans="1:9" ht="47.25" hidden="1" outlineLevel="3" x14ac:dyDescent="0.25">
      <c r="A210" s="109" t="s">
        <v>660</v>
      </c>
      <c r="B210" s="108" t="s">
        <v>137</v>
      </c>
      <c r="C210" s="108" t="s">
        <v>137</v>
      </c>
      <c r="D210" s="108" t="s">
        <v>659</v>
      </c>
      <c r="E210" s="108"/>
      <c r="F210" s="106">
        <f>F211+F213</f>
        <v>0</v>
      </c>
      <c r="G210" s="106"/>
      <c r="H210" s="106"/>
      <c r="I210" s="100"/>
    </row>
    <row r="211" spans="1:9" ht="47.25" hidden="1" outlineLevel="3" x14ac:dyDescent="0.25">
      <c r="A211" s="10" t="s">
        <v>42</v>
      </c>
      <c r="B211" s="108" t="s">
        <v>137</v>
      </c>
      <c r="C211" s="108" t="s">
        <v>137</v>
      </c>
      <c r="D211" s="108" t="s">
        <v>659</v>
      </c>
      <c r="E211" s="108" t="s">
        <v>43</v>
      </c>
      <c r="F211" s="106">
        <f>F212</f>
        <v>0</v>
      </c>
      <c r="G211" s="106"/>
      <c r="H211" s="106"/>
      <c r="I211" s="100"/>
    </row>
    <row r="212" spans="1:9" ht="47.25" hidden="1" outlineLevel="3" x14ac:dyDescent="0.25">
      <c r="A212" s="109" t="s">
        <v>44</v>
      </c>
      <c r="B212" s="108" t="s">
        <v>137</v>
      </c>
      <c r="C212" s="108" t="s">
        <v>137</v>
      </c>
      <c r="D212" s="108" t="s">
        <v>659</v>
      </c>
      <c r="E212" s="108" t="s">
        <v>45</v>
      </c>
      <c r="F212" s="106"/>
      <c r="G212" s="106"/>
      <c r="H212" s="106"/>
      <c r="I212" s="100"/>
    </row>
    <row r="213" spans="1:9" ht="15.75" hidden="1" outlineLevel="3" x14ac:dyDescent="0.25">
      <c r="A213" s="10" t="s">
        <v>47</v>
      </c>
      <c r="B213" s="108" t="s">
        <v>137</v>
      </c>
      <c r="C213" s="108" t="s">
        <v>137</v>
      </c>
      <c r="D213" s="108" t="s">
        <v>659</v>
      </c>
      <c r="E213" s="108" t="s">
        <v>48</v>
      </c>
      <c r="F213" s="106">
        <f>F214</f>
        <v>0</v>
      </c>
      <c r="G213" s="106"/>
      <c r="H213" s="106"/>
      <c r="I213" s="100"/>
    </row>
    <row r="214" spans="1:9" ht="31.5" hidden="1" outlineLevel="3" x14ac:dyDescent="0.25">
      <c r="A214" s="109" t="s">
        <v>49</v>
      </c>
      <c r="B214" s="108" t="s">
        <v>137</v>
      </c>
      <c r="C214" s="108" t="s">
        <v>137</v>
      </c>
      <c r="D214" s="108" t="s">
        <v>659</v>
      </c>
      <c r="E214" s="108" t="s">
        <v>50</v>
      </c>
      <c r="F214" s="106"/>
      <c r="G214" s="106"/>
      <c r="H214" s="106"/>
      <c r="I214" s="100"/>
    </row>
    <row r="215" spans="1:9" ht="47.25" outlineLevel="3" x14ac:dyDescent="0.25">
      <c r="A215" s="109" t="s">
        <v>660</v>
      </c>
      <c r="B215" s="108" t="s">
        <v>137</v>
      </c>
      <c r="C215" s="108" t="s">
        <v>137</v>
      </c>
      <c r="D215" s="108" t="s">
        <v>810</v>
      </c>
      <c r="E215" s="108"/>
      <c r="F215" s="106">
        <f>F216</f>
        <v>12765958</v>
      </c>
      <c r="G215" s="106"/>
      <c r="H215" s="106"/>
      <c r="I215" s="100"/>
    </row>
    <row r="216" spans="1:9" ht="47.25" outlineLevel="3" x14ac:dyDescent="0.25">
      <c r="A216" s="109" t="s">
        <v>42</v>
      </c>
      <c r="B216" s="108" t="s">
        <v>137</v>
      </c>
      <c r="C216" s="108" t="s">
        <v>137</v>
      </c>
      <c r="D216" s="108" t="s">
        <v>810</v>
      </c>
      <c r="E216" s="108" t="s">
        <v>43</v>
      </c>
      <c r="F216" s="106">
        <f>F217</f>
        <v>12765958</v>
      </c>
      <c r="G216" s="106"/>
      <c r="H216" s="106"/>
      <c r="I216" s="100"/>
    </row>
    <row r="217" spans="1:9" ht="47.25" outlineLevel="3" x14ac:dyDescent="0.25">
      <c r="A217" s="109" t="s">
        <v>44</v>
      </c>
      <c r="B217" s="108" t="s">
        <v>137</v>
      </c>
      <c r="C217" s="108" t="s">
        <v>137</v>
      </c>
      <c r="D217" s="108" t="s">
        <v>810</v>
      </c>
      <c r="E217" s="108" t="s">
        <v>45</v>
      </c>
      <c r="F217" s="106">
        <f>12000000+765958</f>
        <v>12765958</v>
      </c>
      <c r="G217" s="106"/>
      <c r="H217" s="106"/>
      <c r="I217" s="100"/>
    </row>
    <row r="218" spans="1:9" ht="15.75" hidden="1" x14ac:dyDescent="0.25">
      <c r="A218" s="109" t="s">
        <v>167</v>
      </c>
      <c r="B218" s="108" t="s">
        <v>110</v>
      </c>
      <c r="C218" s="108"/>
      <c r="D218" s="108"/>
      <c r="E218" s="108"/>
      <c r="F218" s="106">
        <f>F219</f>
        <v>0</v>
      </c>
      <c r="G218" s="106">
        <f t="shared" ref="G218:H221" si="90">G219</f>
        <v>0</v>
      </c>
      <c r="H218" s="106">
        <f t="shared" si="90"/>
        <v>0</v>
      </c>
      <c r="I218" s="100"/>
    </row>
    <row r="219" spans="1:9" ht="31.5" hidden="1" outlineLevel="1" x14ac:dyDescent="0.25">
      <c r="A219" s="109" t="s">
        <v>168</v>
      </c>
      <c r="B219" s="108" t="s">
        <v>110</v>
      </c>
      <c r="C219" s="108" t="s">
        <v>137</v>
      </c>
      <c r="D219" s="108"/>
      <c r="E219" s="108"/>
      <c r="F219" s="106">
        <f>F220</f>
        <v>0</v>
      </c>
      <c r="G219" s="106">
        <f t="shared" si="90"/>
        <v>0</v>
      </c>
      <c r="H219" s="106">
        <f t="shared" si="90"/>
        <v>0</v>
      </c>
      <c r="I219" s="100"/>
    </row>
    <row r="220" spans="1:9" ht="47.25" hidden="1" outlineLevel="2" x14ac:dyDescent="0.25">
      <c r="A220" s="109" t="s">
        <v>169</v>
      </c>
      <c r="B220" s="108" t="s">
        <v>110</v>
      </c>
      <c r="C220" s="108" t="s">
        <v>137</v>
      </c>
      <c r="D220" s="108" t="s">
        <v>657</v>
      </c>
      <c r="E220" s="108"/>
      <c r="F220" s="106">
        <f>F221</f>
        <v>0</v>
      </c>
      <c r="G220" s="106">
        <f t="shared" si="90"/>
        <v>0</v>
      </c>
      <c r="H220" s="106">
        <f t="shared" si="90"/>
        <v>0</v>
      </c>
      <c r="I220" s="100"/>
    </row>
    <row r="221" spans="1:9" ht="47.25" hidden="1" outlineLevel="2" x14ac:dyDescent="0.25">
      <c r="A221" s="10" t="s">
        <v>42</v>
      </c>
      <c r="B221" s="108" t="s">
        <v>110</v>
      </c>
      <c r="C221" s="108" t="s">
        <v>137</v>
      </c>
      <c r="D221" s="108" t="s">
        <v>657</v>
      </c>
      <c r="E221" s="108" t="s">
        <v>43</v>
      </c>
      <c r="F221" s="106">
        <f>F222</f>
        <v>0</v>
      </c>
      <c r="G221" s="106">
        <f t="shared" si="90"/>
        <v>0</v>
      </c>
      <c r="H221" s="106">
        <f t="shared" si="90"/>
        <v>0</v>
      </c>
      <c r="I221" s="100"/>
    </row>
    <row r="222" spans="1:9" ht="47.25" hidden="1" outlineLevel="3" x14ac:dyDescent="0.25">
      <c r="A222" s="109" t="s">
        <v>44</v>
      </c>
      <c r="B222" s="108" t="s">
        <v>110</v>
      </c>
      <c r="C222" s="108" t="s">
        <v>137</v>
      </c>
      <c r="D222" s="108" t="s">
        <v>657</v>
      </c>
      <c r="E222" s="108" t="s">
        <v>45</v>
      </c>
      <c r="F222" s="106"/>
      <c r="G222" s="106"/>
      <c r="H222" s="106"/>
      <c r="I222" s="100"/>
    </row>
    <row r="223" spans="1:9" ht="15.75" collapsed="1" x14ac:dyDescent="0.25">
      <c r="A223" s="109" t="s">
        <v>53</v>
      </c>
      <c r="B223" s="108" t="s">
        <v>54</v>
      </c>
      <c r="C223" s="108"/>
      <c r="D223" s="108"/>
      <c r="E223" s="108"/>
      <c r="F223" s="106">
        <f>F224+F237+F268+F281+F285</f>
        <v>17742133</v>
      </c>
      <c r="G223" s="106">
        <f t="shared" ref="G223:H223" si="91">G224+G237+G268+G281+G285</f>
        <v>0</v>
      </c>
      <c r="H223" s="106">
        <f t="shared" si="91"/>
        <v>0</v>
      </c>
      <c r="I223" s="100"/>
    </row>
    <row r="224" spans="1:9" ht="15.75" hidden="1" outlineLevel="1" x14ac:dyDescent="0.25">
      <c r="A224" s="109" t="s">
        <v>55</v>
      </c>
      <c r="B224" s="108" t="s">
        <v>54</v>
      </c>
      <c r="C224" s="108" t="s">
        <v>31</v>
      </c>
      <c r="D224" s="108"/>
      <c r="E224" s="108"/>
      <c r="F224" s="106">
        <f>F225+F228+F231+F234</f>
        <v>0</v>
      </c>
      <c r="G224" s="106">
        <f t="shared" ref="G224:H224" si="92">G225+G228+G231+G234</f>
        <v>0</v>
      </c>
      <c r="H224" s="106">
        <f t="shared" si="92"/>
        <v>0</v>
      </c>
      <c r="I224" s="100"/>
    </row>
    <row r="225" spans="1:9" ht="378.75" hidden="1" customHeight="1" outlineLevel="2" x14ac:dyDescent="0.25">
      <c r="A225" s="109" t="s">
        <v>56</v>
      </c>
      <c r="B225" s="108" t="s">
        <v>54</v>
      </c>
      <c r="C225" s="108" t="s">
        <v>31</v>
      </c>
      <c r="D225" s="108" t="s">
        <v>718</v>
      </c>
      <c r="E225" s="108"/>
      <c r="F225" s="106">
        <f>F226</f>
        <v>0</v>
      </c>
      <c r="G225" s="106">
        <f t="shared" ref="G225:H226" si="93">G226</f>
        <v>0</v>
      </c>
      <c r="H225" s="106">
        <f t="shared" si="93"/>
        <v>0</v>
      </c>
      <c r="I225" s="100"/>
    </row>
    <row r="226" spans="1:9" ht="63" hidden="1" outlineLevel="2" x14ac:dyDescent="0.25">
      <c r="A226" s="10" t="s">
        <v>57</v>
      </c>
      <c r="B226" s="108" t="s">
        <v>54</v>
      </c>
      <c r="C226" s="108" t="s">
        <v>31</v>
      </c>
      <c r="D226" s="108" t="s">
        <v>718</v>
      </c>
      <c r="E226" s="108" t="s">
        <v>58</v>
      </c>
      <c r="F226" s="106">
        <f>F227</f>
        <v>0</v>
      </c>
      <c r="G226" s="106">
        <f t="shared" si="93"/>
        <v>0</v>
      </c>
      <c r="H226" s="106">
        <f t="shared" si="93"/>
        <v>0</v>
      </c>
      <c r="I226" s="100"/>
    </row>
    <row r="227" spans="1:9" ht="15.75" hidden="1" outlineLevel="3" x14ac:dyDescent="0.25">
      <c r="A227" s="109" t="s">
        <v>59</v>
      </c>
      <c r="B227" s="108" t="s">
        <v>54</v>
      </c>
      <c r="C227" s="108" t="s">
        <v>31</v>
      </c>
      <c r="D227" s="108" t="s">
        <v>718</v>
      </c>
      <c r="E227" s="108" t="s">
        <v>60</v>
      </c>
      <c r="F227" s="106"/>
      <c r="G227" s="106"/>
      <c r="H227" s="106"/>
      <c r="I227" s="100"/>
    </row>
    <row r="228" spans="1:9" ht="94.5" hidden="1" outlineLevel="2" collapsed="1" x14ac:dyDescent="0.25">
      <c r="A228" s="109" t="s">
        <v>717</v>
      </c>
      <c r="B228" s="108" t="s">
        <v>54</v>
      </c>
      <c r="C228" s="108" t="s">
        <v>31</v>
      </c>
      <c r="D228" s="108" t="s">
        <v>716</v>
      </c>
      <c r="E228" s="108"/>
      <c r="F228" s="106">
        <f>F229</f>
        <v>0</v>
      </c>
      <c r="G228" s="106">
        <f t="shared" ref="G228:H228" si="94">G229</f>
        <v>0</v>
      </c>
      <c r="H228" s="106">
        <f t="shared" si="94"/>
        <v>0</v>
      </c>
      <c r="I228" s="100"/>
    </row>
    <row r="229" spans="1:9" ht="63" hidden="1" outlineLevel="2" x14ac:dyDescent="0.25">
      <c r="A229" s="10" t="s">
        <v>57</v>
      </c>
      <c r="B229" s="108" t="s">
        <v>54</v>
      </c>
      <c r="C229" s="108" t="s">
        <v>31</v>
      </c>
      <c r="D229" s="108" t="s">
        <v>716</v>
      </c>
      <c r="E229" s="108" t="s">
        <v>58</v>
      </c>
      <c r="F229" s="106">
        <f>F230</f>
        <v>0</v>
      </c>
      <c r="G229" s="106">
        <f t="shared" ref="G229:H229" si="95">G230</f>
        <v>0</v>
      </c>
      <c r="H229" s="106">
        <f t="shared" si="95"/>
        <v>0</v>
      </c>
      <c r="I229" s="100"/>
    </row>
    <row r="230" spans="1:9" ht="15.75" hidden="1" outlineLevel="3" x14ac:dyDescent="0.25">
      <c r="A230" s="109" t="s">
        <v>59</v>
      </c>
      <c r="B230" s="108" t="s">
        <v>54</v>
      </c>
      <c r="C230" s="108" t="s">
        <v>31</v>
      </c>
      <c r="D230" s="108" t="s">
        <v>716</v>
      </c>
      <c r="E230" s="108" t="s">
        <v>60</v>
      </c>
      <c r="F230" s="106"/>
      <c r="G230" s="106"/>
      <c r="H230" s="106"/>
      <c r="I230" s="100"/>
    </row>
    <row r="231" spans="1:9" ht="47.25" hidden="1" outlineLevel="2" collapsed="1" x14ac:dyDescent="0.25">
      <c r="A231" s="109" t="s">
        <v>62</v>
      </c>
      <c r="B231" s="108" t="s">
        <v>54</v>
      </c>
      <c r="C231" s="108" t="s">
        <v>31</v>
      </c>
      <c r="D231" s="108" t="s">
        <v>710</v>
      </c>
      <c r="E231" s="108"/>
      <c r="F231" s="106">
        <f>F232</f>
        <v>0</v>
      </c>
      <c r="G231" s="106">
        <f t="shared" ref="G231:H231" si="96">G232</f>
        <v>0</v>
      </c>
      <c r="H231" s="106">
        <f t="shared" si="96"/>
        <v>0</v>
      </c>
      <c r="I231" s="100"/>
    </row>
    <row r="232" spans="1:9" ht="63" hidden="1" outlineLevel="2" x14ac:dyDescent="0.25">
      <c r="A232" s="10" t="s">
        <v>57</v>
      </c>
      <c r="B232" s="108" t="s">
        <v>54</v>
      </c>
      <c r="C232" s="108" t="s">
        <v>31</v>
      </c>
      <c r="D232" s="108" t="s">
        <v>710</v>
      </c>
      <c r="E232" s="108" t="s">
        <v>58</v>
      </c>
      <c r="F232" s="106">
        <f>F233</f>
        <v>0</v>
      </c>
      <c r="G232" s="106">
        <f t="shared" ref="G232:H232" si="97">G233</f>
        <v>0</v>
      </c>
      <c r="H232" s="106">
        <f t="shared" si="97"/>
        <v>0</v>
      </c>
      <c r="I232" s="100"/>
    </row>
    <row r="233" spans="1:9" ht="15.75" hidden="1" outlineLevel="3" x14ac:dyDescent="0.25">
      <c r="A233" s="109" t="s">
        <v>59</v>
      </c>
      <c r="B233" s="108" t="s">
        <v>54</v>
      </c>
      <c r="C233" s="108" t="s">
        <v>31</v>
      </c>
      <c r="D233" s="108" t="s">
        <v>710</v>
      </c>
      <c r="E233" s="108" t="s">
        <v>60</v>
      </c>
      <c r="F233" s="106"/>
      <c r="G233" s="106"/>
      <c r="H233" s="106"/>
      <c r="I233" s="100"/>
    </row>
    <row r="234" spans="1:9" ht="47.25" hidden="1" outlineLevel="2" collapsed="1" x14ac:dyDescent="0.25">
      <c r="A234" s="109" t="s">
        <v>63</v>
      </c>
      <c r="B234" s="108" t="s">
        <v>54</v>
      </c>
      <c r="C234" s="108" t="s">
        <v>31</v>
      </c>
      <c r="D234" s="108" t="s">
        <v>709</v>
      </c>
      <c r="E234" s="108"/>
      <c r="F234" s="106">
        <f>F235</f>
        <v>0</v>
      </c>
      <c r="G234" s="106">
        <f t="shared" ref="G234:H234" si="98">G235</f>
        <v>0</v>
      </c>
      <c r="H234" s="106">
        <f t="shared" si="98"/>
        <v>0</v>
      </c>
      <c r="I234" s="100"/>
    </row>
    <row r="235" spans="1:9" ht="63" hidden="1" outlineLevel="2" x14ac:dyDescent="0.25">
      <c r="A235" s="10" t="s">
        <v>57</v>
      </c>
      <c r="B235" s="108" t="s">
        <v>54</v>
      </c>
      <c r="C235" s="108" t="s">
        <v>31</v>
      </c>
      <c r="D235" s="108" t="s">
        <v>709</v>
      </c>
      <c r="E235" s="108" t="s">
        <v>58</v>
      </c>
      <c r="F235" s="106">
        <f>F236</f>
        <v>0</v>
      </c>
      <c r="G235" s="106">
        <f t="shared" ref="G235:H235" si="99">G236</f>
        <v>0</v>
      </c>
      <c r="H235" s="106">
        <f t="shared" si="99"/>
        <v>0</v>
      </c>
      <c r="I235" s="100"/>
    </row>
    <row r="236" spans="1:9" ht="15.75" hidden="1" outlineLevel="3" x14ac:dyDescent="0.25">
      <c r="A236" s="109" t="s">
        <v>59</v>
      </c>
      <c r="B236" s="108" t="s">
        <v>54</v>
      </c>
      <c r="C236" s="108" t="s">
        <v>31</v>
      </c>
      <c r="D236" s="108" t="s">
        <v>709</v>
      </c>
      <c r="E236" s="108" t="s">
        <v>60</v>
      </c>
      <c r="F236" s="106"/>
      <c r="G236" s="106"/>
      <c r="H236" s="106"/>
      <c r="I236" s="100"/>
    </row>
    <row r="237" spans="1:9" ht="15.75" outlineLevel="1" collapsed="1" x14ac:dyDescent="0.25">
      <c r="A237" s="109" t="s">
        <v>64</v>
      </c>
      <c r="B237" s="108" t="s">
        <v>54</v>
      </c>
      <c r="C237" s="108" t="s">
        <v>33</v>
      </c>
      <c r="D237" s="108"/>
      <c r="E237" s="108"/>
      <c r="F237" s="106">
        <f>F238+F241+F244+F247+F250+F253+F259+F262+F265+F256</f>
        <v>17715524</v>
      </c>
      <c r="G237" s="106">
        <f t="shared" ref="G237:H237" si="100">G238+G241+G244+G247+G250+G253+G259+G262+G265</f>
        <v>0</v>
      </c>
      <c r="H237" s="106">
        <f t="shared" si="100"/>
        <v>0</v>
      </c>
      <c r="I237" s="100"/>
    </row>
    <row r="238" spans="1:9" ht="47.25" hidden="1" outlineLevel="2" x14ac:dyDescent="0.25">
      <c r="A238" s="109" t="s">
        <v>307</v>
      </c>
      <c r="B238" s="108" t="s">
        <v>54</v>
      </c>
      <c r="C238" s="108" t="s">
        <v>33</v>
      </c>
      <c r="D238" s="108" t="s">
        <v>715</v>
      </c>
      <c r="E238" s="108"/>
      <c r="F238" s="106">
        <f>F239</f>
        <v>0</v>
      </c>
      <c r="G238" s="106">
        <f t="shared" ref="G238:H239" si="101">G239</f>
        <v>0</v>
      </c>
      <c r="H238" s="106">
        <f t="shared" si="101"/>
        <v>0</v>
      </c>
      <c r="I238" s="100"/>
    </row>
    <row r="239" spans="1:9" ht="63" hidden="1" outlineLevel="2" x14ac:dyDescent="0.25">
      <c r="A239" s="10" t="s">
        <v>57</v>
      </c>
      <c r="B239" s="108" t="s">
        <v>54</v>
      </c>
      <c r="C239" s="108" t="s">
        <v>33</v>
      </c>
      <c r="D239" s="108" t="s">
        <v>715</v>
      </c>
      <c r="E239" s="108" t="s">
        <v>58</v>
      </c>
      <c r="F239" s="106">
        <f>F240</f>
        <v>0</v>
      </c>
      <c r="G239" s="106">
        <f t="shared" si="101"/>
        <v>0</v>
      </c>
      <c r="H239" s="106">
        <f t="shared" si="101"/>
        <v>0</v>
      </c>
      <c r="I239" s="100"/>
    </row>
    <row r="240" spans="1:9" ht="15.75" hidden="1" outlineLevel="3" x14ac:dyDescent="0.25">
      <c r="A240" s="109" t="s">
        <v>59</v>
      </c>
      <c r="B240" s="108" t="s">
        <v>54</v>
      </c>
      <c r="C240" s="108" t="s">
        <v>33</v>
      </c>
      <c r="D240" s="108" t="s">
        <v>715</v>
      </c>
      <c r="E240" s="108" t="s">
        <v>60</v>
      </c>
      <c r="F240" s="106"/>
      <c r="G240" s="106"/>
      <c r="H240" s="106"/>
      <c r="I240" s="100"/>
    </row>
    <row r="241" spans="1:9" ht="136.5" customHeight="1" outlineLevel="2" collapsed="1" x14ac:dyDescent="0.25">
      <c r="A241" s="109" t="s">
        <v>65</v>
      </c>
      <c r="B241" s="108" t="s">
        <v>54</v>
      </c>
      <c r="C241" s="108" t="s">
        <v>33</v>
      </c>
      <c r="D241" s="108" t="s">
        <v>714</v>
      </c>
      <c r="E241" s="108"/>
      <c r="F241" s="106">
        <f>F242</f>
        <v>11732424</v>
      </c>
      <c r="G241" s="106">
        <f t="shared" ref="G241:H241" si="102">G242</f>
        <v>0</v>
      </c>
      <c r="H241" s="106">
        <f t="shared" si="102"/>
        <v>0</v>
      </c>
      <c r="I241" s="100"/>
    </row>
    <row r="242" spans="1:9" ht="63" outlineLevel="2" x14ac:dyDescent="0.25">
      <c r="A242" s="10" t="s">
        <v>57</v>
      </c>
      <c r="B242" s="108" t="s">
        <v>54</v>
      </c>
      <c r="C242" s="108" t="s">
        <v>33</v>
      </c>
      <c r="D242" s="108" t="s">
        <v>714</v>
      </c>
      <c r="E242" s="108" t="s">
        <v>58</v>
      </c>
      <c r="F242" s="106">
        <f>F243</f>
        <v>11732424</v>
      </c>
      <c r="G242" s="106">
        <f t="shared" ref="G242:H242" si="103">G243</f>
        <v>0</v>
      </c>
      <c r="H242" s="106">
        <f t="shared" si="103"/>
        <v>0</v>
      </c>
      <c r="I242" s="100"/>
    </row>
    <row r="243" spans="1:9" ht="15.75" outlineLevel="3" x14ac:dyDescent="0.25">
      <c r="A243" s="109" t="s">
        <v>59</v>
      </c>
      <c r="B243" s="108" t="s">
        <v>54</v>
      </c>
      <c r="C243" s="108" t="s">
        <v>33</v>
      </c>
      <c r="D243" s="108" t="s">
        <v>714</v>
      </c>
      <c r="E243" s="108" t="s">
        <v>60</v>
      </c>
      <c r="F243" s="106">
        <v>11732424</v>
      </c>
      <c r="G243" s="106"/>
      <c r="H243" s="106"/>
      <c r="I243" s="100"/>
    </row>
    <row r="244" spans="1:9" ht="94.5" hidden="1" outlineLevel="2" x14ac:dyDescent="0.25">
      <c r="A244" s="109" t="s">
        <v>66</v>
      </c>
      <c r="B244" s="108" t="s">
        <v>54</v>
      </c>
      <c r="C244" s="108" t="s">
        <v>33</v>
      </c>
      <c r="D244" s="108" t="s">
        <v>713</v>
      </c>
      <c r="E244" s="108"/>
      <c r="F244" s="106">
        <f>F245</f>
        <v>0</v>
      </c>
      <c r="G244" s="106">
        <f t="shared" ref="G244:H244" si="104">G245</f>
        <v>0</v>
      </c>
      <c r="H244" s="106">
        <f t="shared" si="104"/>
        <v>0</v>
      </c>
      <c r="I244" s="100"/>
    </row>
    <row r="245" spans="1:9" ht="63" hidden="1" outlineLevel="2" x14ac:dyDescent="0.25">
      <c r="A245" s="10" t="s">
        <v>57</v>
      </c>
      <c r="B245" s="108" t="s">
        <v>54</v>
      </c>
      <c r="C245" s="108" t="s">
        <v>33</v>
      </c>
      <c r="D245" s="108" t="s">
        <v>713</v>
      </c>
      <c r="E245" s="108" t="s">
        <v>58</v>
      </c>
      <c r="F245" s="106">
        <f>F246</f>
        <v>0</v>
      </c>
      <c r="G245" s="106">
        <f t="shared" ref="G245:H245" si="105">G246</f>
        <v>0</v>
      </c>
      <c r="H245" s="106">
        <f t="shared" si="105"/>
        <v>0</v>
      </c>
      <c r="I245" s="100"/>
    </row>
    <row r="246" spans="1:9" ht="15.75" hidden="1" outlineLevel="3" x14ac:dyDescent="0.25">
      <c r="A246" s="109" t="s">
        <v>59</v>
      </c>
      <c r="B246" s="108" t="s">
        <v>54</v>
      </c>
      <c r="C246" s="108" t="s">
        <v>33</v>
      </c>
      <c r="D246" s="108" t="s">
        <v>713</v>
      </c>
      <c r="E246" s="108" t="s">
        <v>60</v>
      </c>
      <c r="F246" s="106"/>
      <c r="G246" s="106"/>
      <c r="H246" s="106"/>
      <c r="I246" s="100"/>
    </row>
    <row r="247" spans="1:9" ht="15.75" outlineLevel="2" collapsed="1" x14ac:dyDescent="0.25">
      <c r="A247" s="109" t="s">
        <v>67</v>
      </c>
      <c r="B247" s="108" t="s">
        <v>54</v>
      </c>
      <c r="C247" s="108" t="s">
        <v>33</v>
      </c>
      <c r="D247" s="108" t="s">
        <v>712</v>
      </c>
      <c r="E247" s="108"/>
      <c r="F247" s="106">
        <f>F248</f>
        <v>-381900</v>
      </c>
      <c r="G247" s="106">
        <f t="shared" ref="G247:H248" si="106">G248</f>
        <v>0</v>
      </c>
      <c r="H247" s="106">
        <f t="shared" si="106"/>
        <v>0</v>
      </c>
      <c r="I247" s="100"/>
    </row>
    <row r="248" spans="1:9" ht="63" outlineLevel="2" x14ac:dyDescent="0.25">
      <c r="A248" s="10" t="s">
        <v>57</v>
      </c>
      <c r="B248" s="108" t="s">
        <v>54</v>
      </c>
      <c r="C248" s="108" t="s">
        <v>33</v>
      </c>
      <c r="D248" s="108" t="s">
        <v>712</v>
      </c>
      <c r="E248" s="108" t="s">
        <v>58</v>
      </c>
      <c r="F248" s="106">
        <f>F249</f>
        <v>-381900</v>
      </c>
      <c r="G248" s="106">
        <f t="shared" si="106"/>
        <v>0</v>
      </c>
      <c r="H248" s="106">
        <f t="shared" si="106"/>
        <v>0</v>
      </c>
      <c r="I248" s="100"/>
    </row>
    <row r="249" spans="1:9" ht="15.75" outlineLevel="3" x14ac:dyDescent="0.25">
      <c r="A249" s="109" t="s">
        <v>59</v>
      </c>
      <c r="B249" s="108" t="s">
        <v>54</v>
      </c>
      <c r="C249" s="108" t="s">
        <v>33</v>
      </c>
      <c r="D249" s="108" t="s">
        <v>712</v>
      </c>
      <c r="E249" s="108" t="s">
        <v>60</v>
      </c>
      <c r="F249" s="106">
        <v>-381900</v>
      </c>
      <c r="G249" s="106"/>
      <c r="H249" s="106"/>
      <c r="I249" s="100"/>
    </row>
    <row r="250" spans="1:9" ht="78.75" hidden="1" outlineLevel="2" x14ac:dyDescent="0.25">
      <c r="A250" s="109" t="s">
        <v>68</v>
      </c>
      <c r="B250" s="108" t="s">
        <v>54</v>
      </c>
      <c r="C250" s="108" t="s">
        <v>33</v>
      </c>
      <c r="D250" s="108" t="s">
        <v>711</v>
      </c>
      <c r="E250" s="108"/>
      <c r="F250" s="106">
        <f>F251</f>
        <v>0</v>
      </c>
      <c r="G250" s="106">
        <f t="shared" ref="G250:H251" si="107">G251</f>
        <v>0</v>
      </c>
      <c r="H250" s="106">
        <f t="shared" si="107"/>
        <v>0</v>
      </c>
      <c r="I250" s="100"/>
    </row>
    <row r="251" spans="1:9" ht="63" hidden="1" outlineLevel="2" x14ac:dyDescent="0.25">
      <c r="A251" s="10" t="s">
        <v>57</v>
      </c>
      <c r="B251" s="108" t="s">
        <v>54</v>
      </c>
      <c r="C251" s="108" t="s">
        <v>33</v>
      </c>
      <c r="D251" s="108" t="s">
        <v>711</v>
      </c>
      <c r="E251" s="108" t="s">
        <v>58</v>
      </c>
      <c r="F251" s="106">
        <f>F252</f>
        <v>0</v>
      </c>
      <c r="G251" s="106">
        <f t="shared" si="107"/>
        <v>0</v>
      </c>
      <c r="H251" s="106">
        <f t="shared" si="107"/>
        <v>0</v>
      </c>
      <c r="I251" s="100"/>
    </row>
    <row r="252" spans="1:9" ht="15.75" hidden="1" outlineLevel="3" x14ac:dyDescent="0.25">
      <c r="A252" s="109" t="s">
        <v>59</v>
      </c>
      <c r="B252" s="108" t="s">
        <v>54</v>
      </c>
      <c r="C252" s="108" t="s">
        <v>33</v>
      </c>
      <c r="D252" s="108" t="s">
        <v>711</v>
      </c>
      <c r="E252" s="108" t="s">
        <v>60</v>
      </c>
      <c r="F252" s="106"/>
      <c r="G252" s="106"/>
      <c r="H252" s="106"/>
      <c r="I252" s="100"/>
    </row>
    <row r="253" spans="1:9" ht="47.25" hidden="1" outlineLevel="2" collapsed="1" x14ac:dyDescent="0.25">
      <c r="A253" s="109" t="s">
        <v>62</v>
      </c>
      <c r="B253" s="108" t="s">
        <v>54</v>
      </c>
      <c r="C253" s="108" t="s">
        <v>33</v>
      </c>
      <c r="D253" s="108" t="s">
        <v>710</v>
      </c>
      <c r="E253" s="108"/>
      <c r="F253" s="106">
        <f>F254</f>
        <v>0</v>
      </c>
      <c r="G253" s="106">
        <f t="shared" ref="G253:H254" si="108">G254</f>
        <v>0</v>
      </c>
      <c r="H253" s="106">
        <f t="shared" si="108"/>
        <v>0</v>
      </c>
      <c r="I253" s="100"/>
    </row>
    <row r="254" spans="1:9" ht="63" hidden="1" outlineLevel="2" x14ac:dyDescent="0.25">
      <c r="A254" s="10" t="s">
        <v>57</v>
      </c>
      <c r="B254" s="108" t="s">
        <v>54</v>
      </c>
      <c r="C254" s="108" t="s">
        <v>33</v>
      </c>
      <c r="D254" s="108" t="s">
        <v>710</v>
      </c>
      <c r="E254" s="108" t="s">
        <v>58</v>
      </c>
      <c r="F254" s="106">
        <f>F255</f>
        <v>0</v>
      </c>
      <c r="G254" s="106">
        <f t="shared" si="108"/>
        <v>0</v>
      </c>
      <c r="H254" s="106">
        <f t="shared" si="108"/>
        <v>0</v>
      </c>
      <c r="I254" s="100"/>
    </row>
    <row r="255" spans="1:9" ht="15.75" hidden="1" outlineLevel="3" x14ac:dyDescent="0.25">
      <c r="A255" s="109" t="s">
        <v>59</v>
      </c>
      <c r="B255" s="108" t="s">
        <v>54</v>
      </c>
      <c r="C255" s="108" t="s">
        <v>33</v>
      </c>
      <c r="D255" s="108" t="s">
        <v>710</v>
      </c>
      <c r="E255" s="108" t="s">
        <v>60</v>
      </c>
      <c r="F255" s="106"/>
      <c r="G255" s="106"/>
      <c r="H255" s="106"/>
      <c r="I255" s="100"/>
    </row>
    <row r="256" spans="1:9" ht="47.25" outlineLevel="3" x14ac:dyDescent="0.25">
      <c r="A256" s="109" t="s">
        <v>744</v>
      </c>
      <c r="B256" s="108" t="s">
        <v>54</v>
      </c>
      <c r="C256" s="108" t="s">
        <v>33</v>
      </c>
      <c r="D256" s="108" t="s">
        <v>745</v>
      </c>
      <c r="E256" s="108"/>
      <c r="F256" s="106">
        <f>F257</f>
        <v>6365000</v>
      </c>
      <c r="G256" s="106"/>
      <c r="H256" s="106"/>
      <c r="I256" s="100"/>
    </row>
    <row r="257" spans="1:9" ht="63" outlineLevel="3" x14ac:dyDescent="0.25">
      <c r="A257" s="10" t="s">
        <v>57</v>
      </c>
      <c r="B257" s="108" t="s">
        <v>54</v>
      </c>
      <c r="C257" s="108" t="s">
        <v>33</v>
      </c>
      <c r="D257" s="108" t="s">
        <v>745</v>
      </c>
      <c r="E257" s="108" t="s">
        <v>58</v>
      </c>
      <c r="F257" s="106">
        <f>F258</f>
        <v>6365000</v>
      </c>
      <c r="G257" s="106"/>
      <c r="H257" s="106"/>
      <c r="I257" s="100"/>
    </row>
    <row r="258" spans="1:9" ht="15.75" outlineLevel="3" x14ac:dyDescent="0.25">
      <c r="A258" s="109" t="s">
        <v>59</v>
      </c>
      <c r="B258" s="108" t="s">
        <v>54</v>
      </c>
      <c r="C258" s="108" t="s">
        <v>33</v>
      </c>
      <c r="D258" s="108" t="s">
        <v>745</v>
      </c>
      <c r="E258" s="108" t="s">
        <v>60</v>
      </c>
      <c r="F258" s="106">
        <f>5983100+381900</f>
        <v>6365000</v>
      </c>
      <c r="G258" s="106"/>
      <c r="H258" s="106"/>
      <c r="I258" s="100"/>
    </row>
    <row r="259" spans="1:9" ht="47.25" hidden="1" outlineLevel="2" x14ac:dyDescent="0.25">
      <c r="A259" s="109" t="s">
        <v>63</v>
      </c>
      <c r="B259" s="108" t="s">
        <v>54</v>
      </c>
      <c r="C259" s="108" t="s">
        <v>33</v>
      </c>
      <c r="D259" s="108" t="s">
        <v>709</v>
      </c>
      <c r="E259" s="108"/>
      <c r="F259" s="106">
        <f>F260</f>
        <v>0</v>
      </c>
      <c r="G259" s="106">
        <f t="shared" ref="G259:H259" si="109">G260</f>
        <v>0</v>
      </c>
      <c r="H259" s="106">
        <f t="shared" si="109"/>
        <v>0</v>
      </c>
      <c r="I259" s="100"/>
    </row>
    <row r="260" spans="1:9" ht="63" hidden="1" outlineLevel="2" x14ac:dyDescent="0.25">
      <c r="A260" s="10" t="s">
        <v>57</v>
      </c>
      <c r="B260" s="108" t="s">
        <v>54</v>
      </c>
      <c r="C260" s="108" t="s">
        <v>33</v>
      </c>
      <c r="D260" s="108" t="s">
        <v>709</v>
      </c>
      <c r="E260" s="108" t="s">
        <v>58</v>
      </c>
      <c r="F260" s="106">
        <f>F261</f>
        <v>0</v>
      </c>
      <c r="G260" s="106">
        <f t="shared" ref="G260:H260" si="110">G261</f>
        <v>0</v>
      </c>
      <c r="H260" s="106">
        <f t="shared" si="110"/>
        <v>0</v>
      </c>
      <c r="I260" s="100"/>
    </row>
    <row r="261" spans="1:9" ht="15.75" hidden="1" outlineLevel="3" x14ac:dyDescent="0.25">
      <c r="A261" s="109" t="s">
        <v>59</v>
      </c>
      <c r="B261" s="108" t="s">
        <v>54</v>
      </c>
      <c r="C261" s="108" t="s">
        <v>33</v>
      </c>
      <c r="D261" s="108" t="s">
        <v>709</v>
      </c>
      <c r="E261" s="108" t="s">
        <v>60</v>
      </c>
      <c r="F261" s="106"/>
      <c r="G261" s="106"/>
      <c r="H261" s="106"/>
      <c r="I261" s="100"/>
    </row>
    <row r="262" spans="1:9" ht="78.75" hidden="1" outlineLevel="2" collapsed="1" x14ac:dyDescent="0.25">
      <c r="A262" s="109" t="s">
        <v>69</v>
      </c>
      <c r="B262" s="108" t="s">
        <v>54</v>
      </c>
      <c r="C262" s="108" t="s">
        <v>33</v>
      </c>
      <c r="D262" s="108" t="s">
        <v>708</v>
      </c>
      <c r="E262" s="108"/>
      <c r="F262" s="106">
        <f>F263</f>
        <v>0</v>
      </c>
      <c r="G262" s="106">
        <f t="shared" ref="G262:H262" si="111">G263</f>
        <v>0</v>
      </c>
      <c r="H262" s="106">
        <f t="shared" si="111"/>
        <v>0</v>
      </c>
      <c r="I262" s="100"/>
    </row>
    <row r="263" spans="1:9" ht="63" hidden="1" outlineLevel="2" x14ac:dyDescent="0.25">
      <c r="A263" s="10" t="s">
        <v>57</v>
      </c>
      <c r="B263" s="108" t="s">
        <v>54</v>
      </c>
      <c r="C263" s="108" t="s">
        <v>33</v>
      </c>
      <c r="D263" s="108" t="s">
        <v>708</v>
      </c>
      <c r="E263" s="108" t="s">
        <v>58</v>
      </c>
      <c r="F263" s="106">
        <f>F264</f>
        <v>0</v>
      </c>
      <c r="G263" s="106">
        <f t="shared" ref="G263:H263" si="112">G264</f>
        <v>0</v>
      </c>
      <c r="H263" s="106">
        <f t="shared" si="112"/>
        <v>0</v>
      </c>
      <c r="I263" s="100"/>
    </row>
    <row r="264" spans="1:9" ht="15.75" hidden="1" outlineLevel="3" x14ac:dyDescent="0.25">
      <c r="A264" s="109" t="s">
        <v>59</v>
      </c>
      <c r="B264" s="108" t="s">
        <v>54</v>
      </c>
      <c r="C264" s="108" t="s">
        <v>33</v>
      </c>
      <c r="D264" s="108" t="s">
        <v>708</v>
      </c>
      <c r="E264" s="108" t="s">
        <v>60</v>
      </c>
      <c r="F264" s="106"/>
      <c r="G264" s="106"/>
      <c r="H264" s="106"/>
      <c r="I264" s="100"/>
    </row>
    <row r="265" spans="1:9" ht="63" hidden="1" outlineLevel="2" collapsed="1" x14ac:dyDescent="0.25">
      <c r="A265" s="109" t="s">
        <v>70</v>
      </c>
      <c r="B265" s="108" t="s">
        <v>54</v>
      </c>
      <c r="C265" s="108" t="s">
        <v>33</v>
      </c>
      <c r="D265" s="108" t="s">
        <v>707</v>
      </c>
      <c r="E265" s="108"/>
      <c r="F265" s="106">
        <f>F266</f>
        <v>0</v>
      </c>
      <c r="G265" s="106">
        <f t="shared" ref="G265:H265" si="113">G266</f>
        <v>0</v>
      </c>
      <c r="H265" s="106">
        <f t="shared" si="113"/>
        <v>0</v>
      </c>
      <c r="I265" s="100"/>
    </row>
    <row r="266" spans="1:9" ht="63" hidden="1" outlineLevel="2" x14ac:dyDescent="0.25">
      <c r="A266" s="10" t="s">
        <v>57</v>
      </c>
      <c r="B266" s="108" t="s">
        <v>54</v>
      </c>
      <c r="C266" s="108" t="s">
        <v>33</v>
      </c>
      <c r="D266" s="108" t="s">
        <v>707</v>
      </c>
      <c r="E266" s="108" t="s">
        <v>58</v>
      </c>
      <c r="F266" s="106">
        <f>F267</f>
        <v>0</v>
      </c>
      <c r="G266" s="106">
        <f t="shared" ref="G266:H266" si="114">G267</f>
        <v>0</v>
      </c>
      <c r="H266" s="106">
        <f t="shared" si="114"/>
        <v>0</v>
      </c>
      <c r="I266" s="100"/>
    </row>
    <row r="267" spans="1:9" ht="15.75" hidden="1" outlineLevel="3" x14ac:dyDescent="0.25">
      <c r="A267" s="109" t="s">
        <v>59</v>
      </c>
      <c r="B267" s="108" t="s">
        <v>54</v>
      </c>
      <c r="C267" s="108" t="s">
        <v>33</v>
      </c>
      <c r="D267" s="108" t="s">
        <v>707</v>
      </c>
      <c r="E267" s="108" t="s">
        <v>60</v>
      </c>
      <c r="F267" s="106"/>
      <c r="G267" s="106"/>
      <c r="H267" s="106"/>
      <c r="I267" s="100"/>
    </row>
    <row r="268" spans="1:9" ht="15.75" hidden="1" outlineLevel="1" x14ac:dyDescent="0.25">
      <c r="A268" s="109" t="s">
        <v>71</v>
      </c>
      <c r="B268" s="108" t="s">
        <v>54</v>
      </c>
      <c r="C268" s="108" t="s">
        <v>40</v>
      </c>
      <c r="D268" s="108"/>
      <c r="E268" s="108"/>
      <c r="F268" s="106">
        <f>F269+F278+F272+F275</f>
        <v>0</v>
      </c>
      <c r="G268" s="106">
        <f t="shared" ref="G268:H268" si="115">G269+G278</f>
        <v>0</v>
      </c>
      <c r="H268" s="106">
        <f t="shared" si="115"/>
        <v>0</v>
      </c>
      <c r="I268" s="100"/>
    </row>
    <row r="269" spans="1:9" ht="31.5" hidden="1" outlineLevel="2" x14ac:dyDescent="0.25">
      <c r="A269" s="109" t="s">
        <v>72</v>
      </c>
      <c r="B269" s="108" t="s">
        <v>54</v>
      </c>
      <c r="C269" s="108" t="s">
        <v>40</v>
      </c>
      <c r="D269" s="108" t="s">
        <v>706</v>
      </c>
      <c r="E269" s="108"/>
      <c r="F269" s="106">
        <f>F270</f>
        <v>0</v>
      </c>
      <c r="G269" s="106">
        <f t="shared" ref="G269:H269" si="116">G270</f>
        <v>0</v>
      </c>
      <c r="H269" s="106">
        <f t="shared" si="116"/>
        <v>0</v>
      </c>
      <c r="I269" s="100"/>
    </row>
    <row r="270" spans="1:9" ht="63" hidden="1" outlineLevel="2" x14ac:dyDescent="0.25">
      <c r="A270" s="10" t="s">
        <v>57</v>
      </c>
      <c r="B270" s="108" t="s">
        <v>54</v>
      </c>
      <c r="C270" s="108" t="s">
        <v>40</v>
      </c>
      <c r="D270" s="108" t="s">
        <v>706</v>
      </c>
      <c r="E270" s="108" t="s">
        <v>58</v>
      </c>
      <c r="F270" s="106">
        <f>F271</f>
        <v>0</v>
      </c>
      <c r="G270" s="106">
        <f t="shared" ref="G270:H270" si="117">G271</f>
        <v>0</v>
      </c>
      <c r="H270" s="106">
        <f t="shared" si="117"/>
        <v>0</v>
      </c>
      <c r="I270" s="100"/>
    </row>
    <row r="271" spans="1:9" ht="15.75" hidden="1" outlineLevel="3" x14ac:dyDescent="0.25">
      <c r="A271" s="109" t="s">
        <v>59</v>
      </c>
      <c r="B271" s="108" t="s">
        <v>54</v>
      </c>
      <c r="C271" s="108" t="s">
        <v>40</v>
      </c>
      <c r="D271" s="108" t="s">
        <v>706</v>
      </c>
      <c r="E271" s="108" t="s">
        <v>60</v>
      </c>
      <c r="F271" s="106"/>
      <c r="G271" s="106"/>
      <c r="H271" s="106"/>
      <c r="I271" s="100"/>
    </row>
    <row r="272" spans="1:9" ht="63" hidden="1" outlineLevel="3" x14ac:dyDescent="0.25">
      <c r="A272" s="109" t="s">
        <v>728</v>
      </c>
      <c r="B272" s="108" t="s">
        <v>54</v>
      </c>
      <c r="C272" s="108" t="s">
        <v>40</v>
      </c>
      <c r="D272" s="108" t="s">
        <v>729</v>
      </c>
      <c r="E272" s="108"/>
      <c r="F272" s="106">
        <f>F273</f>
        <v>0</v>
      </c>
      <c r="G272" s="106"/>
      <c r="H272" s="106"/>
      <c r="I272" s="100"/>
    </row>
    <row r="273" spans="1:9" ht="63" hidden="1" outlineLevel="3" x14ac:dyDescent="0.25">
      <c r="A273" s="10" t="s">
        <v>57</v>
      </c>
      <c r="B273" s="108" t="s">
        <v>54</v>
      </c>
      <c r="C273" s="108" t="s">
        <v>40</v>
      </c>
      <c r="D273" s="108" t="s">
        <v>729</v>
      </c>
      <c r="E273" s="108" t="s">
        <v>58</v>
      </c>
      <c r="F273" s="106">
        <f>F274</f>
        <v>0</v>
      </c>
      <c r="G273" s="106"/>
      <c r="H273" s="106"/>
      <c r="I273" s="100"/>
    </row>
    <row r="274" spans="1:9" ht="15.75" hidden="1" outlineLevel="3" x14ac:dyDescent="0.25">
      <c r="A274" s="109" t="s">
        <v>59</v>
      </c>
      <c r="B274" s="108" t="s">
        <v>54</v>
      </c>
      <c r="C274" s="108" t="s">
        <v>40</v>
      </c>
      <c r="D274" s="108" t="s">
        <v>729</v>
      </c>
      <c r="E274" s="108" t="s">
        <v>60</v>
      </c>
      <c r="F274" s="106"/>
      <c r="G274" s="106"/>
      <c r="H274" s="106"/>
      <c r="I274" s="100"/>
    </row>
    <row r="275" spans="1:9" ht="47.25" hidden="1" outlineLevel="3" x14ac:dyDescent="0.25">
      <c r="A275" s="109" t="s">
        <v>62</v>
      </c>
      <c r="B275" s="108" t="s">
        <v>54</v>
      </c>
      <c r="C275" s="108" t="s">
        <v>40</v>
      </c>
      <c r="D275" s="108" t="s">
        <v>710</v>
      </c>
      <c r="E275" s="108"/>
      <c r="F275" s="106">
        <f>F276</f>
        <v>0</v>
      </c>
      <c r="G275" s="106"/>
      <c r="H275" s="106"/>
      <c r="I275" s="100"/>
    </row>
    <row r="276" spans="1:9" ht="63" hidden="1" outlineLevel="3" x14ac:dyDescent="0.25">
      <c r="A276" s="10" t="s">
        <v>57</v>
      </c>
      <c r="B276" s="108" t="s">
        <v>54</v>
      </c>
      <c r="C276" s="108" t="s">
        <v>40</v>
      </c>
      <c r="D276" s="108" t="s">
        <v>710</v>
      </c>
      <c r="E276" s="108" t="s">
        <v>58</v>
      </c>
      <c r="F276" s="106">
        <f>F277</f>
        <v>0</v>
      </c>
      <c r="G276" s="106"/>
      <c r="H276" s="106"/>
      <c r="I276" s="100"/>
    </row>
    <row r="277" spans="1:9" ht="15.75" hidden="1" outlineLevel="3" x14ac:dyDescent="0.25">
      <c r="A277" s="109" t="s">
        <v>59</v>
      </c>
      <c r="B277" s="108" t="s">
        <v>54</v>
      </c>
      <c r="C277" s="108" t="s">
        <v>40</v>
      </c>
      <c r="D277" s="108" t="s">
        <v>710</v>
      </c>
      <c r="E277" s="108" t="s">
        <v>60</v>
      </c>
      <c r="F277" s="106"/>
      <c r="G277" s="106"/>
      <c r="H277" s="106"/>
      <c r="I277" s="100"/>
    </row>
    <row r="278" spans="1:9" ht="63" hidden="1" outlineLevel="2" x14ac:dyDescent="0.25">
      <c r="A278" s="109" t="s">
        <v>73</v>
      </c>
      <c r="B278" s="108" t="s">
        <v>54</v>
      </c>
      <c r="C278" s="108" t="s">
        <v>40</v>
      </c>
      <c r="D278" s="108" t="s">
        <v>705</v>
      </c>
      <c r="E278" s="108"/>
      <c r="F278" s="106">
        <f>F279</f>
        <v>0</v>
      </c>
      <c r="G278" s="106">
        <f t="shared" ref="G278:H278" si="118">G279</f>
        <v>0</v>
      </c>
      <c r="H278" s="106">
        <f t="shared" si="118"/>
        <v>0</v>
      </c>
      <c r="I278" s="100"/>
    </row>
    <row r="279" spans="1:9" ht="63" hidden="1" outlineLevel="2" x14ac:dyDescent="0.25">
      <c r="A279" s="10" t="s">
        <v>57</v>
      </c>
      <c r="B279" s="108" t="s">
        <v>54</v>
      </c>
      <c r="C279" s="108" t="s">
        <v>40</v>
      </c>
      <c r="D279" s="108" t="s">
        <v>705</v>
      </c>
      <c r="E279" s="108" t="s">
        <v>58</v>
      </c>
      <c r="F279" s="106">
        <f>F280</f>
        <v>0</v>
      </c>
      <c r="G279" s="106">
        <f t="shared" ref="G279:H279" si="119">G280</f>
        <v>0</v>
      </c>
      <c r="H279" s="106">
        <f t="shared" si="119"/>
        <v>0</v>
      </c>
      <c r="I279" s="100"/>
    </row>
    <row r="280" spans="1:9" ht="15.75" hidden="1" outlineLevel="3" x14ac:dyDescent="0.25">
      <c r="A280" s="109" t="s">
        <v>59</v>
      </c>
      <c r="B280" s="108" t="s">
        <v>54</v>
      </c>
      <c r="C280" s="108" t="s">
        <v>40</v>
      </c>
      <c r="D280" s="108" t="s">
        <v>705</v>
      </c>
      <c r="E280" s="108" t="s">
        <v>60</v>
      </c>
      <c r="F280" s="106"/>
      <c r="G280" s="106"/>
      <c r="H280" s="106"/>
      <c r="I280" s="100"/>
    </row>
    <row r="281" spans="1:9" ht="15.75" hidden="1" outlineLevel="1" collapsed="1" x14ac:dyDescent="0.25">
      <c r="A281" s="109" t="s">
        <v>74</v>
      </c>
      <c r="B281" s="108" t="s">
        <v>54</v>
      </c>
      <c r="C281" s="108" t="s">
        <v>54</v>
      </c>
      <c r="D281" s="108"/>
      <c r="E281" s="108"/>
      <c r="F281" s="106">
        <f>F282</f>
        <v>0</v>
      </c>
      <c r="G281" s="106">
        <f t="shared" ref="G281:H281" si="120">G282</f>
        <v>0</v>
      </c>
      <c r="H281" s="106">
        <f t="shared" si="120"/>
        <v>0</v>
      </c>
      <c r="I281" s="100"/>
    </row>
    <row r="282" spans="1:9" ht="31.5" hidden="1" outlineLevel="2" x14ac:dyDescent="0.25">
      <c r="A282" s="109" t="s">
        <v>75</v>
      </c>
      <c r="B282" s="108" t="s">
        <v>54</v>
      </c>
      <c r="C282" s="108" t="s">
        <v>54</v>
      </c>
      <c r="D282" s="108" t="s">
        <v>704</v>
      </c>
      <c r="E282" s="108"/>
      <c r="F282" s="106">
        <f>F283</f>
        <v>0</v>
      </c>
      <c r="G282" s="106">
        <f t="shared" ref="G282:H283" si="121">G283</f>
        <v>0</v>
      </c>
      <c r="H282" s="106">
        <f t="shared" si="121"/>
        <v>0</v>
      </c>
      <c r="I282" s="100"/>
    </row>
    <row r="283" spans="1:9" ht="63" hidden="1" outlineLevel="2" x14ac:dyDescent="0.25">
      <c r="A283" s="10" t="s">
        <v>57</v>
      </c>
      <c r="B283" s="108" t="s">
        <v>54</v>
      </c>
      <c r="C283" s="108" t="s">
        <v>54</v>
      </c>
      <c r="D283" s="108" t="s">
        <v>704</v>
      </c>
      <c r="E283" s="108" t="s">
        <v>58</v>
      </c>
      <c r="F283" s="106">
        <f>F284</f>
        <v>0</v>
      </c>
      <c r="G283" s="106">
        <f t="shared" si="121"/>
        <v>0</v>
      </c>
      <c r="H283" s="106">
        <f t="shared" si="121"/>
        <v>0</v>
      </c>
      <c r="I283" s="100"/>
    </row>
    <row r="284" spans="1:9" ht="15.75" hidden="1" outlineLevel="3" x14ac:dyDescent="0.25">
      <c r="A284" s="109" t="s">
        <v>59</v>
      </c>
      <c r="B284" s="108" t="s">
        <v>54</v>
      </c>
      <c r="C284" s="108" t="s">
        <v>54</v>
      </c>
      <c r="D284" s="108" t="s">
        <v>704</v>
      </c>
      <c r="E284" s="108" t="s">
        <v>60</v>
      </c>
      <c r="F284" s="106"/>
      <c r="G284" s="106"/>
      <c r="H284" s="106"/>
      <c r="I284" s="100"/>
    </row>
    <row r="285" spans="1:9" ht="15" customHeight="1" outlineLevel="1" collapsed="1" x14ac:dyDescent="0.25">
      <c r="A285" s="109" t="s">
        <v>76</v>
      </c>
      <c r="B285" s="108" t="s">
        <v>54</v>
      </c>
      <c r="C285" s="108" t="s">
        <v>77</v>
      </c>
      <c r="D285" s="108"/>
      <c r="E285" s="108"/>
      <c r="F285" s="106">
        <f>F286+F289+F292+F295+F301+F305+F308+F311+F314+F317+F320</f>
        <v>26609</v>
      </c>
      <c r="G285" s="106">
        <f t="shared" ref="G285:H285" si="122">G286+G289+G292+G295+G301+G305+G308+G311+G314+G317</f>
        <v>0</v>
      </c>
      <c r="H285" s="106">
        <f t="shared" si="122"/>
        <v>0</v>
      </c>
      <c r="I285" s="100"/>
    </row>
    <row r="286" spans="1:9" ht="173.25" hidden="1" outlineLevel="2" x14ac:dyDescent="0.25">
      <c r="A286" s="109" t="s">
        <v>78</v>
      </c>
      <c r="B286" s="108" t="s">
        <v>54</v>
      </c>
      <c r="C286" s="108" t="s">
        <v>77</v>
      </c>
      <c r="D286" s="108" t="s">
        <v>703</v>
      </c>
      <c r="E286" s="108"/>
      <c r="F286" s="106">
        <f>F287</f>
        <v>0</v>
      </c>
      <c r="G286" s="106">
        <f t="shared" ref="G286:H287" si="123">G287</f>
        <v>0</v>
      </c>
      <c r="H286" s="106">
        <f t="shared" si="123"/>
        <v>0</v>
      </c>
      <c r="I286" s="100"/>
    </row>
    <row r="287" spans="1:9" ht="63" hidden="1" outlineLevel="2" x14ac:dyDescent="0.25">
      <c r="A287" s="10" t="s">
        <v>57</v>
      </c>
      <c r="B287" s="108" t="s">
        <v>54</v>
      </c>
      <c r="C287" s="108" t="s">
        <v>77</v>
      </c>
      <c r="D287" s="108" t="s">
        <v>703</v>
      </c>
      <c r="E287" s="108" t="s">
        <v>58</v>
      </c>
      <c r="F287" s="106">
        <f>F288</f>
        <v>0</v>
      </c>
      <c r="G287" s="106">
        <f t="shared" si="123"/>
        <v>0</v>
      </c>
      <c r="H287" s="106">
        <f t="shared" si="123"/>
        <v>0</v>
      </c>
      <c r="I287" s="100"/>
    </row>
    <row r="288" spans="1:9" ht="15.75" hidden="1" outlineLevel="3" x14ac:dyDescent="0.25">
      <c r="A288" s="109" t="s">
        <v>59</v>
      </c>
      <c r="B288" s="108" t="s">
        <v>54</v>
      </c>
      <c r="C288" s="108" t="s">
        <v>77</v>
      </c>
      <c r="D288" s="108" t="s">
        <v>703</v>
      </c>
      <c r="E288" s="108" t="s">
        <v>60</v>
      </c>
      <c r="F288" s="102"/>
      <c r="G288" s="102"/>
      <c r="H288" s="102"/>
      <c r="I288" s="100"/>
    </row>
    <row r="289" spans="1:9" ht="47.25" hidden="1" outlineLevel="2" collapsed="1" x14ac:dyDescent="0.25">
      <c r="A289" s="109" t="s">
        <v>41</v>
      </c>
      <c r="B289" s="108" t="s">
        <v>54</v>
      </c>
      <c r="C289" s="108" t="s">
        <v>77</v>
      </c>
      <c r="D289" s="108" t="s">
        <v>702</v>
      </c>
      <c r="E289" s="122"/>
      <c r="F289" s="124">
        <f>F290</f>
        <v>0</v>
      </c>
      <c r="G289" s="124">
        <f t="shared" ref="G289:H289" si="124">G290</f>
        <v>0</v>
      </c>
      <c r="H289" s="124">
        <f t="shared" si="124"/>
        <v>0</v>
      </c>
      <c r="I289" s="100"/>
    </row>
    <row r="290" spans="1:9" ht="110.25" hidden="1" outlineLevel="2" x14ac:dyDescent="0.25">
      <c r="A290" s="10" t="s">
        <v>35</v>
      </c>
      <c r="B290" s="108" t="s">
        <v>54</v>
      </c>
      <c r="C290" s="108" t="s">
        <v>77</v>
      </c>
      <c r="D290" s="108" t="s">
        <v>702</v>
      </c>
      <c r="E290" s="108" t="s">
        <v>36</v>
      </c>
      <c r="F290" s="123">
        <f>F291</f>
        <v>0</v>
      </c>
      <c r="G290" s="123">
        <f t="shared" ref="G290:H290" si="125">G291</f>
        <v>0</v>
      </c>
      <c r="H290" s="123">
        <f t="shared" si="125"/>
        <v>0</v>
      </c>
      <c r="I290" s="100"/>
    </row>
    <row r="291" spans="1:9" ht="47.25" hidden="1" outlineLevel="3" x14ac:dyDescent="0.25">
      <c r="A291" s="109" t="s">
        <v>37</v>
      </c>
      <c r="B291" s="108" t="s">
        <v>54</v>
      </c>
      <c r="C291" s="108" t="s">
        <v>77</v>
      </c>
      <c r="D291" s="108" t="s">
        <v>702</v>
      </c>
      <c r="E291" s="108" t="s">
        <v>38</v>
      </c>
      <c r="F291" s="106"/>
      <c r="G291" s="106"/>
      <c r="H291" s="106"/>
      <c r="I291" s="100"/>
    </row>
    <row r="292" spans="1:9" ht="31.5" hidden="1" outlineLevel="2" collapsed="1" x14ac:dyDescent="0.25">
      <c r="A292" s="109" t="s">
        <v>79</v>
      </c>
      <c r="B292" s="108" t="s">
        <v>54</v>
      </c>
      <c r="C292" s="108" t="s">
        <v>77</v>
      </c>
      <c r="D292" s="108" t="s">
        <v>701</v>
      </c>
      <c r="E292" s="108"/>
      <c r="F292" s="106">
        <f>F293</f>
        <v>0</v>
      </c>
      <c r="G292" s="106">
        <f t="shared" ref="G292:H292" si="126">G293</f>
        <v>0</v>
      </c>
      <c r="H292" s="106">
        <f t="shared" si="126"/>
        <v>0</v>
      </c>
      <c r="I292" s="100"/>
    </row>
    <row r="293" spans="1:9" ht="63" hidden="1" outlineLevel="2" x14ac:dyDescent="0.25">
      <c r="A293" s="10" t="s">
        <v>57</v>
      </c>
      <c r="B293" s="108" t="s">
        <v>54</v>
      </c>
      <c r="C293" s="108" t="s">
        <v>77</v>
      </c>
      <c r="D293" s="108" t="s">
        <v>701</v>
      </c>
      <c r="E293" s="108" t="s">
        <v>58</v>
      </c>
      <c r="F293" s="106">
        <f>F294</f>
        <v>0</v>
      </c>
      <c r="G293" s="106">
        <f t="shared" ref="G293:H293" si="127">G294</f>
        <v>0</v>
      </c>
      <c r="H293" s="106">
        <f t="shared" si="127"/>
        <v>0</v>
      </c>
      <c r="I293" s="100"/>
    </row>
    <row r="294" spans="1:9" ht="15.75" hidden="1" outlineLevel="3" x14ac:dyDescent="0.25">
      <c r="A294" s="109" t="s">
        <v>59</v>
      </c>
      <c r="B294" s="108" t="s">
        <v>54</v>
      </c>
      <c r="C294" s="108" t="s">
        <v>77</v>
      </c>
      <c r="D294" s="108" t="s">
        <v>701</v>
      </c>
      <c r="E294" s="108" t="s">
        <v>60</v>
      </c>
      <c r="F294" s="106"/>
      <c r="G294" s="106"/>
      <c r="H294" s="106"/>
      <c r="I294" s="100"/>
    </row>
    <row r="295" spans="1:9" ht="63" hidden="1" outlineLevel="2" collapsed="1" x14ac:dyDescent="0.25">
      <c r="A295" s="109" t="s">
        <v>80</v>
      </c>
      <c r="B295" s="108" t="s">
        <v>54</v>
      </c>
      <c r="C295" s="108" t="s">
        <v>77</v>
      </c>
      <c r="D295" s="108" t="s">
        <v>700</v>
      </c>
      <c r="E295" s="108"/>
      <c r="F295" s="106">
        <f>F296+F299</f>
        <v>0</v>
      </c>
      <c r="G295" s="106">
        <f t="shared" ref="G295:H295" si="128">G296+G299</f>
        <v>0</v>
      </c>
      <c r="H295" s="106">
        <f t="shared" si="128"/>
        <v>0</v>
      </c>
      <c r="I295" s="100"/>
    </row>
    <row r="296" spans="1:9" ht="110.25" hidden="1" outlineLevel="2" x14ac:dyDescent="0.25">
      <c r="A296" s="10" t="s">
        <v>35</v>
      </c>
      <c r="B296" s="108" t="s">
        <v>54</v>
      </c>
      <c r="C296" s="108" t="s">
        <v>77</v>
      </c>
      <c r="D296" s="108" t="s">
        <v>700</v>
      </c>
      <c r="E296" s="108" t="s">
        <v>36</v>
      </c>
      <c r="F296" s="106">
        <f>F297+F298</f>
        <v>0</v>
      </c>
      <c r="G296" s="106">
        <f t="shared" ref="G296:H296" si="129">G297+G298</f>
        <v>0</v>
      </c>
      <c r="H296" s="106">
        <f t="shared" si="129"/>
        <v>0</v>
      </c>
      <c r="I296" s="100"/>
    </row>
    <row r="297" spans="1:9" ht="31.5" hidden="1" outlineLevel="3" x14ac:dyDescent="0.25">
      <c r="A297" s="109" t="s">
        <v>81</v>
      </c>
      <c r="B297" s="108" t="s">
        <v>54</v>
      </c>
      <c r="C297" s="108" t="s">
        <v>77</v>
      </c>
      <c r="D297" s="108" t="s">
        <v>700</v>
      </c>
      <c r="E297" s="108" t="s">
        <v>82</v>
      </c>
      <c r="F297" s="106"/>
      <c r="G297" s="106"/>
      <c r="H297" s="106"/>
      <c r="I297" s="100"/>
    </row>
    <row r="298" spans="1:9" ht="47.25" hidden="1" outlineLevel="3" x14ac:dyDescent="0.25">
      <c r="A298" s="109" t="s">
        <v>37</v>
      </c>
      <c r="B298" s="108" t="s">
        <v>54</v>
      </c>
      <c r="C298" s="108" t="s">
        <v>77</v>
      </c>
      <c r="D298" s="108" t="s">
        <v>700</v>
      </c>
      <c r="E298" s="108" t="s">
        <v>38</v>
      </c>
      <c r="F298" s="106"/>
      <c r="G298" s="106"/>
      <c r="H298" s="106"/>
      <c r="I298" s="100"/>
    </row>
    <row r="299" spans="1:9" ht="47.25" hidden="1" outlineLevel="3" x14ac:dyDescent="0.25">
      <c r="A299" s="10" t="s">
        <v>42</v>
      </c>
      <c r="B299" s="108" t="s">
        <v>54</v>
      </c>
      <c r="C299" s="108" t="s">
        <v>77</v>
      </c>
      <c r="D299" s="108" t="s">
        <v>700</v>
      </c>
      <c r="E299" s="108" t="s">
        <v>43</v>
      </c>
      <c r="F299" s="106">
        <f>F300</f>
        <v>0</v>
      </c>
      <c r="G299" s="106">
        <f t="shared" ref="G299:H299" si="130">G300</f>
        <v>0</v>
      </c>
      <c r="H299" s="106">
        <f t="shared" si="130"/>
        <v>0</v>
      </c>
      <c r="I299" s="100"/>
    </row>
    <row r="300" spans="1:9" ht="47.25" hidden="1" outlineLevel="3" x14ac:dyDescent="0.25">
      <c r="A300" s="109" t="s">
        <v>44</v>
      </c>
      <c r="B300" s="108" t="s">
        <v>54</v>
      </c>
      <c r="C300" s="108" t="s">
        <v>77</v>
      </c>
      <c r="D300" s="108" t="s">
        <v>700</v>
      </c>
      <c r="E300" s="108" t="s">
        <v>45</v>
      </c>
      <c r="F300" s="106"/>
      <c r="G300" s="106"/>
      <c r="H300" s="106"/>
      <c r="I300" s="100"/>
    </row>
    <row r="301" spans="1:9" ht="31.5" hidden="1" outlineLevel="2" collapsed="1" x14ac:dyDescent="0.25">
      <c r="A301" s="109" t="s">
        <v>46</v>
      </c>
      <c r="B301" s="108" t="s">
        <v>54</v>
      </c>
      <c r="C301" s="108" t="s">
        <v>77</v>
      </c>
      <c r="D301" s="108" t="s">
        <v>699</v>
      </c>
      <c r="E301" s="108"/>
      <c r="F301" s="106">
        <f>F302</f>
        <v>0</v>
      </c>
      <c r="G301" s="106">
        <f t="shared" ref="G301:H301" si="131">G302</f>
        <v>0</v>
      </c>
      <c r="H301" s="106">
        <f t="shared" si="131"/>
        <v>0</v>
      </c>
      <c r="I301" s="100"/>
    </row>
    <row r="302" spans="1:9" ht="31.5" hidden="1" customHeight="1" outlineLevel="2" x14ac:dyDescent="0.25">
      <c r="A302" s="10" t="s">
        <v>47</v>
      </c>
      <c r="B302" s="108" t="s">
        <v>54</v>
      </c>
      <c r="C302" s="108" t="s">
        <v>77</v>
      </c>
      <c r="D302" s="108" t="s">
        <v>699</v>
      </c>
      <c r="E302" s="108" t="s">
        <v>48</v>
      </c>
      <c r="F302" s="106">
        <f>F304+F303</f>
        <v>0</v>
      </c>
      <c r="G302" s="106">
        <f>G304</f>
        <v>0</v>
      </c>
      <c r="H302" s="106">
        <f>H304</f>
        <v>0</v>
      </c>
      <c r="I302" s="100"/>
    </row>
    <row r="303" spans="1:9" ht="31.5" hidden="1" customHeight="1" outlineLevel="2" x14ac:dyDescent="0.25">
      <c r="A303" s="109" t="s">
        <v>730</v>
      </c>
      <c r="B303" s="108" t="s">
        <v>54</v>
      </c>
      <c r="C303" s="108" t="s">
        <v>77</v>
      </c>
      <c r="D303" s="108" t="s">
        <v>699</v>
      </c>
      <c r="E303" s="108" t="s">
        <v>732</v>
      </c>
      <c r="F303" s="106"/>
      <c r="G303" s="106"/>
      <c r="H303" s="106"/>
      <c r="I303" s="100"/>
    </row>
    <row r="304" spans="1:9" ht="31.5" hidden="1" outlineLevel="3" x14ac:dyDescent="0.25">
      <c r="A304" s="109" t="s">
        <v>49</v>
      </c>
      <c r="B304" s="108" t="s">
        <v>54</v>
      </c>
      <c r="C304" s="108" t="s">
        <v>77</v>
      </c>
      <c r="D304" s="108" t="s">
        <v>699</v>
      </c>
      <c r="E304" s="108" t="s">
        <v>50</v>
      </c>
      <c r="F304" s="106"/>
      <c r="G304" s="106"/>
      <c r="H304" s="106"/>
      <c r="I304" s="100"/>
    </row>
    <row r="305" spans="1:9" ht="31.5" hidden="1" outlineLevel="2" collapsed="1" x14ac:dyDescent="0.25">
      <c r="A305" s="109" t="s">
        <v>83</v>
      </c>
      <c r="B305" s="108" t="s">
        <v>54</v>
      </c>
      <c r="C305" s="108" t="s">
        <v>77</v>
      </c>
      <c r="D305" s="108" t="s">
        <v>698</v>
      </c>
      <c r="E305" s="108"/>
      <c r="F305" s="106">
        <f>F306</f>
        <v>0</v>
      </c>
      <c r="G305" s="106">
        <f t="shared" ref="G305:H305" si="132">G306</f>
        <v>0</v>
      </c>
      <c r="H305" s="106">
        <f t="shared" si="132"/>
        <v>0</v>
      </c>
      <c r="I305" s="100"/>
    </row>
    <row r="306" spans="1:9" ht="63" hidden="1" outlineLevel="2" x14ac:dyDescent="0.25">
      <c r="A306" s="10" t="s">
        <v>57</v>
      </c>
      <c r="B306" s="108" t="s">
        <v>54</v>
      </c>
      <c r="C306" s="108" t="s">
        <v>77</v>
      </c>
      <c r="D306" s="108" t="s">
        <v>698</v>
      </c>
      <c r="E306" s="108" t="s">
        <v>58</v>
      </c>
      <c r="F306" s="106">
        <f>F307</f>
        <v>0</v>
      </c>
      <c r="G306" s="106">
        <f t="shared" ref="G306:H306" si="133">G307</f>
        <v>0</v>
      </c>
      <c r="H306" s="106">
        <f t="shared" si="133"/>
        <v>0</v>
      </c>
      <c r="I306" s="100"/>
    </row>
    <row r="307" spans="1:9" ht="15.75" hidden="1" outlineLevel="3" x14ac:dyDescent="0.25">
      <c r="A307" s="109" t="s">
        <v>59</v>
      </c>
      <c r="B307" s="108" t="s">
        <v>54</v>
      </c>
      <c r="C307" s="108" t="s">
        <v>77</v>
      </c>
      <c r="D307" s="108" t="s">
        <v>698</v>
      </c>
      <c r="E307" s="108" t="s">
        <v>60</v>
      </c>
      <c r="F307" s="106"/>
      <c r="G307" s="106"/>
      <c r="H307" s="106"/>
      <c r="I307" s="100"/>
    </row>
    <row r="308" spans="1:9" ht="47.25" hidden="1" outlineLevel="2" collapsed="1" x14ac:dyDescent="0.25">
      <c r="A308" s="109" t="s">
        <v>84</v>
      </c>
      <c r="B308" s="108" t="s">
        <v>54</v>
      </c>
      <c r="C308" s="108" t="s">
        <v>77</v>
      </c>
      <c r="D308" s="108" t="s">
        <v>697</v>
      </c>
      <c r="E308" s="108"/>
      <c r="F308" s="106">
        <f>F309</f>
        <v>0</v>
      </c>
      <c r="G308" s="106">
        <f t="shared" ref="G308:H308" si="134">G309</f>
        <v>0</v>
      </c>
      <c r="H308" s="106">
        <f t="shared" si="134"/>
        <v>0</v>
      </c>
      <c r="I308" s="100"/>
    </row>
    <row r="309" spans="1:9" ht="63" hidden="1" outlineLevel="2" x14ac:dyDescent="0.25">
      <c r="A309" s="10" t="s">
        <v>57</v>
      </c>
      <c r="B309" s="108" t="s">
        <v>54</v>
      </c>
      <c r="C309" s="108" t="s">
        <v>77</v>
      </c>
      <c r="D309" s="108" t="s">
        <v>697</v>
      </c>
      <c r="E309" s="108" t="s">
        <v>58</v>
      </c>
      <c r="F309" s="106">
        <f>F310</f>
        <v>0</v>
      </c>
      <c r="G309" s="106">
        <f t="shared" ref="G309:H309" si="135">G310</f>
        <v>0</v>
      </c>
      <c r="H309" s="106">
        <f t="shared" si="135"/>
        <v>0</v>
      </c>
      <c r="I309" s="100"/>
    </row>
    <row r="310" spans="1:9" ht="15.75" hidden="1" outlineLevel="3" x14ac:dyDescent="0.25">
      <c r="A310" s="109" t="s">
        <v>59</v>
      </c>
      <c r="B310" s="108" t="s">
        <v>54</v>
      </c>
      <c r="C310" s="108" t="s">
        <v>77</v>
      </c>
      <c r="D310" s="108" t="s">
        <v>697</v>
      </c>
      <c r="E310" s="108" t="s">
        <v>60</v>
      </c>
      <c r="F310" s="106"/>
      <c r="G310" s="106"/>
      <c r="H310" s="106"/>
      <c r="I310" s="100"/>
    </row>
    <row r="311" spans="1:9" ht="31.5" hidden="1" outlineLevel="2" collapsed="1" x14ac:dyDescent="0.25">
      <c r="A311" s="109" t="s">
        <v>85</v>
      </c>
      <c r="B311" s="108" t="s">
        <v>54</v>
      </c>
      <c r="C311" s="108" t="s">
        <v>77</v>
      </c>
      <c r="D311" s="108" t="s">
        <v>696</v>
      </c>
      <c r="E311" s="108"/>
      <c r="F311" s="106">
        <f>F312</f>
        <v>0</v>
      </c>
      <c r="G311" s="106">
        <f t="shared" ref="G311:H311" si="136">G312</f>
        <v>0</v>
      </c>
      <c r="H311" s="106">
        <f t="shared" si="136"/>
        <v>0</v>
      </c>
      <c r="I311" s="100"/>
    </row>
    <row r="312" spans="1:9" ht="63" hidden="1" outlineLevel="2" x14ac:dyDescent="0.25">
      <c r="A312" s="10" t="s">
        <v>57</v>
      </c>
      <c r="B312" s="108" t="s">
        <v>54</v>
      </c>
      <c r="C312" s="108" t="s">
        <v>77</v>
      </c>
      <c r="D312" s="108" t="s">
        <v>696</v>
      </c>
      <c r="E312" s="108" t="s">
        <v>58</v>
      </c>
      <c r="F312" s="106">
        <f>F313</f>
        <v>0</v>
      </c>
      <c r="G312" s="106">
        <f t="shared" ref="G312:H312" si="137">G313</f>
        <v>0</v>
      </c>
      <c r="H312" s="106">
        <f t="shared" si="137"/>
        <v>0</v>
      </c>
      <c r="I312" s="100"/>
    </row>
    <row r="313" spans="1:9" ht="15.75" hidden="1" outlineLevel="3" x14ac:dyDescent="0.25">
      <c r="A313" s="109" t="s">
        <v>59</v>
      </c>
      <c r="B313" s="108" t="s">
        <v>54</v>
      </c>
      <c r="C313" s="108" t="s">
        <v>77</v>
      </c>
      <c r="D313" s="108" t="s">
        <v>696</v>
      </c>
      <c r="E313" s="108" t="s">
        <v>60</v>
      </c>
      <c r="F313" s="106"/>
      <c r="G313" s="106"/>
      <c r="H313" s="106"/>
      <c r="I313" s="100"/>
    </row>
    <row r="314" spans="1:9" ht="63" hidden="1" outlineLevel="2" collapsed="1" x14ac:dyDescent="0.25">
      <c r="A314" s="109" t="s">
        <v>86</v>
      </c>
      <c r="B314" s="108" t="s">
        <v>54</v>
      </c>
      <c r="C314" s="108" t="s">
        <v>77</v>
      </c>
      <c r="D314" s="108" t="s">
        <v>695</v>
      </c>
      <c r="E314" s="108"/>
      <c r="F314" s="106">
        <f>F315</f>
        <v>0</v>
      </c>
      <c r="G314" s="106">
        <f t="shared" ref="G314:H314" si="138">G315</f>
        <v>0</v>
      </c>
      <c r="H314" s="106">
        <f t="shared" si="138"/>
        <v>0</v>
      </c>
      <c r="I314" s="100"/>
    </row>
    <row r="315" spans="1:9" ht="63" hidden="1" outlineLevel="2" x14ac:dyDescent="0.25">
      <c r="A315" s="10" t="s">
        <v>57</v>
      </c>
      <c r="B315" s="108" t="s">
        <v>54</v>
      </c>
      <c r="C315" s="108" t="s">
        <v>77</v>
      </c>
      <c r="D315" s="108" t="s">
        <v>695</v>
      </c>
      <c r="E315" s="108" t="s">
        <v>58</v>
      </c>
      <c r="F315" s="106">
        <f>F316</f>
        <v>0</v>
      </c>
      <c r="G315" s="106">
        <f t="shared" ref="G315:H315" si="139">G316</f>
        <v>0</v>
      </c>
      <c r="H315" s="106">
        <f t="shared" si="139"/>
        <v>0</v>
      </c>
      <c r="I315" s="100"/>
    </row>
    <row r="316" spans="1:9" ht="15.75" hidden="1" outlineLevel="3" x14ac:dyDescent="0.25">
      <c r="A316" s="109" t="s">
        <v>59</v>
      </c>
      <c r="B316" s="108" t="s">
        <v>54</v>
      </c>
      <c r="C316" s="108" t="s">
        <v>77</v>
      </c>
      <c r="D316" s="108" t="s">
        <v>695</v>
      </c>
      <c r="E316" s="108" t="s">
        <v>60</v>
      </c>
      <c r="F316" s="106"/>
      <c r="G316" s="106"/>
      <c r="H316" s="106"/>
      <c r="I316" s="100"/>
    </row>
    <row r="317" spans="1:9" ht="63" hidden="1" outlineLevel="2" collapsed="1" x14ac:dyDescent="0.25">
      <c r="A317" s="109" t="s">
        <v>87</v>
      </c>
      <c r="B317" s="108" t="s">
        <v>54</v>
      </c>
      <c r="C317" s="108" t="s">
        <v>77</v>
      </c>
      <c r="D317" s="108" t="s">
        <v>694</v>
      </c>
      <c r="E317" s="108"/>
      <c r="F317" s="106">
        <f>F318</f>
        <v>0</v>
      </c>
      <c r="G317" s="106">
        <f t="shared" ref="G317:H317" si="140">G318</f>
        <v>0</v>
      </c>
      <c r="H317" s="106">
        <f t="shared" si="140"/>
        <v>0</v>
      </c>
      <c r="I317" s="100"/>
    </row>
    <row r="318" spans="1:9" ht="63" hidden="1" outlineLevel="2" x14ac:dyDescent="0.25">
      <c r="A318" s="10" t="s">
        <v>57</v>
      </c>
      <c r="B318" s="108" t="s">
        <v>54</v>
      </c>
      <c r="C318" s="108" t="s">
        <v>77</v>
      </c>
      <c r="D318" s="108" t="s">
        <v>694</v>
      </c>
      <c r="E318" s="108" t="s">
        <v>58</v>
      </c>
      <c r="F318" s="106">
        <f>F319</f>
        <v>0</v>
      </c>
      <c r="G318" s="106">
        <f t="shared" ref="G318:H318" si="141">G319</f>
        <v>0</v>
      </c>
      <c r="H318" s="106">
        <f t="shared" si="141"/>
        <v>0</v>
      </c>
      <c r="I318" s="100"/>
    </row>
    <row r="319" spans="1:9" ht="15.75" hidden="1" outlineLevel="3" x14ac:dyDescent="0.25">
      <c r="A319" s="109" t="s">
        <v>59</v>
      </c>
      <c r="B319" s="108" t="s">
        <v>54</v>
      </c>
      <c r="C319" s="108" t="s">
        <v>77</v>
      </c>
      <c r="D319" s="108" t="s">
        <v>694</v>
      </c>
      <c r="E319" s="108" t="s">
        <v>60</v>
      </c>
      <c r="F319" s="106"/>
      <c r="G319" s="106"/>
      <c r="H319" s="106"/>
      <c r="I319" s="100"/>
    </row>
    <row r="320" spans="1:9" ht="59.25" customHeight="1" outlineLevel="3" x14ac:dyDescent="0.25">
      <c r="A320" s="109" t="s">
        <v>787</v>
      </c>
      <c r="B320" s="108" t="s">
        <v>54</v>
      </c>
      <c r="C320" s="108" t="s">
        <v>77</v>
      </c>
      <c r="D320" s="108" t="s">
        <v>788</v>
      </c>
      <c r="E320" s="108"/>
      <c r="F320" s="106">
        <f>F321</f>
        <v>26609</v>
      </c>
      <c r="G320" s="106"/>
      <c r="H320" s="106"/>
      <c r="I320" s="100"/>
    </row>
    <row r="321" spans="1:9" ht="110.25" outlineLevel="3" x14ac:dyDescent="0.25">
      <c r="A321" s="10" t="s">
        <v>35</v>
      </c>
      <c r="B321" s="108" t="s">
        <v>54</v>
      </c>
      <c r="C321" s="108" t="s">
        <v>77</v>
      </c>
      <c r="D321" s="108" t="s">
        <v>788</v>
      </c>
      <c r="E321" s="108" t="s">
        <v>36</v>
      </c>
      <c r="F321" s="106">
        <f>F322</f>
        <v>26609</v>
      </c>
      <c r="G321" s="106"/>
      <c r="H321" s="106"/>
      <c r="I321" s="100"/>
    </row>
    <row r="322" spans="1:9" ht="47.25" outlineLevel="3" x14ac:dyDescent="0.25">
      <c r="A322" s="109" t="s">
        <v>37</v>
      </c>
      <c r="B322" s="108" t="s">
        <v>54</v>
      </c>
      <c r="C322" s="108" t="s">
        <v>77</v>
      </c>
      <c r="D322" s="108" t="s">
        <v>788</v>
      </c>
      <c r="E322" s="108" t="s">
        <v>38</v>
      </c>
      <c r="F322" s="106">
        <f>26609</f>
        <v>26609</v>
      </c>
      <c r="G322" s="106"/>
      <c r="H322" s="106"/>
      <c r="I322" s="100"/>
    </row>
    <row r="323" spans="1:9" ht="15.75" x14ac:dyDescent="0.25">
      <c r="A323" s="109" t="s">
        <v>170</v>
      </c>
      <c r="B323" s="108" t="s">
        <v>153</v>
      </c>
      <c r="C323" s="108"/>
      <c r="D323" s="108"/>
      <c r="E323" s="108"/>
      <c r="F323" s="106">
        <f>F324+F366</f>
        <v>398920</v>
      </c>
      <c r="G323" s="106">
        <f t="shared" ref="G323:H323" si="142">G324+G366</f>
        <v>5000000</v>
      </c>
      <c r="H323" s="106">
        <f t="shared" si="142"/>
        <v>0</v>
      </c>
      <c r="I323" s="100"/>
    </row>
    <row r="324" spans="1:9" ht="15.75" outlineLevel="1" x14ac:dyDescent="0.25">
      <c r="A324" s="109" t="s">
        <v>171</v>
      </c>
      <c r="B324" s="108" t="s">
        <v>153</v>
      </c>
      <c r="C324" s="108" t="s">
        <v>31</v>
      </c>
      <c r="D324" s="108"/>
      <c r="E324" s="108"/>
      <c r="F324" s="106">
        <f>F325+F328+F331+F334+F339+F342+F345+F348+F351+F354+F360+F363+F357</f>
        <v>398920</v>
      </c>
      <c r="G324" s="106">
        <f t="shared" ref="G324:H324" si="143">G325+G328+G331+G334+G339+G342+G345+G348+G351+G354+G360+G363</f>
        <v>5000000</v>
      </c>
      <c r="H324" s="106">
        <f t="shared" si="143"/>
        <v>0</v>
      </c>
      <c r="I324" s="100"/>
    </row>
    <row r="325" spans="1:9" ht="31.5" outlineLevel="2" x14ac:dyDescent="0.25">
      <c r="A325" s="109" t="s">
        <v>646</v>
      </c>
      <c r="B325" s="108" t="s">
        <v>153</v>
      </c>
      <c r="C325" s="108" t="s">
        <v>31</v>
      </c>
      <c r="D325" s="108" t="s">
        <v>656</v>
      </c>
      <c r="E325" s="108"/>
      <c r="F325" s="106">
        <f>F326</f>
        <v>0</v>
      </c>
      <c r="G325" s="106">
        <f t="shared" ref="G325:H325" si="144">G326</f>
        <v>5050506</v>
      </c>
      <c r="H325" s="106">
        <f t="shared" si="144"/>
        <v>0</v>
      </c>
      <c r="I325" s="100"/>
    </row>
    <row r="326" spans="1:9" ht="47.25" outlineLevel="2" x14ac:dyDescent="0.25">
      <c r="A326" s="10" t="s">
        <v>42</v>
      </c>
      <c r="B326" s="108" t="s">
        <v>153</v>
      </c>
      <c r="C326" s="108" t="s">
        <v>31</v>
      </c>
      <c r="D326" s="108" t="s">
        <v>656</v>
      </c>
      <c r="E326" s="108" t="s">
        <v>43</v>
      </c>
      <c r="F326" s="106">
        <f>F327</f>
        <v>0</v>
      </c>
      <c r="G326" s="106">
        <f t="shared" ref="G326:H326" si="145">G327</f>
        <v>5050506</v>
      </c>
      <c r="H326" s="106">
        <f t="shared" si="145"/>
        <v>0</v>
      </c>
      <c r="I326" s="100"/>
    </row>
    <row r="327" spans="1:9" ht="47.25" outlineLevel="3" x14ac:dyDescent="0.25">
      <c r="A327" s="109" t="s">
        <v>44</v>
      </c>
      <c r="B327" s="108" t="s">
        <v>153</v>
      </c>
      <c r="C327" s="108" t="s">
        <v>31</v>
      </c>
      <c r="D327" s="108" t="s">
        <v>656</v>
      </c>
      <c r="E327" s="108" t="s">
        <v>45</v>
      </c>
      <c r="F327" s="106"/>
      <c r="G327" s="106">
        <v>5050506</v>
      </c>
      <c r="H327" s="106"/>
      <c r="I327" s="100"/>
    </row>
    <row r="328" spans="1:9" ht="31.5" hidden="1" outlineLevel="2" x14ac:dyDescent="0.25">
      <c r="A328" s="109" t="s">
        <v>655</v>
      </c>
      <c r="B328" s="108" t="s">
        <v>153</v>
      </c>
      <c r="C328" s="108" t="s">
        <v>31</v>
      </c>
      <c r="D328" s="108" t="s">
        <v>654</v>
      </c>
      <c r="E328" s="108"/>
      <c r="F328" s="106">
        <f>F329</f>
        <v>0</v>
      </c>
      <c r="G328" s="106">
        <f t="shared" ref="G328:H329" si="146">G329</f>
        <v>0</v>
      </c>
      <c r="H328" s="106">
        <f t="shared" si="146"/>
        <v>0</v>
      </c>
      <c r="I328" s="100"/>
    </row>
    <row r="329" spans="1:9" ht="47.25" hidden="1" outlineLevel="2" x14ac:dyDescent="0.25">
      <c r="A329" s="10" t="s">
        <v>42</v>
      </c>
      <c r="B329" s="108" t="s">
        <v>153</v>
      </c>
      <c r="C329" s="108" t="s">
        <v>31</v>
      </c>
      <c r="D329" s="108" t="s">
        <v>654</v>
      </c>
      <c r="E329" s="108" t="s">
        <v>43</v>
      </c>
      <c r="F329" s="106">
        <f>F330</f>
        <v>0</v>
      </c>
      <c r="G329" s="106">
        <f t="shared" si="146"/>
        <v>0</v>
      </c>
      <c r="H329" s="106">
        <f t="shared" si="146"/>
        <v>0</v>
      </c>
      <c r="I329" s="100"/>
    </row>
    <row r="330" spans="1:9" ht="47.25" hidden="1" outlineLevel="3" x14ac:dyDescent="0.25">
      <c r="A330" s="109" t="s">
        <v>44</v>
      </c>
      <c r="B330" s="108" t="s">
        <v>153</v>
      </c>
      <c r="C330" s="108" t="s">
        <v>31</v>
      </c>
      <c r="D330" s="108" t="s">
        <v>654</v>
      </c>
      <c r="E330" s="108" t="s">
        <v>45</v>
      </c>
      <c r="F330" s="106"/>
      <c r="G330" s="106"/>
      <c r="H330" s="106"/>
      <c r="I330" s="100"/>
    </row>
    <row r="331" spans="1:9" ht="31.5" hidden="1" outlineLevel="2" collapsed="1" x14ac:dyDescent="0.25">
      <c r="A331" s="109" t="s">
        <v>646</v>
      </c>
      <c r="B331" s="108" t="s">
        <v>153</v>
      </c>
      <c r="C331" s="108" t="s">
        <v>31</v>
      </c>
      <c r="D331" s="108" t="s">
        <v>653</v>
      </c>
      <c r="E331" s="108"/>
      <c r="F331" s="106">
        <f>F332</f>
        <v>0</v>
      </c>
      <c r="G331" s="106">
        <f t="shared" ref="G331:H331" si="147">G332</f>
        <v>0</v>
      </c>
      <c r="H331" s="106">
        <f t="shared" si="147"/>
        <v>0</v>
      </c>
      <c r="I331" s="100"/>
    </row>
    <row r="332" spans="1:9" ht="63" hidden="1" outlineLevel="2" x14ac:dyDescent="0.25">
      <c r="A332" s="10" t="s">
        <v>57</v>
      </c>
      <c r="B332" s="108" t="s">
        <v>153</v>
      </c>
      <c r="C332" s="108" t="s">
        <v>31</v>
      </c>
      <c r="D332" s="108" t="s">
        <v>653</v>
      </c>
      <c r="E332" s="108" t="s">
        <v>58</v>
      </c>
      <c r="F332" s="106">
        <f>F333</f>
        <v>0</v>
      </c>
      <c r="G332" s="106">
        <f t="shared" ref="G332:H332" si="148">G333</f>
        <v>0</v>
      </c>
      <c r="H332" s="106">
        <f t="shared" si="148"/>
        <v>0</v>
      </c>
      <c r="I332" s="100"/>
    </row>
    <row r="333" spans="1:9" ht="15.75" hidden="1" outlineLevel="3" x14ac:dyDescent="0.25">
      <c r="A333" s="109" t="s">
        <v>59</v>
      </c>
      <c r="B333" s="108" t="s">
        <v>153</v>
      </c>
      <c r="C333" s="108" t="s">
        <v>31</v>
      </c>
      <c r="D333" s="108" t="s">
        <v>653</v>
      </c>
      <c r="E333" s="108" t="s">
        <v>60</v>
      </c>
      <c r="F333" s="106"/>
      <c r="G333" s="106"/>
      <c r="H333" s="106"/>
      <c r="I333" s="100"/>
    </row>
    <row r="334" spans="1:9" ht="15.75" hidden="1" outlineLevel="2" collapsed="1" x14ac:dyDescent="0.25">
      <c r="A334" s="109" t="s">
        <v>172</v>
      </c>
      <c r="B334" s="108" t="s">
        <v>153</v>
      </c>
      <c r="C334" s="108" t="s">
        <v>31</v>
      </c>
      <c r="D334" s="108" t="s">
        <v>652</v>
      </c>
      <c r="E334" s="108"/>
      <c r="F334" s="106">
        <f>F337+F335</f>
        <v>0</v>
      </c>
      <c r="G334" s="106">
        <f>G337</f>
        <v>0</v>
      </c>
      <c r="H334" s="106">
        <f>H337</f>
        <v>0</v>
      </c>
      <c r="I334" s="100"/>
    </row>
    <row r="335" spans="1:9" ht="31.5" hidden="1" outlineLevel="2" x14ac:dyDescent="0.25">
      <c r="A335" s="10" t="s">
        <v>93</v>
      </c>
      <c r="B335" s="108" t="s">
        <v>153</v>
      </c>
      <c r="C335" s="108" t="s">
        <v>31</v>
      </c>
      <c r="D335" s="108" t="s">
        <v>652</v>
      </c>
      <c r="E335" s="108" t="s">
        <v>94</v>
      </c>
      <c r="F335" s="106">
        <f>F336</f>
        <v>0</v>
      </c>
      <c r="G335" s="106"/>
      <c r="H335" s="106"/>
      <c r="I335" s="100"/>
    </row>
    <row r="336" spans="1:9" ht="47.25" hidden="1" outlineLevel="2" x14ac:dyDescent="0.25">
      <c r="A336" s="10" t="s">
        <v>95</v>
      </c>
      <c r="B336" s="108" t="s">
        <v>153</v>
      </c>
      <c r="C336" s="108" t="s">
        <v>31</v>
      </c>
      <c r="D336" s="108" t="s">
        <v>652</v>
      </c>
      <c r="E336" s="108" t="s">
        <v>96</v>
      </c>
      <c r="F336" s="106">
        <v>0</v>
      </c>
      <c r="G336" s="106"/>
      <c r="H336" s="106"/>
      <c r="I336" s="100"/>
    </row>
    <row r="337" spans="1:9" ht="63" hidden="1" outlineLevel="2" x14ac:dyDescent="0.25">
      <c r="A337" s="10" t="s">
        <v>57</v>
      </c>
      <c r="B337" s="108" t="s">
        <v>153</v>
      </c>
      <c r="C337" s="108" t="s">
        <v>31</v>
      </c>
      <c r="D337" s="108" t="s">
        <v>652</v>
      </c>
      <c r="E337" s="108" t="s">
        <v>58</v>
      </c>
      <c r="F337" s="106">
        <f>F338</f>
        <v>0</v>
      </c>
      <c r="G337" s="106">
        <f t="shared" ref="G337:H337" si="149">G338</f>
        <v>0</v>
      </c>
      <c r="H337" s="106">
        <f t="shared" si="149"/>
        <v>0</v>
      </c>
      <c r="I337" s="100"/>
    </row>
    <row r="338" spans="1:9" ht="15.75" hidden="1" outlineLevel="3" x14ac:dyDescent="0.25">
      <c r="A338" s="109" t="s">
        <v>59</v>
      </c>
      <c r="B338" s="108" t="s">
        <v>153</v>
      </c>
      <c r="C338" s="108" t="s">
        <v>31</v>
      </c>
      <c r="D338" s="108" t="s">
        <v>652</v>
      </c>
      <c r="E338" s="108" t="s">
        <v>60</v>
      </c>
      <c r="F338" s="106"/>
      <c r="G338" s="106"/>
      <c r="H338" s="106"/>
      <c r="I338" s="100"/>
    </row>
    <row r="339" spans="1:9" ht="15.75" outlineLevel="2" collapsed="1" x14ac:dyDescent="0.25">
      <c r="A339" s="109" t="s">
        <v>173</v>
      </c>
      <c r="B339" s="108" t="s">
        <v>153</v>
      </c>
      <c r="C339" s="108" t="s">
        <v>31</v>
      </c>
      <c r="D339" s="108" t="s">
        <v>651</v>
      </c>
      <c r="E339" s="108"/>
      <c r="F339" s="106">
        <f>F340</f>
        <v>-200000</v>
      </c>
      <c r="G339" s="106">
        <f t="shared" ref="G339:H339" si="150">G340</f>
        <v>-50506</v>
      </c>
      <c r="H339" s="106">
        <f t="shared" si="150"/>
        <v>0</v>
      </c>
      <c r="I339" s="100"/>
    </row>
    <row r="340" spans="1:9" ht="63" outlineLevel="2" x14ac:dyDescent="0.25">
      <c r="A340" s="10" t="s">
        <v>57</v>
      </c>
      <c r="B340" s="108" t="s">
        <v>153</v>
      </c>
      <c r="C340" s="108" t="s">
        <v>31</v>
      </c>
      <c r="D340" s="108" t="s">
        <v>651</v>
      </c>
      <c r="E340" s="108" t="s">
        <v>58</v>
      </c>
      <c r="F340" s="106">
        <f>F341</f>
        <v>-200000</v>
      </c>
      <c r="G340" s="106">
        <f t="shared" ref="G340:H340" si="151">G341</f>
        <v>-50506</v>
      </c>
      <c r="H340" s="106">
        <f t="shared" si="151"/>
        <v>0</v>
      </c>
      <c r="I340" s="100"/>
    </row>
    <row r="341" spans="1:9" ht="15.75" outlineLevel="3" x14ac:dyDescent="0.25">
      <c r="A341" s="109" t="s">
        <v>59</v>
      </c>
      <c r="B341" s="108" t="s">
        <v>153</v>
      </c>
      <c r="C341" s="108" t="s">
        <v>31</v>
      </c>
      <c r="D341" s="108" t="s">
        <v>651</v>
      </c>
      <c r="E341" s="108" t="s">
        <v>60</v>
      </c>
      <c r="F341" s="106">
        <v>-200000</v>
      </c>
      <c r="G341" s="106">
        <v>-50506</v>
      </c>
      <c r="H341" s="106"/>
      <c r="I341" s="100"/>
    </row>
    <row r="342" spans="1:9" ht="31.5" outlineLevel="2" x14ac:dyDescent="0.25">
      <c r="A342" s="109" t="s">
        <v>174</v>
      </c>
      <c r="B342" s="108" t="s">
        <v>153</v>
      </c>
      <c r="C342" s="108" t="s">
        <v>31</v>
      </c>
      <c r="D342" s="108" t="s">
        <v>650</v>
      </c>
      <c r="E342" s="108"/>
      <c r="F342" s="106">
        <f>F343</f>
        <v>598920</v>
      </c>
      <c r="G342" s="106">
        <f t="shared" ref="G342:H342" si="152">G343</f>
        <v>0</v>
      </c>
      <c r="H342" s="106">
        <f t="shared" si="152"/>
        <v>0</v>
      </c>
      <c r="I342" s="100"/>
    </row>
    <row r="343" spans="1:9" ht="63" outlineLevel="2" x14ac:dyDescent="0.25">
      <c r="A343" s="10" t="s">
        <v>57</v>
      </c>
      <c r="B343" s="108" t="s">
        <v>153</v>
      </c>
      <c r="C343" s="108" t="s">
        <v>31</v>
      </c>
      <c r="D343" s="108" t="s">
        <v>650</v>
      </c>
      <c r="E343" s="108" t="s">
        <v>58</v>
      </c>
      <c r="F343" s="106">
        <f>F344</f>
        <v>598920</v>
      </c>
      <c r="G343" s="106">
        <f t="shared" ref="G343:H343" si="153">G344</f>
        <v>0</v>
      </c>
      <c r="H343" s="106">
        <f t="shared" si="153"/>
        <v>0</v>
      </c>
      <c r="I343" s="100"/>
    </row>
    <row r="344" spans="1:9" ht="15.75" outlineLevel="3" x14ac:dyDescent="0.25">
      <c r="A344" s="109" t="s">
        <v>59</v>
      </c>
      <c r="B344" s="108" t="s">
        <v>153</v>
      </c>
      <c r="C344" s="108" t="s">
        <v>31</v>
      </c>
      <c r="D344" s="108" t="s">
        <v>650</v>
      </c>
      <c r="E344" s="108" t="s">
        <v>60</v>
      </c>
      <c r="F344" s="106">
        <v>598920</v>
      </c>
      <c r="G344" s="106"/>
      <c r="H344" s="106"/>
      <c r="I344" s="100"/>
    </row>
    <row r="345" spans="1:9" ht="126" hidden="1" outlineLevel="2" x14ac:dyDescent="0.25">
      <c r="A345" s="109" t="s">
        <v>175</v>
      </c>
      <c r="B345" s="108" t="s">
        <v>153</v>
      </c>
      <c r="C345" s="108" t="s">
        <v>31</v>
      </c>
      <c r="D345" s="108" t="s">
        <v>649</v>
      </c>
      <c r="E345" s="108"/>
      <c r="F345" s="106">
        <f>F346</f>
        <v>0</v>
      </c>
      <c r="G345" s="106">
        <f t="shared" ref="G345:H345" si="154">G346</f>
        <v>0</v>
      </c>
      <c r="H345" s="106">
        <f t="shared" si="154"/>
        <v>0</v>
      </c>
      <c r="I345" s="100"/>
    </row>
    <row r="346" spans="1:9" ht="63" hidden="1" outlineLevel="2" x14ac:dyDescent="0.25">
      <c r="A346" s="10" t="s">
        <v>57</v>
      </c>
      <c r="B346" s="108" t="s">
        <v>153</v>
      </c>
      <c r="C346" s="108" t="s">
        <v>31</v>
      </c>
      <c r="D346" s="108" t="s">
        <v>649</v>
      </c>
      <c r="E346" s="108" t="s">
        <v>58</v>
      </c>
      <c r="F346" s="106">
        <f>F347</f>
        <v>0</v>
      </c>
      <c r="G346" s="106">
        <f t="shared" ref="G346:H346" si="155">G347</f>
        <v>0</v>
      </c>
      <c r="H346" s="106">
        <f t="shared" si="155"/>
        <v>0</v>
      </c>
      <c r="I346" s="100"/>
    </row>
    <row r="347" spans="1:9" ht="15.75" hidden="1" outlineLevel="3" x14ac:dyDescent="0.25">
      <c r="A347" s="109" t="s">
        <v>59</v>
      </c>
      <c r="B347" s="108" t="s">
        <v>153</v>
      </c>
      <c r="C347" s="108" t="s">
        <v>31</v>
      </c>
      <c r="D347" s="108" t="s">
        <v>649</v>
      </c>
      <c r="E347" s="108" t="s">
        <v>60</v>
      </c>
      <c r="F347" s="106"/>
      <c r="G347" s="106"/>
      <c r="H347" s="106"/>
      <c r="I347" s="100"/>
    </row>
    <row r="348" spans="1:9" ht="157.5" hidden="1" outlineLevel="2" collapsed="1" x14ac:dyDescent="0.25">
      <c r="A348" s="109" t="s">
        <v>176</v>
      </c>
      <c r="B348" s="108" t="s">
        <v>153</v>
      </c>
      <c r="C348" s="108" t="s">
        <v>31</v>
      </c>
      <c r="D348" s="108" t="s">
        <v>648</v>
      </c>
      <c r="E348" s="108"/>
      <c r="F348" s="106">
        <f>F349</f>
        <v>0</v>
      </c>
      <c r="G348" s="106">
        <f t="shared" ref="G348:H348" si="156">G349</f>
        <v>0</v>
      </c>
      <c r="H348" s="106">
        <f t="shared" si="156"/>
        <v>0</v>
      </c>
      <c r="I348" s="100"/>
    </row>
    <row r="349" spans="1:9" ht="63" hidden="1" outlineLevel="2" x14ac:dyDescent="0.25">
      <c r="A349" s="10" t="s">
        <v>57</v>
      </c>
      <c r="B349" s="108" t="s">
        <v>153</v>
      </c>
      <c r="C349" s="108" t="s">
        <v>31</v>
      </c>
      <c r="D349" s="108" t="s">
        <v>648</v>
      </c>
      <c r="E349" s="108" t="s">
        <v>58</v>
      </c>
      <c r="F349" s="106">
        <f>F350</f>
        <v>0</v>
      </c>
      <c r="G349" s="106">
        <f t="shared" ref="G349:H349" si="157">G350</f>
        <v>0</v>
      </c>
      <c r="H349" s="106">
        <f t="shared" si="157"/>
        <v>0</v>
      </c>
      <c r="I349" s="100"/>
    </row>
    <row r="350" spans="1:9" ht="15.75" hidden="1" outlineLevel="3" x14ac:dyDescent="0.25">
      <c r="A350" s="109" t="s">
        <v>59</v>
      </c>
      <c r="B350" s="108" t="s">
        <v>153</v>
      </c>
      <c r="C350" s="108" t="s">
        <v>31</v>
      </c>
      <c r="D350" s="108" t="s">
        <v>648</v>
      </c>
      <c r="E350" s="108" t="s">
        <v>60</v>
      </c>
      <c r="F350" s="106"/>
      <c r="G350" s="106"/>
      <c r="H350" s="106"/>
      <c r="I350" s="100"/>
    </row>
    <row r="351" spans="1:9" ht="78.75" hidden="1" outlineLevel="2" collapsed="1" x14ac:dyDescent="0.25">
      <c r="A351" s="109" t="s">
        <v>177</v>
      </c>
      <c r="B351" s="108" t="s">
        <v>153</v>
      </c>
      <c r="C351" s="108" t="s">
        <v>31</v>
      </c>
      <c r="D351" s="108" t="s">
        <v>647</v>
      </c>
      <c r="E351" s="108"/>
      <c r="F351" s="106">
        <f>F352</f>
        <v>0</v>
      </c>
      <c r="G351" s="106">
        <f t="shared" ref="G351:H351" si="158">G352</f>
        <v>0</v>
      </c>
      <c r="H351" s="106">
        <f t="shared" si="158"/>
        <v>0</v>
      </c>
      <c r="I351" s="100"/>
    </row>
    <row r="352" spans="1:9" ht="47.25" hidden="1" outlineLevel="2" x14ac:dyDescent="0.25">
      <c r="A352" s="10" t="s">
        <v>42</v>
      </c>
      <c r="B352" s="108" t="s">
        <v>153</v>
      </c>
      <c r="C352" s="108" t="s">
        <v>31</v>
      </c>
      <c r="D352" s="108" t="s">
        <v>647</v>
      </c>
      <c r="E352" s="108" t="s">
        <v>43</v>
      </c>
      <c r="F352" s="106">
        <f>F353</f>
        <v>0</v>
      </c>
      <c r="G352" s="106">
        <f t="shared" ref="G352:H352" si="159">G353</f>
        <v>0</v>
      </c>
      <c r="H352" s="106">
        <f t="shared" si="159"/>
        <v>0</v>
      </c>
      <c r="I352" s="100"/>
    </row>
    <row r="353" spans="1:9" ht="47.25" hidden="1" outlineLevel="3" x14ac:dyDescent="0.25">
      <c r="A353" s="109" t="s">
        <v>44</v>
      </c>
      <c r="B353" s="108" t="s">
        <v>153</v>
      </c>
      <c r="C353" s="108" t="s">
        <v>31</v>
      </c>
      <c r="D353" s="108" t="s">
        <v>647</v>
      </c>
      <c r="E353" s="108" t="s">
        <v>45</v>
      </c>
      <c r="F353" s="106"/>
      <c r="G353" s="106"/>
      <c r="H353" s="106"/>
      <c r="I353" s="100"/>
    </row>
    <row r="354" spans="1:9" ht="31.5" hidden="1" outlineLevel="2" collapsed="1" x14ac:dyDescent="0.25">
      <c r="A354" s="109" t="s">
        <v>646</v>
      </c>
      <c r="B354" s="108" t="s">
        <v>153</v>
      </c>
      <c r="C354" s="108" t="s">
        <v>31</v>
      </c>
      <c r="D354" s="108" t="s">
        <v>645</v>
      </c>
      <c r="E354" s="108"/>
      <c r="F354" s="106">
        <f>F355</f>
        <v>0</v>
      </c>
      <c r="G354" s="106">
        <f t="shared" ref="G354:H355" si="160">G355</f>
        <v>0</v>
      </c>
      <c r="H354" s="106">
        <f t="shared" si="160"/>
        <v>0</v>
      </c>
      <c r="I354" s="100"/>
    </row>
    <row r="355" spans="1:9" ht="63" hidden="1" outlineLevel="2" x14ac:dyDescent="0.25">
      <c r="A355" s="10" t="s">
        <v>57</v>
      </c>
      <c r="B355" s="108" t="s">
        <v>153</v>
      </c>
      <c r="C355" s="108" t="s">
        <v>31</v>
      </c>
      <c r="D355" s="108" t="s">
        <v>645</v>
      </c>
      <c r="E355" s="108" t="s">
        <v>58</v>
      </c>
      <c r="F355" s="106">
        <f>F356</f>
        <v>0</v>
      </c>
      <c r="G355" s="106">
        <f t="shared" si="160"/>
        <v>0</v>
      </c>
      <c r="H355" s="106">
        <f t="shared" si="160"/>
        <v>0</v>
      </c>
      <c r="I355" s="100"/>
    </row>
    <row r="356" spans="1:9" ht="15.75" hidden="1" outlineLevel="3" x14ac:dyDescent="0.25">
      <c r="A356" s="109" t="s">
        <v>59</v>
      </c>
      <c r="B356" s="108" t="s">
        <v>153</v>
      </c>
      <c r="C356" s="108" t="s">
        <v>31</v>
      </c>
      <c r="D356" s="108" t="s">
        <v>645</v>
      </c>
      <c r="E356" s="108" t="s">
        <v>60</v>
      </c>
      <c r="F356" s="106"/>
      <c r="G356" s="106"/>
      <c r="H356" s="106"/>
      <c r="I356" s="100"/>
    </row>
    <row r="357" spans="1:9" ht="94.5" hidden="1" outlineLevel="3" x14ac:dyDescent="0.25">
      <c r="A357" s="109" t="s">
        <v>178</v>
      </c>
      <c r="B357" s="108" t="s">
        <v>153</v>
      </c>
      <c r="C357" s="108" t="s">
        <v>31</v>
      </c>
      <c r="D357" s="108" t="s">
        <v>746</v>
      </c>
      <c r="E357" s="107"/>
      <c r="F357" s="106">
        <f>F358</f>
        <v>0</v>
      </c>
      <c r="G357" s="106"/>
      <c r="H357" s="106"/>
      <c r="I357" s="100"/>
    </row>
    <row r="358" spans="1:9" ht="63" hidden="1" outlineLevel="3" x14ac:dyDescent="0.25">
      <c r="A358" s="10" t="s">
        <v>57</v>
      </c>
      <c r="B358" s="108" t="s">
        <v>153</v>
      </c>
      <c r="C358" s="108" t="s">
        <v>31</v>
      </c>
      <c r="D358" s="108" t="s">
        <v>746</v>
      </c>
      <c r="E358" s="107">
        <v>600</v>
      </c>
      <c r="F358" s="106">
        <f>F359</f>
        <v>0</v>
      </c>
      <c r="G358" s="106"/>
      <c r="H358" s="106"/>
      <c r="I358" s="100"/>
    </row>
    <row r="359" spans="1:9" ht="15.75" hidden="1" outlineLevel="3" x14ac:dyDescent="0.25">
      <c r="A359" s="109" t="s">
        <v>59</v>
      </c>
      <c r="B359" s="108" t="s">
        <v>153</v>
      </c>
      <c r="C359" s="108" t="s">
        <v>31</v>
      </c>
      <c r="D359" s="108" t="s">
        <v>746</v>
      </c>
      <c r="E359" s="107">
        <v>610</v>
      </c>
      <c r="F359" s="106"/>
      <c r="G359" s="106"/>
      <c r="H359" s="106"/>
      <c r="I359" s="100"/>
    </row>
    <row r="360" spans="1:9" ht="31.5" hidden="1" outlineLevel="2" collapsed="1" x14ac:dyDescent="0.25">
      <c r="A360" s="109" t="s">
        <v>179</v>
      </c>
      <c r="B360" s="108" t="s">
        <v>153</v>
      </c>
      <c r="C360" s="108" t="s">
        <v>31</v>
      </c>
      <c r="D360" s="108" t="s">
        <v>644</v>
      </c>
      <c r="E360" s="108"/>
      <c r="F360" s="106">
        <f>F361</f>
        <v>0</v>
      </c>
      <c r="G360" s="106">
        <f t="shared" ref="G360:H360" si="161">G361</f>
        <v>0</v>
      </c>
      <c r="H360" s="106">
        <f t="shared" si="161"/>
        <v>0</v>
      </c>
      <c r="I360" s="100"/>
    </row>
    <row r="361" spans="1:9" ht="47.25" hidden="1" outlineLevel="2" x14ac:dyDescent="0.25">
      <c r="A361" s="10" t="s">
        <v>42</v>
      </c>
      <c r="B361" s="108" t="s">
        <v>153</v>
      </c>
      <c r="C361" s="108" t="s">
        <v>31</v>
      </c>
      <c r="D361" s="108" t="s">
        <v>644</v>
      </c>
      <c r="E361" s="108" t="s">
        <v>43</v>
      </c>
      <c r="F361" s="106">
        <f>F362</f>
        <v>0</v>
      </c>
      <c r="G361" s="106">
        <f t="shared" ref="G361:H361" si="162">G362</f>
        <v>0</v>
      </c>
      <c r="H361" s="106">
        <f t="shared" si="162"/>
        <v>0</v>
      </c>
      <c r="I361" s="100"/>
    </row>
    <row r="362" spans="1:9" ht="47.25" hidden="1" outlineLevel="3" x14ac:dyDescent="0.25">
      <c r="A362" s="109" t="s">
        <v>44</v>
      </c>
      <c r="B362" s="108" t="s">
        <v>153</v>
      </c>
      <c r="C362" s="108" t="s">
        <v>31</v>
      </c>
      <c r="D362" s="108" t="s">
        <v>644</v>
      </c>
      <c r="E362" s="108" t="s">
        <v>45</v>
      </c>
      <c r="F362" s="106"/>
      <c r="G362" s="106"/>
      <c r="H362" s="106"/>
      <c r="I362" s="100"/>
    </row>
    <row r="363" spans="1:9" ht="15.75" hidden="1" outlineLevel="2" collapsed="1" x14ac:dyDescent="0.25">
      <c r="A363" s="109" t="s">
        <v>180</v>
      </c>
      <c r="B363" s="108" t="s">
        <v>153</v>
      </c>
      <c r="C363" s="108" t="s">
        <v>31</v>
      </c>
      <c r="D363" s="108" t="s">
        <v>643</v>
      </c>
      <c r="E363" s="108"/>
      <c r="F363" s="106">
        <f>F364</f>
        <v>0</v>
      </c>
      <c r="G363" s="106">
        <f t="shared" ref="G363:H363" si="163">G364</f>
        <v>0</v>
      </c>
      <c r="H363" s="106">
        <f t="shared" si="163"/>
        <v>0</v>
      </c>
      <c r="I363" s="100"/>
    </row>
    <row r="364" spans="1:9" ht="47.25" hidden="1" outlineLevel="2" x14ac:dyDescent="0.25">
      <c r="A364" s="10" t="s">
        <v>42</v>
      </c>
      <c r="B364" s="108" t="s">
        <v>153</v>
      </c>
      <c r="C364" s="108" t="s">
        <v>31</v>
      </c>
      <c r="D364" s="108" t="s">
        <v>643</v>
      </c>
      <c r="E364" s="108" t="s">
        <v>43</v>
      </c>
      <c r="F364" s="106">
        <f>F365</f>
        <v>0</v>
      </c>
      <c r="G364" s="106">
        <f t="shared" ref="G364:H364" si="164">G365</f>
        <v>0</v>
      </c>
      <c r="H364" s="106">
        <f t="shared" si="164"/>
        <v>0</v>
      </c>
      <c r="I364" s="100"/>
    </row>
    <row r="365" spans="1:9" ht="47.25" hidden="1" outlineLevel="3" x14ac:dyDescent="0.25">
      <c r="A365" s="109" t="s">
        <v>44</v>
      </c>
      <c r="B365" s="108" t="s">
        <v>153</v>
      </c>
      <c r="C365" s="108" t="s">
        <v>31</v>
      </c>
      <c r="D365" s="108" t="s">
        <v>643</v>
      </c>
      <c r="E365" s="108" t="s">
        <v>45</v>
      </c>
      <c r="F365" s="106"/>
      <c r="G365" s="106"/>
      <c r="H365" s="106"/>
      <c r="I365" s="100"/>
    </row>
    <row r="366" spans="1:9" ht="31.5" hidden="1" outlineLevel="1" x14ac:dyDescent="0.25">
      <c r="A366" s="109" t="s">
        <v>181</v>
      </c>
      <c r="B366" s="108" t="s">
        <v>153</v>
      </c>
      <c r="C366" s="108" t="s">
        <v>91</v>
      </c>
      <c r="D366" s="108"/>
      <c r="E366" s="108"/>
      <c r="F366" s="106">
        <f>F367</f>
        <v>0</v>
      </c>
      <c r="G366" s="106">
        <f t="shared" ref="G366:H368" si="165">G367</f>
        <v>0</v>
      </c>
      <c r="H366" s="106">
        <f t="shared" si="165"/>
        <v>0</v>
      </c>
      <c r="I366" s="100"/>
    </row>
    <row r="367" spans="1:9" ht="157.5" hidden="1" outlineLevel="2" x14ac:dyDescent="0.25">
      <c r="A367" s="109" t="s">
        <v>182</v>
      </c>
      <c r="B367" s="108" t="s">
        <v>153</v>
      </c>
      <c r="C367" s="108" t="s">
        <v>91</v>
      </c>
      <c r="D367" s="108" t="s">
        <v>642</v>
      </c>
      <c r="E367" s="108"/>
      <c r="F367" s="106">
        <f>F368</f>
        <v>0</v>
      </c>
      <c r="G367" s="106">
        <f t="shared" si="165"/>
        <v>0</v>
      </c>
      <c r="H367" s="106">
        <f t="shared" si="165"/>
        <v>0</v>
      </c>
      <c r="I367" s="100"/>
    </row>
    <row r="368" spans="1:9" ht="63" hidden="1" outlineLevel="2" x14ac:dyDescent="0.25">
      <c r="A368" s="10" t="s">
        <v>57</v>
      </c>
      <c r="B368" s="108" t="s">
        <v>153</v>
      </c>
      <c r="C368" s="108" t="s">
        <v>91</v>
      </c>
      <c r="D368" s="108" t="s">
        <v>642</v>
      </c>
      <c r="E368" s="108" t="s">
        <v>58</v>
      </c>
      <c r="F368" s="106">
        <f>F369</f>
        <v>0</v>
      </c>
      <c r="G368" s="106">
        <f t="shared" si="165"/>
        <v>0</v>
      </c>
      <c r="H368" s="106">
        <f t="shared" si="165"/>
        <v>0</v>
      </c>
      <c r="I368" s="100"/>
    </row>
    <row r="369" spans="1:9" ht="15.75" hidden="1" outlineLevel="3" x14ac:dyDescent="0.25">
      <c r="A369" s="109" t="s">
        <v>59</v>
      </c>
      <c r="B369" s="108" t="s">
        <v>153</v>
      </c>
      <c r="C369" s="108" t="s">
        <v>91</v>
      </c>
      <c r="D369" s="108" t="s">
        <v>642</v>
      </c>
      <c r="E369" s="108" t="s">
        <v>60</v>
      </c>
      <c r="F369" s="106"/>
      <c r="G369" s="106"/>
      <c r="H369" s="106"/>
      <c r="I369" s="100"/>
    </row>
    <row r="370" spans="1:9" ht="15.75" x14ac:dyDescent="0.25">
      <c r="A370" s="109" t="s">
        <v>88</v>
      </c>
      <c r="B370" s="108" t="s">
        <v>89</v>
      </c>
      <c r="C370" s="108"/>
      <c r="D370" s="108"/>
      <c r="E370" s="108"/>
      <c r="F370" s="106">
        <f>F371+F375+F382+F399</f>
        <v>-1284241.7500000002</v>
      </c>
      <c r="G370" s="106">
        <f t="shared" ref="G370:H370" si="166">G371+G375+G382+G399</f>
        <v>0</v>
      </c>
      <c r="H370" s="106">
        <f t="shared" si="166"/>
        <v>0</v>
      </c>
      <c r="I370" s="100"/>
    </row>
    <row r="371" spans="1:9" ht="15.75" hidden="1" outlineLevel="1" x14ac:dyDescent="0.25">
      <c r="A371" s="109" t="s">
        <v>183</v>
      </c>
      <c r="B371" s="108" t="s">
        <v>89</v>
      </c>
      <c r="C371" s="108" t="s">
        <v>31</v>
      </c>
      <c r="D371" s="108"/>
      <c r="E371" s="108"/>
      <c r="F371" s="106">
        <f>F372</f>
        <v>0</v>
      </c>
      <c r="G371" s="106">
        <f t="shared" ref="G371:H373" si="167">G372</f>
        <v>0</v>
      </c>
      <c r="H371" s="106">
        <f t="shared" si="167"/>
        <v>0</v>
      </c>
      <c r="I371" s="100"/>
    </row>
    <row r="372" spans="1:9" ht="31.5" hidden="1" outlineLevel="2" x14ac:dyDescent="0.25">
      <c r="A372" s="109" t="s">
        <v>184</v>
      </c>
      <c r="B372" s="108" t="s">
        <v>89</v>
      </c>
      <c r="C372" s="108" t="s">
        <v>31</v>
      </c>
      <c r="D372" s="108" t="s">
        <v>641</v>
      </c>
      <c r="E372" s="108"/>
      <c r="F372" s="106">
        <f>F373</f>
        <v>0</v>
      </c>
      <c r="G372" s="106">
        <f t="shared" si="167"/>
        <v>0</v>
      </c>
      <c r="H372" s="106">
        <f t="shared" si="167"/>
        <v>0</v>
      </c>
      <c r="I372" s="100"/>
    </row>
    <row r="373" spans="1:9" ht="31.5" hidden="1" outlineLevel="2" x14ac:dyDescent="0.25">
      <c r="A373" s="10" t="s">
        <v>93</v>
      </c>
      <c r="B373" s="108" t="s">
        <v>89</v>
      </c>
      <c r="C373" s="108" t="s">
        <v>31</v>
      </c>
      <c r="D373" s="108" t="s">
        <v>641</v>
      </c>
      <c r="E373" s="108" t="s">
        <v>94</v>
      </c>
      <c r="F373" s="106">
        <f>F374</f>
        <v>0</v>
      </c>
      <c r="G373" s="106">
        <f t="shared" si="167"/>
        <v>0</v>
      </c>
      <c r="H373" s="106">
        <f t="shared" si="167"/>
        <v>0</v>
      </c>
      <c r="I373" s="100"/>
    </row>
    <row r="374" spans="1:9" ht="47.25" hidden="1" outlineLevel="3" x14ac:dyDescent="0.25">
      <c r="A374" s="109" t="s">
        <v>95</v>
      </c>
      <c r="B374" s="108" t="s">
        <v>89</v>
      </c>
      <c r="C374" s="108" t="s">
        <v>31</v>
      </c>
      <c r="D374" s="108" t="s">
        <v>641</v>
      </c>
      <c r="E374" s="108" t="s">
        <v>96</v>
      </c>
      <c r="F374" s="106"/>
      <c r="G374" s="106"/>
      <c r="H374" s="106"/>
      <c r="I374" s="100"/>
    </row>
    <row r="375" spans="1:9" ht="15.75" hidden="1" outlineLevel="1" collapsed="1" x14ac:dyDescent="0.25">
      <c r="A375" s="109" t="s">
        <v>185</v>
      </c>
      <c r="B375" s="108" t="s">
        <v>89</v>
      </c>
      <c r="C375" s="108" t="s">
        <v>40</v>
      </c>
      <c r="D375" s="108"/>
      <c r="E375" s="108"/>
      <c r="F375" s="106">
        <f>F376+F379</f>
        <v>0</v>
      </c>
      <c r="G375" s="106">
        <f t="shared" ref="G375:H375" si="168">G376+G379</f>
        <v>0</v>
      </c>
      <c r="H375" s="106">
        <f t="shared" si="168"/>
        <v>0</v>
      </c>
      <c r="I375" s="100"/>
    </row>
    <row r="376" spans="1:9" ht="63" hidden="1" outlineLevel="2" x14ac:dyDescent="0.25">
      <c r="A376" s="109" t="s">
        <v>186</v>
      </c>
      <c r="B376" s="108" t="s">
        <v>89</v>
      </c>
      <c r="C376" s="108" t="s">
        <v>40</v>
      </c>
      <c r="D376" s="108" t="s">
        <v>640</v>
      </c>
      <c r="E376" s="108"/>
      <c r="F376" s="106">
        <f>F377</f>
        <v>0</v>
      </c>
      <c r="G376" s="106">
        <f t="shared" ref="G376:H376" si="169">G377</f>
        <v>0</v>
      </c>
      <c r="H376" s="106">
        <f t="shared" si="169"/>
        <v>0</v>
      </c>
      <c r="I376" s="100"/>
    </row>
    <row r="377" spans="1:9" ht="31.5" hidden="1" outlineLevel="2" x14ac:dyDescent="0.25">
      <c r="A377" s="10" t="s">
        <v>93</v>
      </c>
      <c r="B377" s="108" t="s">
        <v>89</v>
      </c>
      <c r="C377" s="108" t="s">
        <v>40</v>
      </c>
      <c r="D377" s="108" t="s">
        <v>640</v>
      </c>
      <c r="E377" s="108" t="s">
        <v>94</v>
      </c>
      <c r="F377" s="106">
        <f>F378</f>
        <v>0</v>
      </c>
      <c r="G377" s="106">
        <f t="shared" ref="G377:H377" si="170">G378</f>
        <v>0</v>
      </c>
      <c r="H377" s="106">
        <f t="shared" si="170"/>
        <v>0</v>
      </c>
      <c r="I377" s="100"/>
    </row>
    <row r="378" spans="1:9" ht="47.25" hidden="1" outlineLevel="3" x14ac:dyDescent="0.25">
      <c r="A378" s="109" t="s">
        <v>95</v>
      </c>
      <c r="B378" s="108" t="s">
        <v>89</v>
      </c>
      <c r="C378" s="108" t="s">
        <v>40</v>
      </c>
      <c r="D378" s="108" t="s">
        <v>640</v>
      </c>
      <c r="E378" s="108" t="s">
        <v>96</v>
      </c>
      <c r="F378" s="106"/>
      <c r="G378" s="106"/>
      <c r="H378" s="106"/>
      <c r="I378" s="100"/>
    </row>
    <row r="379" spans="1:9" ht="47.25" hidden="1" outlineLevel="2" x14ac:dyDescent="0.25">
      <c r="A379" s="109" t="s">
        <v>187</v>
      </c>
      <c r="B379" s="108" t="s">
        <v>89</v>
      </c>
      <c r="C379" s="108" t="s">
        <v>40</v>
      </c>
      <c r="D379" s="108" t="s">
        <v>639</v>
      </c>
      <c r="E379" s="108"/>
      <c r="F379" s="106">
        <f>F380</f>
        <v>0</v>
      </c>
      <c r="G379" s="106">
        <f t="shared" ref="G379:H379" si="171">G380</f>
        <v>0</v>
      </c>
      <c r="H379" s="106">
        <f t="shared" si="171"/>
        <v>0</v>
      </c>
      <c r="I379" s="100"/>
    </row>
    <row r="380" spans="1:9" ht="63" hidden="1" outlineLevel="2" x14ac:dyDescent="0.25">
      <c r="A380" s="10" t="s">
        <v>57</v>
      </c>
      <c r="B380" s="108" t="s">
        <v>89</v>
      </c>
      <c r="C380" s="108" t="s">
        <v>40</v>
      </c>
      <c r="D380" s="108" t="s">
        <v>639</v>
      </c>
      <c r="E380" s="108" t="s">
        <v>58</v>
      </c>
      <c r="F380" s="106">
        <f>F381</f>
        <v>0</v>
      </c>
      <c r="G380" s="106">
        <f t="shared" ref="G380:H380" si="172">G381</f>
        <v>0</v>
      </c>
      <c r="H380" s="106">
        <f t="shared" si="172"/>
        <v>0</v>
      </c>
      <c r="I380" s="100"/>
    </row>
    <row r="381" spans="1:9" ht="94.5" hidden="1" outlineLevel="3" x14ac:dyDescent="0.25">
      <c r="A381" s="109" t="s">
        <v>188</v>
      </c>
      <c r="B381" s="108" t="s">
        <v>89</v>
      </c>
      <c r="C381" s="108" t="s">
        <v>40</v>
      </c>
      <c r="D381" s="108" t="s">
        <v>639</v>
      </c>
      <c r="E381" s="108" t="s">
        <v>189</v>
      </c>
      <c r="F381" s="106"/>
      <c r="G381" s="106"/>
      <c r="H381" s="106"/>
      <c r="I381" s="100"/>
    </row>
    <row r="382" spans="1:9" ht="15.75" outlineLevel="1" collapsed="1" x14ac:dyDescent="0.25">
      <c r="A382" s="109" t="s">
        <v>90</v>
      </c>
      <c r="B382" s="108" t="s">
        <v>89</v>
      </c>
      <c r="C382" s="108" t="s">
        <v>91</v>
      </c>
      <c r="D382" s="108"/>
      <c r="E382" s="108"/>
      <c r="F382" s="106">
        <f>F383+F387+F390+F393+F396</f>
        <v>-1590241.7500000002</v>
      </c>
      <c r="G382" s="106">
        <f t="shared" ref="G382:H382" si="173">G383+G387+G390+G393</f>
        <v>0</v>
      </c>
      <c r="H382" s="106">
        <f t="shared" si="173"/>
        <v>0</v>
      </c>
      <c r="I382" s="100"/>
    </row>
    <row r="383" spans="1:9" ht="141.75" outlineLevel="2" x14ac:dyDescent="0.25">
      <c r="A383" s="109" t="s">
        <v>634</v>
      </c>
      <c r="B383" s="108" t="s">
        <v>89</v>
      </c>
      <c r="C383" s="108" t="s">
        <v>91</v>
      </c>
      <c r="D383" s="108" t="s">
        <v>638</v>
      </c>
      <c r="E383" s="108"/>
      <c r="F383" s="106">
        <f>F384</f>
        <v>-2031100</v>
      </c>
      <c r="G383" s="106">
        <f t="shared" ref="G383:H383" si="174">G384</f>
        <v>0</v>
      </c>
      <c r="H383" s="106">
        <f t="shared" si="174"/>
        <v>0</v>
      </c>
      <c r="I383" s="100"/>
    </row>
    <row r="384" spans="1:9" ht="31.5" outlineLevel="2" x14ac:dyDescent="0.25">
      <c r="A384" s="10" t="s">
        <v>93</v>
      </c>
      <c r="B384" s="108" t="s">
        <v>89</v>
      </c>
      <c r="C384" s="108" t="s">
        <v>91</v>
      </c>
      <c r="D384" s="108" t="s">
        <v>638</v>
      </c>
      <c r="E384" s="108" t="s">
        <v>94</v>
      </c>
      <c r="F384" s="106">
        <f>F385+F386</f>
        <v>-2031100</v>
      </c>
      <c r="G384" s="106">
        <f t="shared" ref="G384:H384" si="175">G385+G386</f>
        <v>0</v>
      </c>
      <c r="H384" s="106">
        <f t="shared" si="175"/>
        <v>0</v>
      </c>
      <c r="I384" s="100"/>
    </row>
    <row r="385" spans="1:9" ht="31.5" outlineLevel="3" x14ac:dyDescent="0.25">
      <c r="A385" s="109" t="s">
        <v>191</v>
      </c>
      <c r="B385" s="108" t="s">
        <v>89</v>
      </c>
      <c r="C385" s="108" t="s">
        <v>91</v>
      </c>
      <c r="D385" s="108" t="s">
        <v>638</v>
      </c>
      <c r="E385" s="108" t="s">
        <v>192</v>
      </c>
      <c r="F385" s="106">
        <v>-1402835</v>
      </c>
      <c r="G385" s="106"/>
      <c r="H385" s="106"/>
      <c r="I385" s="100"/>
    </row>
    <row r="386" spans="1:9" ht="47.25" outlineLevel="3" x14ac:dyDescent="0.25">
      <c r="A386" s="109" t="s">
        <v>95</v>
      </c>
      <c r="B386" s="108" t="s">
        <v>89</v>
      </c>
      <c r="C386" s="108" t="s">
        <v>91</v>
      </c>
      <c r="D386" s="108" t="s">
        <v>638</v>
      </c>
      <c r="E386" s="108" t="s">
        <v>96</v>
      </c>
      <c r="F386" s="106">
        <v>-628265</v>
      </c>
      <c r="G386" s="106"/>
      <c r="H386" s="106"/>
      <c r="I386" s="100"/>
    </row>
    <row r="387" spans="1:9" ht="31.5" outlineLevel="2" x14ac:dyDescent="0.25">
      <c r="A387" s="109" t="s">
        <v>193</v>
      </c>
      <c r="B387" s="108" t="s">
        <v>89</v>
      </c>
      <c r="C387" s="108" t="s">
        <v>91</v>
      </c>
      <c r="D387" s="108" t="s">
        <v>637</v>
      </c>
      <c r="E387" s="108"/>
      <c r="F387" s="106">
        <f>F388</f>
        <v>-193498.2</v>
      </c>
      <c r="G387" s="106">
        <f t="shared" ref="G387:H388" si="176">G388</f>
        <v>0</v>
      </c>
      <c r="H387" s="106">
        <f t="shared" si="176"/>
        <v>0</v>
      </c>
      <c r="I387" s="100"/>
    </row>
    <row r="388" spans="1:9" ht="31.5" outlineLevel="2" x14ac:dyDescent="0.25">
      <c r="A388" s="10" t="s">
        <v>93</v>
      </c>
      <c r="B388" s="108" t="s">
        <v>89</v>
      </c>
      <c r="C388" s="108" t="s">
        <v>91</v>
      </c>
      <c r="D388" s="108" t="s">
        <v>637</v>
      </c>
      <c r="E388" s="108" t="s">
        <v>94</v>
      </c>
      <c r="F388" s="106">
        <f>F389</f>
        <v>-193498.2</v>
      </c>
      <c r="G388" s="106">
        <f t="shared" si="176"/>
        <v>0</v>
      </c>
      <c r="H388" s="106">
        <f t="shared" si="176"/>
        <v>0</v>
      </c>
      <c r="I388" s="100"/>
    </row>
    <row r="389" spans="1:9" ht="47.25" outlineLevel="3" x14ac:dyDescent="0.25">
      <c r="A389" s="109" t="s">
        <v>95</v>
      </c>
      <c r="B389" s="108" t="s">
        <v>89</v>
      </c>
      <c r="C389" s="108" t="s">
        <v>91</v>
      </c>
      <c r="D389" s="108" t="s">
        <v>637</v>
      </c>
      <c r="E389" s="108" t="s">
        <v>96</v>
      </c>
      <c r="F389" s="106">
        <f>-138213-55285.2</f>
        <v>-193498.2</v>
      </c>
      <c r="G389" s="106"/>
      <c r="H389" s="106"/>
      <c r="I389" s="100"/>
    </row>
    <row r="390" spans="1:9" ht="110.25" outlineLevel="2" x14ac:dyDescent="0.25">
      <c r="A390" s="109" t="s">
        <v>636</v>
      </c>
      <c r="B390" s="108" t="s">
        <v>89</v>
      </c>
      <c r="C390" s="108" t="s">
        <v>91</v>
      </c>
      <c r="D390" s="108" t="s">
        <v>635</v>
      </c>
      <c r="E390" s="108"/>
      <c r="F390" s="106">
        <f>F391</f>
        <v>1462310.45</v>
      </c>
      <c r="G390" s="106">
        <f t="shared" ref="G390:H391" si="177">G391</f>
        <v>0</v>
      </c>
      <c r="H390" s="106">
        <f t="shared" si="177"/>
        <v>0</v>
      </c>
      <c r="I390" s="100"/>
    </row>
    <row r="391" spans="1:9" ht="47.25" outlineLevel="2" x14ac:dyDescent="0.25">
      <c r="A391" s="109" t="s">
        <v>195</v>
      </c>
      <c r="B391" s="108" t="s">
        <v>89</v>
      </c>
      <c r="C391" s="108" t="s">
        <v>91</v>
      </c>
      <c r="D391" s="108" t="s">
        <v>635</v>
      </c>
      <c r="E391" s="108" t="s">
        <v>196</v>
      </c>
      <c r="F391" s="106">
        <f>F392</f>
        <v>1462310.45</v>
      </c>
      <c r="G391" s="106">
        <f t="shared" si="177"/>
        <v>0</v>
      </c>
      <c r="H391" s="106">
        <f t="shared" si="177"/>
        <v>0</v>
      </c>
      <c r="I391" s="100"/>
    </row>
    <row r="392" spans="1:9" ht="26.25" customHeight="1" outlineLevel="3" x14ac:dyDescent="0.25">
      <c r="A392" s="109" t="s">
        <v>197</v>
      </c>
      <c r="B392" s="108" t="s">
        <v>89</v>
      </c>
      <c r="C392" s="108" t="s">
        <v>91</v>
      </c>
      <c r="D392" s="108" t="s">
        <v>635</v>
      </c>
      <c r="E392" s="108" t="s">
        <v>198</v>
      </c>
      <c r="F392" s="106">
        <v>1462310.45</v>
      </c>
      <c r="G392" s="106"/>
      <c r="H392" s="106"/>
      <c r="I392" s="100"/>
    </row>
    <row r="393" spans="1:9" ht="94.5" outlineLevel="2" x14ac:dyDescent="0.25">
      <c r="A393" s="109" t="s">
        <v>92</v>
      </c>
      <c r="B393" s="108" t="s">
        <v>89</v>
      </c>
      <c r="C393" s="108" t="s">
        <v>91</v>
      </c>
      <c r="D393" s="108" t="s">
        <v>693</v>
      </c>
      <c r="E393" s="108"/>
      <c r="F393" s="106">
        <f>F394</f>
        <v>-865454</v>
      </c>
      <c r="G393" s="106">
        <f t="shared" ref="G393:H394" si="178">G394</f>
        <v>0</v>
      </c>
      <c r="H393" s="106">
        <f t="shared" si="178"/>
        <v>0</v>
      </c>
      <c r="I393" s="100"/>
    </row>
    <row r="394" spans="1:9" ht="31.5" outlineLevel="2" x14ac:dyDescent="0.25">
      <c r="A394" s="10" t="s">
        <v>93</v>
      </c>
      <c r="B394" s="108" t="s">
        <v>89</v>
      </c>
      <c r="C394" s="108" t="s">
        <v>91</v>
      </c>
      <c r="D394" s="108" t="s">
        <v>693</v>
      </c>
      <c r="E394" s="108" t="s">
        <v>94</v>
      </c>
      <c r="F394" s="106">
        <f>F395</f>
        <v>-865454</v>
      </c>
      <c r="G394" s="106">
        <f t="shared" si="178"/>
        <v>0</v>
      </c>
      <c r="H394" s="106">
        <f t="shared" si="178"/>
        <v>0</v>
      </c>
      <c r="I394" s="100"/>
    </row>
    <row r="395" spans="1:9" ht="47.25" outlineLevel="3" x14ac:dyDescent="0.25">
      <c r="A395" s="109" t="s">
        <v>95</v>
      </c>
      <c r="B395" s="108" t="s">
        <v>89</v>
      </c>
      <c r="C395" s="108" t="s">
        <v>91</v>
      </c>
      <c r="D395" s="108" t="s">
        <v>693</v>
      </c>
      <c r="E395" s="108" t="s">
        <v>96</v>
      </c>
      <c r="F395" s="106">
        <v>-865454</v>
      </c>
      <c r="G395" s="106"/>
      <c r="H395" s="106"/>
      <c r="I395" s="100"/>
    </row>
    <row r="396" spans="1:9" ht="31.5" outlineLevel="3" x14ac:dyDescent="0.25">
      <c r="A396" s="109" t="s">
        <v>113</v>
      </c>
      <c r="B396" s="108" t="s">
        <v>89</v>
      </c>
      <c r="C396" s="108" t="s">
        <v>91</v>
      </c>
      <c r="D396" s="108" t="s">
        <v>629</v>
      </c>
      <c r="E396" s="108"/>
      <c r="F396" s="106">
        <f>F397</f>
        <v>37500</v>
      </c>
      <c r="G396" s="106"/>
      <c r="H396" s="106"/>
      <c r="I396" s="100"/>
    </row>
    <row r="397" spans="1:9" ht="15.75" outlineLevel="3" x14ac:dyDescent="0.25">
      <c r="A397" s="10" t="s">
        <v>47</v>
      </c>
      <c r="B397" s="108" t="s">
        <v>89</v>
      </c>
      <c r="C397" s="108" t="s">
        <v>91</v>
      </c>
      <c r="D397" s="108" t="s">
        <v>629</v>
      </c>
      <c r="E397" s="108" t="s">
        <v>48</v>
      </c>
      <c r="F397" s="106">
        <f>F398</f>
        <v>37500</v>
      </c>
      <c r="G397" s="106"/>
      <c r="H397" s="106"/>
      <c r="I397" s="100"/>
    </row>
    <row r="398" spans="1:9" ht="31.5" outlineLevel="3" x14ac:dyDescent="0.25">
      <c r="A398" s="109" t="s">
        <v>49</v>
      </c>
      <c r="B398" s="108" t="s">
        <v>89</v>
      </c>
      <c r="C398" s="108" t="s">
        <v>91</v>
      </c>
      <c r="D398" s="108" t="s">
        <v>629</v>
      </c>
      <c r="E398" s="108" t="s">
        <v>50</v>
      </c>
      <c r="F398" s="106">
        <v>37500</v>
      </c>
      <c r="G398" s="106"/>
      <c r="H398" s="106"/>
      <c r="I398" s="100"/>
    </row>
    <row r="399" spans="1:9" ht="31.5" outlineLevel="1" x14ac:dyDescent="0.25">
      <c r="A399" s="109" t="s">
        <v>199</v>
      </c>
      <c r="B399" s="108" t="s">
        <v>89</v>
      </c>
      <c r="C399" s="108" t="s">
        <v>110</v>
      </c>
      <c r="D399" s="108"/>
      <c r="E399" s="108"/>
      <c r="F399" s="106">
        <f>F400+F405+F408+F411+F414</f>
        <v>306000</v>
      </c>
      <c r="G399" s="106">
        <f t="shared" ref="G399:H399" si="179">G400+G405+G408+G411+G414</f>
        <v>0</v>
      </c>
      <c r="H399" s="106">
        <f t="shared" si="179"/>
        <v>0</v>
      </c>
      <c r="I399" s="100"/>
    </row>
    <row r="400" spans="1:9" ht="141.75" hidden="1" outlineLevel="2" x14ac:dyDescent="0.25">
      <c r="A400" s="109" t="s">
        <v>634</v>
      </c>
      <c r="B400" s="108" t="s">
        <v>89</v>
      </c>
      <c r="C400" s="108" t="s">
        <v>110</v>
      </c>
      <c r="D400" s="108" t="s">
        <v>633</v>
      </c>
      <c r="E400" s="108"/>
      <c r="F400" s="106">
        <f>F401+F403</f>
        <v>0</v>
      </c>
      <c r="G400" s="106">
        <f t="shared" ref="G400:H400" si="180">G401+G403</f>
        <v>0</v>
      </c>
      <c r="H400" s="106">
        <f t="shared" si="180"/>
        <v>0</v>
      </c>
      <c r="I400" s="100"/>
    </row>
    <row r="401" spans="1:9" ht="110.25" hidden="1" outlineLevel="2" x14ac:dyDescent="0.25">
      <c r="A401" s="10" t="s">
        <v>35</v>
      </c>
      <c r="B401" s="108" t="s">
        <v>89</v>
      </c>
      <c r="C401" s="108" t="s">
        <v>110</v>
      </c>
      <c r="D401" s="108" t="s">
        <v>633</v>
      </c>
      <c r="E401" s="108" t="s">
        <v>36</v>
      </c>
      <c r="F401" s="106">
        <f>F402</f>
        <v>0</v>
      </c>
      <c r="G401" s="106">
        <f t="shared" ref="G401:H401" si="181">G402</f>
        <v>0</v>
      </c>
      <c r="H401" s="106">
        <f t="shared" si="181"/>
        <v>0</v>
      </c>
      <c r="I401" s="100"/>
    </row>
    <row r="402" spans="1:9" ht="47.25" hidden="1" outlineLevel="3" x14ac:dyDescent="0.25">
      <c r="A402" s="109" t="s">
        <v>37</v>
      </c>
      <c r="B402" s="108" t="s">
        <v>89</v>
      </c>
      <c r="C402" s="108" t="s">
        <v>110</v>
      </c>
      <c r="D402" s="108" t="s">
        <v>633</v>
      </c>
      <c r="E402" s="108" t="s">
        <v>38</v>
      </c>
      <c r="F402" s="106"/>
      <c r="G402" s="106"/>
      <c r="H402" s="106"/>
      <c r="I402" s="100"/>
    </row>
    <row r="403" spans="1:9" ht="47.25" hidden="1" outlineLevel="3" x14ac:dyDescent="0.25">
      <c r="A403" s="10" t="s">
        <v>42</v>
      </c>
      <c r="B403" s="108" t="s">
        <v>89</v>
      </c>
      <c r="C403" s="108" t="s">
        <v>110</v>
      </c>
      <c r="D403" s="108" t="s">
        <v>633</v>
      </c>
      <c r="E403" s="108" t="s">
        <v>43</v>
      </c>
      <c r="F403" s="106">
        <f>F404</f>
        <v>0</v>
      </c>
      <c r="G403" s="106">
        <f t="shared" ref="G403:H403" si="182">G404</f>
        <v>0</v>
      </c>
      <c r="H403" s="106">
        <f t="shared" si="182"/>
        <v>0</v>
      </c>
      <c r="I403" s="100"/>
    </row>
    <row r="404" spans="1:9" ht="47.25" hidden="1" outlineLevel="3" x14ac:dyDescent="0.25">
      <c r="A404" s="109" t="s">
        <v>44</v>
      </c>
      <c r="B404" s="108" t="s">
        <v>89</v>
      </c>
      <c r="C404" s="108" t="s">
        <v>110</v>
      </c>
      <c r="D404" s="108" t="s">
        <v>633</v>
      </c>
      <c r="E404" s="108" t="s">
        <v>45</v>
      </c>
      <c r="F404" s="106"/>
      <c r="G404" s="106"/>
      <c r="H404" s="106"/>
      <c r="I404" s="100"/>
    </row>
    <row r="405" spans="1:9" ht="141.75" outlineLevel="2" collapsed="1" x14ac:dyDescent="0.25">
      <c r="A405" s="109" t="s">
        <v>190</v>
      </c>
      <c r="B405" s="108" t="s">
        <v>89</v>
      </c>
      <c r="C405" s="108" t="s">
        <v>110</v>
      </c>
      <c r="D405" s="108" t="s">
        <v>632</v>
      </c>
      <c r="E405" s="108"/>
      <c r="F405" s="106">
        <f>F406</f>
        <v>-24000</v>
      </c>
      <c r="G405" s="106">
        <f t="shared" ref="G405:H405" si="183">G406</f>
        <v>0</v>
      </c>
      <c r="H405" s="106">
        <f t="shared" si="183"/>
        <v>0</v>
      </c>
      <c r="I405" s="100"/>
    </row>
    <row r="406" spans="1:9" ht="47.25" outlineLevel="2" x14ac:dyDescent="0.25">
      <c r="A406" s="10" t="s">
        <v>42</v>
      </c>
      <c r="B406" s="108" t="s">
        <v>89</v>
      </c>
      <c r="C406" s="108" t="s">
        <v>110</v>
      </c>
      <c r="D406" s="108" t="s">
        <v>632</v>
      </c>
      <c r="E406" s="108" t="s">
        <v>43</v>
      </c>
      <c r="F406" s="106">
        <f>F407</f>
        <v>-24000</v>
      </c>
      <c r="G406" s="106">
        <f t="shared" ref="G406:H406" si="184">G407</f>
        <v>0</v>
      </c>
      <c r="H406" s="106">
        <f t="shared" si="184"/>
        <v>0</v>
      </c>
      <c r="I406" s="100"/>
    </row>
    <row r="407" spans="1:9" ht="47.25" outlineLevel="3" x14ac:dyDescent="0.25">
      <c r="A407" s="109" t="s">
        <v>44</v>
      </c>
      <c r="B407" s="108" t="s">
        <v>89</v>
      </c>
      <c r="C407" s="108" t="s">
        <v>110</v>
      </c>
      <c r="D407" s="108" t="s">
        <v>632</v>
      </c>
      <c r="E407" s="108" t="s">
        <v>45</v>
      </c>
      <c r="F407" s="106">
        <v>-24000</v>
      </c>
      <c r="G407" s="106"/>
      <c r="H407" s="106"/>
      <c r="I407" s="100"/>
    </row>
    <row r="408" spans="1:9" ht="47.25" hidden="1" outlineLevel="2" x14ac:dyDescent="0.25">
      <c r="A408" s="109" t="s">
        <v>200</v>
      </c>
      <c r="B408" s="108" t="s">
        <v>89</v>
      </c>
      <c r="C408" s="108" t="s">
        <v>110</v>
      </c>
      <c r="D408" s="108" t="s">
        <v>631</v>
      </c>
      <c r="E408" s="108"/>
      <c r="F408" s="106">
        <f>F409</f>
        <v>0</v>
      </c>
      <c r="G408" s="106">
        <f t="shared" ref="G408:H408" si="185">G409</f>
        <v>0</v>
      </c>
      <c r="H408" s="106">
        <f t="shared" si="185"/>
        <v>0</v>
      </c>
      <c r="I408" s="100"/>
    </row>
    <row r="409" spans="1:9" ht="47.25" hidden="1" outlineLevel="2" x14ac:dyDescent="0.25">
      <c r="A409" s="10" t="s">
        <v>42</v>
      </c>
      <c r="B409" s="108" t="s">
        <v>89</v>
      </c>
      <c r="C409" s="108" t="s">
        <v>110</v>
      </c>
      <c r="D409" s="108" t="s">
        <v>631</v>
      </c>
      <c r="E409" s="108" t="s">
        <v>43</v>
      </c>
      <c r="F409" s="106">
        <f>F410</f>
        <v>0</v>
      </c>
      <c r="G409" s="106">
        <f t="shared" ref="G409:H409" si="186">G410</f>
        <v>0</v>
      </c>
      <c r="H409" s="106">
        <f t="shared" si="186"/>
        <v>0</v>
      </c>
      <c r="I409" s="100"/>
    </row>
    <row r="410" spans="1:9" ht="47.25" hidden="1" outlineLevel="3" x14ac:dyDescent="0.25">
      <c r="A410" s="109" t="s">
        <v>44</v>
      </c>
      <c r="B410" s="108" t="s">
        <v>89</v>
      </c>
      <c r="C410" s="108" t="s">
        <v>110</v>
      </c>
      <c r="D410" s="108" t="s">
        <v>631</v>
      </c>
      <c r="E410" s="108" t="s">
        <v>45</v>
      </c>
      <c r="F410" s="106"/>
      <c r="G410" s="106"/>
      <c r="H410" s="106"/>
      <c r="I410" s="100"/>
    </row>
    <row r="411" spans="1:9" ht="31.5" hidden="1" outlineLevel="2" collapsed="1" x14ac:dyDescent="0.25">
      <c r="A411" s="109" t="s">
        <v>201</v>
      </c>
      <c r="B411" s="108" t="s">
        <v>89</v>
      </c>
      <c r="C411" s="108" t="s">
        <v>110</v>
      </c>
      <c r="D411" s="108" t="s">
        <v>630</v>
      </c>
      <c r="E411" s="108"/>
      <c r="F411" s="106">
        <f>F412</f>
        <v>0</v>
      </c>
      <c r="G411" s="106">
        <f t="shared" ref="G411:H411" si="187">G412</f>
        <v>0</v>
      </c>
      <c r="H411" s="106">
        <f t="shared" si="187"/>
        <v>0</v>
      </c>
      <c r="I411" s="100"/>
    </row>
    <row r="412" spans="1:9" ht="47.25" hidden="1" outlineLevel="2" x14ac:dyDescent="0.25">
      <c r="A412" s="10" t="s">
        <v>42</v>
      </c>
      <c r="B412" s="108" t="s">
        <v>89</v>
      </c>
      <c r="C412" s="108" t="s">
        <v>110</v>
      </c>
      <c r="D412" s="108" t="s">
        <v>630</v>
      </c>
      <c r="E412" s="108" t="s">
        <v>43</v>
      </c>
      <c r="F412" s="106">
        <f>F413</f>
        <v>0</v>
      </c>
      <c r="G412" s="106">
        <f t="shared" ref="G412:H412" si="188">G413</f>
        <v>0</v>
      </c>
      <c r="H412" s="106">
        <f t="shared" si="188"/>
        <v>0</v>
      </c>
      <c r="I412" s="100"/>
    </row>
    <row r="413" spans="1:9" ht="47.25" hidden="1" outlineLevel="3" x14ac:dyDescent="0.25">
      <c r="A413" s="109" t="s">
        <v>44</v>
      </c>
      <c r="B413" s="108" t="s">
        <v>89</v>
      </c>
      <c r="C413" s="108" t="s">
        <v>110</v>
      </c>
      <c r="D413" s="108" t="s">
        <v>630</v>
      </c>
      <c r="E413" s="108" t="s">
        <v>45</v>
      </c>
      <c r="F413" s="106"/>
      <c r="G413" s="106"/>
      <c r="H413" s="106"/>
      <c r="I413" s="100"/>
    </row>
    <row r="414" spans="1:9" ht="31.5" outlineLevel="2" collapsed="1" x14ac:dyDescent="0.25">
      <c r="A414" s="109" t="s">
        <v>113</v>
      </c>
      <c r="B414" s="108" t="s">
        <v>89</v>
      </c>
      <c r="C414" s="108" t="s">
        <v>110</v>
      </c>
      <c r="D414" s="108" t="s">
        <v>629</v>
      </c>
      <c r="E414" s="108"/>
      <c r="F414" s="106">
        <f>F415</f>
        <v>330000</v>
      </c>
      <c r="G414" s="106">
        <f t="shared" ref="G414:H414" si="189">G415</f>
        <v>0</v>
      </c>
      <c r="H414" s="106">
        <f t="shared" si="189"/>
        <v>0</v>
      </c>
      <c r="I414" s="100"/>
    </row>
    <row r="415" spans="1:9" ht="31.5" outlineLevel="2" x14ac:dyDescent="0.25">
      <c r="A415" s="10" t="s">
        <v>93</v>
      </c>
      <c r="B415" s="108" t="s">
        <v>89</v>
      </c>
      <c r="C415" s="108" t="s">
        <v>110</v>
      </c>
      <c r="D415" s="108" t="s">
        <v>629</v>
      </c>
      <c r="E415" s="108" t="s">
        <v>94</v>
      </c>
      <c r="F415" s="106">
        <f>F416</f>
        <v>330000</v>
      </c>
      <c r="G415" s="106">
        <f t="shared" ref="G415:H415" si="190">G416</f>
        <v>0</v>
      </c>
      <c r="H415" s="106">
        <f t="shared" si="190"/>
        <v>0</v>
      </c>
      <c r="I415" s="100"/>
    </row>
    <row r="416" spans="1:9" ht="47.25" outlineLevel="3" x14ac:dyDescent="0.25">
      <c r="A416" s="109" t="s">
        <v>95</v>
      </c>
      <c r="B416" s="108" t="s">
        <v>89</v>
      </c>
      <c r="C416" s="108" t="s">
        <v>110</v>
      </c>
      <c r="D416" s="108" t="s">
        <v>629</v>
      </c>
      <c r="E416" s="108" t="s">
        <v>96</v>
      </c>
      <c r="F416" s="106">
        <f>330000</f>
        <v>330000</v>
      </c>
      <c r="G416" s="106"/>
      <c r="H416" s="106"/>
      <c r="I416" s="100"/>
    </row>
    <row r="417" spans="1:9" ht="15.75" x14ac:dyDescent="0.25">
      <c r="A417" s="109" t="s">
        <v>202</v>
      </c>
      <c r="B417" s="108" t="s">
        <v>112</v>
      </c>
      <c r="C417" s="108"/>
      <c r="D417" s="108"/>
      <c r="E417" s="108"/>
      <c r="F417" s="106">
        <f>F418+F425</f>
        <v>484060.22</v>
      </c>
      <c r="G417" s="106">
        <f t="shared" ref="G417:H417" si="191">G418+G425</f>
        <v>0</v>
      </c>
      <c r="H417" s="106">
        <f t="shared" si="191"/>
        <v>0</v>
      </c>
      <c r="I417" s="100"/>
    </row>
    <row r="418" spans="1:9" ht="15.75" outlineLevel="1" x14ac:dyDescent="0.25">
      <c r="A418" s="109" t="s">
        <v>203</v>
      </c>
      <c r="B418" s="108" t="s">
        <v>112</v>
      </c>
      <c r="C418" s="108" t="s">
        <v>31</v>
      </c>
      <c r="D418" s="108"/>
      <c r="E418" s="108"/>
      <c r="F418" s="106">
        <f>F419+F422</f>
        <v>484060.22</v>
      </c>
      <c r="G418" s="106">
        <f t="shared" ref="G418:H418" si="192">G419+G422</f>
        <v>0</v>
      </c>
      <c r="H418" s="106">
        <f t="shared" si="192"/>
        <v>0</v>
      </c>
      <c r="I418" s="100"/>
    </row>
    <row r="419" spans="1:9" ht="31.5" outlineLevel="2" x14ac:dyDescent="0.25">
      <c r="A419" s="109" t="s">
        <v>204</v>
      </c>
      <c r="B419" s="108" t="s">
        <v>112</v>
      </c>
      <c r="C419" s="108" t="s">
        <v>31</v>
      </c>
      <c r="D419" s="108" t="s">
        <v>628</v>
      </c>
      <c r="E419" s="108"/>
      <c r="F419" s="106">
        <f>F420</f>
        <v>484060.22</v>
      </c>
      <c r="G419" s="106">
        <f t="shared" ref="G419:H419" si="193">G420</f>
        <v>0</v>
      </c>
      <c r="H419" s="106">
        <f t="shared" si="193"/>
        <v>0</v>
      </c>
      <c r="I419" s="100"/>
    </row>
    <row r="420" spans="1:9" ht="63" outlineLevel="2" x14ac:dyDescent="0.25">
      <c r="A420" s="10" t="s">
        <v>57</v>
      </c>
      <c r="B420" s="108" t="s">
        <v>112</v>
      </c>
      <c r="C420" s="108" t="s">
        <v>31</v>
      </c>
      <c r="D420" s="108" t="s">
        <v>628</v>
      </c>
      <c r="E420" s="108" t="s">
        <v>58</v>
      </c>
      <c r="F420" s="106">
        <f>F421</f>
        <v>484060.22</v>
      </c>
      <c r="G420" s="106">
        <f t="shared" ref="G420:H420" si="194">G421</f>
        <v>0</v>
      </c>
      <c r="H420" s="106">
        <f t="shared" si="194"/>
        <v>0</v>
      </c>
      <c r="I420" s="100"/>
    </row>
    <row r="421" spans="1:9" ht="18" customHeight="1" outlineLevel="3" x14ac:dyDescent="0.25">
      <c r="A421" s="109" t="s">
        <v>205</v>
      </c>
      <c r="B421" s="108" t="s">
        <v>112</v>
      </c>
      <c r="C421" s="108" t="s">
        <v>31</v>
      </c>
      <c r="D421" s="108" t="s">
        <v>628</v>
      </c>
      <c r="E421" s="108" t="s">
        <v>206</v>
      </c>
      <c r="F421" s="106">
        <v>484060.22</v>
      </c>
      <c r="G421" s="106"/>
      <c r="H421" s="106"/>
      <c r="I421" s="100"/>
    </row>
    <row r="422" spans="1:9" ht="63" hidden="1" outlineLevel="2" x14ac:dyDescent="0.25">
      <c r="A422" s="109" t="s">
        <v>207</v>
      </c>
      <c r="B422" s="108" t="s">
        <v>112</v>
      </c>
      <c r="C422" s="108" t="s">
        <v>31</v>
      </c>
      <c r="D422" s="108" t="s">
        <v>627</v>
      </c>
      <c r="E422" s="108"/>
      <c r="F422" s="106">
        <f>F423</f>
        <v>0</v>
      </c>
      <c r="G422" s="106">
        <f t="shared" ref="G422:H422" si="195">G423</f>
        <v>0</v>
      </c>
      <c r="H422" s="106">
        <f t="shared" si="195"/>
        <v>0</v>
      </c>
      <c r="I422" s="100"/>
    </row>
    <row r="423" spans="1:9" ht="54" hidden="1" customHeight="1" outlineLevel="2" x14ac:dyDescent="0.25">
      <c r="A423" s="109" t="s">
        <v>195</v>
      </c>
      <c r="B423" s="108" t="s">
        <v>112</v>
      </c>
      <c r="C423" s="108" t="s">
        <v>31</v>
      </c>
      <c r="D423" s="108" t="s">
        <v>627</v>
      </c>
      <c r="E423" s="108" t="s">
        <v>196</v>
      </c>
      <c r="F423" s="106">
        <f>F424</f>
        <v>0</v>
      </c>
      <c r="G423" s="106">
        <f t="shared" ref="G423:H423" si="196">G424</f>
        <v>0</v>
      </c>
      <c r="H423" s="106">
        <f t="shared" si="196"/>
        <v>0</v>
      </c>
      <c r="I423" s="100"/>
    </row>
    <row r="424" spans="1:9" ht="15.75" hidden="1" outlineLevel="3" x14ac:dyDescent="0.25">
      <c r="A424" s="109" t="s">
        <v>197</v>
      </c>
      <c r="B424" s="108" t="s">
        <v>112</v>
      </c>
      <c r="C424" s="108" t="s">
        <v>31</v>
      </c>
      <c r="D424" s="108" t="s">
        <v>627</v>
      </c>
      <c r="E424" s="108" t="s">
        <v>198</v>
      </c>
      <c r="F424" s="106"/>
      <c r="G424" s="106"/>
      <c r="H424" s="106"/>
      <c r="I424" s="100"/>
    </row>
    <row r="425" spans="1:9" ht="15.75" hidden="1" outlineLevel="1" x14ac:dyDescent="0.25">
      <c r="A425" s="109" t="s">
        <v>208</v>
      </c>
      <c r="B425" s="108" t="s">
        <v>112</v>
      </c>
      <c r="C425" s="108" t="s">
        <v>33</v>
      </c>
      <c r="D425" s="108"/>
      <c r="E425" s="108"/>
      <c r="F425" s="106">
        <f>F426</f>
        <v>0</v>
      </c>
      <c r="G425" s="106">
        <f t="shared" ref="G425:H427" si="197">G426</f>
        <v>0</v>
      </c>
      <c r="H425" s="106">
        <f t="shared" si="197"/>
        <v>0</v>
      </c>
      <c r="I425" s="100"/>
    </row>
    <row r="426" spans="1:9" ht="31.5" hidden="1" outlineLevel="2" x14ac:dyDescent="0.25">
      <c r="A426" s="109" t="s">
        <v>209</v>
      </c>
      <c r="B426" s="108" t="s">
        <v>112</v>
      </c>
      <c r="C426" s="108" t="s">
        <v>33</v>
      </c>
      <c r="D426" s="108" t="s">
        <v>626</v>
      </c>
      <c r="E426" s="108"/>
      <c r="F426" s="106">
        <f>F427</f>
        <v>0</v>
      </c>
      <c r="G426" s="106">
        <f t="shared" si="197"/>
        <v>0</v>
      </c>
      <c r="H426" s="106">
        <f t="shared" si="197"/>
        <v>0</v>
      </c>
      <c r="I426" s="100"/>
    </row>
    <row r="427" spans="1:9" ht="47.25" hidden="1" outlineLevel="2" x14ac:dyDescent="0.25">
      <c r="A427" s="10" t="s">
        <v>42</v>
      </c>
      <c r="B427" s="108" t="s">
        <v>112</v>
      </c>
      <c r="C427" s="108" t="s">
        <v>33</v>
      </c>
      <c r="D427" s="108" t="s">
        <v>626</v>
      </c>
      <c r="E427" s="108" t="s">
        <v>43</v>
      </c>
      <c r="F427" s="106">
        <f>F428</f>
        <v>0</v>
      </c>
      <c r="G427" s="106">
        <f t="shared" si="197"/>
        <v>0</v>
      </c>
      <c r="H427" s="106">
        <f t="shared" si="197"/>
        <v>0</v>
      </c>
      <c r="I427" s="100"/>
    </row>
    <row r="428" spans="1:9" ht="47.25" hidden="1" outlineLevel="3" x14ac:dyDescent="0.25">
      <c r="A428" s="109" t="s">
        <v>44</v>
      </c>
      <c r="B428" s="108" t="s">
        <v>112</v>
      </c>
      <c r="C428" s="108" t="s">
        <v>33</v>
      </c>
      <c r="D428" s="108" t="s">
        <v>626</v>
      </c>
      <c r="E428" s="108" t="s">
        <v>45</v>
      </c>
      <c r="F428" s="106"/>
      <c r="G428" s="106"/>
      <c r="H428" s="106"/>
      <c r="I428" s="100"/>
    </row>
    <row r="429" spans="1:9" ht="47.25" x14ac:dyDescent="0.25">
      <c r="A429" s="109" t="s">
        <v>722</v>
      </c>
      <c r="B429" s="108" t="s">
        <v>118</v>
      </c>
      <c r="C429" s="108"/>
      <c r="D429" s="108"/>
      <c r="E429" s="108"/>
      <c r="F429" s="106">
        <f>F430+F434</f>
        <v>1302624</v>
      </c>
      <c r="G429" s="106">
        <f t="shared" ref="G429:H429" si="198">G430+G434</f>
        <v>0</v>
      </c>
      <c r="H429" s="106">
        <f t="shared" si="198"/>
        <v>0</v>
      </c>
      <c r="I429" s="100"/>
    </row>
    <row r="430" spans="1:9" ht="63" hidden="1" outlineLevel="1" x14ac:dyDescent="0.25">
      <c r="A430" s="109" t="s">
        <v>119</v>
      </c>
      <c r="B430" s="108" t="s">
        <v>118</v>
      </c>
      <c r="C430" s="108" t="s">
        <v>31</v>
      </c>
      <c r="D430" s="108"/>
      <c r="E430" s="108"/>
      <c r="F430" s="106">
        <f>F431</f>
        <v>0</v>
      </c>
      <c r="G430" s="106">
        <f t="shared" ref="G430:H432" si="199">G431</f>
        <v>0</v>
      </c>
      <c r="H430" s="106">
        <f t="shared" si="199"/>
        <v>0</v>
      </c>
      <c r="I430" s="100"/>
    </row>
    <row r="431" spans="1:9" ht="126" hidden="1" outlineLevel="2" x14ac:dyDescent="0.25">
      <c r="A431" s="109" t="s">
        <v>683</v>
      </c>
      <c r="B431" s="108" t="s">
        <v>118</v>
      </c>
      <c r="C431" s="108" t="s">
        <v>31</v>
      </c>
      <c r="D431" s="108" t="s">
        <v>682</v>
      </c>
      <c r="E431" s="108"/>
      <c r="F431" s="106">
        <f>F432</f>
        <v>0</v>
      </c>
      <c r="G431" s="106">
        <f t="shared" si="199"/>
        <v>0</v>
      </c>
      <c r="H431" s="106">
        <f t="shared" si="199"/>
        <v>0</v>
      </c>
      <c r="I431" s="100"/>
    </row>
    <row r="432" spans="1:9" ht="15.75" hidden="1" outlineLevel="2" x14ac:dyDescent="0.25">
      <c r="A432" s="10" t="s">
        <v>121</v>
      </c>
      <c r="B432" s="108" t="s">
        <v>118</v>
      </c>
      <c r="C432" s="108" t="s">
        <v>31</v>
      </c>
      <c r="D432" s="108" t="s">
        <v>682</v>
      </c>
      <c r="E432" s="108" t="s">
        <v>122</v>
      </c>
      <c r="F432" s="106">
        <f>F433</f>
        <v>0</v>
      </c>
      <c r="G432" s="106">
        <f t="shared" si="199"/>
        <v>0</v>
      </c>
      <c r="H432" s="106">
        <f t="shared" si="199"/>
        <v>0</v>
      </c>
      <c r="I432" s="100"/>
    </row>
    <row r="433" spans="1:9" ht="15.75" hidden="1" outlineLevel="3" x14ac:dyDescent="0.25">
      <c r="A433" s="109" t="s">
        <v>123</v>
      </c>
      <c r="B433" s="108" t="s">
        <v>118</v>
      </c>
      <c r="C433" s="108" t="s">
        <v>31</v>
      </c>
      <c r="D433" s="108" t="s">
        <v>682</v>
      </c>
      <c r="E433" s="108" t="s">
        <v>124</v>
      </c>
      <c r="F433" s="106"/>
      <c r="G433" s="106"/>
      <c r="H433" s="106"/>
      <c r="I433" s="100"/>
    </row>
    <row r="434" spans="1:9" ht="15.75" outlineLevel="1" collapsed="1" x14ac:dyDescent="0.25">
      <c r="A434" s="109" t="s">
        <v>125</v>
      </c>
      <c r="B434" s="108" t="s">
        <v>118</v>
      </c>
      <c r="C434" s="108" t="s">
        <v>33</v>
      </c>
      <c r="D434" s="108"/>
      <c r="E434" s="108"/>
      <c r="F434" s="106">
        <f>F435</f>
        <v>1302624</v>
      </c>
      <c r="G434" s="106">
        <f t="shared" ref="G434:H436" si="200">G435</f>
        <v>0</v>
      </c>
      <c r="H434" s="106">
        <f t="shared" si="200"/>
        <v>0</v>
      </c>
      <c r="I434" s="100"/>
    </row>
    <row r="435" spans="1:9" ht="47.25" outlineLevel="2" x14ac:dyDescent="0.25">
      <c r="A435" s="109" t="s">
        <v>126</v>
      </c>
      <c r="B435" s="108" t="s">
        <v>118</v>
      </c>
      <c r="C435" s="108" t="s">
        <v>33</v>
      </c>
      <c r="D435" s="108" t="s">
        <v>681</v>
      </c>
      <c r="E435" s="108"/>
      <c r="F435" s="106">
        <f>F436</f>
        <v>1302624</v>
      </c>
      <c r="G435" s="106">
        <f t="shared" si="200"/>
        <v>0</v>
      </c>
      <c r="H435" s="106">
        <f t="shared" si="200"/>
        <v>0</v>
      </c>
      <c r="I435" s="100"/>
    </row>
    <row r="436" spans="1:9" ht="15.75" outlineLevel="2" x14ac:dyDescent="0.25">
      <c r="A436" s="10" t="s">
        <v>121</v>
      </c>
      <c r="B436" s="104" t="s">
        <v>118</v>
      </c>
      <c r="C436" s="104" t="s">
        <v>33</v>
      </c>
      <c r="D436" s="104" t="s">
        <v>681</v>
      </c>
      <c r="E436" s="108" t="s">
        <v>122</v>
      </c>
      <c r="F436" s="106">
        <f>F437</f>
        <v>1302624</v>
      </c>
      <c r="G436" s="106">
        <f t="shared" si="200"/>
        <v>0</v>
      </c>
      <c r="H436" s="106">
        <f t="shared" si="200"/>
        <v>0</v>
      </c>
      <c r="I436" s="100"/>
    </row>
    <row r="437" spans="1:9" ht="15.75" outlineLevel="3" x14ac:dyDescent="0.25">
      <c r="A437" s="105" t="s">
        <v>123</v>
      </c>
      <c r="B437" s="104" t="s">
        <v>118</v>
      </c>
      <c r="C437" s="104" t="s">
        <v>33</v>
      </c>
      <c r="D437" s="104" t="s">
        <v>681</v>
      </c>
      <c r="E437" s="104" t="s">
        <v>124</v>
      </c>
      <c r="F437" s="102">
        <f>482000+820624</f>
        <v>1302624</v>
      </c>
      <c r="G437" s="102"/>
      <c r="H437" s="102"/>
      <c r="I437" s="100"/>
    </row>
    <row r="438" spans="1:9" ht="15.75" x14ac:dyDescent="0.25">
      <c r="A438" s="171" t="s">
        <v>213</v>
      </c>
      <c r="B438" s="171"/>
      <c r="C438" s="171"/>
      <c r="D438" s="171"/>
      <c r="E438" s="171"/>
      <c r="F438" s="146">
        <f>F18+F112+F117+F151+F197+F218+F223+F323+F370+F417+F429</f>
        <v>34608015.869999997</v>
      </c>
      <c r="G438" s="146">
        <f>G18+G112+G117+G151+G197+G218+G223+G323+G370+G417+G429</f>
        <v>5000000</v>
      </c>
      <c r="H438" s="146">
        <f>H18+H112+H117+H151+H197+H218+H223+H323+H370+H417+H429</f>
        <v>0</v>
      </c>
      <c r="I438" s="100"/>
    </row>
    <row r="439" spans="1:9" ht="15.75" x14ac:dyDescent="0.25">
      <c r="A439" s="100"/>
      <c r="B439" s="101"/>
      <c r="C439" s="101"/>
      <c r="D439" s="101"/>
      <c r="E439" s="101"/>
      <c r="F439" s="100"/>
      <c r="G439" s="100"/>
      <c r="H439" s="100"/>
      <c r="I439" s="100"/>
    </row>
    <row r="440" spans="1:9" ht="15.75" x14ac:dyDescent="0.25">
      <c r="A440" s="173"/>
      <c r="B440" s="173"/>
      <c r="C440" s="173"/>
      <c r="D440" s="173"/>
      <c r="E440" s="173"/>
      <c r="F440" s="173"/>
      <c r="G440" s="173"/>
      <c r="H440" s="173"/>
      <c r="I440" s="100"/>
    </row>
  </sheetData>
  <mergeCells count="16">
    <mergeCell ref="A440:H440"/>
    <mergeCell ref="E12:H12"/>
    <mergeCell ref="A14:H14"/>
    <mergeCell ref="F6:H6"/>
    <mergeCell ref="F7:H7"/>
    <mergeCell ref="F8:H8"/>
    <mergeCell ref="F9:H9"/>
    <mergeCell ref="E10:H10"/>
    <mergeCell ref="E11:H11"/>
    <mergeCell ref="A15:H15"/>
    <mergeCell ref="A438:E438"/>
    <mergeCell ref="G1:H1"/>
    <mergeCell ref="G2:H2"/>
    <mergeCell ref="G3:H3"/>
    <mergeCell ref="G4:H4"/>
    <mergeCell ref="F5:H5"/>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4"/>
  <sheetViews>
    <sheetView view="pageBreakPreview" topLeftCell="A371" zoomScale="90" zoomScaleNormal="100" zoomScaleSheetLayoutView="90" workbookViewId="0">
      <selection activeCell="E431" sqref="E431"/>
    </sheetView>
  </sheetViews>
  <sheetFormatPr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80" t="s">
        <v>731</v>
      </c>
      <c r="J1" s="181"/>
    </row>
    <row r="2" spans="1:10" ht="15.75" x14ac:dyDescent="0.2">
      <c r="H2" s="13"/>
      <c r="I2" s="181" t="s">
        <v>7</v>
      </c>
      <c r="J2" s="181"/>
    </row>
    <row r="3" spans="1:10" ht="15.75" x14ac:dyDescent="0.2">
      <c r="H3" s="13"/>
      <c r="I3" s="181" t="s">
        <v>0</v>
      </c>
      <c r="J3" s="181"/>
    </row>
    <row r="4" spans="1:10" ht="15.75" x14ac:dyDescent="0.2">
      <c r="H4" s="13"/>
      <c r="I4" s="180" t="s">
        <v>781</v>
      </c>
      <c r="J4" s="181"/>
    </row>
    <row r="5" spans="1:10" ht="85.5" customHeight="1" x14ac:dyDescent="0.2">
      <c r="H5" s="182" t="s">
        <v>305</v>
      </c>
      <c r="I5" s="182"/>
      <c r="J5" s="182"/>
    </row>
    <row r="6" spans="1:10" ht="21" customHeight="1" x14ac:dyDescent="0.25">
      <c r="G6" s="2"/>
      <c r="H6" s="175" t="s">
        <v>786</v>
      </c>
      <c r="I6" s="177"/>
      <c r="J6" s="177"/>
    </row>
    <row r="7" spans="1:10" ht="15.75" x14ac:dyDescent="0.25">
      <c r="G7" s="2"/>
      <c r="H7" s="175" t="s">
        <v>7</v>
      </c>
      <c r="I7" s="177"/>
      <c r="J7" s="177"/>
    </row>
    <row r="8" spans="1:10" ht="15.75" x14ac:dyDescent="0.25">
      <c r="G8" s="2"/>
      <c r="H8" s="175" t="s">
        <v>0</v>
      </c>
      <c r="I8" s="177"/>
      <c r="J8" s="177"/>
    </row>
    <row r="9" spans="1:10" ht="15.75" x14ac:dyDescent="0.25">
      <c r="G9" s="2"/>
      <c r="H9" s="176" t="s">
        <v>1</v>
      </c>
      <c r="I9" s="177"/>
      <c r="J9" s="177"/>
    </row>
    <row r="10" spans="1:10" ht="15.75" x14ac:dyDescent="0.25">
      <c r="G10" s="176" t="s">
        <v>8</v>
      </c>
      <c r="H10" s="176"/>
      <c r="I10" s="176"/>
      <c r="J10" s="176"/>
    </row>
    <row r="11" spans="1:10" ht="15.75" x14ac:dyDescent="0.25">
      <c r="G11" s="176" t="s">
        <v>2</v>
      </c>
      <c r="H11" s="176"/>
      <c r="I11" s="176"/>
      <c r="J11" s="176"/>
    </row>
    <row r="12" spans="1:10" ht="15.75" x14ac:dyDescent="0.25">
      <c r="A12" s="3" t="s">
        <v>9</v>
      </c>
      <c r="G12" s="175" t="s">
        <v>3</v>
      </c>
      <c r="H12" s="175"/>
      <c r="I12" s="175"/>
      <c r="J12" s="175"/>
    </row>
    <row r="14" spans="1:10" ht="48.75" customHeight="1" x14ac:dyDescent="0.2">
      <c r="A14" s="178" t="s">
        <v>622</v>
      </c>
      <c r="B14" s="178"/>
      <c r="C14" s="178"/>
      <c r="D14" s="178"/>
      <c r="E14" s="178"/>
      <c r="F14" s="178"/>
      <c r="G14" s="178"/>
      <c r="H14" s="178"/>
      <c r="I14" s="178"/>
      <c r="J14" s="178"/>
    </row>
    <row r="15" spans="1:10" ht="15" customHeight="1" x14ac:dyDescent="0.2">
      <c r="A15" s="174" t="s">
        <v>10</v>
      </c>
      <c r="B15" s="174"/>
      <c r="C15" s="174"/>
      <c r="D15" s="174"/>
      <c r="E15" s="174"/>
      <c r="F15" s="174"/>
      <c r="G15" s="174"/>
      <c r="H15" s="174"/>
      <c r="I15" s="174"/>
      <c r="J15" s="174"/>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H19+H172</f>
        <v>15663136.870000001</v>
      </c>
      <c r="I18" s="8">
        <f>I19+I172</f>
        <v>5000000</v>
      </c>
      <c r="J18" s="8">
        <f>J19+J172</f>
        <v>0</v>
      </c>
    </row>
    <row r="19" spans="1:10" ht="32.25" customHeight="1" x14ac:dyDescent="0.2">
      <c r="A19" s="5" t="s">
        <v>127</v>
      </c>
      <c r="B19" s="6" t="s">
        <v>33</v>
      </c>
      <c r="C19" s="6" t="s">
        <v>219</v>
      </c>
      <c r="D19" s="6" t="s">
        <v>220</v>
      </c>
      <c r="E19" s="6" t="s">
        <v>128</v>
      </c>
      <c r="F19" s="7" t="s">
        <v>9</v>
      </c>
      <c r="G19" s="7" t="s">
        <v>9</v>
      </c>
      <c r="H19" s="8">
        <f>H20+H25+H30+H33+H36+H39+H42+H47+H50+H54+H62+H65+H68+H71+H76+H81+H84+H87+H90+H95+H104+H107+H110+H113+H121+H124+H130+H133+H136+H139+H142+H151+H154+H157+H163+H166+H169+H98+H148+H127+H116+H59+H160+H101</f>
        <v>15663136.870000001</v>
      </c>
      <c r="I19" s="8">
        <f>I20+I25+I30+I33+I36+I39+I42+I47+I50+I54+I62+I65+I68+I71+I76+I81+I84+I87+I90+I95+I104+I107+I110+I113+I121+I124+I130+I133+I136+I139+I142+I151+I154+I157+I163+I166+I169+I145</f>
        <v>5000000</v>
      </c>
      <c r="J19" s="8">
        <f>J20+J25+J30+J33+J36+J39+J42+J47+J50+J54+J62+J65+J68+J71+J76+J81+J84+J87+J90+J95+J104+J107+J110+J113+J121+J124+J130+J133+J136+J139+J142+J151+J154+J157+J163+J166+J169</f>
        <v>0</v>
      </c>
    </row>
    <row r="20" spans="1:10" ht="313.5" hidden="1" customHeight="1" x14ac:dyDescent="0.2">
      <c r="A20" s="10" t="s">
        <v>130</v>
      </c>
      <c r="B20" s="4" t="s">
        <v>33</v>
      </c>
      <c r="C20" s="4" t="s">
        <v>219</v>
      </c>
      <c r="D20" s="4" t="s">
        <v>220</v>
      </c>
      <c r="E20" s="4" t="s">
        <v>128</v>
      </c>
      <c r="F20" s="4" t="s">
        <v>221</v>
      </c>
      <c r="G20" s="11" t="s">
        <v>9</v>
      </c>
      <c r="H20" s="9">
        <f>H21+H23</f>
        <v>0</v>
      </c>
      <c r="I20" s="9">
        <f t="shared" ref="I20:J20" si="0">I21+I23</f>
        <v>0</v>
      </c>
      <c r="J20" s="9">
        <f t="shared" si="0"/>
        <v>0</v>
      </c>
    </row>
    <row r="21" spans="1:10" ht="127.9" hidden="1" customHeight="1" x14ac:dyDescent="0.2">
      <c r="A21" s="10" t="s">
        <v>35</v>
      </c>
      <c r="B21" s="4" t="s">
        <v>33</v>
      </c>
      <c r="C21" s="4" t="s">
        <v>219</v>
      </c>
      <c r="D21" s="4" t="s">
        <v>220</v>
      </c>
      <c r="E21" s="4" t="s">
        <v>128</v>
      </c>
      <c r="F21" s="4" t="s">
        <v>221</v>
      </c>
      <c r="G21" s="4" t="s">
        <v>36</v>
      </c>
      <c r="H21" s="9">
        <f>H22</f>
        <v>0</v>
      </c>
      <c r="I21" s="9">
        <f t="shared" ref="I21:J21" si="1">I22</f>
        <v>0</v>
      </c>
      <c r="J21" s="9">
        <f t="shared" si="1"/>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2">I24</f>
        <v>0</v>
      </c>
      <c r="J23" s="9">
        <f t="shared" si="2"/>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3">I26+I28</f>
        <v>0</v>
      </c>
      <c r="J25" s="9">
        <f t="shared" si="3"/>
        <v>0</v>
      </c>
    </row>
    <row r="26" spans="1:10" ht="127.9" hidden="1" customHeight="1" x14ac:dyDescent="0.2">
      <c r="A26" s="10" t="s">
        <v>35</v>
      </c>
      <c r="B26" s="4" t="s">
        <v>33</v>
      </c>
      <c r="C26" s="4" t="s">
        <v>219</v>
      </c>
      <c r="D26" s="4" t="s">
        <v>220</v>
      </c>
      <c r="E26" s="4" t="s">
        <v>128</v>
      </c>
      <c r="F26" s="4" t="s">
        <v>222</v>
      </c>
      <c r="G26" s="4" t="s">
        <v>36</v>
      </c>
      <c r="H26" s="9">
        <f>H27</f>
        <v>0</v>
      </c>
      <c r="I26" s="9">
        <f t="shared" ref="I26:J26" si="4">I27</f>
        <v>0</v>
      </c>
      <c r="J26" s="9">
        <f t="shared" si="4"/>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5">I29</f>
        <v>0</v>
      </c>
      <c r="J28" s="9">
        <f t="shared" si="5"/>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6">I31</f>
        <v>0</v>
      </c>
      <c r="J30" s="9">
        <f t="shared" si="6"/>
        <v>0</v>
      </c>
    </row>
    <row r="31" spans="1:10" ht="22.5" hidden="1" customHeight="1" x14ac:dyDescent="0.2">
      <c r="A31" s="10" t="s">
        <v>121</v>
      </c>
      <c r="B31" s="4" t="s">
        <v>33</v>
      </c>
      <c r="C31" s="4" t="s">
        <v>219</v>
      </c>
      <c r="D31" s="4" t="s">
        <v>220</v>
      </c>
      <c r="E31" s="4" t="s">
        <v>128</v>
      </c>
      <c r="F31" s="4" t="s">
        <v>223</v>
      </c>
      <c r="G31" s="4" t="s">
        <v>122</v>
      </c>
      <c r="H31" s="9">
        <f>H32</f>
        <v>0</v>
      </c>
      <c r="I31" s="9">
        <f t="shared" ref="I31:J31" si="7">I32</f>
        <v>0</v>
      </c>
      <c r="J31" s="9">
        <f t="shared" si="7"/>
        <v>0</v>
      </c>
    </row>
    <row r="32" spans="1:10" ht="22.5" hidden="1" customHeight="1" x14ac:dyDescent="0.2">
      <c r="A32" s="10" t="s">
        <v>133</v>
      </c>
      <c r="B32" s="4" t="s">
        <v>33</v>
      </c>
      <c r="C32" s="4" t="s">
        <v>219</v>
      </c>
      <c r="D32" s="4" t="s">
        <v>220</v>
      </c>
      <c r="E32" s="4" t="s">
        <v>128</v>
      </c>
      <c r="F32" s="4" t="s">
        <v>223</v>
      </c>
      <c r="G32" s="4" t="s">
        <v>134</v>
      </c>
      <c r="H32" s="9"/>
      <c r="I32" s="9"/>
      <c r="J32" s="9"/>
    </row>
    <row r="33" spans="1:10" ht="224.1" customHeight="1" x14ac:dyDescent="0.2">
      <c r="A33" s="10" t="s">
        <v>151</v>
      </c>
      <c r="B33" s="4" t="s">
        <v>33</v>
      </c>
      <c r="C33" s="4" t="s">
        <v>219</v>
      </c>
      <c r="D33" s="4" t="s">
        <v>220</v>
      </c>
      <c r="E33" s="4" t="s">
        <v>128</v>
      </c>
      <c r="F33" s="4" t="s">
        <v>224</v>
      </c>
      <c r="G33" s="11" t="s">
        <v>9</v>
      </c>
      <c r="H33" s="9">
        <f>H34</f>
        <v>267707.15000000002</v>
      </c>
      <c r="I33" s="9">
        <f t="shared" ref="I33:J33" si="8">I34</f>
        <v>0</v>
      </c>
      <c r="J33" s="9">
        <f t="shared" si="8"/>
        <v>0</v>
      </c>
    </row>
    <row r="34" spans="1:10" ht="48.95" customHeight="1" x14ac:dyDescent="0.2">
      <c r="A34" s="10" t="s">
        <v>42</v>
      </c>
      <c r="B34" s="4" t="s">
        <v>33</v>
      </c>
      <c r="C34" s="4" t="s">
        <v>219</v>
      </c>
      <c r="D34" s="4" t="s">
        <v>220</v>
      </c>
      <c r="E34" s="4" t="s">
        <v>128</v>
      </c>
      <c r="F34" s="4" t="s">
        <v>224</v>
      </c>
      <c r="G34" s="4" t="s">
        <v>43</v>
      </c>
      <c r="H34" s="9">
        <f>H35</f>
        <v>267707.15000000002</v>
      </c>
      <c r="I34" s="9">
        <f t="shared" ref="I34:J34" si="9">I35</f>
        <v>0</v>
      </c>
      <c r="J34" s="9">
        <f t="shared" si="9"/>
        <v>0</v>
      </c>
    </row>
    <row r="35" spans="1:10" ht="64.5" customHeight="1" x14ac:dyDescent="0.2">
      <c r="A35" s="10" t="s">
        <v>44</v>
      </c>
      <c r="B35" s="4" t="s">
        <v>33</v>
      </c>
      <c r="C35" s="4" t="s">
        <v>219</v>
      </c>
      <c r="D35" s="4" t="s">
        <v>220</v>
      </c>
      <c r="E35" s="4" t="s">
        <v>128</v>
      </c>
      <c r="F35" s="4" t="s">
        <v>224</v>
      </c>
      <c r="G35" s="4" t="s">
        <v>45</v>
      </c>
      <c r="H35" s="9">
        <f>267707.15</f>
        <v>267707.15000000002</v>
      </c>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0">I37</f>
        <v>0</v>
      </c>
      <c r="J36" s="9">
        <f t="shared" si="10"/>
        <v>0</v>
      </c>
    </row>
    <row r="37" spans="1:10" ht="64.5" hidden="1" customHeight="1" x14ac:dyDescent="0.2">
      <c r="A37" s="10" t="s">
        <v>57</v>
      </c>
      <c r="B37" s="4" t="s">
        <v>33</v>
      </c>
      <c r="C37" s="4" t="s">
        <v>219</v>
      </c>
      <c r="D37" s="4" t="s">
        <v>220</v>
      </c>
      <c r="E37" s="4" t="s">
        <v>128</v>
      </c>
      <c r="F37" s="4" t="s">
        <v>225</v>
      </c>
      <c r="G37" s="4" t="s">
        <v>58</v>
      </c>
      <c r="H37" s="9">
        <f>H38</f>
        <v>0</v>
      </c>
      <c r="I37" s="9">
        <f t="shared" si="10"/>
        <v>0</v>
      </c>
      <c r="J37" s="9">
        <f t="shared" si="10"/>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1">I40</f>
        <v>0</v>
      </c>
      <c r="J39" s="9">
        <f t="shared" si="11"/>
        <v>0</v>
      </c>
    </row>
    <row r="40" spans="1:10" ht="32.25" hidden="1" customHeight="1" x14ac:dyDescent="0.2">
      <c r="A40" s="10" t="s">
        <v>93</v>
      </c>
      <c r="B40" s="4" t="s">
        <v>33</v>
      </c>
      <c r="C40" s="4" t="s">
        <v>219</v>
      </c>
      <c r="D40" s="4" t="s">
        <v>220</v>
      </c>
      <c r="E40" s="4" t="s">
        <v>128</v>
      </c>
      <c r="F40" s="4" t="s">
        <v>226</v>
      </c>
      <c r="G40" s="4" t="s">
        <v>94</v>
      </c>
      <c r="H40" s="9">
        <f>H41</f>
        <v>0</v>
      </c>
      <c r="I40" s="9">
        <f t="shared" ref="I40:J40" si="12">I41</f>
        <v>0</v>
      </c>
      <c r="J40" s="9">
        <f t="shared" si="12"/>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3">I43+I45</f>
        <v>0</v>
      </c>
      <c r="J42" s="9">
        <f t="shared" si="13"/>
        <v>0</v>
      </c>
    </row>
    <row r="43" spans="1:10" ht="127.9" hidden="1" customHeight="1" x14ac:dyDescent="0.2">
      <c r="A43" s="10" t="s">
        <v>35</v>
      </c>
      <c r="B43" s="4" t="s">
        <v>33</v>
      </c>
      <c r="C43" s="4" t="s">
        <v>219</v>
      </c>
      <c r="D43" s="4" t="s">
        <v>220</v>
      </c>
      <c r="E43" s="4" t="s">
        <v>128</v>
      </c>
      <c r="F43" s="4" t="s">
        <v>227</v>
      </c>
      <c r="G43" s="4" t="s">
        <v>36</v>
      </c>
      <c r="H43" s="9">
        <f>H44</f>
        <v>0</v>
      </c>
      <c r="I43" s="9">
        <f t="shared" ref="I43:J43" si="14">I44</f>
        <v>0</v>
      </c>
      <c r="J43" s="9">
        <f t="shared" si="14"/>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5">I46</f>
        <v>0</v>
      </c>
      <c r="J45" s="9">
        <f t="shared" si="15"/>
        <v>0</v>
      </c>
    </row>
    <row r="46" spans="1:10" ht="64.5" hidden="1" customHeight="1" x14ac:dyDescent="0.2">
      <c r="A46" s="10" t="s">
        <v>44</v>
      </c>
      <c r="B46" s="4" t="s">
        <v>33</v>
      </c>
      <c r="C46" s="4" t="s">
        <v>219</v>
      </c>
      <c r="D46" s="4" t="s">
        <v>220</v>
      </c>
      <c r="E46" s="4" t="s">
        <v>128</v>
      </c>
      <c r="F46" s="4" t="s">
        <v>227</v>
      </c>
      <c r="G46" s="4" t="s">
        <v>45</v>
      </c>
      <c r="H46" s="9"/>
      <c r="I46" s="9"/>
      <c r="J46" s="9"/>
    </row>
    <row r="47" spans="1:10" ht="144.4" customHeight="1" x14ac:dyDescent="0.2">
      <c r="A47" s="10" t="s">
        <v>190</v>
      </c>
      <c r="B47" s="4" t="s">
        <v>33</v>
      </c>
      <c r="C47" s="4" t="s">
        <v>219</v>
      </c>
      <c r="D47" s="4" t="s">
        <v>220</v>
      </c>
      <c r="E47" s="4" t="s">
        <v>128</v>
      </c>
      <c r="F47" s="4" t="s">
        <v>228</v>
      </c>
      <c r="G47" s="11" t="s">
        <v>9</v>
      </c>
      <c r="H47" s="9">
        <f>H48</f>
        <v>-24000</v>
      </c>
      <c r="I47" s="9">
        <f t="shared" ref="I47:J47" si="16">I48</f>
        <v>0</v>
      </c>
      <c r="J47" s="9">
        <f t="shared" si="16"/>
        <v>0</v>
      </c>
    </row>
    <row r="48" spans="1:10" ht="48.95" customHeight="1" x14ac:dyDescent="0.2">
      <c r="A48" s="10" t="s">
        <v>42</v>
      </c>
      <c r="B48" s="4" t="s">
        <v>33</v>
      </c>
      <c r="C48" s="4" t="s">
        <v>219</v>
      </c>
      <c r="D48" s="4" t="s">
        <v>220</v>
      </c>
      <c r="E48" s="4" t="s">
        <v>128</v>
      </c>
      <c r="F48" s="4" t="s">
        <v>228</v>
      </c>
      <c r="G48" s="4" t="s">
        <v>43</v>
      </c>
      <c r="H48" s="9">
        <f>H49</f>
        <v>-24000</v>
      </c>
      <c r="I48" s="9">
        <f t="shared" ref="I48:J48" si="17">I49</f>
        <v>0</v>
      </c>
      <c r="J48" s="9">
        <f t="shared" si="17"/>
        <v>0</v>
      </c>
    </row>
    <row r="49" spans="1:10" ht="64.5" customHeight="1" x14ac:dyDescent="0.2">
      <c r="A49" s="10" t="s">
        <v>44</v>
      </c>
      <c r="B49" s="4" t="s">
        <v>33</v>
      </c>
      <c r="C49" s="4" t="s">
        <v>219</v>
      </c>
      <c r="D49" s="4" t="s">
        <v>220</v>
      </c>
      <c r="E49" s="4" t="s">
        <v>128</v>
      </c>
      <c r="F49" s="4" t="s">
        <v>228</v>
      </c>
      <c r="G49" s="4" t="s">
        <v>45</v>
      </c>
      <c r="H49" s="9">
        <v>-24000</v>
      </c>
      <c r="I49" s="9"/>
      <c r="J49" s="9"/>
    </row>
    <row r="50" spans="1:10" ht="144.4" customHeight="1" x14ac:dyDescent="0.2">
      <c r="A50" s="10" t="s">
        <v>190</v>
      </c>
      <c r="B50" s="4" t="s">
        <v>33</v>
      </c>
      <c r="C50" s="4" t="s">
        <v>219</v>
      </c>
      <c r="D50" s="4" t="s">
        <v>220</v>
      </c>
      <c r="E50" s="4" t="s">
        <v>128</v>
      </c>
      <c r="F50" s="4" t="s">
        <v>229</v>
      </c>
      <c r="G50" s="11" t="s">
        <v>9</v>
      </c>
      <c r="H50" s="9">
        <f>H51</f>
        <v>-2031100</v>
      </c>
      <c r="I50" s="9">
        <f t="shared" ref="I50:J50" si="18">I51</f>
        <v>0</v>
      </c>
      <c r="J50" s="9">
        <f t="shared" si="18"/>
        <v>0</v>
      </c>
    </row>
    <row r="51" spans="1:10" ht="32.25" customHeight="1" x14ac:dyDescent="0.2">
      <c r="A51" s="10" t="s">
        <v>93</v>
      </c>
      <c r="B51" s="4" t="s">
        <v>33</v>
      </c>
      <c r="C51" s="4" t="s">
        <v>219</v>
      </c>
      <c r="D51" s="4" t="s">
        <v>220</v>
      </c>
      <c r="E51" s="4" t="s">
        <v>128</v>
      </c>
      <c r="F51" s="4" t="s">
        <v>229</v>
      </c>
      <c r="G51" s="4" t="s">
        <v>94</v>
      </c>
      <c r="H51" s="9">
        <f>H52+H53</f>
        <v>-2031100</v>
      </c>
      <c r="I51" s="9">
        <f t="shared" ref="I51:J51" si="19">I52+I53</f>
        <v>0</v>
      </c>
      <c r="J51" s="9">
        <f t="shared" si="19"/>
        <v>0</v>
      </c>
    </row>
    <row r="52" spans="1:10" ht="32.25" customHeight="1" x14ac:dyDescent="0.2">
      <c r="A52" s="10" t="s">
        <v>191</v>
      </c>
      <c r="B52" s="4" t="s">
        <v>33</v>
      </c>
      <c r="C52" s="4" t="s">
        <v>219</v>
      </c>
      <c r="D52" s="4" t="s">
        <v>220</v>
      </c>
      <c r="E52" s="4" t="s">
        <v>128</v>
      </c>
      <c r="F52" s="4" t="s">
        <v>229</v>
      </c>
      <c r="G52" s="4" t="s">
        <v>192</v>
      </c>
      <c r="H52" s="9">
        <v>-1402835</v>
      </c>
      <c r="I52" s="9"/>
      <c r="J52" s="9"/>
    </row>
    <row r="53" spans="1:10" ht="48.95" customHeight="1" x14ac:dyDescent="0.2">
      <c r="A53" s="10" t="s">
        <v>95</v>
      </c>
      <c r="B53" s="4" t="s">
        <v>33</v>
      </c>
      <c r="C53" s="4" t="s">
        <v>219</v>
      </c>
      <c r="D53" s="4" t="s">
        <v>220</v>
      </c>
      <c r="E53" s="4" t="s">
        <v>128</v>
      </c>
      <c r="F53" s="4" t="s">
        <v>229</v>
      </c>
      <c r="G53" s="4" t="s">
        <v>96</v>
      </c>
      <c r="H53" s="9">
        <v>-628265</v>
      </c>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0">I55+I57</f>
        <v>0</v>
      </c>
      <c r="J54" s="9">
        <f t="shared" si="20"/>
        <v>0</v>
      </c>
    </row>
    <row r="55" spans="1:10" ht="127.9" hidden="1" customHeight="1" x14ac:dyDescent="0.2">
      <c r="A55" s="10" t="s">
        <v>35</v>
      </c>
      <c r="B55" s="4" t="s">
        <v>33</v>
      </c>
      <c r="C55" s="4" t="s">
        <v>219</v>
      </c>
      <c r="D55" s="4" t="s">
        <v>220</v>
      </c>
      <c r="E55" s="4" t="s">
        <v>128</v>
      </c>
      <c r="F55" s="4" t="s">
        <v>230</v>
      </c>
      <c r="G55" s="4" t="s">
        <v>36</v>
      </c>
      <c r="H55" s="9">
        <f>H56</f>
        <v>0</v>
      </c>
      <c r="I55" s="9">
        <f t="shared" ref="I55:J55" si="21">I56</f>
        <v>0</v>
      </c>
      <c r="J55" s="9">
        <f t="shared" si="21"/>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2">I58</f>
        <v>0</v>
      </c>
      <c r="J57" s="9">
        <f t="shared" si="22"/>
        <v>0</v>
      </c>
    </row>
    <row r="58" spans="1:10" ht="64.5" hidden="1" customHeight="1" x14ac:dyDescent="0.2">
      <c r="A58" s="10" t="s">
        <v>44</v>
      </c>
      <c r="B58" s="4" t="s">
        <v>33</v>
      </c>
      <c r="C58" s="4" t="s">
        <v>219</v>
      </c>
      <c r="D58" s="4" t="s">
        <v>220</v>
      </c>
      <c r="E58" s="4" t="s">
        <v>128</v>
      </c>
      <c r="F58" s="4" t="s">
        <v>230</v>
      </c>
      <c r="G58" s="4" t="s">
        <v>45</v>
      </c>
      <c r="H58" s="9"/>
      <c r="I58" s="9"/>
      <c r="J58" s="9"/>
    </row>
    <row r="59" spans="1:10" ht="64.5" hidden="1" customHeight="1" x14ac:dyDescent="0.2">
      <c r="A59" s="109" t="s">
        <v>742</v>
      </c>
      <c r="B59" s="4" t="s">
        <v>33</v>
      </c>
      <c r="C59" s="4" t="s">
        <v>219</v>
      </c>
      <c r="D59" s="4" t="s">
        <v>220</v>
      </c>
      <c r="E59" s="4" t="s">
        <v>128</v>
      </c>
      <c r="F59" s="4">
        <v>18540</v>
      </c>
      <c r="G59" s="4"/>
      <c r="H59" s="9">
        <f>H60</f>
        <v>0</v>
      </c>
      <c r="I59" s="9"/>
      <c r="J59" s="9"/>
    </row>
    <row r="60" spans="1:10" ht="64.5" hidden="1" customHeight="1" x14ac:dyDescent="0.2">
      <c r="A60" s="10" t="s">
        <v>42</v>
      </c>
      <c r="B60" s="4" t="s">
        <v>33</v>
      </c>
      <c r="C60" s="4" t="s">
        <v>219</v>
      </c>
      <c r="D60" s="4" t="s">
        <v>220</v>
      </c>
      <c r="E60" s="4" t="s">
        <v>128</v>
      </c>
      <c r="F60" s="4">
        <v>18540</v>
      </c>
      <c r="G60" s="4">
        <v>200</v>
      </c>
      <c r="H60" s="9">
        <f>H61</f>
        <v>0</v>
      </c>
      <c r="I60" s="9"/>
      <c r="J60" s="9"/>
    </row>
    <row r="61" spans="1:10" ht="64.5" hidden="1" customHeight="1" x14ac:dyDescent="0.2">
      <c r="A61" s="109" t="s">
        <v>44</v>
      </c>
      <c r="B61" s="4" t="s">
        <v>33</v>
      </c>
      <c r="C61" s="4" t="s">
        <v>219</v>
      </c>
      <c r="D61" s="4" t="s">
        <v>220</v>
      </c>
      <c r="E61" s="4" t="s">
        <v>128</v>
      </c>
      <c r="F61" s="4">
        <v>18540</v>
      </c>
      <c r="G61" s="4">
        <v>240</v>
      </c>
      <c r="H61" s="9"/>
      <c r="I61" s="9"/>
      <c r="J61" s="9"/>
    </row>
    <row r="62" spans="1:10" ht="80.099999999999994" customHeight="1" x14ac:dyDescent="0.2">
      <c r="A62" s="10" t="s">
        <v>143</v>
      </c>
      <c r="B62" s="4" t="s">
        <v>33</v>
      </c>
      <c r="C62" s="4" t="s">
        <v>219</v>
      </c>
      <c r="D62" s="4" t="s">
        <v>220</v>
      </c>
      <c r="E62" s="4" t="s">
        <v>128</v>
      </c>
      <c r="F62" s="4" t="s">
        <v>231</v>
      </c>
      <c r="G62" s="11" t="s">
        <v>9</v>
      </c>
      <c r="H62" s="9">
        <f>H63</f>
        <v>74507</v>
      </c>
      <c r="I62" s="9">
        <f t="shared" ref="I62:J62" si="23">I63</f>
        <v>0</v>
      </c>
      <c r="J62" s="9">
        <f t="shared" si="23"/>
        <v>0</v>
      </c>
    </row>
    <row r="63" spans="1:10" ht="22.5" customHeight="1" x14ac:dyDescent="0.2">
      <c r="A63" s="10" t="s">
        <v>121</v>
      </c>
      <c r="B63" s="4" t="s">
        <v>33</v>
      </c>
      <c r="C63" s="4" t="s">
        <v>219</v>
      </c>
      <c r="D63" s="4" t="s">
        <v>220</v>
      </c>
      <c r="E63" s="4" t="s">
        <v>128</v>
      </c>
      <c r="F63" s="4" t="s">
        <v>231</v>
      </c>
      <c r="G63" s="4" t="s">
        <v>122</v>
      </c>
      <c r="H63" s="9">
        <f>H64</f>
        <v>74507</v>
      </c>
      <c r="I63" s="9">
        <f t="shared" ref="I63:J63" si="24">I64</f>
        <v>0</v>
      </c>
      <c r="J63" s="9">
        <f t="shared" si="24"/>
        <v>0</v>
      </c>
    </row>
    <row r="64" spans="1:10" ht="15" customHeight="1" x14ac:dyDescent="0.2">
      <c r="A64" s="10" t="s">
        <v>133</v>
      </c>
      <c r="B64" s="4" t="s">
        <v>33</v>
      </c>
      <c r="C64" s="4" t="s">
        <v>219</v>
      </c>
      <c r="D64" s="4" t="s">
        <v>220</v>
      </c>
      <c r="E64" s="4" t="s">
        <v>128</v>
      </c>
      <c r="F64" s="4" t="s">
        <v>231</v>
      </c>
      <c r="G64" s="4" t="s">
        <v>134</v>
      </c>
      <c r="H64" s="9">
        <v>74507</v>
      </c>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5">I66</f>
        <v>0</v>
      </c>
      <c r="J65" s="9">
        <f t="shared" si="25"/>
        <v>0</v>
      </c>
    </row>
    <row r="66" spans="1:10" ht="48.95" hidden="1" customHeight="1" x14ac:dyDescent="0.2">
      <c r="A66" s="10" t="s">
        <v>42</v>
      </c>
      <c r="B66" s="4" t="s">
        <v>33</v>
      </c>
      <c r="C66" s="4" t="s">
        <v>219</v>
      </c>
      <c r="D66" s="4" t="s">
        <v>220</v>
      </c>
      <c r="E66" s="4" t="s">
        <v>128</v>
      </c>
      <c r="F66" s="4" t="s">
        <v>232</v>
      </c>
      <c r="G66" s="4" t="s">
        <v>43</v>
      </c>
      <c r="H66" s="9">
        <f>H67</f>
        <v>0</v>
      </c>
      <c r="I66" s="9">
        <f t="shared" ref="I66:J66" si="26">I67</f>
        <v>0</v>
      </c>
      <c r="J66" s="9">
        <f t="shared" si="26"/>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7">I69</f>
        <v>0</v>
      </c>
      <c r="J68" s="9">
        <f t="shared" si="27"/>
        <v>0</v>
      </c>
    </row>
    <row r="69" spans="1:10" ht="127.9" hidden="1" customHeight="1" x14ac:dyDescent="0.2">
      <c r="A69" s="10" t="s">
        <v>35</v>
      </c>
      <c r="B69" s="4" t="s">
        <v>33</v>
      </c>
      <c r="C69" s="4" t="s">
        <v>219</v>
      </c>
      <c r="D69" s="4" t="s">
        <v>220</v>
      </c>
      <c r="E69" s="4" t="s">
        <v>128</v>
      </c>
      <c r="F69" s="4" t="s">
        <v>233</v>
      </c>
      <c r="G69" s="4" t="s">
        <v>36</v>
      </c>
      <c r="H69" s="9">
        <f>H70</f>
        <v>0</v>
      </c>
      <c r="I69" s="9">
        <f t="shared" ref="I69:J69" si="28">I70</f>
        <v>0</v>
      </c>
      <c r="J69" s="9">
        <f t="shared" si="28"/>
        <v>0</v>
      </c>
    </row>
    <row r="70" spans="1:10" ht="48.95" hidden="1" customHeight="1" x14ac:dyDescent="0.2">
      <c r="A70" s="10" t="s">
        <v>37</v>
      </c>
      <c r="B70" s="4" t="s">
        <v>33</v>
      </c>
      <c r="C70" s="4" t="s">
        <v>219</v>
      </c>
      <c r="D70" s="4" t="s">
        <v>220</v>
      </c>
      <c r="E70" s="4" t="s">
        <v>128</v>
      </c>
      <c r="F70" s="4" t="s">
        <v>233</v>
      </c>
      <c r="G70" s="4" t="s">
        <v>38</v>
      </c>
      <c r="H70" s="9"/>
      <c r="I70" s="9"/>
      <c r="J70" s="9"/>
    </row>
    <row r="71" spans="1:10" ht="48.95" customHeight="1" x14ac:dyDescent="0.2">
      <c r="A71" s="10" t="s">
        <v>41</v>
      </c>
      <c r="B71" s="4" t="s">
        <v>33</v>
      </c>
      <c r="C71" s="4" t="s">
        <v>219</v>
      </c>
      <c r="D71" s="4" t="s">
        <v>220</v>
      </c>
      <c r="E71" s="4" t="s">
        <v>128</v>
      </c>
      <c r="F71" s="4" t="s">
        <v>234</v>
      </c>
      <c r="G71" s="11" t="s">
        <v>9</v>
      </c>
      <c r="H71" s="9">
        <f>H72+H74</f>
        <v>970744.25</v>
      </c>
      <c r="I71" s="9">
        <f t="shared" ref="I71:J71" si="29">I72+I74</f>
        <v>0</v>
      </c>
      <c r="J71" s="9">
        <f t="shared" si="29"/>
        <v>0</v>
      </c>
    </row>
    <row r="72" spans="1:10" ht="127.9" hidden="1" customHeight="1" x14ac:dyDescent="0.2">
      <c r="A72" s="10" t="s">
        <v>35</v>
      </c>
      <c r="B72" s="4" t="s">
        <v>33</v>
      </c>
      <c r="C72" s="4" t="s">
        <v>219</v>
      </c>
      <c r="D72" s="4" t="s">
        <v>220</v>
      </c>
      <c r="E72" s="4" t="s">
        <v>128</v>
      </c>
      <c r="F72" s="4" t="s">
        <v>234</v>
      </c>
      <c r="G72" s="4" t="s">
        <v>36</v>
      </c>
      <c r="H72" s="9">
        <f>H73</f>
        <v>0</v>
      </c>
      <c r="I72" s="9">
        <f t="shared" ref="I72:J72" si="30">I73</f>
        <v>0</v>
      </c>
      <c r="J72" s="9">
        <f t="shared" si="30"/>
        <v>0</v>
      </c>
    </row>
    <row r="73" spans="1:10" ht="48.95" hidden="1" customHeight="1" x14ac:dyDescent="0.2">
      <c r="A73" s="10" t="s">
        <v>37</v>
      </c>
      <c r="B73" s="4" t="s">
        <v>33</v>
      </c>
      <c r="C73" s="4" t="s">
        <v>219</v>
      </c>
      <c r="D73" s="4" t="s">
        <v>220</v>
      </c>
      <c r="E73" s="4" t="s">
        <v>128</v>
      </c>
      <c r="F73" s="4" t="s">
        <v>234</v>
      </c>
      <c r="G73" s="4" t="s">
        <v>38</v>
      </c>
      <c r="H73" s="9"/>
      <c r="I73" s="9"/>
      <c r="J73" s="9"/>
    </row>
    <row r="74" spans="1:10" ht="48.95" customHeight="1" x14ac:dyDescent="0.2">
      <c r="A74" s="10" t="s">
        <v>42</v>
      </c>
      <c r="B74" s="4" t="s">
        <v>33</v>
      </c>
      <c r="C74" s="4" t="s">
        <v>219</v>
      </c>
      <c r="D74" s="4" t="s">
        <v>220</v>
      </c>
      <c r="E74" s="4" t="s">
        <v>128</v>
      </c>
      <c r="F74" s="4" t="s">
        <v>234</v>
      </c>
      <c r="G74" s="4" t="s">
        <v>43</v>
      </c>
      <c r="H74" s="9">
        <f>H75</f>
        <v>970744.25</v>
      </c>
      <c r="I74" s="9">
        <f t="shared" ref="I74:J74" si="31">I75</f>
        <v>0</v>
      </c>
      <c r="J74" s="9">
        <f t="shared" si="31"/>
        <v>0</v>
      </c>
    </row>
    <row r="75" spans="1:10" ht="64.5" customHeight="1" x14ac:dyDescent="0.2">
      <c r="A75" s="10" t="s">
        <v>44</v>
      </c>
      <c r="B75" s="4" t="s">
        <v>33</v>
      </c>
      <c r="C75" s="4" t="s">
        <v>219</v>
      </c>
      <c r="D75" s="4" t="s">
        <v>220</v>
      </c>
      <c r="E75" s="4" t="s">
        <v>128</v>
      </c>
      <c r="F75" s="4" t="s">
        <v>234</v>
      </c>
      <c r="G75" s="4" t="s">
        <v>45</v>
      </c>
      <c r="H75" s="9">
        <v>970744.25</v>
      </c>
      <c r="I75" s="9"/>
      <c r="J75" s="9"/>
    </row>
    <row r="76" spans="1:10" ht="27" hidden="1" customHeight="1" x14ac:dyDescent="0.2">
      <c r="A76" s="10" t="s">
        <v>172</v>
      </c>
      <c r="B76" s="4" t="s">
        <v>33</v>
      </c>
      <c r="C76" s="4" t="s">
        <v>219</v>
      </c>
      <c r="D76" s="4" t="s">
        <v>220</v>
      </c>
      <c r="E76" s="4" t="s">
        <v>128</v>
      </c>
      <c r="F76" s="4" t="s">
        <v>235</v>
      </c>
      <c r="G76" s="11" t="s">
        <v>9</v>
      </c>
      <c r="H76" s="9">
        <f>H79+H77</f>
        <v>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hidden="1" customHeight="1" x14ac:dyDescent="0.2">
      <c r="A79" s="10" t="s">
        <v>57</v>
      </c>
      <c r="B79" s="4" t="s">
        <v>33</v>
      </c>
      <c r="C79" s="4" t="s">
        <v>219</v>
      </c>
      <c r="D79" s="4" t="s">
        <v>220</v>
      </c>
      <c r="E79" s="4" t="s">
        <v>128</v>
      </c>
      <c r="F79" s="4" t="s">
        <v>235</v>
      </c>
      <c r="G79" s="4" t="s">
        <v>58</v>
      </c>
      <c r="H79" s="9">
        <f>H80</f>
        <v>0</v>
      </c>
      <c r="I79" s="9">
        <f t="shared" ref="I79:J79" si="32">I80</f>
        <v>0</v>
      </c>
      <c r="J79" s="9">
        <f t="shared" si="32"/>
        <v>0</v>
      </c>
    </row>
    <row r="80" spans="1:10" ht="32.25" hidden="1" customHeight="1" x14ac:dyDescent="0.2">
      <c r="A80" s="10" t="s">
        <v>59</v>
      </c>
      <c r="B80" s="4" t="s">
        <v>33</v>
      </c>
      <c r="C80" s="4" t="s">
        <v>219</v>
      </c>
      <c r="D80" s="4" t="s">
        <v>220</v>
      </c>
      <c r="E80" s="4" t="s">
        <v>128</v>
      </c>
      <c r="F80" s="4" t="s">
        <v>235</v>
      </c>
      <c r="G80" s="4" t="s">
        <v>60</v>
      </c>
      <c r="H80" s="9">
        <v>0</v>
      </c>
      <c r="I80" s="9"/>
      <c r="J80" s="9"/>
    </row>
    <row r="81" spans="1:10" ht="30.75" customHeight="1" x14ac:dyDescent="0.2">
      <c r="A81" s="10" t="s">
        <v>173</v>
      </c>
      <c r="B81" s="4" t="s">
        <v>33</v>
      </c>
      <c r="C81" s="4" t="s">
        <v>219</v>
      </c>
      <c r="D81" s="4" t="s">
        <v>220</v>
      </c>
      <c r="E81" s="4" t="s">
        <v>128</v>
      </c>
      <c r="F81" s="4" t="s">
        <v>236</v>
      </c>
      <c r="G81" s="11" t="s">
        <v>9</v>
      </c>
      <c r="H81" s="9">
        <f>H82</f>
        <v>-200000</v>
      </c>
      <c r="I81" s="9">
        <f t="shared" ref="I81:J81" si="33">I82</f>
        <v>-50506</v>
      </c>
      <c r="J81" s="9">
        <f t="shared" si="33"/>
        <v>0</v>
      </c>
    </row>
    <row r="82" spans="1:10" ht="64.5" customHeight="1" x14ac:dyDescent="0.2">
      <c r="A82" s="10" t="s">
        <v>57</v>
      </c>
      <c r="B82" s="4" t="s">
        <v>33</v>
      </c>
      <c r="C82" s="4" t="s">
        <v>219</v>
      </c>
      <c r="D82" s="4" t="s">
        <v>220</v>
      </c>
      <c r="E82" s="4" t="s">
        <v>128</v>
      </c>
      <c r="F82" s="4" t="s">
        <v>236</v>
      </c>
      <c r="G82" s="4" t="s">
        <v>58</v>
      </c>
      <c r="H82" s="9">
        <f>H83</f>
        <v>-200000</v>
      </c>
      <c r="I82" s="9">
        <f t="shared" ref="I82:J82" si="34">I83</f>
        <v>-50506</v>
      </c>
      <c r="J82" s="9">
        <f t="shared" si="34"/>
        <v>0</v>
      </c>
    </row>
    <row r="83" spans="1:10" ht="32.25" customHeight="1" x14ac:dyDescent="0.2">
      <c r="A83" s="10" t="s">
        <v>59</v>
      </c>
      <c r="B83" s="4" t="s">
        <v>33</v>
      </c>
      <c r="C83" s="4" t="s">
        <v>219</v>
      </c>
      <c r="D83" s="4" t="s">
        <v>220</v>
      </c>
      <c r="E83" s="4" t="s">
        <v>128</v>
      </c>
      <c r="F83" s="4" t="s">
        <v>236</v>
      </c>
      <c r="G83" s="4" t="s">
        <v>60</v>
      </c>
      <c r="H83" s="9">
        <v>-200000</v>
      </c>
      <c r="I83" s="9">
        <v>-50506</v>
      </c>
      <c r="J83" s="9"/>
    </row>
    <row r="84" spans="1:10" ht="32.25" customHeight="1" x14ac:dyDescent="0.2">
      <c r="A84" s="10" t="s">
        <v>174</v>
      </c>
      <c r="B84" s="4" t="s">
        <v>33</v>
      </c>
      <c r="C84" s="4" t="s">
        <v>219</v>
      </c>
      <c r="D84" s="4" t="s">
        <v>220</v>
      </c>
      <c r="E84" s="4" t="s">
        <v>128</v>
      </c>
      <c r="F84" s="4" t="s">
        <v>237</v>
      </c>
      <c r="G84" s="11" t="s">
        <v>9</v>
      </c>
      <c r="H84" s="9">
        <f>H85</f>
        <v>598920</v>
      </c>
      <c r="I84" s="9">
        <f t="shared" ref="I84:J84" si="35">I85</f>
        <v>0</v>
      </c>
      <c r="J84" s="9">
        <f t="shared" si="35"/>
        <v>0</v>
      </c>
    </row>
    <row r="85" spans="1:10" ht="64.5" customHeight="1" x14ac:dyDescent="0.2">
      <c r="A85" s="10" t="s">
        <v>57</v>
      </c>
      <c r="B85" s="4" t="s">
        <v>33</v>
      </c>
      <c r="C85" s="4" t="s">
        <v>219</v>
      </c>
      <c r="D85" s="4" t="s">
        <v>220</v>
      </c>
      <c r="E85" s="4" t="s">
        <v>128</v>
      </c>
      <c r="F85" s="4" t="s">
        <v>237</v>
      </c>
      <c r="G85" s="4" t="s">
        <v>58</v>
      </c>
      <c r="H85" s="9">
        <f>H86</f>
        <v>598920</v>
      </c>
      <c r="I85" s="9">
        <f t="shared" ref="I85:J85" si="36">I86</f>
        <v>0</v>
      </c>
      <c r="J85" s="9">
        <f t="shared" si="36"/>
        <v>0</v>
      </c>
    </row>
    <row r="86" spans="1:10" ht="32.25" customHeight="1" x14ac:dyDescent="0.2">
      <c r="A86" s="10" t="s">
        <v>59</v>
      </c>
      <c r="B86" s="4" t="s">
        <v>33</v>
      </c>
      <c r="C86" s="4" t="s">
        <v>219</v>
      </c>
      <c r="D86" s="4" t="s">
        <v>220</v>
      </c>
      <c r="E86" s="4" t="s">
        <v>128</v>
      </c>
      <c r="F86" s="4" t="s">
        <v>237</v>
      </c>
      <c r="G86" s="4" t="s">
        <v>60</v>
      </c>
      <c r="H86" s="9">
        <v>598920</v>
      </c>
      <c r="I86" s="9"/>
      <c r="J86" s="9"/>
    </row>
    <row r="87" spans="1:10" ht="32.25" customHeight="1" x14ac:dyDescent="0.2">
      <c r="A87" s="10" t="s">
        <v>204</v>
      </c>
      <c r="B87" s="4" t="s">
        <v>33</v>
      </c>
      <c r="C87" s="4" t="s">
        <v>219</v>
      </c>
      <c r="D87" s="4" t="s">
        <v>220</v>
      </c>
      <c r="E87" s="4" t="s">
        <v>128</v>
      </c>
      <c r="F87" s="4" t="s">
        <v>238</v>
      </c>
      <c r="G87" s="11" t="s">
        <v>9</v>
      </c>
      <c r="H87" s="9">
        <f>H88</f>
        <v>484060.22</v>
      </c>
      <c r="I87" s="9">
        <f t="shared" ref="I87:J87" si="37">I88</f>
        <v>0</v>
      </c>
      <c r="J87" s="9">
        <f t="shared" si="37"/>
        <v>0</v>
      </c>
    </row>
    <row r="88" spans="1:10" ht="64.5" customHeight="1" x14ac:dyDescent="0.2">
      <c r="A88" s="10" t="s">
        <v>57</v>
      </c>
      <c r="B88" s="4" t="s">
        <v>33</v>
      </c>
      <c r="C88" s="4" t="s">
        <v>219</v>
      </c>
      <c r="D88" s="4" t="s">
        <v>220</v>
      </c>
      <c r="E88" s="4" t="s">
        <v>128</v>
      </c>
      <c r="F88" s="4" t="s">
        <v>238</v>
      </c>
      <c r="G88" s="4" t="s">
        <v>58</v>
      </c>
      <c r="H88" s="9">
        <f>H89</f>
        <v>484060.22</v>
      </c>
      <c r="I88" s="9">
        <f t="shared" ref="I88:J88" si="38">I89</f>
        <v>0</v>
      </c>
      <c r="J88" s="9">
        <f t="shared" si="38"/>
        <v>0</v>
      </c>
    </row>
    <row r="89" spans="1:10" ht="32.25" customHeight="1" x14ac:dyDescent="0.2">
      <c r="A89" s="10" t="s">
        <v>205</v>
      </c>
      <c r="B89" s="4" t="s">
        <v>33</v>
      </c>
      <c r="C89" s="4" t="s">
        <v>219</v>
      </c>
      <c r="D89" s="4" t="s">
        <v>220</v>
      </c>
      <c r="E89" s="4" t="s">
        <v>128</v>
      </c>
      <c r="F89" s="4" t="s">
        <v>238</v>
      </c>
      <c r="G89" s="4" t="s">
        <v>206</v>
      </c>
      <c r="H89" s="9">
        <v>484060.22</v>
      </c>
      <c r="I89" s="9"/>
      <c r="J89" s="9"/>
    </row>
    <row r="90" spans="1:10" ht="32.25" customHeight="1" x14ac:dyDescent="0.2">
      <c r="A90" s="10" t="s">
        <v>146</v>
      </c>
      <c r="B90" s="4" t="s">
        <v>33</v>
      </c>
      <c r="C90" s="4" t="s">
        <v>219</v>
      </c>
      <c r="D90" s="4" t="s">
        <v>220</v>
      </c>
      <c r="E90" s="4" t="s">
        <v>128</v>
      </c>
      <c r="F90" s="4" t="s">
        <v>239</v>
      </c>
      <c r="G90" s="11" t="s">
        <v>9</v>
      </c>
      <c r="H90" s="9">
        <f>H91+H93</f>
        <v>0</v>
      </c>
      <c r="I90" s="9">
        <f t="shared" ref="I90:J90" si="39">I91+I93</f>
        <v>0</v>
      </c>
      <c r="J90" s="9">
        <f t="shared" si="39"/>
        <v>0</v>
      </c>
    </row>
    <row r="91" spans="1:10" ht="127.9" customHeight="1" x14ac:dyDescent="0.2">
      <c r="A91" s="10" t="s">
        <v>35</v>
      </c>
      <c r="B91" s="4" t="s">
        <v>33</v>
      </c>
      <c r="C91" s="4" t="s">
        <v>219</v>
      </c>
      <c r="D91" s="4" t="s">
        <v>220</v>
      </c>
      <c r="E91" s="4" t="s">
        <v>128</v>
      </c>
      <c r="F91" s="4" t="s">
        <v>239</v>
      </c>
      <c r="G91" s="4" t="s">
        <v>36</v>
      </c>
      <c r="H91" s="9">
        <f>H92</f>
        <v>-10000</v>
      </c>
      <c r="I91" s="9">
        <f t="shared" ref="I91:J91" si="40">I92</f>
        <v>0</v>
      </c>
      <c r="J91" s="9">
        <f t="shared" si="40"/>
        <v>0</v>
      </c>
    </row>
    <row r="92" spans="1:10" ht="32.25" customHeight="1" x14ac:dyDescent="0.2">
      <c r="A92" s="10" t="s">
        <v>81</v>
      </c>
      <c r="B92" s="4" t="s">
        <v>33</v>
      </c>
      <c r="C92" s="4" t="s">
        <v>219</v>
      </c>
      <c r="D92" s="4" t="s">
        <v>220</v>
      </c>
      <c r="E92" s="4" t="s">
        <v>128</v>
      </c>
      <c r="F92" s="4" t="s">
        <v>239</v>
      </c>
      <c r="G92" s="4" t="s">
        <v>82</v>
      </c>
      <c r="H92" s="9">
        <v>-10000</v>
      </c>
      <c r="I92" s="9"/>
      <c r="J92" s="9"/>
    </row>
    <row r="93" spans="1:10" ht="48.95" customHeight="1" x14ac:dyDescent="0.2">
      <c r="A93" s="10" t="s">
        <v>42</v>
      </c>
      <c r="B93" s="4" t="s">
        <v>33</v>
      </c>
      <c r="C93" s="4" t="s">
        <v>219</v>
      </c>
      <c r="D93" s="4" t="s">
        <v>220</v>
      </c>
      <c r="E93" s="4" t="s">
        <v>128</v>
      </c>
      <c r="F93" s="4" t="s">
        <v>239</v>
      </c>
      <c r="G93" s="4" t="s">
        <v>43</v>
      </c>
      <c r="H93" s="9">
        <f>H94</f>
        <v>10000</v>
      </c>
      <c r="I93" s="9">
        <f t="shared" ref="I93:J93" si="41">I94</f>
        <v>0</v>
      </c>
      <c r="J93" s="9">
        <f t="shared" si="41"/>
        <v>0</v>
      </c>
    </row>
    <row r="94" spans="1:10" ht="64.5" customHeight="1" x14ac:dyDescent="0.2">
      <c r="A94" s="10" t="s">
        <v>44</v>
      </c>
      <c r="B94" s="4" t="s">
        <v>33</v>
      </c>
      <c r="C94" s="4" t="s">
        <v>219</v>
      </c>
      <c r="D94" s="4" t="s">
        <v>220</v>
      </c>
      <c r="E94" s="4" t="s">
        <v>128</v>
      </c>
      <c r="F94" s="4" t="s">
        <v>239</v>
      </c>
      <c r="G94" s="4" t="s">
        <v>45</v>
      </c>
      <c r="H94" s="9">
        <v>10000</v>
      </c>
      <c r="I94" s="9"/>
      <c r="J94" s="9"/>
    </row>
    <row r="95" spans="1:10" ht="48.95" hidden="1" customHeight="1" x14ac:dyDescent="0.2">
      <c r="A95" s="10" t="s">
        <v>139</v>
      </c>
      <c r="B95" s="4" t="s">
        <v>33</v>
      </c>
      <c r="C95" s="4" t="s">
        <v>219</v>
      </c>
      <c r="D95" s="4" t="s">
        <v>220</v>
      </c>
      <c r="E95" s="4" t="s">
        <v>128</v>
      </c>
      <c r="F95" s="4" t="s">
        <v>240</v>
      </c>
      <c r="G95" s="11" t="s">
        <v>9</v>
      </c>
      <c r="H95" s="9">
        <f>H96</f>
        <v>0</v>
      </c>
      <c r="I95" s="9">
        <f t="shared" ref="I95:J95" si="42">I96</f>
        <v>0</v>
      </c>
      <c r="J95" s="9">
        <f t="shared" si="42"/>
        <v>0</v>
      </c>
    </row>
    <row r="96" spans="1:10" ht="64.5" hidden="1" customHeight="1" x14ac:dyDescent="0.2">
      <c r="A96" s="10" t="s">
        <v>57</v>
      </c>
      <c r="B96" s="4" t="s">
        <v>33</v>
      </c>
      <c r="C96" s="4" t="s">
        <v>219</v>
      </c>
      <c r="D96" s="4" t="s">
        <v>220</v>
      </c>
      <c r="E96" s="4" t="s">
        <v>128</v>
      </c>
      <c r="F96" s="4" t="s">
        <v>240</v>
      </c>
      <c r="G96" s="4" t="s">
        <v>58</v>
      </c>
      <c r="H96" s="9">
        <f>H97</f>
        <v>0</v>
      </c>
      <c r="I96" s="9">
        <f t="shared" ref="I96:J96" si="43">I97</f>
        <v>0</v>
      </c>
      <c r="J96" s="9">
        <f t="shared" si="43"/>
        <v>0</v>
      </c>
    </row>
    <row r="97" spans="1:10" ht="32.25" hidden="1" customHeight="1" x14ac:dyDescent="0.2">
      <c r="A97" s="10" t="s">
        <v>59</v>
      </c>
      <c r="B97" s="4" t="s">
        <v>33</v>
      </c>
      <c r="C97" s="4" t="s">
        <v>219</v>
      </c>
      <c r="D97" s="4" t="s">
        <v>220</v>
      </c>
      <c r="E97" s="4" t="s">
        <v>128</v>
      </c>
      <c r="F97" s="4" t="s">
        <v>240</v>
      </c>
      <c r="G97" s="4" t="s">
        <v>60</v>
      </c>
      <c r="H97" s="9"/>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 hidden="1" customHeight="1" x14ac:dyDescent="0.2">
      <c r="A100" s="10" t="s">
        <v>44</v>
      </c>
      <c r="B100" s="4" t="s">
        <v>33</v>
      </c>
      <c r="C100" s="4" t="s">
        <v>219</v>
      </c>
      <c r="D100" s="4" t="s">
        <v>220</v>
      </c>
      <c r="E100" s="4" t="s">
        <v>128</v>
      </c>
      <c r="F100" s="4">
        <v>80930</v>
      </c>
      <c r="G100" s="4">
        <v>240</v>
      </c>
      <c r="H100" s="9">
        <f>-120000+120000</f>
        <v>0</v>
      </c>
      <c r="I100" s="9"/>
      <c r="J100" s="9"/>
    </row>
    <row r="101" spans="1:10" ht="75.75" customHeight="1" x14ac:dyDescent="0.2">
      <c r="A101" s="109" t="s">
        <v>809</v>
      </c>
      <c r="B101" s="4" t="s">
        <v>33</v>
      </c>
      <c r="C101" s="4" t="s">
        <v>219</v>
      </c>
      <c r="D101" s="4" t="s">
        <v>220</v>
      </c>
      <c r="E101" s="4" t="s">
        <v>52</v>
      </c>
      <c r="F101" s="4">
        <v>81210</v>
      </c>
      <c r="G101" s="4"/>
      <c r="H101" s="9">
        <f>H102</f>
        <v>580528</v>
      </c>
      <c r="I101" s="9"/>
      <c r="J101" s="9"/>
    </row>
    <row r="102" spans="1:10" ht="63" customHeight="1" x14ac:dyDescent="0.2">
      <c r="A102" s="10" t="s">
        <v>42</v>
      </c>
      <c r="B102" s="4" t="s">
        <v>33</v>
      </c>
      <c r="C102" s="4" t="s">
        <v>219</v>
      </c>
      <c r="D102" s="4" t="s">
        <v>220</v>
      </c>
      <c r="E102" s="4" t="s">
        <v>52</v>
      </c>
      <c r="F102" s="4">
        <v>81210</v>
      </c>
      <c r="G102" s="4">
        <v>200</v>
      </c>
      <c r="H102" s="9">
        <f>H103</f>
        <v>580528</v>
      </c>
      <c r="I102" s="9"/>
      <c r="J102" s="9"/>
    </row>
    <row r="103" spans="1:10" ht="63" customHeight="1" x14ac:dyDescent="0.2">
      <c r="A103" s="109" t="s">
        <v>44</v>
      </c>
      <c r="B103" s="4" t="s">
        <v>33</v>
      </c>
      <c r="C103" s="4" t="s">
        <v>219</v>
      </c>
      <c r="D103" s="4" t="s">
        <v>220</v>
      </c>
      <c r="E103" s="4" t="s">
        <v>52</v>
      </c>
      <c r="F103" s="4">
        <v>81210</v>
      </c>
      <c r="G103" s="4">
        <v>240</v>
      </c>
      <c r="H103" s="9">
        <v>580528</v>
      </c>
      <c r="I103" s="9"/>
      <c r="J103" s="9"/>
    </row>
    <row r="104" spans="1:10" ht="32.25" customHeight="1" x14ac:dyDescent="0.2">
      <c r="A104" s="10" t="s">
        <v>140</v>
      </c>
      <c r="B104" s="4" t="s">
        <v>33</v>
      </c>
      <c r="C104" s="4" t="s">
        <v>219</v>
      </c>
      <c r="D104" s="4" t="s">
        <v>220</v>
      </c>
      <c r="E104" s="4" t="s">
        <v>128</v>
      </c>
      <c r="F104" s="4" t="s">
        <v>241</v>
      </c>
      <c r="G104" s="11" t="s">
        <v>9</v>
      </c>
      <c r="H104" s="9">
        <f>H105</f>
        <v>14000</v>
      </c>
      <c r="I104" s="9">
        <f t="shared" ref="I104:J105" si="44">I105</f>
        <v>0</v>
      </c>
      <c r="J104" s="9">
        <f t="shared" si="44"/>
        <v>0</v>
      </c>
    </row>
    <row r="105" spans="1:10" ht="27" customHeight="1" x14ac:dyDescent="0.2">
      <c r="A105" s="10" t="s">
        <v>47</v>
      </c>
      <c r="B105" s="4" t="s">
        <v>33</v>
      </c>
      <c r="C105" s="4" t="s">
        <v>219</v>
      </c>
      <c r="D105" s="4" t="s">
        <v>220</v>
      </c>
      <c r="E105" s="4" t="s">
        <v>128</v>
      </c>
      <c r="F105" s="4" t="s">
        <v>241</v>
      </c>
      <c r="G105" s="4" t="s">
        <v>48</v>
      </c>
      <c r="H105" s="9">
        <f>H106</f>
        <v>14000</v>
      </c>
      <c r="I105" s="9">
        <f t="shared" si="44"/>
        <v>0</v>
      </c>
      <c r="J105" s="9">
        <f t="shared" si="44"/>
        <v>0</v>
      </c>
    </row>
    <row r="106" spans="1:10" ht="32.25" customHeight="1" x14ac:dyDescent="0.2">
      <c r="A106" s="10" t="s">
        <v>49</v>
      </c>
      <c r="B106" s="4" t="s">
        <v>33</v>
      </c>
      <c r="C106" s="4" t="s">
        <v>219</v>
      </c>
      <c r="D106" s="4" t="s">
        <v>220</v>
      </c>
      <c r="E106" s="4" t="s">
        <v>128</v>
      </c>
      <c r="F106" s="4" t="s">
        <v>241</v>
      </c>
      <c r="G106" s="4" t="s">
        <v>50</v>
      </c>
      <c r="H106" s="9">
        <v>14000</v>
      </c>
      <c r="I106" s="9"/>
      <c r="J106" s="9"/>
    </row>
    <row r="107" spans="1:10" ht="144.4" hidden="1" customHeight="1" x14ac:dyDescent="0.2">
      <c r="A107" s="10" t="s">
        <v>154</v>
      </c>
      <c r="B107" s="4" t="s">
        <v>33</v>
      </c>
      <c r="C107" s="4" t="s">
        <v>219</v>
      </c>
      <c r="D107" s="4" t="s">
        <v>220</v>
      </c>
      <c r="E107" s="4" t="s">
        <v>128</v>
      </c>
      <c r="F107" s="4" t="s">
        <v>242</v>
      </c>
      <c r="G107" s="11" t="s">
        <v>9</v>
      </c>
      <c r="H107" s="9">
        <f>H108</f>
        <v>0</v>
      </c>
      <c r="I107" s="9">
        <f t="shared" ref="I107:J107" si="45">I108</f>
        <v>0</v>
      </c>
      <c r="J107" s="9">
        <f t="shared" si="45"/>
        <v>0</v>
      </c>
    </row>
    <row r="108" spans="1:10" ht="30.75" hidden="1" customHeight="1" x14ac:dyDescent="0.2">
      <c r="A108" s="10" t="s">
        <v>47</v>
      </c>
      <c r="B108" s="4" t="s">
        <v>33</v>
      </c>
      <c r="C108" s="4" t="s">
        <v>219</v>
      </c>
      <c r="D108" s="4" t="s">
        <v>220</v>
      </c>
      <c r="E108" s="4" t="s">
        <v>128</v>
      </c>
      <c r="F108" s="4" t="s">
        <v>242</v>
      </c>
      <c r="G108" s="4" t="s">
        <v>48</v>
      </c>
      <c r="H108" s="9">
        <f>H109</f>
        <v>0</v>
      </c>
      <c r="I108" s="9">
        <f t="shared" ref="I108:J108" si="46">I109</f>
        <v>0</v>
      </c>
      <c r="J108" s="9">
        <f t="shared" si="46"/>
        <v>0</v>
      </c>
    </row>
    <row r="109" spans="1:10" ht="96.6" hidden="1" customHeight="1" x14ac:dyDescent="0.2">
      <c r="A109" s="10" t="s">
        <v>155</v>
      </c>
      <c r="B109" s="4" t="s">
        <v>33</v>
      </c>
      <c r="C109" s="4" t="s">
        <v>219</v>
      </c>
      <c r="D109" s="4" t="s">
        <v>220</v>
      </c>
      <c r="E109" s="4" t="s">
        <v>128</v>
      </c>
      <c r="F109" s="4" t="s">
        <v>242</v>
      </c>
      <c r="G109" s="4" t="s">
        <v>156</v>
      </c>
      <c r="H109" s="9"/>
      <c r="I109" s="9"/>
      <c r="J109" s="9"/>
    </row>
    <row r="110" spans="1:10" ht="48.95" hidden="1" customHeight="1" x14ac:dyDescent="0.2">
      <c r="A110" s="10" t="s">
        <v>169</v>
      </c>
      <c r="B110" s="4" t="s">
        <v>33</v>
      </c>
      <c r="C110" s="4" t="s">
        <v>219</v>
      </c>
      <c r="D110" s="4" t="s">
        <v>220</v>
      </c>
      <c r="E110" s="4" t="s">
        <v>128</v>
      </c>
      <c r="F110" s="4" t="s">
        <v>243</v>
      </c>
      <c r="G110" s="11" t="s">
        <v>9</v>
      </c>
      <c r="H110" s="9">
        <f>H111</f>
        <v>0</v>
      </c>
      <c r="I110" s="9">
        <v>0</v>
      </c>
      <c r="J110" s="9">
        <v>0</v>
      </c>
    </row>
    <row r="111" spans="1:10" ht="48.95" hidden="1" customHeight="1" x14ac:dyDescent="0.2">
      <c r="A111" s="10" t="s">
        <v>42</v>
      </c>
      <c r="B111" s="4" t="s">
        <v>33</v>
      </c>
      <c r="C111" s="4" t="s">
        <v>219</v>
      </c>
      <c r="D111" s="4" t="s">
        <v>220</v>
      </c>
      <c r="E111" s="4" t="s">
        <v>128</v>
      </c>
      <c r="F111" s="4" t="s">
        <v>243</v>
      </c>
      <c r="G111" s="4" t="s">
        <v>43</v>
      </c>
      <c r="H111" s="9">
        <f>H112</f>
        <v>0</v>
      </c>
      <c r="I111" s="9">
        <v>0</v>
      </c>
      <c r="J111" s="9">
        <v>0</v>
      </c>
    </row>
    <row r="112" spans="1:10" ht="64.5" hidden="1" customHeight="1" x14ac:dyDescent="0.2">
      <c r="A112" s="10" t="s">
        <v>44</v>
      </c>
      <c r="B112" s="4" t="s">
        <v>33</v>
      </c>
      <c r="C112" s="4" t="s">
        <v>219</v>
      </c>
      <c r="D112" s="4" t="s">
        <v>220</v>
      </c>
      <c r="E112" s="4" t="s">
        <v>128</v>
      </c>
      <c r="F112" s="4" t="s">
        <v>243</v>
      </c>
      <c r="G112" s="4" t="s">
        <v>45</v>
      </c>
      <c r="H112" s="9"/>
      <c r="I112" s="9"/>
      <c r="J112" s="9"/>
    </row>
    <row r="113" spans="1:10" ht="80.099999999999994" hidden="1" customHeight="1" x14ac:dyDescent="0.2">
      <c r="A113" s="10" t="s">
        <v>164</v>
      </c>
      <c r="B113" s="4" t="s">
        <v>33</v>
      </c>
      <c r="C113" s="4" t="s">
        <v>219</v>
      </c>
      <c r="D113" s="4" t="s">
        <v>220</v>
      </c>
      <c r="E113" s="4" t="s">
        <v>128</v>
      </c>
      <c r="F113" s="4" t="s">
        <v>244</v>
      </c>
      <c r="G113" s="11" t="s">
        <v>9</v>
      </c>
      <c r="H113" s="9">
        <f>H114</f>
        <v>0</v>
      </c>
      <c r="I113" s="9">
        <f t="shared" ref="I113:J113" si="47">I114</f>
        <v>0</v>
      </c>
      <c r="J113" s="9">
        <f t="shared" si="47"/>
        <v>0</v>
      </c>
    </row>
    <row r="114" spans="1:10" ht="48.95" hidden="1" customHeight="1" x14ac:dyDescent="0.2">
      <c r="A114" s="10" t="s">
        <v>42</v>
      </c>
      <c r="B114" s="4" t="s">
        <v>33</v>
      </c>
      <c r="C114" s="4" t="s">
        <v>219</v>
      </c>
      <c r="D114" s="4" t="s">
        <v>220</v>
      </c>
      <c r="E114" s="4" t="s">
        <v>128</v>
      </c>
      <c r="F114" s="4" t="s">
        <v>244</v>
      </c>
      <c r="G114" s="4" t="s">
        <v>43</v>
      </c>
      <c r="H114" s="9">
        <f>H115</f>
        <v>0</v>
      </c>
      <c r="I114" s="9">
        <f t="shared" ref="I114:J114" si="48">I115</f>
        <v>0</v>
      </c>
      <c r="J114" s="9">
        <f t="shared" si="48"/>
        <v>0</v>
      </c>
    </row>
    <row r="115" spans="1:10" ht="64.5" hidden="1" customHeight="1" x14ac:dyDescent="0.2">
      <c r="A115" s="10" t="s">
        <v>44</v>
      </c>
      <c r="B115" s="4" t="s">
        <v>33</v>
      </c>
      <c r="C115" s="4" t="s">
        <v>219</v>
      </c>
      <c r="D115" s="4" t="s">
        <v>220</v>
      </c>
      <c r="E115" s="4" t="s">
        <v>128</v>
      </c>
      <c r="F115" s="4" t="s">
        <v>244</v>
      </c>
      <c r="G115" s="4" t="s">
        <v>45</v>
      </c>
      <c r="H115" s="9"/>
      <c r="I115" s="9"/>
      <c r="J115" s="9"/>
    </row>
    <row r="116" spans="1:10" ht="59.25" hidden="1" customHeight="1" x14ac:dyDescent="0.2">
      <c r="A116" s="109" t="s">
        <v>660</v>
      </c>
      <c r="B116" s="4" t="s">
        <v>33</v>
      </c>
      <c r="C116" s="4" t="s">
        <v>219</v>
      </c>
      <c r="D116" s="4" t="s">
        <v>220</v>
      </c>
      <c r="E116" s="4" t="s">
        <v>128</v>
      </c>
      <c r="F116" s="4">
        <v>81850</v>
      </c>
      <c r="G116" s="4"/>
      <c r="H116" s="9">
        <f>H117+H119</f>
        <v>0</v>
      </c>
      <c r="I116" s="9"/>
      <c r="J116" s="9"/>
    </row>
    <row r="117" spans="1:10" ht="64.5" hidden="1" customHeight="1" x14ac:dyDescent="0.2">
      <c r="A117" s="10" t="s">
        <v>42</v>
      </c>
      <c r="B117" s="4" t="s">
        <v>33</v>
      </c>
      <c r="C117" s="4" t="s">
        <v>219</v>
      </c>
      <c r="D117" s="4" t="s">
        <v>220</v>
      </c>
      <c r="E117" s="4" t="s">
        <v>128</v>
      </c>
      <c r="F117" s="4">
        <v>81850</v>
      </c>
      <c r="G117" s="4">
        <v>200</v>
      </c>
      <c r="H117" s="9">
        <f>H118</f>
        <v>0</v>
      </c>
      <c r="I117" s="9"/>
      <c r="J117" s="9"/>
    </row>
    <row r="118" spans="1:10" ht="64.5" hidden="1" customHeight="1" x14ac:dyDescent="0.2">
      <c r="A118" s="109" t="s">
        <v>44</v>
      </c>
      <c r="B118" s="4" t="s">
        <v>33</v>
      </c>
      <c r="C118" s="4" t="s">
        <v>219</v>
      </c>
      <c r="D118" s="4" t="s">
        <v>220</v>
      </c>
      <c r="E118" s="4" t="s">
        <v>128</v>
      </c>
      <c r="F118" s="4">
        <v>81850</v>
      </c>
      <c r="G118" s="4">
        <v>240</v>
      </c>
      <c r="H118" s="9"/>
      <c r="I118" s="9"/>
      <c r="J118" s="9"/>
    </row>
    <row r="119" spans="1:10" ht="33.75" hidden="1" customHeight="1" x14ac:dyDescent="0.2">
      <c r="A119" s="10" t="s">
        <v>47</v>
      </c>
      <c r="B119" s="4" t="s">
        <v>33</v>
      </c>
      <c r="C119" s="4" t="s">
        <v>219</v>
      </c>
      <c r="D119" s="4" t="s">
        <v>220</v>
      </c>
      <c r="E119" s="4" t="s">
        <v>128</v>
      </c>
      <c r="F119" s="4">
        <v>81850</v>
      </c>
      <c r="G119" s="4">
        <v>800</v>
      </c>
      <c r="H119" s="9">
        <f>H120</f>
        <v>0</v>
      </c>
      <c r="I119" s="9"/>
      <c r="J119" s="9"/>
    </row>
    <row r="120" spans="1:10" ht="47.25" hidden="1" customHeight="1" x14ac:dyDescent="0.2">
      <c r="A120" s="10" t="s">
        <v>49</v>
      </c>
      <c r="B120" s="4" t="s">
        <v>33</v>
      </c>
      <c r="C120" s="4" t="s">
        <v>219</v>
      </c>
      <c r="D120" s="4" t="s">
        <v>220</v>
      </c>
      <c r="E120" s="4" t="s">
        <v>128</v>
      </c>
      <c r="F120" s="4">
        <v>81850</v>
      </c>
      <c r="G120" s="4">
        <v>850</v>
      </c>
      <c r="H120" s="9"/>
      <c r="I120" s="9"/>
      <c r="J120" s="9"/>
    </row>
    <row r="121" spans="1:10" ht="48.95" hidden="1" customHeight="1" x14ac:dyDescent="0.2">
      <c r="A121" s="10" t="s">
        <v>184</v>
      </c>
      <c r="B121" s="4" t="s">
        <v>33</v>
      </c>
      <c r="C121" s="4" t="s">
        <v>219</v>
      </c>
      <c r="D121" s="4" t="s">
        <v>220</v>
      </c>
      <c r="E121" s="4" t="s">
        <v>128</v>
      </c>
      <c r="F121" s="4" t="s">
        <v>245</v>
      </c>
      <c r="G121" s="11" t="s">
        <v>9</v>
      </c>
      <c r="H121" s="9">
        <f>H122</f>
        <v>0</v>
      </c>
      <c r="I121" s="9">
        <f t="shared" ref="I121:J121" si="49">I122</f>
        <v>0</v>
      </c>
      <c r="J121" s="9">
        <f t="shared" si="49"/>
        <v>0</v>
      </c>
    </row>
    <row r="122" spans="1:10" ht="32.25" hidden="1" customHeight="1" x14ac:dyDescent="0.2">
      <c r="A122" s="10" t="s">
        <v>93</v>
      </c>
      <c r="B122" s="4" t="s">
        <v>33</v>
      </c>
      <c r="C122" s="4" t="s">
        <v>219</v>
      </c>
      <c r="D122" s="4" t="s">
        <v>220</v>
      </c>
      <c r="E122" s="4" t="s">
        <v>128</v>
      </c>
      <c r="F122" s="4" t="s">
        <v>245</v>
      </c>
      <c r="G122" s="4" t="s">
        <v>94</v>
      </c>
      <c r="H122" s="9">
        <f>H123</f>
        <v>0</v>
      </c>
      <c r="I122" s="9">
        <f t="shared" ref="I122:J122" si="50">I123</f>
        <v>0</v>
      </c>
      <c r="J122" s="9">
        <f t="shared" si="50"/>
        <v>0</v>
      </c>
    </row>
    <row r="123" spans="1:10" ht="48.95" hidden="1" customHeight="1" x14ac:dyDescent="0.2">
      <c r="A123" s="10" t="s">
        <v>95</v>
      </c>
      <c r="B123" s="4" t="s">
        <v>33</v>
      </c>
      <c r="C123" s="4" t="s">
        <v>219</v>
      </c>
      <c r="D123" s="4" t="s">
        <v>220</v>
      </c>
      <c r="E123" s="4" t="s">
        <v>128</v>
      </c>
      <c r="F123" s="4" t="s">
        <v>245</v>
      </c>
      <c r="G123" s="4" t="s">
        <v>96</v>
      </c>
      <c r="H123" s="9"/>
      <c r="I123" s="9"/>
      <c r="J123" s="9"/>
    </row>
    <row r="124" spans="1:10" ht="48.95" hidden="1" customHeight="1" x14ac:dyDescent="0.2">
      <c r="A124" s="10" t="s">
        <v>187</v>
      </c>
      <c r="B124" s="4" t="s">
        <v>33</v>
      </c>
      <c r="C124" s="4" t="s">
        <v>219</v>
      </c>
      <c r="D124" s="4" t="s">
        <v>220</v>
      </c>
      <c r="E124" s="4" t="s">
        <v>128</v>
      </c>
      <c r="F124" s="4" t="s">
        <v>246</v>
      </c>
      <c r="G124" s="11" t="s">
        <v>9</v>
      </c>
      <c r="H124" s="9">
        <f>H125</f>
        <v>0</v>
      </c>
      <c r="I124" s="9">
        <f t="shared" ref="I124:J124" si="51">I125</f>
        <v>0</v>
      </c>
      <c r="J124" s="9">
        <f t="shared" si="51"/>
        <v>0</v>
      </c>
    </row>
    <row r="125" spans="1:10" ht="64.5" hidden="1" customHeight="1" x14ac:dyDescent="0.2">
      <c r="A125" s="10" t="s">
        <v>57</v>
      </c>
      <c r="B125" s="4" t="s">
        <v>33</v>
      </c>
      <c r="C125" s="4" t="s">
        <v>219</v>
      </c>
      <c r="D125" s="4" t="s">
        <v>220</v>
      </c>
      <c r="E125" s="4" t="s">
        <v>128</v>
      </c>
      <c r="F125" s="4" t="s">
        <v>246</v>
      </c>
      <c r="G125" s="4" t="s">
        <v>58</v>
      </c>
      <c r="H125" s="9">
        <f>H126</f>
        <v>0</v>
      </c>
      <c r="I125" s="9">
        <f t="shared" ref="I125:J125" si="52">I126</f>
        <v>0</v>
      </c>
      <c r="J125" s="9">
        <f t="shared" si="52"/>
        <v>0</v>
      </c>
    </row>
    <row r="126" spans="1:10" ht="96.6" hidden="1" customHeight="1" x14ac:dyDescent="0.2">
      <c r="A126" s="10" t="s">
        <v>188</v>
      </c>
      <c r="B126" s="4" t="s">
        <v>33</v>
      </c>
      <c r="C126" s="4" t="s">
        <v>219</v>
      </c>
      <c r="D126" s="4" t="s">
        <v>220</v>
      </c>
      <c r="E126" s="4" t="s">
        <v>128</v>
      </c>
      <c r="F126" s="4" t="s">
        <v>246</v>
      </c>
      <c r="G126" s="4" t="s">
        <v>189</v>
      </c>
      <c r="H126" s="9"/>
      <c r="I126" s="9"/>
      <c r="J126" s="9"/>
    </row>
    <row r="127" spans="1:10" ht="96.6" hidden="1" customHeight="1" x14ac:dyDescent="0.2">
      <c r="A127" s="109" t="s">
        <v>726</v>
      </c>
      <c r="B127" s="4" t="s">
        <v>33</v>
      </c>
      <c r="C127" s="4" t="s">
        <v>219</v>
      </c>
      <c r="D127" s="4" t="s">
        <v>220</v>
      </c>
      <c r="E127" s="4" t="s">
        <v>128</v>
      </c>
      <c r="F127" s="4">
        <v>83350</v>
      </c>
      <c r="G127" s="4"/>
      <c r="H127" s="9">
        <f>H128</f>
        <v>0</v>
      </c>
      <c r="I127" s="9"/>
      <c r="J127" s="9"/>
    </row>
    <row r="128" spans="1:10" ht="72.75" hidden="1" customHeight="1" x14ac:dyDescent="0.2">
      <c r="A128" s="10" t="s">
        <v>42</v>
      </c>
      <c r="B128" s="4" t="s">
        <v>33</v>
      </c>
      <c r="C128" s="4" t="s">
        <v>219</v>
      </c>
      <c r="D128" s="4" t="s">
        <v>220</v>
      </c>
      <c r="E128" s="4" t="s">
        <v>128</v>
      </c>
      <c r="F128" s="4">
        <v>83350</v>
      </c>
      <c r="G128" s="4">
        <v>200</v>
      </c>
      <c r="H128" s="9">
        <f>H129</f>
        <v>0</v>
      </c>
      <c r="I128" s="9"/>
      <c r="J128" s="9"/>
    </row>
    <row r="129" spans="1:10" ht="63.75" hidden="1" customHeight="1" x14ac:dyDescent="0.2">
      <c r="A129" s="109" t="s">
        <v>44</v>
      </c>
      <c r="B129" s="4" t="s">
        <v>33</v>
      </c>
      <c r="C129" s="4" t="s">
        <v>219</v>
      </c>
      <c r="D129" s="4" t="s">
        <v>220</v>
      </c>
      <c r="E129" s="4" t="s">
        <v>128</v>
      </c>
      <c r="F129" s="4">
        <v>8350</v>
      </c>
      <c r="G129" s="4">
        <v>240</v>
      </c>
      <c r="H129" s="9"/>
      <c r="I129" s="9"/>
      <c r="J129" s="9"/>
    </row>
    <row r="130" spans="1:10" ht="32.25" hidden="1" customHeight="1" x14ac:dyDescent="0.2">
      <c r="A130" s="10" t="s">
        <v>46</v>
      </c>
      <c r="B130" s="4" t="s">
        <v>33</v>
      </c>
      <c r="C130" s="4" t="s">
        <v>219</v>
      </c>
      <c r="D130" s="4" t="s">
        <v>220</v>
      </c>
      <c r="E130" s="4" t="s">
        <v>128</v>
      </c>
      <c r="F130" s="4" t="s">
        <v>247</v>
      </c>
      <c r="G130" s="11" t="s">
        <v>9</v>
      </c>
      <c r="H130" s="9">
        <f>H131</f>
        <v>0</v>
      </c>
      <c r="I130" s="9">
        <f t="shared" ref="I130:J130" si="53">I131</f>
        <v>0</v>
      </c>
      <c r="J130" s="9">
        <f t="shared" si="53"/>
        <v>0</v>
      </c>
    </row>
    <row r="131" spans="1:10" ht="32.25" hidden="1" customHeight="1" x14ac:dyDescent="0.2">
      <c r="A131" s="10" t="s">
        <v>47</v>
      </c>
      <c r="B131" s="4" t="s">
        <v>33</v>
      </c>
      <c r="C131" s="4" t="s">
        <v>219</v>
      </c>
      <c r="D131" s="4" t="s">
        <v>220</v>
      </c>
      <c r="E131" s="4" t="s">
        <v>128</v>
      </c>
      <c r="F131" s="4" t="s">
        <v>247</v>
      </c>
      <c r="G131" s="4" t="s">
        <v>48</v>
      </c>
      <c r="H131" s="9">
        <f>H132</f>
        <v>0</v>
      </c>
      <c r="I131" s="9">
        <f t="shared" ref="I131:J131" si="54">I132</f>
        <v>0</v>
      </c>
      <c r="J131" s="9">
        <f t="shared" si="54"/>
        <v>0</v>
      </c>
    </row>
    <row r="132" spans="1:10" ht="32.25" hidden="1" customHeight="1" x14ac:dyDescent="0.2">
      <c r="A132" s="10" t="s">
        <v>49</v>
      </c>
      <c r="B132" s="4" t="s">
        <v>33</v>
      </c>
      <c r="C132" s="4" t="s">
        <v>219</v>
      </c>
      <c r="D132" s="4" t="s">
        <v>220</v>
      </c>
      <c r="E132" s="4" t="s">
        <v>128</v>
      </c>
      <c r="F132" s="4" t="s">
        <v>247</v>
      </c>
      <c r="G132" s="4" t="s">
        <v>50</v>
      </c>
      <c r="H132" s="9"/>
      <c r="I132" s="9"/>
      <c r="J132" s="9"/>
    </row>
    <row r="133" spans="1:10" ht="144.4" hidden="1" customHeight="1" x14ac:dyDescent="0.2">
      <c r="A133" s="10" t="s">
        <v>166</v>
      </c>
      <c r="B133" s="4" t="s">
        <v>33</v>
      </c>
      <c r="C133" s="4" t="s">
        <v>219</v>
      </c>
      <c r="D133" s="4" t="s">
        <v>220</v>
      </c>
      <c r="E133" s="4" t="s">
        <v>128</v>
      </c>
      <c r="F133" s="4" t="s">
        <v>248</v>
      </c>
      <c r="G133" s="11" t="s">
        <v>9</v>
      </c>
      <c r="H133" s="9">
        <f>H134</f>
        <v>0</v>
      </c>
      <c r="I133" s="9">
        <f t="shared" ref="I133:J133" si="55">I134</f>
        <v>0</v>
      </c>
      <c r="J133" s="9">
        <f t="shared" si="55"/>
        <v>0</v>
      </c>
    </row>
    <row r="134" spans="1:10" ht="24.75" hidden="1" customHeight="1" x14ac:dyDescent="0.2">
      <c r="A134" s="10" t="s">
        <v>121</v>
      </c>
      <c r="B134" s="4" t="s">
        <v>33</v>
      </c>
      <c r="C134" s="4" t="s">
        <v>219</v>
      </c>
      <c r="D134" s="4" t="s">
        <v>220</v>
      </c>
      <c r="E134" s="4" t="s">
        <v>128</v>
      </c>
      <c r="F134" s="4" t="s">
        <v>248</v>
      </c>
      <c r="G134" s="4" t="s">
        <v>122</v>
      </c>
      <c r="H134" s="9">
        <f>H135</f>
        <v>0</v>
      </c>
      <c r="I134" s="9">
        <f t="shared" ref="I134:J134" si="56">I135</f>
        <v>0</v>
      </c>
      <c r="J134" s="9">
        <f t="shared" si="56"/>
        <v>0</v>
      </c>
    </row>
    <row r="135" spans="1:10" ht="34.5" hidden="1" customHeight="1" x14ac:dyDescent="0.2">
      <c r="A135" s="10" t="s">
        <v>5</v>
      </c>
      <c r="B135" s="4" t="s">
        <v>33</v>
      </c>
      <c r="C135" s="4" t="s">
        <v>219</v>
      </c>
      <c r="D135" s="4" t="s">
        <v>220</v>
      </c>
      <c r="E135" s="4" t="s">
        <v>128</v>
      </c>
      <c r="F135" s="4" t="s">
        <v>248</v>
      </c>
      <c r="G135" s="4" t="s">
        <v>159</v>
      </c>
      <c r="H135" s="9"/>
      <c r="I135" s="9"/>
      <c r="J135" s="9"/>
    </row>
    <row r="136" spans="1:10" ht="305.25" customHeight="1" x14ac:dyDescent="0.2">
      <c r="A136" s="10" t="s">
        <v>158</v>
      </c>
      <c r="B136" s="4" t="s">
        <v>33</v>
      </c>
      <c r="C136" s="4" t="s">
        <v>219</v>
      </c>
      <c r="D136" s="4" t="s">
        <v>220</v>
      </c>
      <c r="E136" s="4" t="s">
        <v>128</v>
      </c>
      <c r="F136" s="4" t="s">
        <v>249</v>
      </c>
      <c r="G136" s="11" t="s">
        <v>9</v>
      </c>
      <c r="H136" s="9">
        <f>H137</f>
        <v>-57000</v>
      </c>
      <c r="I136" s="9">
        <f t="shared" ref="I136:J136" si="57">I137</f>
        <v>0</v>
      </c>
      <c r="J136" s="9">
        <f t="shared" si="57"/>
        <v>0</v>
      </c>
    </row>
    <row r="137" spans="1:10" ht="32.25" customHeight="1" x14ac:dyDescent="0.2">
      <c r="A137" s="10" t="s">
        <v>121</v>
      </c>
      <c r="B137" s="4" t="s">
        <v>33</v>
      </c>
      <c r="C137" s="4" t="s">
        <v>219</v>
      </c>
      <c r="D137" s="4" t="s">
        <v>220</v>
      </c>
      <c r="E137" s="4" t="s">
        <v>128</v>
      </c>
      <c r="F137" s="4" t="s">
        <v>249</v>
      </c>
      <c r="G137" s="4" t="s">
        <v>122</v>
      </c>
      <c r="H137" s="9">
        <f>H138</f>
        <v>-57000</v>
      </c>
      <c r="I137" s="9">
        <f t="shared" ref="I137:J137" si="58">I138</f>
        <v>0</v>
      </c>
      <c r="J137" s="9">
        <f t="shared" si="58"/>
        <v>0</v>
      </c>
    </row>
    <row r="138" spans="1:10" ht="24.75" customHeight="1" x14ac:dyDescent="0.2">
      <c r="A138" s="10" t="s">
        <v>5</v>
      </c>
      <c r="B138" s="4" t="s">
        <v>33</v>
      </c>
      <c r="C138" s="4" t="s">
        <v>219</v>
      </c>
      <c r="D138" s="4" t="s">
        <v>220</v>
      </c>
      <c r="E138" s="4" t="s">
        <v>128</v>
      </c>
      <c r="F138" s="4" t="s">
        <v>249</v>
      </c>
      <c r="G138" s="4" t="s">
        <v>159</v>
      </c>
      <c r="H138" s="9">
        <v>-57000</v>
      </c>
      <c r="I138" s="9"/>
      <c r="J138" s="9"/>
    </row>
    <row r="139" spans="1:10" ht="119.25" hidden="1" customHeight="1" x14ac:dyDescent="0.2">
      <c r="A139" s="10" t="s">
        <v>175</v>
      </c>
      <c r="B139" s="4" t="s">
        <v>33</v>
      </c>
      <c r="C139" s="4" t="s">
        <v>219</v>
      </c>
      <c r="D139" s="4" t="s">
        <v>220</v>
      </c>
      <c r="E139" s="4" t="s">
        <v>128</v>
      </c>
      <c r="F139" s="4" t="s">
        <v>250</v>
      </c>
      <c r="G139" s="11" t="s">
        <v>9</v>
      </c>
      <c r="H139" s="9">
        <f>H140</f>
        <v>0</v>
      </c>
      <c r="I139" s="9">
        <f t="shared" ref="I139:J139" si="59">I140</f>
        <v>0</v>
      </c>
      <c r="J139" s="9">
        <f t="shared" si="59"/>
        <v>0</v>
      </c>
    </row>
    <row r="140" spans="1:10" ht="64.5" hidden="1" customHeight="1" x14ac:dyDescent="0.2">
      <c r="A140" s="10" t="s">
        <v>57</v>
      </c>
      <c r="B140" s="4" t="s">
        <v>33</v>
      </c>
      <c r="C140" s="4" t="s">
        <v>219</v>
      </c>
      <c r="D140" s="4" t="s">
        <v>220</v>
      </c>
      <c r="E140" s="4" t="s">
        <v>128</v>
      </c>
      <c r="F140" s="4" t="s">
        <v>250</v>
      </c>
      <c r="G140" s="4" t="s">
        <v>58</v>
      </c>
      <c r="H140" s="9">
        <f>H141</f>
        <v>0</v>
      </c>
      <c r="I140" s="9">
        <f t="shared" ref="I140:J140" si="60">I141</f>
        <v>0</v>
      </c>
      <c r="J140" s="9">
        <f t="shared" si="60"/>
        <v>0</v>
      </c>
    </row>
    <row r="141" spans="1:10" ht="32.25" hidden="1" customHeight="1" x14ac:dyDescent="0.2">
      <c r="A141" s="10" t="s">
        <v>59</v>
      </c>
      <c r="B141" s="4" t="s">
        <v>33</v>
      </c>
      <c r="C141" s="4" t="s">
        <v>219</v>
      </c>
      <c r="D141" s="4" t="s">
        <v>220</v>
      </c>
      <c r="E141" s="4" t="s">
        <v>128</v>
      </c>
      <c r="F141" s="4" t="s">
        <v>250</v>
      </c>
      <c r="G141" s="4" t="s">
        <v>60</v>
      </c>
      <c r="H141" s="9"/>
      <c r="I141" s="9"/>
      <c r="J141" s="9"/>
    </row>
    <row r="142" spans="1:10" ht="159.94999999999999" hidden="1" customHeight="1" x14ac:dyDescent="0.2">
      <c r="A142" s="10" t="s">
        <v>176</v>
      </c>
      <c r="B142" s="4" t="s">
        <v>33</v>
      </c>
      <c r="C142" s="4" t="s">
        <v>219</v>
      </c>
      <c r="D142" s="4" t="s">
        <v>220</v>
      </c>
      <c r="E142" s="4" t="s">
        <v>128</v>
      </c>
      <c r="F142" s="4" t="s">
        <v>251</v>
      </c>
      <c r="G142" s="11" t="s">
        <v>9</v>
      </c>
      <c r="H142" s="9">
        <f>H143</f>
        <v>0</v>
      </c>
      <c r="I142" s="9">
        <f t="shared" ref="I142:J142" si="61">I143</f>
        <v>0</v>
      </c>
      <c r="J142" s="9">
        <f t="shared" si="61"/>
        <v>0</v>
      </c>
    </row>
    <row r="143" spans="1:10" ht="64.5" hidden="1" customHeight="1" x14ac:dyDescent="0.2">
      <c r="A143" s="10" t="s">
        <v>57</v>
      </c>
      <c r="B143" s="4" t="s">
        <v>33</v>
      </c>
      <c r="C143" s="4" t="s">
        <v>219</v>
      </c>
      <c r="D143" s="4" t="s">
        <v>220</v>
      </c>
      <c r="E143" s="4" t="s">
        <v>128</v>
      </c>
      <c r="F143" s="4" t="s">
        <v>251</v>
      </c>
      <c r="G143" s="4" t="s">
        <v>58</v>
      </c>
      <c r="H143" s="9">
        <f>H144</f>
        <v>0</v>
      </c>
      <c r="I143" s="9">
        <f t="shared" ref="I143:J143" si="62">I144</f>
        <v>0</v>
      </c>
      <c r="J143" s="9">
        <f t="shared" si="62"/>
        <v>0</v>
      </c>
    </row>
    <row r="144" spans="1:10" ht="32.25" hidden="1" customHeight="1" x14ac:dyDescent="0.2">
      <c r="A144" s="10" t="s">
        <v>59</v>
      </c>
      <c r="B144" s="4" t="s">
        <v>33</v>
      </c>
      <c r="C144" s="4" t="s">
        <v>219</v>
      </c>
      <c r="D144" s="4" t="s">
        <v>220</v>
      </c>
      <c r="E144" s="4" t="s">
        <v>128</v>
      </c>
      <c r="F144" s="4" t="s">
        <v>251</v>
      </c>
      <c r="G144" s="4" t="s">
        <v>60</v>
      </c>
      <c r="H144" s="9"/>
      <c r="I144" s="9"/>
      <c r="J144" s="9"/>
    </row>
    <row r="145" spans="1:10" ht="32.25" customHeight="1" x14ac:dyDescent="0.2">
      <c r="A145" s="109" t="s">
        <v>646</v>
      </c>
      <c r="B145" s="4" t="s">
        <v>33</v>
      </c>
      <c r="C145" s="4" t="s">
        <v>219</v>
      </c>
      <c r="D145" s="4" t="s">
        <v>812</v>
      </c>
      <c r="E145" s="4">
        <v>916</v>
      </c>
      <c r="F145" s="4">
        <v>55190</v>
      </c>
      <c r="G145" s="4"/>
      <c r="H145" s="9"/>
      <c r="I145" s="9">
        <f>I146</f>
        <v>5050506</v>
      </c>
      <c r="J145" s="9"/>
    </row>
    <row r="146" spans="1:10" ht="47.25" customHeight="1" x14ac:dyDescent="0.2">
      <c r="A146" s="10" t="s">
        <v>42</v>
      </c>
      <c r="B146" s="4" t="s">
        <v>33</v>
      </c>
      <c r="C146" s="4" t="s">
        <v>219</v>
      </c>
      <c r="D146" s="4" t="s">
        <v>812</v>
      </c>
      <c r="E146" s="4">
        <v>916</v>
      </c>
      <c r="F146" s="4">
        <v>55190</v>
      </c>
      <c r="G146" s="4">
        <v>200</v>
      </c>
      <c r="H146" s="9"/>
      <c r="I146" s="9">
        <f>I147</f>
        <v>5050506</v>
      </c>
      <c r="J146" s="9"/>
    </row>
    <row r="147" spans="1:10" ht="50.25" customHeight="1" x14ac:dyDescent="0.2">
      <c r="A147" s="10" t="s">
        <v>44</v>
      </c>
      <c r="B147" s="4" t="s">
        <v>33</v>
      </c>
      <c r="C147" s="4" t="s">
        <v>219</v>
      </c>
      <c r="D147" s="4" t="s">
        <v>812</v>
      </c>
      <c r="E147" s="4">
        <v>916</v>
      </c>
      <c r="F147" s="4">
        <v>55190</v>
      </c>
      <c r="G147" s="4">
        <v>240</v>
      </c>
      <c r="H147" s="9"/>
      <c r="I147" s="9">
        <v>5050506</v>
      </c>
      <c r="J147" s="9"/>
    </row>
    <row r="148" spans="1:10" ht="32.25" hidden="1" customHeight="1" x14ac:dyDescent="0.2">
      <c r="A148" s="109" t="s">
        <v>646</v>
      </c>
      <c r="B148" s="4" t="s">
        <v>33</v>
      </c>
      <c r="C148" s="4" t="s">
        <v>219</v>
      </c>
      <c r="D148" s="4" t="s">
        <v>733</v>
      </c>
      <c r="E148" s="4">
        <v>916</v>
      </c>
      <c r="F148" s="4">
        <v>55190</v>
      </c>
      <c r="G148" s="4"/>
      <c r="H148" s="9">
        <f>H149</f>
        <v>0</v>
      </c>
      <c r="I148" s="9"/>
      <c r="J148" s="9"/>
    </row>
    <row r="149" spans="1:10" ht="56.25" hidden="1" customHeight="1" x14ac:dyDescent="0.2">
      <c r="A149" s="10" t="s">
        <v>57</v>
      </c>
      <c r="B149" s="4" t="s">
        <v>33</v>
      </c>
      <c r="C149" s="4" t="s">
        <v>219</v>
      </c>
      <c r="D149" s="4" t="s">
        <v>733</v>
      </c>
      <c r="E149" s="4">
        <v>916</v>
      </c>
      <c r="F149" s="4">
        <v>55190</v>
      </c>
      <c r="G149" s="4">
        <v>600</v>
      </c>
      <c r="H149" s="9">
        <f>H150</f>
        <v>0</v>
      </c>
      <c r="I149" s="9"/>
      <c r="J149" s="9"/>
    </row>
    <row r="150" spans="1:10" ht="19.5" hidden="1" customHeight="1" x14ac:dyDescent="0.2">
      <c r="A150" s="109" t="s">
        <v>59</v>
      </c>
      <c r="B150" s="4" t="s">
        <v>33</v>
      </c>
      <c r="C150" s="4" t="s">
        <v>219</v>
      </c>
      <c r="D150" s="4" t="s">
        <v>733</v>
      </c>
      <c r="E150" s="4">
        <v>916</v>
      </c>
      <c r="F150" s="4">
        <v>55190</v>
      </c>
      <c r="G150" s="4">
        <v>610</v>
      </c>
      <c r="H150" s="9"/>
      <c r="I150" s="9"/>
      <c r="J150" s="9"/>
    </row>
    <row r="151" spans="1:10" ht="80.099999999999994" hidden="1" customHeight="1" x14ac:dyDescent="0.2">
      <c r="A151" s="10" t="s">
        <v>177</v>
      </c>
      <c r="B151" s="4" t="s">
        <v>33</v>
      </c>
      <c r="C151" s="4" t="s">
        <v>219</v>
      </c>
      <c r="D151" s="4" t="s">
        <v>220</v>
      </c>
      <c r="E151" s="4" t="s">
        <v>128</v>
      </c>
      <c r="F151" s="4" t="s">
        <v>252</v>
      </c>
      <c r="G151" s="11" t="s">
        <v>9</v>
      </c>
      <c r="H151" s="9">
        <f>H152</f>
        <v>0</v>
      </c>
      <c r="I151" s="9">
        <f t="shared" ref="I151:J151" si="63">I152</f>
        <v>0</v>
      </c>
      <c r="J151" s="9">
        <f t="shared" si="63"/>
        <v>0</v>
      </c>
    </row>
    <row r="152" spans="1:10" ht="48.95" hidden="1" customHeight="1" x14ac:dyDescent="0.2">
      <c r="A152" s="10" t="s">
        <v>42</v>
      </c>
      <c r="B152" s="4" t="s">
        <v>33</v>
      </c>
      <c r="C152" s="4" t="s">
        <v>219</v>
      </c>
      <c r="D152" s="4" t="s">
        <v>220</v>
      </c>
      <c r="E152" s="4" t="s">
        <v>128</v>
      </c>
      <c r="F152" s="4" t="s">
        <v>252</v>
      </c>
      <c r="G152" s="4" t="s">
        <v>43</v>
      </c>
      <c r="H152" s="9">
        <f>H153</f>
        <v>0</v>
      </c>
      <c r="I152" s="9">
        <f t="shared" ref="I152:J152" si="64">I153</f>
        <v>0</v>
      </c>
      <c r="J152" s="9">
        <f t="shared" si="64"/>
        <v>0</v>
      </c>
    </row>
    <row r="153" spans="1:10" ht="64.5" hidden="1" customHeight="1" x14ac:dyDescent="0.2">
      <c r="A153" s="10" t="s">
        <v>44</v>
      </c>
      <c r="B153" s="4" t="s">
        <v>33</v>
      </c>
      <c r="C153" s="4" t="s">
        <v>219</v>
      </c>
      <c r="D153" s="4" t="s">
        <v>220</v>
      </c>
      <c r="E153" s="4" t="s">
        <v>128</v>
      </c>
      <c r="F153" s="4" t="s">
        <v>252</v>
      </c>
      <c r="G153" s="4" t="s">
        <v>45</v>
      </c>
      <c r="H153" s="9"/>
      <c r="I153" s="9"/>
      <c r="J153" s="9"/>
    </row>
    <row r="154" spans="1:10" ht="32.25" customHeight="1" x14ac:dyDescent="0.2">
      <c r="A154" s="10" t="s">
        <v>193</v>
      </c>
      <c r="B154" s="4" t="s">
        <v>33</v>
      </c>
      <c r="C154" s="4" t="s">
        <v>219</v>
      </c>
      <c r="D154" s="4" t="s">
        <v>220</v>
      </c>
      <c r="E154" s="4" t="s">
        <v>128</v>
      </c>
      <c r="F154" s="4" t="s">
        <v>253</v>
      </c>
      <c r="G154" s="11" t="s">
        <v>9</v>
      </c>
      <c r="H154" s="9">
        <f>H155</f>
        <v>-193498.2</v>
      </c>
      <c r="I154" s="9">
        <f t="shared" ref="I154:J154" si="65">I155</f>
        <v>0</v>
      </c>
      <c r="J154" s="9">
        <f t="shared" si="65"/>
        <v>0</v>
      </c>
    </row>
    <row r="155" spans="1:10" ht="32.25" customHeight="1" x14ac:dyDescent="0.2">
      <c r="A155" s="10" t="s">
        <v>93</v>
      </c>
      <c r="B155" s="4" t="s">
        <v>33</v>
      </c>
      <c r="C155" s="4" t="s">
        <v>219</v>
      </c>
      <c r="D155" s="4" t="s">
        <v>220</v>
      </c>
      <c r="E155" s="4" t="s">
        <v>128</v>
      </c>
      <c r="F155" s="4" t="s">
        <v>253</v>
      </c>
      <c r="G155" s="4" t="s">
        <v>94</v>
      </c>
      <c r="H155" s="9">
        <f>H156</f>
        <v>-193498.2</v>
      </c>
      <c r="I155" s="9">
        <f t="shared" ref="I155:J155" si="66">I156</f>
        <v>0</v>
      </c>
      <c r="J155" s="9">
        <f t="shared" si="66"/>
        <v>0</v>
      </c>
    </row>
    <row r="156" spans="1:10" ht="48.95" customHeight="1" x14ac:dyDescent="0.2">
      <c r="A156" s="10" t="s">
        <v>95</v>
      </c>
      <c r="B156" s="4" t="s">
        <v>33</v>
      </c>
      <c r="C156" s="4" t="s">
        <v>219</v>
      </c>
      <c r="D156" s="4" t="s">
        <v>220</v>
      </c>
      <c r="E156" s="4" t="s">
        <v>128</v>
      </c>
      <c r="F156" s="4" t="s">
        <v>253</v>
      </c>
      <c r="G156" s="4" t="s">
        <v>96</v>
      </c>
      <c r="H156" s="9">
        <f>-138213-55285.2</f>
        <v>-193498.2</v>
      </c>
      <c r="I156" s="9"/>
      <c r="J156" s="9"/>
    </row>
    <row r="157" spans="1:10" ht="112.35" customHeight="1" x14ac:dyDescent="0.2">
      <c r="A157" s="10" t="s">
        <v>194</v>
      </c>
      <c r="B157" s="4" t="s">
        <v>33</v>
      </c>
      <c r="C157" s="4" t="s">
        <v>219</v>
      </c>
      <c r="D157" s="4" t="s">
        <v>220</v>
      </c>
      <c r="E157" s="4" t="s">
        <v>128</v>
      </c>
      <c r="F157" s="4" t="s">
        <v>254</v>
      </c>
      <c r="G157" s="11" t="s">
        <v>9</v>
      </c>
      <c r="H157" s="9">
        <f>H158</f>
        <v>1462310.45</v>
      </c>
      <c r="I157" s="9">
        <f t="shared" ref="I157:J157" si="67">I158</f>
        <v>0</v>
      </c>
      <c r="J157" s="9">
        <f t="shared" si="67"/>
        <v>0</v>
      </c>
    </row>
    <row r="158" spans="1:10" ht="48.95" customHeight="1" x14ac:dyDescent="0.2">
      <c r="A158" s="10" t="s">
        <v>195</v>
      </c>
      <c r="B158" s="4" t="s">
        <v>33</v>
      </c>
      <c r="C158" s="4" t="s">
        <v>219</v>
      </c>
      <c r="D158" s="4" t="s">
        <v>220</v>
      </c>
      <c r="E158" s="4" t="s">
        <v>128</v>
      </c>
      <c r="F158" s="4" t="s">
        <v>254</v>
      </c>
      <c r="G158" s="4" t="s">
        <v>196</v>
      </c>
      <c r="H158" s="9">
        <f>H159</f>
        <v>1462310.45</v>
      </c>
      <c r="I158" s="9">
        <f t="shared" ref="I158:J158" si="68">I159</f>
        <v>0</v>
      </c>
      <c r="J158" s="9">
        <f t="shared" si="68"/>
        <v>0</v>
      </c>
    </row>
    <row r="159" spans="1:10" ht="15" customHeight="1" x14ac:dyDescent="0.2">
      <c r="A159" s="10" t="s">
        <v>197</v>
      </c>
      <c r="B159" s="4" t="s">
        <v>33</v>
      </c>
      <c r="C159" s="4" t="s">
        <v>219</v>
      </c>
      <c r="D159" s="4" t="s">
        <v>220</v>
      </c>
      <c r="E159" s="4" t="s">
        <v>128</v>
      </c>
      <c r="F159" s="4" t="s">
        <v>254</v>
      </c>
      <c r="G159" s="4" t="s">
        <v>198</v>
      </c>
      <c r="H159" s="9">
        <v>1462310.45</v>
      </c>
      <c r="I159" s="9"/>
      <c r="J159" s="9"/>
    </row>
    <row r="160" spans="1:10" ht="51.75" customHeight="1" x14ac:dyDescent="0.2">
      <c r="A160" s="109" t="s">
        <v>660</v>
      </c>
      <c r="B160" s="4" t="s">
        <v>33</v>
      </c>
      <c r="C160" s="4" t="s">
        <v>219</v>
      </c>
      <c r="D160" s="4" t="s">
        <v>220</v>
      </c>
      <c r="E160" s="4" t="s">
        <v>128</v>
      </c>
      <c r="F160" s="4" t="s">
        <v>811</v>
      </c>
      <c r="G160" s="4"/>
      <c r="H160" s="9">
        <f>H161</f>
        <v>12765958</v>
      </c>
      <c r="I160" s="9"/>
      <c r="J160" s="9"/>
    </row>
    <row r="161" spans="1:10" ht="52.5" customHeight="1" x14ac:dyDescent="0.2">
      <c r="A161" s="109" t="s">
        <v>42</v>
      </c>
      <c r="B161" s="4" t="s">
        <v>33</v>
      </c>
      <c r="C161" s="4" t="s">
        <v>219</v>
      </c>
      <c r="D161" s="4" t="s">
        <v>220</v>
      </c>
      <c r="E161" s="4" t="s">
        <v>128</v>
      </c>
      <c r="F161" s="4" t="s">
        <v>811</v>
      </c>
      <c r="G161" s="4" t="s">
        <v>43</v>
      </c>
      <c r="H161" s="9">
        <f>H162</f>
        <v>12765958</v>
      </c>
      <c r="I161" s="9"/>
      <c r="J161" s="9"/>
    </row>
    <row r="162" spans="1:10" ht="52.5" customHeight="1" x14ac:dyDescent="0.2">
      <c r="A162" s="109" t="s">
        <v>44</v>
      </c>
      <c r="B162" s="4" t="s">
        <v>33</v>
      </c>
      <c r="C162" s="4" t="s">
        <v>219</v>
      </c>
      <c r="D162" s="4" t="s">
        <v>220</v>
      </c>
      <c r="E162" s="4" t="s">
        <v>128</v>
      </c>
      <c r="F162" s="4" t="s">
        <v>811</v>
      </c>
      <c r="G162" s="4" t="s">
        <v>45</v>
      </c>
      <c r="H162" s="9">
        <f>12000000+765958</f>
        <v>12765958</v>
      </c>
      <c r="I162" s="9"/>
      <c r="J162" s="9"/>
    </row>
    <row r="163" spans="1:10" ht="86.25" hidden="1" customHeight="1" x14ac:dyDescent="0.2">
      <c r="A163" s="10" t="s">
        <v>178</v>
      </c>
      <c r="B163" s="4" t="s">
        <v>33</v>
      </c>
      <c r="C163" s="4" t="s">
        <v>219</v>
      </c>
      <c r="D163" s="4" t="s">
        <v>220</v>
      </c>
      <c r="E163" s="4" t="s">
        <v>128</v>
      </c>
      <c r="F163" s="4" t="s">
        <v>255</v>
      </c>
      <c r="G163" s="11" t="s">
        <v>9</v>
      </c>
      <c r="H163" s="9">
        <f>H164</f>
        <v>0</v>
      </c>
      <c r="I163" s="9">
        <f t="shared" ref="I163:J163" si="69">I164</f>
        <v>0</v>
      </c>
      <c r="J163" s="9">
        <f t="shared" si="69"/>
        <v>0</v>
      </c>
    </row>
    <row r="164" spans="1:10" ht="48.95" hidden="1" customHeight="1" x14ac:dyDescent="0.2">
      <c r="A164" s="10" t="s">
        <v>42</v>
      </c>
      <c r="B164" s="4" t="s">
        <v>33</v>
      </c>
      <c r="C164" s="4" t="s">
        <v>219</v>
      </c>
      <c r="D164" s="4" t="s">
        <v>220</v>
      </c>
      <c r="E164" s="4" t="s">
        <v>128</v>
      </c>
      <c r="F164" s="4" t="s">
        <v>255</v>
      </c>
      <c r="G164" s="4" t="s">
        <v>43</v>
      </c>
      <c r="H164" s="9">
        <f>H165</f>
        <v>0</v>
      </c>
      <c r="I164" s="9">
        <f t="shared" ref="I164:J164" si="70">I165</f>
        <v>0</v>
      </c>
      <c r="J164" s="9">
        <f t="shared" si="70"/>
        <v>0</v>
      </c>
    </row>
    <row r="165" spans="1:10" ht="64.5" hidden="1" customHeight="1" x14ac:dyDescent="0.2">
      <c r="A165" s="10" t="s">
        <v>44</v>
      </c>
      <c r="B165" s="4" t="s">
        <v>33</v>
      </c>
      <c r="C165" s="4" t="s">
        <v>219</v>
      </c>
      <c r="D165" s="4" t="s">
        <v>220</v>
      </c>
      <c r="E165" s="4" t="s">
        <v>128</v>
      </c>
      <c r="F165" s="4" t="s">
        <v>255</v>
      </c>
      <c r="G165" s="4" t="s">
        <v>45</v>
      </c>
      <c r="H165" s="9"/>
      <c r="I165" s="9"/>
      <c r="J165" s="9"/>
    </row>
    <row r="166" spans="1:10" ht="64.5" customHeight="1" x14ac:dyDescent="0.2">
      <c r="A166" s="10" t="s">
        <v>160</v>
      </c>
      <c r="B166" s="4" t="s">
        <v>33</v>
      </c>
      <c r="C166" s="4" t="s">
        <v>219</v>
      </c>
      <c r="D166" s="4" t="s">
        <v>220</v>
      </c>
      <c r="E166" s="4" t="s">
        <v>128</v>
      </c>
      <c r="F166" s="4" t="s">
        <v>256</v>
      </c>
      <c r="G166" s="11" t="s">
        <v>9</v>
      </c>
      <c r="H166" s="9">
        <f>H167</f>
        <v>950000</v>
      </c>
      <c r="I166" s="9">
        <v>0</v>
      </c>
      <c r="J166" s="9">
        <v>0</v>
      </c>
    </row>
    <row r="167" spans="1:10" ht="25.5" customHeight="1" x14ac:dyDescent="0.2">
      <c r="A167" s="10" t="s">
        <v>121</v>
      </c>
      <c r="B167" s="4" t="s">
        <v>33</v>
      </c>
      <c r="C167" s="4" t="s">
        <v>219</v>
      </c>
      <c r="D167" s="4" t="s">
        <v>220</v>
      </c>
      <c r="E167" s="4" t="s">
        <v>128</v>
      </c>
      <c r="F167" s="4" t="s">
        <v>256</v>
      </c>
      <c r="G167" s="4" t="s">
        <v>122</v>
      </c>
      <c r="H167" s="9">
        <f>H168</f>
        <v>950000</v>
      </c>
      <c r="I167" s="9">
        <v>0</v>
      </c>
      <c r="J167" s="9">
        <v>0</v>
      </c>
    </row>
    <row r="168" spans="1:10" ht="24.75" customHeight="1" x14ac:dyDescent="0.2">
      <c r="A168" s="10" t="s">
        <v>5</v>
      </c>
      <c r="B168" s="4" t="s">
        <v>33</v>
      </c>
      <c r="C168" s="4" t="s">
        <v>219</v>
      </c>
      <c r="D168" s="4" t="s">
        <v>220</v>
      </c>
      <c r="E168" s="4" t="s">
        <v>128</v>
      </c>
      <c r="F168" s="4" t="s">
        <v>256</v>
      </c>
      <c r="G168" s="4" t="s">
        <v>159</v>
      </c>
      <c r="H168" s="9">
        <f>893000+57000</f>
        <v>950000</v>
      </c>
      <c r="I168" s="9"/>
      <c r="J168" s="9"/>
    </row>
    <row r="169" spans="1:10" ht="64.5" hidden="1" customHeight="1" x14ac:dyDescent="0.2">
      <c r="A169" s="10" t="s">
        <v>207</v>
      </c>
      <c r="B169" s="4" t="s">
        <v>33</v>
      </c>
      <c r="C169" s="4" t="s">
        <v>219</v>
      </c>
      <c r="D169" s="4" t="s">
        <v>220</v>
      </c>
      <c r="E169" s="4" t="s">
        <v>128</v>
      </c>
      <c r="F169" s="4" t="s">
        <v>257</v>
      </c>
      <c r="G169" s="11" t="s">
        <v>9</v>
      </c>
      <c r="H169" s="9">
        <f>H170</f>
        <v>0</v>
      </c>
      <c r="I169" s="9">
        <f t="shared" ref="I169:J169" si="71">I170</f>
        <v>0</v>
      </c>
      <c r="J169" s="9">
        <f t="shared" si="71"/>
        <v>0</v>
      </c>
    </row>
    <row r="170" spans="1:10" ht="48.95" hidden="1" customHeight="1" x14ac:dyDescent="0.2">
      <c r="A170" s="10" t="s">
        <v>195</v>
      </c>
      <c r="B170" s="4" t="s">
        <v>33</v>
      </c>
      <c r="C170" s="4" t="s">
        <v>219</v>
      </c>
      <c r="D170" s="4" t="s">
        <v>220</v>
      </c>
      <c r="E170" s="4" t="s">
        <v>128</v>
      </c>
      <c r="F170" s="4" t="s">
        <v>257</v>
      </c>
      <c r="G170" s="4" t="s">
        <v>196</v>
      </c>
      <c r="H170" s="9">
        <f>H171</f>
        <v>0</v>
      </c>
      <c r="I170" s="9">
        <f t="shared" ref="I170:J170" si="72">I171</f>
        <v>0</v>
      </c>
      <c r="J170" s="9">
        <f t="shared" si="72"/>
        <v>0</v>
      </c>
    </row>
    <row r="171" spans="1:10" ht="15" hidden="1" customHeight="1" x14ac:dyDescent="0.2">
      <c r="A171" s="10" t="s">
        <v>197</v>
      </c>
      <c r="B171" s="4" t="s">
        <v>33</v>
      </c>
      <c r="C171" s="4" t="s">
        <v>219</v>
      </c>
      <c r="D171" s="4" t="s">
        <v>220</v>
      </c>
      <c r="E171" s="4" t="s">
        <v>128</v>
      </c>
      <c r="F171" s="4" t="s">
        <v>257</v>
      </c>
      <c r="G171" s="4" t="s">
        <v>198</v>
      </c>
      <c r="H171" s="9"/>
      <c r="I171" s="9"/>
      <c r="J171" s="9"/>
    </row>
    <row r="172" spans="1:10" ht="32.25" hidden="1" customHeight="1" x14ac:dyDescent="0.2">
      <c r="A172" s="5" t="s">
        <v>258</v>
      </c>
      <c r="B172" s="6" t="s">
        <v>33</v>
      </c>
      <c r="C172" s="6" t="s">
        <v>219</v>
      </c>
      <c r="D172" s="6" t="s">
        <v>112</v>
      </c>
      <c r="E172" s="12" t="s">
        <v>9</v>
      </c>
      <c r="F172" s="12" t="s">
        <v>9</v>
      </c>
      <c r="G172" s="12" t="s">
        <v>9</v>
      </c>
      <c r="H172" s="8">
        <f>H173</f>
        <v>0</v>
      </c>
      <c r="I172" s="8">
        <f t="shared" ref="I172:J172" si="73">I173</f>
        <v>0</v>
      </c>
      <c r="J172" s="8">
        <f t="shared" si="73"/>
        <v>0</v>
      </c>
    </row>
    <row r="173" spans="1:10" ht="32.25" hidden="1" customHeight="1" x14ac:dyDescent="0.2">
      <c r="A173" s="5" t="s">
        <v>127</v>
      </c>
      <c r="B173" s="6" t="s">
        <v>33</v>
      </c>
      <c r="C173" s="6" t="s">
        <v>219</v>
      </c>
      <c r="D173" s="6" t="s">
        <v>112</v>
      </c>
      <c r="E173" s="6" t="s">
        <v>128</v>
      </c>
      <c r="F173" s="7" t="s">
        <v>9</v>
      </c>
      <c r="G173" s="7" t="s">
        <v>9</v>
      </c>
      <c r="H173" s="8">
        <f>H174+H177+H180+H183+H186</f>
        <v>0</v>
      </c>
      <c r="I173" s="8">
        <f t="shared" ref="I173:J173" si="74">I174+I177+I180+I183+I186</f>
        <v>0</v>
      </c>
      <c r="J173" s="8">
        <f t="shared" si="74"/>
        <v>0</v>
      </c>
    </row>
    <row r="174" spans="1:10" ht="48.95" hidden="1" customHeight="1" x14ac:dyDescent="0.2">
      <c r="A174" s="10" t="s">
        <v>200</v>
      </c>
      <c r="B174" s="4" t="s">
        <v>33</v>
      </c>
      <c r="C174" s="4" t="s">
        <v>219</v>
      </c>
      <c r="D174" s="4" t="s">
        <v>112</v>
      </c>
      <c r="E174" s="4" t="s">
        <v>128</v>
      </c>
      <c r="F174" s="4" t="s">
        <v>259</v>
      </c>
      <c r="G174" s="11" t="s">
        <v>9</v>
      </c>
      <c r="H174" s="9">
        <f>H175</f>
        <v>0</v>
      </c>
      <c r="I174" s="9">
        <f t="shared" ref="I174:J174" si="75">I175</f>
        <v>0</v>
      </c>
      <c r="J174" s="9">
        <f t="shared" si="75"/>
        <v>0</v>
      </c>
    </row>
    <row r="175" spans="1:10" ht="48.95" hidden="1" customHeight="1" x14ac:dyDescent="0.2">
      <c r="A175" s="10" t="s">
        <v>42</v>
      </c>
      <c r="B175" s="4" t="s">
        <v>33</v>
      </c>
      <c r="C175" s="4" t="s">
        <v>219</v>
      </c>
      <c r="D175" s="4" t="s">
        <v>112</v>
      </c>
      <c r="E175" s="4" t="s">
        <v>128</v>
      </c>
      <c r="F175" s="4" t="s">
        <v>259</v>
      </c>
      <c r="G175" s="4" t="s">
        <v>43</v>
      </c>
      <c r="H175" s="9">
        <f>H176</f>
        <v>0</v>
      </c>
      <c r="I175" s="9">
        <f t="shared" ref="I175:J175" si="76">I176</f>
        <v>0</v>
      </c>
      <c r="J175" s="9">
        <f t="shared" si="76"/>
        <v>0</v>
      </c>
    </row>
    <row r="176" spans="1:10" ht="64.5" hidden="1" customHeight="1" x14ac:dyDescent="0.2">
      <c r="A176" s="10" t="s">
        <v>44</v>
      </c>
      <c r="B176" s="4" t="s">
        <v>33</v>
      </c>
      <c r="C176" s="4" t="s">
        <v>219</v>
      </c>
      <c r="D176" s="4" t="s">
        <v>112</v>
      </c>
      <c r="E176" s="4" t="s">
        <v>128</v>
      </c>
      <c r="F176" s="4" t="s">
        <v>259</v>
      </c>
      <c r="G176" s="4" t="s">
        <v>45</v>
      </c>
      <c r="H176" s="9"/>
      <c r="I176" s="9"/>
      <c r="J176" s="9"/>
    </row>
    <row r="177" spans="1:10" ht="48.95" hidden="1" customHeight="1" x14ac:dyDescent="0.2">
      <c r="A177" s="10" t="s">
        <v>148</v>
      </c>
      <c r="B177" s="4" t="s">
        <v>33</v>
      </c>
      <c r="C177" s="4" t="s">
        <v>219</v>
      </c>
      <c r="D177" s="4" t="s">
        <v>112</v>
      </c>
      <c r="E177" s="4" t="s">
        <v>128</v>
      </c>
      <c r="F177" s="4" t="s">
        <v>260</v>
      </c>
      <c r="G177" s="11" t="s">
        <v>9</v>
      </c>
      <c r="H177" s="9">
        <f>H178</f>
        <v>0</v>
      </c>
      <c r="I177" s="9">
        <f t="shared" ref="I177:J177" si="77">I178</f>
        <v>0</v>
      </c>
      <c r="J177" s="9">
        <f t="shared" si="77"/>
        <v>0</v>
      </c>
    </row>
    <row r="178" spans="1:10" ht="48.95" hidden="1" customHeight="1" x14ac:dyDescent="0.2">
      <c r="A178" s="10" t="s">
        <v>42</v>
      </c>
      <c r="B178" s="4" t="s">
        <v>33</v>
      </c>
      <c r="C178" s="4" t="s">
        <v>219</v>
      </c>
      <c r="D178" s="4" t="s">
        <v>112</v>
      </c>
      <c r="E178" s="4" t="s">
        <v>128</v>
      </c>
      <c r="F178" s="4" t="s">
        <v>260</v>
      </c>
      <c r="G178" s="4" t="s">
        <v>43</v>
      </c>
      <c r="H178" s="9">
        <f>H179</f>
        <v>0</v>
      </c>
      <c r="I178" s="9">
        <f t="shared" ref="I178:J178" si="78">I179</f>
        <v>0</v>
      </c>
      <c r="J178" s="9">
        <f t="shared" si="78"/>
        <v>0</v>
      </c>
    </row>
    <row r="179" spans="1:10" ht="64.5" hidden="1" customHeight="1" x14ac:dyDescent="0.2">
      <c r="A179" s="10" t="s">
        <v>44</v>
      </c>
      <c r="B179" s="4" t="s">
        <v>33</v>
      </c>
      <c r="C179" s="4" t="s">
        <v>219</v>
      </c>
      <c r="D179" s="4" t="s">
        <v>112</v>
      </c>
      <c r="E179" s="4" t="s">
        <v>128</v>
      </c>
      <c r="F179" s="4" t="s">
        <v>260</v>
      </c>
      <c r="G179" s="4" t="s">
        <v>45</v>
      </c>
      <c r="H179" s="9"/>
      <c r="I179" s="9"/>
      <c r="J179" s="9"/>
    </row>
    <row r="180" spans="1:10" ht="127.9" hidden="1" customHeight="1" x14ac:dyDescent="0.2">
      <c r="A180" s="10" t="s">
        <v>149</v>
      </c>
      <c r="B180" s="4" t="s">
        <v>33</v>
      </c>
      <c r="C180" s="4" t="s">
        <v>219</v>
      </c>
      <c r="D180" s="4" t="s">
        <v>112</v>
      </c>
      <c r="E180" s="4" t="s">
        <v>128</v>
      </c>
      <c r="F180" s="4" t="s">
        <v>261</v>
      </c>
      <c r="G180" s="11" t="s">
        <v>9</v>
      </c>
      <c r="H180" s="9">
        <f>H181</f>
        <v>0</v>
      </c>
      <c r="I180" s="9">
        <f t="shared" ref="I180:J180" si="79">I181</f>
        <v>0</v>
      </c>
      <c r="J180" s="9">
        <f t="shared" si="79"/>
        <v>0</v>
      </c>
    </row>
    <row r="181" spans="1:10" ht="48.95" hidden="1" customHeight="1" x14ac:dyDescent="0.2">
      <c r="A181" s="10" t="s">
        <v>42</v>
      </c>
      <c r="B181" s="4" t="s">
        <v>33</v>
      </c>
      <c r="C181" s="4" t="s">
        <v>219</v>
      </c>
      <c r="D181" s="4" t="s">
        <v>112</v>
      </c>
      <c r="E181" s="4" t="s">
        <v>128</v>
      </c>
      <c r="F181" s="4" t="s">
        <v>261</v>
      </c>
      <c r="G181" s="4" t="s">
        <v>43</v>
      </c>
      <c r="H181" s="9">
        <f>H182</f>
        <v>0</v>
      </c>
      <c r="I181" s="9">
        <f t="shared" ref="I181:J181" si="80">I182</f>
        <v>0</v>
      </c>
      <c r="J181" s="9">
        <f t="shared" si="80"/>
        <v>0</v>
      </c>
    </row>
    <row r="182" spans="1:10" ht="64.5" hidden="1" customHeight="1" x14ac:dyDescent="0.2">
      <c r="A182" s="10" t="s">
        <v>44</v>
      </c>
      <c r="B182" s="4" t="s">
        <v>33</v>
      </c>
      <c r="C182" s="4" t="s">
        <v>219</v>
      </c>
      <c r="D182" s="4" t="s">
        <v>112</v>
      </c>
      <c r="E182" s="4" t="s">
        <v>128</v>
      </c>
      <c r="F182" s="4" t="s">
        <v>261</v>
      </c>
      <c r="G182" s="4" t="s">
        <v>45</v>
      </c>
      <c r="H182" s="9"/>
      <c r="I182" s="9"/>
      <c r="J182" s="9"/>
    </row>
    <row r="183" spans="1:10" ht="32.25" hidden="1" customHeight="1" x14ac:dyDescent="0.2">
      <c r="A183" s="10" t="s">
        <v>179</v>
      </c>
      <c r="B183" s="4" t="s">
        <v>33</v>
      </c>
      <c r="C183" s="4" t="s">
        <v>219</v>
      </c>
      <c r="D183" s="4" t="s">
        <v>112</v>
      </c>
      <c r="E183" s="4" t="s">
        <v>128</v>
      </c>
      <c r="F183" s="4" t="s">
        <v>262</v>
      </c>
      <c r="G183" s="11" t="s">
        <v>9</v>
      </c>
      <c r="H183" s="9">
        <f>H184</f>
        <v>0</v>
      </c>
      <c r="I183" s="9">
        <f t="shared" ref="I183:J183" si="81">I184</f>
        <v>0</v>
      </c>
      <c r="J183" s="9">
        <f t="shared" si="81"/>
        <v>0</v>
      </c>
    </row>
    <row r="184" spans="1:10" ht="48.95" hidden="1" customHeight="1" x14ac:dyDescent="0.2">
      <c r="A184" s="10" t="s">
        <v>42</v>
      </c>
      <c r="B184" s="4" t="s">
        <v>33</v>
      </c>
      <c r="C184" s="4" t="s">
        <v>219</v>
      </c>
      <c r="D184" s="4" t="s">
        <v>112</v>
      </c>
      <c r="E184" s="4" t="s">
        <v>128</v>
      </c>
      <c r="F184" s="4" t="s">
        <v>262</v>
      </c>
      <c r="G184" s="4" t="s">
        <v>43</v>
      </c>
      <c r="H184" s="9">
        <f>H185</f>
        <v>0</v>
      </c>
      <c r="I184" s="9">
        <f t="shared" ref="I184:J184" si="82">I185</f>
        <v>0</v>
      </c>
      <c r="J184" s="9">
        <f t="shared" si="82"/>
        <v>0</v>
      </c>
    </row>
    <row r="185" spans="1:10" ht="64.5" hidden="1" customHeight="1" x14ac:dyDescent="0.2">
      <c r="A185" s="10" t="s">
        <v>44</v>
      </c>
      <c r="B185" s="4" t="s">
        <v>33</v>
      </c>
      <c r="C185" s="4" t="s">
        <v>219</v>
      </c>
      <c r="D185" s="4" t="s">
        <v>112</v>
      </c>
      <c r="E185" s="4" t="s">
        <v>128</v>
      </c>
      <c r="F185" s="4" t="s">
        <v>262</v>
      </c>
      <c r="G185" s="4" t="s">
        <v>45</v>
      </c>
      <c r="H185" s="9"/>
      <c r="I185" s="9"/>
      <c r="J185" s="9"/>
    </row>
    <row r="186" spans="1:10" ht="32.25" hidden="1" customHeight="1" x14ac:dyDescent="0.2">
      <c r="A186" s="10" t="s">
        <v>201</v>
      </c>
      <c r="B186" s="4" t="s">
        <v>33</v>
      </c>
      <c r="C186" s="4" t="s">
        <v>219</v>
      </c>
      <c r="D186" s="4" t="s">
        <v>112</v>
      </c>
      <c r="E186" s="4" t="s">
        <v>128</v>
      </c>
      <c r="F186" s="4" t="s">
        <v>263</v>
      </c>
      <c r="G186" s="11" t="s">
        <v>9</v>
      </c>
      <c r="H186" s="9">
        <f>H187</f>
        <v>0</v>
      </c>
      <c r="I186" s="9">
        <f t="shared" ref="I186:J186" si="83">I187</f>
        <v>0</v>
      </c>
      <c r="J186" s="9">
        <f t="shared" si="83"/>
        <v>0</v>
      </c>
    </row>
    <row r="187" spans="1:10" ht="48.95" hidden="1" customHeight="1" x14ac:dyDescent="0.2">
      <c r="A187" s="10" t="s">
        <v>42</v>
      </c>
      <c r="B187" s="4" t="s">
        <v>33</v>
      </c>
      <c r="C187" s="4" t="s">
        <v>219</v>
      </c>
      <c r="D187" s="4" t="s">
        <v>112</v>
      </c>
      <c r="E187" s="4" t="s">
        <v>128</v>
      </c>
      <c r="F187" s="4" t="s">
        <v>263</v>
      </c>
      <c r="G187" s="4" t="s">
        <v>43</v>
      </c>
      <c r="H187" s="9">
        <f>H188</f>
        <v>0</v>
      </c>
      <c r="I187" s="9">
        <f t="shared" ref="I187:J187" si="84">I188</f>
        <v>0</v>
      </c>
      <c r="J187" s="9">
        <f t="shared" si="84"/>
        <v>0</v>
      </c>
    </row>
    <row r="188" spans="1:10" ht="64.5" hidden="1" customHeight="1" x14ac:dyDescent="0.2">
      <c r="A188" s="10" t="s">
        <v>44</v>
      </c>
      <c r="B188" s="4" t="s">
        <v>33</v>
      </c>
      <c r="C188" s="4" t="s">
        <v>219</v>
      </c>
      <c r="D188" s="4" t="s">
        <v>112</v>
      </c>
      <c r="E188" s="4" t="s">
        <v>128</v>
      </c>
      <c r="F188" s="4" t="s">
        <v>263</v>
      </c>
      <c r="G188" s="4" t="s">
        <v>45</v>
      </c>
      <c r="H188" s="9"/>
      <c r="I188" s="9"/>
      <c r="J188" s="9"/>
    </row>
    <row r="189" spans="1:10" ht="32.25" customHeight="1" x14ac:dyDescent="0.2">
      <c r="A189" s="5" t="s">
        <v>264</v>
      </c>
      <c r="B189" s="6" t="s">
        <v>40</v>
      </c>
      <c r="C189" s="12" t="s">
        <v>9</v>
      </c>
      <c r="D189" s="12" t="s">
        <v>9</v>
      </c>
      <c r="E189" s="12" t="s">
        <v>9</v>
      </c>
      <c r="F189" s="12" t="s">
        <v>9</v>
      </c>
      <c r="G189" s="12" t="s">
        <v>9</v>
      </c>
      <c r="H189" s="8">
        <f>H190+H261</f>
        <v>16850070</v>
      </c>
      <c r="I189" s="8">
        <f>I190+I261</f>
        <v>0</v>
      </c>
      <c r="J189" s="8">
        <f>J190+J261</f>
        <v>0</v>
      </c>
    </row>
    <row r="190" spans="1:10" ht="39" customHeight="1" x14ac:dyDescent="0.2">
      <c r="A190" s="5" t="s">
        <v>51</v>
      </c>
      <c r="B190" s="6" t="s">
        <v>40</v>
      </c>
      <c r="C190" s="6" t="s">
        <v>219</v>
      </c>
      <c r="D190" s="6" t="s">
        <v>220</v>
      </c>
      <c r="E190" s="6" t="s">
        <v>52</v>
      </c>
      <c r="F190" s="7" t="s">
        <v>9</v>
      </c>
      <c r="G190" s="7" t="s">
        <v>9</v>
      </c>
      <c r="H190" s="8">
        <f>H191+H194+H197+H200+H203+H206+H209+H212+H215+H218+H221+H230+H234+H243+H246+H249+H252+H255+H258+H237+H227+H240</f>
        <v>16850070</v>
      </c>
      <c r="I190" s="8">
        <f>I191+I194+I197+I200+I203+I206+I209+I212+I215+I218+I221+I230+I234+I243+I246+I249+I252+I255+I258+I237+I227</f>
        <v>0</v>
      </c>
      <c r="J190" s="8">
        <f>J191+J194+J197+J200+J203+J206+J209+J212+J215+J218+J221+J230+J234+J243+J246+J249+J252+J255+J258+J237+J227</f>
        <v>0</v>
      </c>
    </row>
    <row r="191" spans="1:10" ht="137.25" customHeight="1" x14ac:dyDescent="0.2">
      <c r="A191" s="10" t="s">
        <v>65</v>
      </c>
      <c r="B191" s="4" t="s">
        <v>40</v>
      </c>
      <c r="C191" s="4" t="s">
        <v>219</v>
      </c>
      <c r="D191" s="4" t="s">
        <v>220</v>
      </c>
      <c r="E191" s="4" t="s">
        <v>52</v>
      </c>
      <c r="F191" s="4" t="s">
        <v>265</v>
      </c>
      <c r="G191" s="11" t="s">
        <v>9</v>
      </c>
      <c r="H191" s="9">
        <f>H192</f>
        <v>11732424</v>
      </c>
      <c r="I191" s="9">
        <f t="shared" ref="I191:J191" si="85">I192</f>
        <v>0</v>
      </c>
      <c r="J191" s="9">
        <f t="shared" si="85"/>
        <v>0</v>
      </c>
    </row>
    <row r="192" spans="1:10" ht="64.5" customHeight="1" x14ac:dyDescent="0.2">
      <c r="A192" s="10" t="s">
        <v>57</v>
      </c>
      <c r="B192" s="4" t="s">
        <v>40</v>
      </c>
      <c r="C192" s="4" t="s">
        <v>219</v>
      </c>
      <c r="D192" s="4" t="s">
        <v>220</v>
      </c>
      <c r="E192" s="4" t="s">
        <v>52</v>
      </c>
      <c r="F192" s="4" t="s">
        <v>265</v>
      </c>
      <c r="G192" s="4" t="s">
        <v>58</v>
      </c>
      <c r="H192" s="9">
        <f>H193</f>
        <v>11732424</v>
      </c>
      <c r="I192" s="9">
        <f t="shared" ref="I192:J192" si="86">I193</f>
        <v>0</v>
      </c>
      <c r="J192" s="9">
        <f t="shared" si="86"/>
        <v>0</v>
      </c>
    </row>
    <row r="193" spans="1:10" ht="32.25" customHeight="1" x14ac:dyDescent="0.2">
      <c r="A193" s="10" t="s">
        <v>59</v>
      </c>
      <c r="B193" s="4" t="s">
        <v>40</v>
      </c>
      <c r="C193" s="4" t="s">
        <v>219</v>
      </c>
      <c r="D193" s="4" t="s">
        <v>220</v>
      </c>
      <c r="E193" s="4" t="s">
        <v>52</v>
      </c>
      <c r="F193" s="4" t="s">
        <v>265</v>
      </c>
      <c r="G193" s="4" t="s">
        <v>60</v>
      </c>
      <c r="H193" s="9">
        <v>11732424</v>
      </c>
      <c r="I193" s="9"/>
      <c r="J193" s="9"/>
    </row>
    <row r="194" spans="1:10" ht="364.5" hidden="1" customHeight="1" x14ac:dyDescent="0.2">
      <c r="A194" s="10" t="s">
        <v>56</v>
      </c>
      <c r="B194" s="4" t="s">
        <v>40</v>
      </c>
      <c r="C194" s="4" t="s">
        <v>219</v>
      </c>
      <c r="D194" s="4" t="s">
        <v>220</v>
      </c>
      <c r="E194" s="4" t="s">
        <v>52</v>
      </c>
      <c r="F194" s="4" t="s">
        <v>266</v>
      </c>
      <c r="G194" s="11" t="s">
        <v>9</v>
      </c>
      <c r="H194" s="9">
        <f>H195</f>
        <v>0</v>
      </c>
      <c r="I194" s="9">
        <f t="shared" ref="I194:J194" si="87">I195</f>
        <v>0</v>
      </c>
      <c r="J194" s="9">
        <f t="shared" si="87"/>
        <v>0</v>
      </c>
    </row>
    <row r="195" spans="1:10" ht="64.5" hidden="1" customHeight="1" x14ac:dyDescent="0.2">
      <c r="A195" s="10" t="s">
        <v>57</v>
      </c>
      <c r="B195" s="4" t="s">
        <v>40</v>
      </c>
      <c r="C195" s="4" t="s">
        <v>219</v>
      </c>
      <c r="D195" s="4" t="s">
        <v>220</v>
      </c>
      <c r="E195" s="4" t="s">
        <v>52</v>
      </c>
      <c r="F195" s="4" t="s">
        <v>266</v>
      </c>
      <c r="G195" s="4" t="s">
        <v>58</v>
      </c>
      <c r="H195" s="9">
        <f>H196</f>
        <v>0</v>
      </c>
      <c r="I195" s="9">
        <f t="shared" ref="I195:J195" si="88">I196</f>
        <v>0</v>
      </c>
      <c r="J195" s="9">
        <f t="shared" si="88"/>
        <v>0</v>
      </c>
    </row>
    <row r="196" spans="1:10" ht="32.25" hidden="1" customHeight="1" x14ac:dyDescent="0.2">
      <c r="A196" s="10" t="s">
        <v>59</v>
      </c>
      <c r="B196" s="4" t="s">
        <v>40</v>
      </c>
      <c r="C196" s="4" t="s">
        <v>219</v>
      </c>
      <c r="D196" s="4" t="s">
        <v>220</v>
      </c>
      <c r="E196" s="4" t="s">
        <v>52</v>
      </c>
      <c r="F196" s="4" t="s">
        <v>266</v>
      </c>
      <c r="G196" s="4" t="s">
        <v>60</v>
      </c>
      <c r="H196" s="9"/>
      <c r="I196" s="9"/>
      <c r="J196" s="9"/>
    </row>
    <row r="197" spans="1:10" ht="176.45" hidden="1" customHeight="1" x14ac:dyDescent="0.2">
      <c r="A197" s="10" t="s">
        <v>78</v>
      </c>
      <c r="B197" s="4" t="s">
        <v>40</v>
      </c>
      <c r="C197" s="4" t="s">
        <v>219</v>
      </c>
      <c r="D197" s="4" t="s">
        <v>220</v>
      </c>
      <c r="E197" s="4" t="s">
        <v>52</v>
      </c>
      <c r="F197" s="4" t="s">
        <v>267</v>
      </c>
      <c r="G197" s="11" t="s">
        <v>9</v>
      </c>
      <c r="H197" s="9">
        <f>H198</f>
        <v>0</v>
      </c>
      <c r="I197" s="9">
        <f t="shared" ref="I197:J197" si="89">I198</f>
        <v>0</v>
      </c>
      <c r="J197" s="9">
        <f t="shared" si="89"/>
        <v>0</v>
      </c>
    </row>
    <row r="198" spans="1:10" ht="64.5" hidden="1" customHeight="1" x14ac:dyDescent="0.2">
      <c r="A198" s="10" t="s">
        <v>57</v>
      </c>
      <c r="B198" s="4" t="s">
        <v>40</v>
      </c>
      <c r="C198" s="4" t="s">
        <v>219</v>
      </c>
      <c r="D198" s="4" t="s">
        <v>220</v>
      </c>
      <c r="E198" s="4" t="s">
        <v>52</v>
      </c>
      <c r="F198" s="4" t="s">
        <v>267</v>
      </c>
      <c r="G198" s="4" t="s">
        <v>58</v>
      </c>
      <c r="H198" s="9">
        <f>H199</f>
        <v>0</v>
      </c>
      <c r="I198" s="9">
        <f t="shared" ref="I198:J198" si="90">I199</f>
        <v>0</v>
      </c>
      <c r="J198" s="9">
        <f t="shared" si="90"/>
        <v>0</v>
      </c>
    </row>
    <row r="199" spans="1:10" ht="32.25" hidden="1" customHeight="1" x14ac:dyDescent="0.2">
      <c r="A199" s="10" t="s">
        <v>59</v>
      </c>
      <c r="B199" s="4" t="s">
        <v>40</v>
      </c>
      <c r="C199" s="4" t="s">
        <v>219</v>
      </c>
      <c r="D199" s="4" t="s">
        <v>220</v>
      </c>
      <c r="E199" s="4" t="s">
        <v>52</v>
      </c>
      <c r="F199" s="4" t="s">
        <v>267</v>
      </c>
      <c r="G199" s="4" t="s">
        <v>60</v>
      </c>
      <c r="H199" s="9"/>
      <c r="I199" s="9"/>
      <c r="J199" s="9"/>
    </row>
    <row r="200" spans="1:10" ht="96.6" customHeight="1" x14ac:dyDescent="0.2">
      <c r="A200" s="10" t="s">
        <v>92</v>
      </c>
      <c r="B200" s="4" t="s">
        <v>40</v>
      </c>
      <c r="C200" s="4" t="s">
        <v>219</v>
      </c>
      <c r="D200" s="4" t="s">
        <v>220</v>
      </c>
      <c r="E200" s="4" t="s">
        <v>52</v>
      </c>
      <c r="F200" s="4" t="s">
        <v>268</v>
      </c>
      <c r="G200" s="11" t="s">
        <v>9</v>
      </c>
      <c r="H200" s="9">
        <f>H201</f>
        <v>-865454</v>
      </c>
      <c r="I200" s="9">
        <f t="shared" ref="I200:J200" si="91">I201</f>
        <v>0</v>
      </c>
      <c r="J200" s="9">
        <f t="shared" si="91"/>
        <v>0</v>
      </c>
    </row>
    <row r="201" spans="1:10" ht="32.25" customHeight="1" x14ac:dyDescent="0.2">
      <c r="A201" s="10" t="s">
        <v>93</v>
      </c>
      <c r="B201" s="4" t="s">
        <v>40</v>
      </c>
      <c r="C201" s="4" t="s">
        <v>219</v>
      </c>
      <c r="D201" s="4" t="s">
        <v>220</v>
      </c>
      <c r="E201" s="4" t="s">
        <v>52</v>
      </c>
      <c r="F201" s="4" t="s">
        <v>268</v>
      </c>
      <c r="G201" s="4" t="s">
        <v>94</v>
      </c>
      <c r="H201" s="9">
        <f>H202</f>
        <v>-865454</v>
      </c>
      <c r="I201" s="9">
        <f t="shared" ref="I201:J201" si="92">I202</f>
        <v>0</v>
      </c>
      <c r="J201" s="9">
        <f t="shared" si="92"/>
        <v>0</v>
      </c>
    </row>
    <row r="202" spans="1:10" ht="48.95" customHeight="1" x14ac:dyDescent="0.2">
      <c r="A202" s="10" t="s">
        <v>95</v>
      </c>
      <c r="B202" s="4" t="s">
        <v>40</v>
      </c>
      <c r="C202" s="4" t="s">
        <v>219</v>
      </c>
      <c r="D202" s="4" t="s">
        <v>220</v>
      </c>
      <c r="E202" s="4" t="s">
        <v>52</v>
      </c>
      <c r="F202" s="4" t="s">
        <v>268</v>
      </c>
      <c r="G202" s="4" t="s">
        <v>96</v>
      </c>
      <c r="H202" s="9">
        <v>-865454</v>
      </c>
      <c r="I202" s="9"/>
      <c r="J202" s="9"/>
    </row>
    <row r="203" spans="1:10" ht="96.6" hidden="1" customHeight="1" x14ac:dyDescent="0.2">
      <c r="A203" s="10" t="s">
        <v>66</v>
      </c>
      <c r="B203" s="4" t="s">
        <v>40</v>
      </c>
      <c r="C203" s="4" t="s">
        <v>219</v>
      </c>
      <c r="D203" s="4" t="s">
        <v>220</v>
      </c>
      <c r="E203" s="4" t="s">
        <v>52</v>
      </c>
      <c r="F203" s="4" t="s">
        <v>269</v>
      </c>
      <c r="G203" s="11" t="s">
        <v>9</v>
      </c>
      <c r="H203" s="9">
        <f>H204</f>
        <v>0</v>
      </c>
      <c r="I203" s="9">
        <f t="shared" ref="I203:J203" si="93">I204</f>
        <v>0</v>
      </c>
      <c r="J203" s="9">
        <f t="shared" si="93"/>
        <v>0</v>
      </c>
    </row>
    <row r="204" spans="1:10" ht="64.5" hidden="1" customHeight="1" x14ac:dyDescent="0.2">
      <c r="A204" s="10" t="s">
        <v>57</v>
      </c>
      <c r="B204" s="4" t="s">
        <v>40</v>
      </c>
      <c r="C204" s="4" t="s">
        <v>219</v>
      </c>
      <c r="D204" s="4" t="s">
        <v>220</v>
      </c>
      <c r="E204" s="4" t="s">
        <v>52</v>
      </c>
      <c r="F204" s="4" t="s">
        <v>269</v>
      </c>
      <c r="G204" s="4" t="s">
        <v>58</v>
      </c>
      <c r="H204" s="9">
        <f>H205</f>
        <v>0</v>
      </c>
      <c r="I204" s="9">
        <f t="shared" ref="I204:J204" si="94">I205</f>
        <v>0</v>
      </c>
      <c r="J204" s="9">
        <f t="shared" si="94"/>
        <v>0</v>
      </c>
    </row>
    <row r="205" spans="1:10" ht="32.25" hidden="1" customHeight="1" x14ac:dyDescent="0.2">
      <c r="A205" s="10" t="s">
        <v>59</v>
      </c>
      <c r="B205" s="4" t="s">
        <v>40</v>
      </c>
      <c r="C205" s="4" t="s">
        <v>219</v>
      </c>
      <c r="D205" s="4" t="s">
        <v>220</v>
      </c>
      <c r="E205" s="4" t="s">
        <v>52</v>
      </c>
      <c r="F205" s="4" t="s">
        <v>269</v>
      </c>
      <c r="G205" s="4" t="s">
        <v>60</v>
      </c>
      <c r="H205" s="9"/>
      <c r="I205" s="9"/>
      <c r="J205" s="9"/>
    </row>
    <row r="206" spans="1:10" ht="48.95" hidden="1" customHeight="1" x14ac:dyDescent="0.2">
      <c r="A206" s="10" t="s">
        <v>41</v>
      </c>
      <c r="B206" s="4" t="s">
        <v>40</v>
      </c>
      <c r="C206" s="4" t="s">
        <v>219</v>
      </c>
      <c r="D206" s="4" t="s">
        <v>220</v>
      </c>
      <c r="E206" s="4" t="s">
        <v>52</v>
      </c>
      <c r="F206" s="4" t="s">
        <v>234</v>
      </c>
      <c r="G206" s="11" t="s">
        <v>9</v>
      </c>
      <c r="H206" s="9">
        <f>H207</f>
        <v>0</v>
      </c>
      <c r="I206" s="9">
        <f t="shared" ref="I206:J206" si="95">I207</f>
        <v>0</v>
      </c>
      <c r="J206" s="9">
        <f t="shared" si="95"/>
        <v>0</v>
      </c>
    </row>
    <row r="207" spans="1:10" ht="127.9" hidden="1" customHeight="1" x14ac:dyDescent="0.2">
      <c r="A207" s="10" t="s">
        <v>35</v>
      </c>
      <c r="B207" s="4" t="s">
        <v>40</v>
      </c>
      <c r="C207" s="4" t="s">
        <v>219</v>
      </c>
      <c r="D207" s="4" t="s">
        <v>220</v>
      </c>
      <c r="E207" s="4" t="s">
        <v>52</v>
      </c>
      <c r="F207" s="4" t="s">
        <v>234</v>
      </c>
      <c r="G207" s="4" t="s">
        <v>36</v>
      </c>
      <c r="H207" s="9">
        <f>H208</f>
        <v>0</v>
      </c>
      <c r="I207" s="9">
        <f t="shared" ref="I207:J207" si="96">I208</f>
        <v>0</v>
      </c>
      <c r="J207" s="9">
        <f t="shared" si="96"/>
        <v>0</v>
      </c>
    </row>
    <row r="208" spans="1:10" ht="48.95" hidden="1" customHeight="1" x14ac:dyDescent="0.2">
      <c r="A208" s="10" t="s">
        <v>37</v>
      </c>
      <c r="B208" s="4" t="s">
        <v>40</v>
      </c>
      <c r="C208" s="4" t="s">
        <v>219</v>
      </c>
      <c r="D208" s="4" t="s">
        <v>220</v>
      </c>
      <c r="E208" s="4" t="s">
        <v>52</v>
      </c>
      <c r="F208" s="4" t="s">
        <v>234</v>
      </c>
      <c r="G208" s="4" t="s">
        <v>38</v>
      </c>
      <c r="H208" s="9"/>
      <c r="I208" s="9"/>
      <c r="J208" s="9"/>
    </row>
    <row r="209" spans="1:10" ht="32.25" hidden="1" customHeight="1" x14ac:dyDescent="0.2">
      <c r="A209" s="10" t="s">
        <v>61</v>
      </c>
      <c r="B209" s="4" t="s">
        <v>40</v>
      </c>
      <c r="C209" s="4" t="s">
        <v>219</v>
      </c>
      <c r="D209" s="4" t="s">
        <v>220</v>
      </c>
      <c r="E209" s="4" t="s">
        <v>52</v>
      </c>
      <c r="F209" s="4" t="s">
        <v>270</v>
      </c>
      <c r="G209" s="11" t="s">
        <v>9</v>
      </c>
      <c r="H209" s="9">
        <f>H210</f>
        <v>0</v>
      </c>
      <c r="I209" s="9">
        <f t="shared" ref="I209:J209" si="97">I210</f>
        <v>0</v>
      </c>
      <c r="J209" s="9">
        <f t="shared" si="97"/>
        <v>0</v>
      </c>
    </row>
    <row r="210" spans="1:10" ht="64.5" hidden="1" customHeight="1" x14ac:dyDescent="0.2">
      <c r="A210" s="10" t="s">
        <v>57</v>
      </c>
      <c r="B210" s="4" t="s">
        <v>40</v>
      </c>
      <c r="C210" s="4" t="s">
        <v>219</v>
      </c>
      <c r="D210" s="4" t="s">
        <v>220</v>
      </c>
      <c r="E210" s="4" t="s">
        <v>52</v>
      </c>
      <c r="F210" s="4" t="s">
        <v>270</v>
      </c>
      <c r="G210" s="4" t="s">
        <v>58</v>
      </c>
      <c r="H210" s="9">
        <f>H211</f>
        <v>0</v>
      </c>
      <c r="I210" s="9">
        <f t="shared" ref="I210:J210" si="98">I211</f>
        <v>0</v>
      </c>
      <c r="J210" s="9">
        <f t="shared" si="98"/>
        <v>0</v>
      </c>
    </row>
    <row r="211" spans="1:10" ht="32.25" hidden="1" customHeight="1" x14ac:dyDescent="0.2">
      <c r="A211" s="10" t="s">
        <v>59</v>
      </c>
      <c r="B211" s="4" t="s">
        <v>40</v>
      </c>
      <c r="C211" s="4" t="s">
        <v>219</v>
      </c>
      <c r="D211" s="4" t="s">
        <v>220</v>
      </c>
      <c r="E211" s="4" t="s">
        <v>52</v>
      </c>
      <c r="F211" s="4" t="s">
        <v>270</v>
      </c>
      <c r="G211" s="4" t="s">
        <v>60</v>
      </c>
      <c r="H211" s="9"/>
      <c r="I211" s="9"/>
      <c r="J211" s="9"/>
    </row>
    <row r="212" spans="1:10" ht="27" customHeight="1" x14ac:dyDescent="0.2">
      <c r="A212" s="10" t="s">
        <v>67</v>
      </c>
      <c r="B212" s="4" t="s">
        <v>40</v>
      </c>
      <c r="C212" s="4" t="s">
        <v>219</v>
      </c>
      <c r="D212" s="4" t="s">
        <v>220</v>
      </c>
      <c r="E212" s="4" t="s">
        <v>52</v>
      </c>
      <c r="F212" s="4" t="s">
        <v>271</v>
      </c>
      <c r="G212" s="11" t="s">
        <v>9</v>
      </c>
      <c r="H212" s="9">
        <f>H213</f>
        <v>-381900</v>
      </c>
      <c r="I212" s="9">
        <f t="shared" ref="I212:J212" si="99">I213</f>
        <v>0</v>
      </c>
      <c r="J212" s="9">
        <f t="shared" si="99"/>
        <v>0</v>
      </c>
    </row>
    <row r="213" spans="1:10" ht="64.5" customHeight="1" x14ac:dyDescent="0.2">
      <c r="A213" s="10" t="s">
        <v>57</v>
      </c>
      <c r="B213" s="4" t="s">
        <v>40</v>
      </c>
      <c r="C213" s="4" t="s">
        <v>219</v>
      </c>
      <c r="D213" s="4" t="s">
        <v>220</v>
      </c>
      <c r="E213" s="4" t="s">
        <v>52</v>
      </c>
      <c r="F213" s="4" t="s">
        <v>271</v>
      </c>
      <c r="G213" s="4" t="s">
        <v>58</v>
      </c>
      <c r="H213" s="9">
        <f>H214</f>
        <v>-381900</v>
      </c>
      <c r="I213" s="9">
        <f t="shared" ref="I213:J213" si="100">I214</f>
        <v>0</v>
      </c>
      <c r="J213" s="9">
        <f t="shared" si="100"/>
        <v>0</v>
      </c>
    </row>
    <row r="214" spans="1:10" ht="32.25" customHeight="1" x14ac:dyDescent="0.2">
      <c r="A214" s="10" t="s">
        <v>59</v>
      </c>
      <c r="B214" s="4" t="s">
        <v>40</v>
      </c>
      <c r="C214" s="4" t="s">
        <v>219</v>
      </c>
      <c r="D214" s="4" t="s">
        <v>220</v>
      </c>
      <c r="E214" s="4" t="s">
        <v>52</v>
      </c>
      <c r="F214" s="4" t="s">
        <v>271</v>
      </c>
      <c r="G214" s="4" t="s">
        <v>60</v>
      </c>
      <c r="H214" s="9">
        <v>-381900</v>
      </c>
      <c r="I214" s="9"/>
      <c r="J214" s="9"/>
    </row>
    <row r="215" spans="1:10" ht="32.25" hidden="1" customHeight="1" x14ac:dyDescent="0.2">
      <c r="A215" s="10" t="s">
        <v>72</v>
      </c>
      <c r="B215" s="4" t="s">
        <v>40</v>
      </c>
      <c r="C215" s="4" t="s">
        <v>219</v>
      </c>
      <c r="D215" s="4" t="s">
        <v>220</v>
      </c>
      <c r="E215" s="4" t="s">
        <v>52</v>
      </c>
      <c r="F215" s="4" t="s">
        <v>272</v>
      </c>
      <c r="G215" s="11" t="s">
        <v>9</v>
      </c>
      <c r="H215" s="9">
        <f>H216</f>
        <v>0</v>
      </c>
      <c r="I215" s="9">
        <f t="shared" ref="I215:J215" si="101">I216</f>
        <v>0</v>
      </c>
      <c r="J215" s="9">
        <f t="shared" si="101"/>
        <v>0</v>
      </c>
    </row>
    <row r="216" spans="1:10" ht="54.75" hidden="1" customHeight="1" x14ac:dyDescent="0.2">
      <c r="A216" s="10" t="s">
        <v>57</v>
      </c>
      <c r="B216" s="4" t="s">
        <v>40</v>
      </c>
      <c r="C216" s="4" t="s">
        <v>219</v>
      </c>
      <c r="D216" s="4" t="s">
        <v>220</v>
      </c>
      <c r="E216" s="4" t="s">
        <v>52</v>
      </c>
      <c r="F216" s="4" t="s">
        <v>272</v>
      </c>
      <c r="G216" s="4" t="s">
        <v>58</v>
      </c>
      <c r="H216" s="9">
        <f>H217</f>
        <v>0</v>
      </c>
      <c r="I216" s="9">
        <f t="shared" ref="I216:J216" si="102">I217</f>
        <v>0</v>
      </c>
      <c r="J216" s="9">
        <f t="shared" si="102"/>
        <v>0</v>
      </c>
    </row>
    <row r="217" spans="1:10" ht="32.25" hidden="1" customHeight="1" x14ac:dyDescent="0.2">
      <c r="A217" s="10" t="s">
        <v>59</v>
      </c>
      <c r="B217" s="4" t="s">
        <v>40</v>
      </c>
      <c r="C217" s="4" t="s">
        <v>219</v>
      </c>
      <c r="D217" s="4" t="s">
        <v>220</v>
      </c>
      <c r="E217" s="4" t="s">
        <v>52</v>
      </c>
      <c r="F217" s="4" t="s">
        <v>272</v>
      </c>
      <c r="G217" s="4" t="s">
        <v>60</v>
      </c>
      <c r="H217" s="9"/>
      <c r="I217" s="9"/>
      <c r="J217" s="9"/>
    </row>
    <row r="218" spans="1:10" ht="32.25" hidden="1" customHeight="1" x14ac:dyDescent="0.2">
      <c r="A218" s="10" t="s">
        <v>79</v>
      </c>
      <c r="B218" s="4" t="s">
        <v>40</v>
      </c>
      <c r="C218" s="4" t="s">
        <v>219</v>
      </c>
      <c r="D218" s="4" t="s">
        <v>220</v>
      </c>
      <c r="E218" s="4" t="s">
        <v>52</v>
      </c>
      <c r="F218" s="4" t="s">
        <v>273</v>
      </c>
      <c r="G218" s="11" t="s">
        <v>9</v>
      </c>
      <c r="H218" s="9">
        <f>H219</f>
        <v>0</v>
      </c>
      <c r="I218" s="9">
        <f t="shared" ref="I218:J218" si="103">I219</f>
        <v>0</v>
      </c>
      <c r="J218" s="9">
        <f t="shared" si="103"/>
        <v>0</v>
      </c>
    </row>
    <row r="219" spans="1:10" ht="64.5" hidden="1" customHeight="1" x14ac:dyDescent="0.2">
      <c r="A219" s="10" t="s">
        <v>57</v>
      </c>
      <c r="B219" s="4" t="s">
        <v>40</v>
      </c>
      <c r="C219" s="4" t="s">
        <v>219</v>
      </c>
      <c r="D219" s="4" t="s">
        <v>220</v>
      </c>
      <c r="E219" s="4" t="s">
        <v>52</v>
      </c>
      <c r="F219" s="4" t="s">
        <v>273</v>
      </c>
      <c r="G219" s="4" t="s">
        <v>58</v>
      </c>
      <c r="H219" s="9">
        <f>H220</f>
        <v>0</v>
      </c>
      <c r="I219" s="9">
        <f t="shared" ref="I219:J219" si="104">I220</f>
        <v>0</v>
      </c>
      <c r="J219" s="9">
        <f t="shared" si="104"/>
        <v>0</v>
      </c>
    </row>
    <row r="220" spans="1:10" ht="32.25" hidden="1" customHeight="1" x14ac:dyDescent="0.2">
      <c r="A220" s="10" t="s">
        <v>59</v>
      </c>
      <c r="B220" s="4" t="s">
        <v>40</v>
      </c>
      <c r="C220" s="4" t="s">
        <v>219</v>
      </c>
      <c r="D220" s="4" t="s">
        <v>220</v>
      </c>
      <c r="E220" s="4" t="s">
        <v>52</v>
      </c>
      <c r="F220" s="4" t="s">
        <v>273</v>
      </c>
      <c r="G220" s="4" t="s">
        <v>60</v>
      </c>
      <c r="H220" s="9"/>
      <c r="I220" s="9"/>
      <c r="J220" s="9"/>
    </row>
    <row r="221" spans="1:10" ht="72" hidden="1" customHeight="1" x14ac:dyDescent="0.2">
      <c r="A221" s="10" t="s">
        <v>80</v>
      </c>
      <c r="B221" s="4" t="s">
        <v>40</v>
      </c>
      <c r="C221" s="4" t="s">
        <v>219</v>
      </c>
      <c r="D221" s="4" t="s">
        <v>220</v>
      </c>
      <c r="E221" s="4" t="s">
        <v>52</v>
      </c>
      <c r="F221" s="4" t="s">
        <v>274</v>
      </c>
      <c r="G221" s="11" t="s">
        <v>9</v>
      </c>
      <c r="H221" s="9">
        <f>H222+H225</f>
        <v>0</v>
      </c>
      <c r="I221" s="9">
        <f t="shared" ref="I221:J221" si="105">I222+I225</f>
        <v>0</v>
      </c>
      <c r="J221" s="9">
        <f t="shared" si="105"/>
        <v>0</v>
      </c>
    </row>
    <row r="222" spans="1:10" ht="127.9" hidden="1" customHeight="1" x14ac:dyDescent="0.2">
      <c r="A222" s="10" t="s">
        <v>35</v>
      </c>
      <c r="B222" s="4" t="s">
        <v>40</v>
      </c>
      <c r="C222" s="4" t="s">
        <v>219</v>
      </c>
      <c r="D222" s="4" t="s">
        <v>220</v>
      </c>
      <c r="E222" s="4" t="s">
        <v>52</v>
      </c>
      <c r="F222" s="4" t="s">
        <v>274</v>
      </c>
      <c r="G222" s="4" t="s">
        <v>36</v>
      </c>
      <c r="H222" s="9">
        <f>H223+H224</f>
        <v>0</v>
      </c>
      <c r="I222" s="9">
        <f t="shared" ref="I222:J222" si="106">I223+I224</f>
        <v>0</v>
      </c>
      <c r="J222" s="9">
        <f t="shared" si="106"/>
        <v>0</v>
      </c>
    </row>
    <row r="223" spans="1:10" ht="32.25" hidden="1" customHeight="1" x14ac:dyDescent="0.2">
      <c r="A223" s="10" t="s">
        <v>81</v>
      </c>
      <c r="B223" s="4" t="s">
        <v>40</v>
      </c>
      <c r="C223" s="4" t="s">
        <v>219</v>
      </c>
      <c r="D223" s="4" t="s">
        <v>220</v>
      </c>
      <c r="E223" s="4" t="s">
        <v>52</v>
      </c>
      <c r="F223" s="4" t="s">
        <v>274</v>
      </c>
      <c r="G223" s="4" t="s">
        <v>82</v>
      </c>
      <c r="H223" s="9"/>
      <c r="I223" s="9"/>
      <c r="J223" s="9"/>
    </row>
    <row r="224" spans="1:10" ht="48.95" hidden="1" customHeight="1" x14ac:dyDescent="0.2">
      <c r="A224" s="10" t="s">
        <v>37</v>
      </c>
      <c r="B224" s="4" t="s">
        <v>40</v>
      </c>
      <c r="C224" s="4" t="s">
        <v>219</v>
      </c>
      <c r="D224" s="4" t="s">
        <v>220</v>
      </c>
      <c r="E224" s="4" t="s">
        <v>52</v>
      </c>
      <c r="F224" s="4" t="s">
        <v>274</v>
      </c>
      <c r="G224" s="4" t="s">
        <v>38</v>
      </c>
      <c r="H224" s="9"/>
      <c r="I224" s="9"/>
      <c r="J224" s="9"/>
    </row>
    <row r="225" spans="1:10" ht="48.95" hidden="1" customHeight="1" x14ac:dyDescent="0.2">
      <c r="A225" s="10" t="s">
        <v>42</v>
      </c>
      <c r="B225" s="4" t="s">
        <v>40</v>
      </c>
      <c r="C225" s="4" t="s">
        <v>219</v>
      </c>
      <c r="D225" s="4" t="s">
        <v>220</v>
      </c>
      <c r="E225" s="4" t="s">
        <v>52</v>
      </c>
      <c r="F225" s="4" t="s">
        <v>274</v>
      </c>
      <c r="G225" s="4" t="s">
        <v>43</v>
      </c>
      <c r="H225" s="9">
        <f>H226</f>
        <v>0</v>
      </c>
      <c r="I225" s="9">
        <f t="shared" ref="I225:J225" si="107">I226</f>
        <v>0</v>
      </c>
      <c r="J225" s="9">
        <f t="shared" si="107"/>
        <v>0</v>
      </c>
    </row>
    <row r="226" spans="1:10" ht="64.5" hidden="1" customHeight="1" x14ac:dyDescent="0.2">
      <c r="A226" s="10" t="s">
        <v>44</v>
      </c>
      <c r="B226" s="4" t="s">
        <v>40</v>
      </c>
      <c r="C226" s="4" t="s">
        <v>219</v>
      </c>
      <c r="D226" s="4" t="s">
        <v>220</v>
      </c>
      <c r="E226" s="4" t="s">
        <v>52</v>
      </c>
      <c r="F226" s="4" t="s">
        <v>274</v>
      </c>
      <c r="G226" s="4" t="s">
        <v>45</v>
      </c>
      <c r="H226" s="9"/>
      <c r="I226" s="9"/>
      <c r="J226" s="9"/>
    </row>
    <row r="227" spans="1:10" ht="64.5" hidden="1" customHeight="1" x14ac:dyDescent="0.2">
      <c r="A227" s="109" t="s">
        <v>728</v>
      </c>
      <c r="B227" s="4" t="s">
        <v>40</v>
      </c>
      <c r="C227" s="4" t="s">
        <v>219</v>
      </c>
      <c r="D227" s="4" t="s">
        <v>220</v>
      </c>
      <c r="E227" s="4" t="s">
        <v>52</v>
      </c>
      <c r="F227" s="4">
        <v>82610</v>
      </c>
      <c r="G227" s="4"/>
      <c r="H227" s="9">
        <f>H228</f>
        <v>0</v>
      </c>
      <c r="I227" s="9"/>
      <c r="J227" s="9"/>
    </row>
    <row r="228" spans="1:10" ht="64.5" hidden="1" customHeight="1" x14ac:dyDescent="0.2">
      <c r="A228" s="10" t="s">
        <v>57</v>
      </c>
      <c r="B228" s="4" t="s">
        <v>40</v>
      </c>
      <c r="C228" s="4" t="s">
        <v>219</v>
      </c>
      <c r="D228" s="4" t="s">
        <v>220</v>
      </c>
      <c r="E228" s="4" t="s">
        <v>52</v>
      </c>
      <c r="F228" s="4">
        <v>82610</v>
      </c>
      <c r="G228" s="4">
        <v>600</v>
      </c>
      <c r="H228" s="9">
        <f>H229</f>
        <v>0</v>
      </c>
      <c r="I228" s="9"/>
      <c r="J228" s="9"/>
    </row>
    <row r="229" spans="1:10" ht="32.25" hidden="1" customHeight="1" x14ac:dyDescent="0.2">
      <c r="A229" s="109" t="s">
        <v>59</v>
      </c>
      <c r="B229" s="4" t="s">
        <v>40</v>
      </c>
      <c r="C229" s="4" t="s">
        <v>219</v>
      </c>
      <c r="D229" s="4" t="s">
        <v>220</v>
      </c>
      <c r="E229" s="4" t="s">
        <v>52</v>
      </c>
      <c r="F229" s="4">
        <v>82610</v>
      </c>
      <c r="G229" s="4">
        <v>610</v>
      </c>
      <c r="H229" s="9"/>
      <c r="I229" s="9"/>
      <c r="J229" s="9"/>
    </row>
    <row r="230" spans="1:10" ht="42.75" hidden="1" customHeight="1" x14ac:dyDescent="0.2">
      <c r="A230" s="10" t="s">
        <v>46</v>
      </c>
      <c r="B230" s="4" t="s">
        <v>40</v>
      </c>
      <c r="C230" s="4" t="s">
        <v>219</v>
      </c>
      <c r="D230" s="4" t="s">
        <v>220</v>
      </c>
      <c r="E230" s="4" t="s">
        <v>52</v>
      </c>
      <c r="F230" s="4" t="s">
        <v>247</v>
      </c>
      <c r="G230" s="11" t="s">
        <v>9</v>
      </c>
      <c r="H230" s="9">
        <f>H231</f>
        <v>0</v>
      </c>
      <c r="I230" s="9">
        <f t="shared" ref="I230:J230" si="108">I231</f>
        <v>0</v>
      </c>
      <c r="J230" s="9">
        <f t="shared" si="108"/>
        <v>0</v>
      </c>
    </row>
    <row r="231" spans="1:10" ht="25.5" hidden="1" customHeight="1" x14ac:dyDescent="0.2">
      <c r="A231" s="10" t="s">
        <v>47</v>
      </c>
      <c r="B231" s="4" t="s">
        <v>40</v>
      </c>
      <c r="C231" s="4" t="s">
        <v>219</v>
      </c>
      <c r="D231" s="4" t="s">
        <v>220</v>
      </c>
      <c r="E231" s="4" t="s">
        <v>52</v>
      </c>
      <c r="F231" s="4" t="s">
        <v>247</v>
      </c>
      <c r="G231" s="4" t="s">
        <v>48</v>
      </c>
      <c r="H231" s="9">
        <f>H233+H232</f>
        <v>0</v>
      </c>
      <c r="I231" s="9">
        <f t="shared" ref="I231:J231" si="109">I233</f>
        <v>0</v>
      </c>
      <c r="J231" s="9">
        <f t="shared" si="109"/>
        <v>0</v>
      </c>
    </row>
    <row r="232" spans="1:10" ht="25.5" hidden="1" customHeight="1" x14ac:dyDescent="0.2">
      <c r="A232" s="109" t="s">
        <v>735</v>
      </c>
      <c r="B232" s="4" t="s">
        <v>40</v>
      </c>
      <c r="C232" s="4" t="s">
        <v>219</v>
      </c>
      <c r="D232" s="4" t="s">
        <v>220</v>
      </c>
      <c r="E232" s="4" t="s">
        <v>52</v>
      </c>
      <c r="F232" s="4" t="s">
        <v>247</v>
      </c>
      <c r="G232" s="4">
        <v>830</v>
      </c>
      <c r="H232" s="9"/>
      <c r="I232" s="9"/>
      <c r="J232" s="9"/>
    </row>
    <row r="233" spans="1:10" ht="24" hidden="1" customHeight="1" x14ac:dyDescent="0.2">
      <c r="A233" s="10" t="s">
        <v>49</v>
      </c>
      <c r="B233" s="4" t="s">
        <v>40</v>
      </c>
      <c r="C233" s="4" t="s">
        <v>219</v>
      </c>
      <c r="D233" s="4" t="s">
        <v>220</v>
      </c>
      <c r="E233" s="4" t="s">
        <v>52</v>
      </c>
      <c r="F233" s="4" t="s">
        <v>247</v>
      </c>
      <c r="G233" s="4" t="s">
        <v>50</v>
      </c>
      <c r="H233" s="9"/>
      <c r="I233" s="9"/>
      <c r="J233" s="9"/>
    </row>
    <row r="234" spans="1:10" ht="96.6" hidden="1" customHeight="1" x14ac:dyDescent="0.2">
      <c r="A234" s="10" t="s">
        <v>68</v>
      </c>
      <c r="B234" s="4" t="s">
        <v>40</v>
      </c>
      <c r="C234" s="4" t="s">
        <v>219</v>
      </c>
      <c r="D234" s="4" t="s">
        <v>220</v>
      </c>
      <c r="E234" s="4" t="s">
        <v>52</v>
      </c>
      <c r="F234" s="4" t="s">
        <v>275</v>
      </c>
      <c r="G234" s="11" t="s">
        <v>9</v>
      </c>
      <c r="H234" s="9">
        <f>H235</f>
        <v>0</v>
      </c>
      <c r="I234" s="9">
        <f t="shared" ref="I234:J234" si="110">I235</f>
        <v>0</v>
      </c>
      <c r="J234" s="9">
        <f t="shared" si="110"/>
        <v>0</v>
      </c>
    </row>
    <row r="235" spans="1:10" ht="64.5" hidden="1" customHeight="1" x14ac:dyDescent="0.2">
      <c r="A235" s="10" t="s">
        <v>57</v>
      </c>
      <c r="B235" s="4" t="s">
        <v>40</v>
      </c>
      <c r="C235" s="4" t="s">
        <v>219</v>
      </c>
      <c r="D235" s="4" t="s">
        <v>220</v>
      </c>
      <c r="E235" s="4" t="s">
        <v>52</v>
      </c>
      <c r="F235" s="4" t="s">
        <v>275</v>
      </c>
      <c r="G235" s="4" t="s">
        <v>58</v>
      </c>
      <c r="H235" s="9">
        <f>H236</f>
        <v>0</v>
      </c>
      <c r="I235" s="9">
        <f t="shared" ref="I235:J235" si="111">I236</f>
        <v>0</v>
      </c>
      <c r="J235" s="9">
        <f t="shared" si="111"/>
        <v>0</v>
      </c>
    </row>
    <row r="236" spans="1:10" ht="32.25" hidden="1" customHeight="1" x14ac:dyDescent="0.2">
      <c r="A236" s="10" t="s">
        <v>59</v>
      </c>
      <c r="B236" s="4" t="s">
        <v>40</v>
      </c>
      <c r="C236" s="4" t="s">
        <v>219</v>
      </c>
      <c r="D236" s="4" t="s">
        <v>220</v>
      </c>
      <c r="E236" s="4" t="s">
        <v>52</v>
      </c>
      <c r="F236" s="4" t="s">
        <v>275</v>
      </c>
      <c r="G236" s="4" t="s">
        <v>60</v>
      </c>
      <c r="H236" s="9"/>
      <c r="I236" s="9"/>
      <c r="J236" s="9"/>
    </row>
    <row r="237" spans="1:10" ht="57" hidden="1" customHeight="1" x14ac:dyDescent="0.2">
      <c r="A237" s="10" t="s">
        <v>307</v>
      </c>
      <c r="B237" s="4" t="s">
        <v>40</v>
      </c>
      <c r="C237" s="4" t="s">
        <v>219</v>
      </c>
      <c r="D237" s="4" t="s">
        <v>734</v>
      </c>
      <c r="E237" s="4" t="s">
        <v>52</v>
      </c>
      <c r="F237" s="4" t="s">
        <v>308</v>
      </c>
      <c r="G237" s="4"/>
      <c r="H237" s="9">
        <f>H238</f>
        <v>0</v>
      </c>
      <c r="I237" s="9">
        <f>I238</f>
        <v>0</v>
      </c>
      <c r="J237" s="9"/>
    </row>
    <row r="238" spans="1:10" ht="83.25" hidden="1" customHeight="1" x14ac:dyDescent="0.2">
      <c r="A238" s="10" t="s">
        <v>57</v>
      </c>
      <c r="B238" s="4" t="s">
        <v>40</v>
      </c>
      <c r="C238" s="4" t="s">
        <v>219</v>
      </c>
      <c r="D238" s="4" t="s">
        <v>734</v>
      </c>
      <c r="E238" s="4" t="s">
        <v>52</v>
      </c>
      <c r="F238" s="4" t="s">
        <v>308</v>
      </c>
      <c r="G238" s="4">
        <v>600</v>
      </c>
      <c r="H238" s="9">
        <f>H239</f>
        <v>0</v>
      </c>
      <c r="I238" s="9">
        <f>I239</f>
        <v>0</v>
      </c>
      <c r="J238" s="9"/>
    </row>
    <row r="239" spans="1:10" ht="32.25" hidden="1" customHeight="1" x14ac:dyDescent="0.2">
      <c r="A239" s="10" t="s">
        <v>59</v>
      </c>
      <c r="B239" s="4" t="s">
        <v>40</v>
      </c>
      <c r="C239" s="4" t="s">
        <v>219</v>
      </c>
      <c r="D239" s="4" t="s">
        <v>734</v>
      </c>
      <c r="E239" s="4" t="s">
        <v>52</v>
      </c>
      <c r="F239" s="4" t="s">
        <v>308</v>
      </c>
      <c r="G239" s="4">
        <v>610</v>
      </c>
      <c r="H239" s="9"/>
      <c r="I239" s="9"/>
      <c r="J239" s="9"/>
    </row>
    <row r="240" spans="1:10" ht="54.75" customHeight="1" x14ac:dyDescent="0.2">
      <c r="A240" s="109" t="s">
        <v>744</v>
      </c>
      <c r="B240" s="4" t="s">
        <v>40</v>
      </c>
      <c r="C240" s="4">
        <v>0</v>
      </c>
      <c r="D240" s="4" t="s">
        <v>220</v>
      </c>
      <c r="E240" s="4" t="s">
        <v>52</v>
      </c>
      <c r="F240" s="4" t="s">
        <v>749</v>
      </c>
      <c r="G240" s="4"/>
      <c r="H240" s="9">
        <f>H241</f>
        <v>6365000</v>
      </c>
      <c r="I240" s="9"/>
      <c r="J240" s="9"/>
    </row>
    <row r="241" spans="1:10" ht="57" customHeight="1" x14ac:dyDescent="0.2">
      <c r="A241" s="10" t="s">
        <v>57</v>
      </c>
      <c r="B241" s="4" t="s">
        <v>40</v>
      </c>
      <c r="C241" s="4">
        <v>0</v>
      </c>
      <c r="D241" s="4" t="s">
        <v>220</v>
      </c>
      <c r="E241" s="4" t="s">
        <v>52</v>
      </c>
      <c r="F241" s="4" t="s">
        <v>749</v>
      </c>
      <c r="G241" s="4">
        <v>600</v>
      </c>
      <c r="H241" s="9">
        <f>H242</f>
        <v>6365000</v>
      </c>
      <c r="I241" s="9"/>
      <c r="J241" s="9"/>
    </row>
    <row r="242" spans="1:10" ht="32.25" customHeight="1" x14ac:dyDescent="0.2">
      <c r="A242" s="109" t="s">
        <v>59</v>
      </c>
      <c r="B242" s="4" t="s">
        <v>40</v>
      </c>
      <c r="C242" s="4">
        <v>0</v>
      </c>
      <c r="D242" s="4" t="s">
        <v>220</v>
      </c>
      <c r="E242" s="4" t="s">
        <v>52</v>
      </c>
      <c r="F242" s="4" t="s">
        <v>749</v>
      </c>
      <c r="G242" s="4">
        <v>610</v>
      </c>
      <c r="H242" s="9">
        <f>5983100+381900</f>
        <v>6365000</v>
      </c>
      <c r="I242" s="9"/>
      <c r="J242" s="9"/>
    </row>
    <row r="243" spans="1:10" ht="32.25" hidden="1" customHeight="1" x14ac:dyDescent="0.2">
      <c r="A243" s="10" t="s">
        <v>75</v>
      </c>
      <c r="B243" s="4" t="s">
        <v>40</v>
      </c>
      <c r="C243" s="4" t="s">
        <v>219</v>
      </c>
      <c r="D243" s="4" t="s">
        <v>220</v>
      </c>
      <c r="E243" s="4" t="s">
        <v>52</v>
      </c>
      <c r="F243" s="4" t="s">
        <v>276</v>
      </c>
      <c r="G243" s="11" t="s">
        <v>9</v>
      </c>
      <c r="H243" s="9">
        <f>H244</f>
        <v>0</v>
      </c>
      <c r="I243" s="9">
        <f t="shared" ref="I243:J243" si="112">I244</f>
        <v>0</v>
      </c>
      <c r="J243" s="9">
        <f t="shared" si="112"/>
        <v>0</v>
      </c>
    </row>
    <row r="244" spans="1:10" ht="64.5" hidden="1" customHeight="1" x14ac:dyDescent="0.2">
      <c r="A244" s="10" t="s">
        <v>57</v>
      </c>
      <c r="B244" s="4" t="s">
        <v>40</v>
      </c>
      <c r="C244" s="4" t="s">
        <v>219</v>
      </c>
      <c r="D244" s="4" t="s">
        <v>220</v>
      </c>
      <c r="E244" s="4" t="s">
        <v>52</v>
      </c>
      <c r="F244" s="4" t="s">
        <v>276</v>
      </c>
      <c r="G244" s="4" t="s">
        <v>58</v>
      </c>
      <c r="H244" s="9">
        <f>H245</f>
        <v>0</v>
      </c>
      <c r="I244" s="9">
        <f t="shared" ref="I244:J244" si="113">I245</f>
        <v>0</v>
      </c>
      <c r="J244" s="9">
        <f t="shared" si="113"/>
        <v>0</v>
      </c>
    </row>
    <row r="245" spans="1:10" ht="32.25" hidden="1" customHeight="1" x14ac:dyDescent="0.2">
      <c r="A245" s="10" t="s">
        <v>59</v>
      </c>
      <c r="B245" s="4" t="s">
        <v>40</v>
      </c>
      <c r="C245" s="4" t="s">
        <v>219</v>
      </c>
      <c r="D245" s="4" t="s">
        <v>220</v>
      </c>
      <c r="E245" s="4" t="s">
        <v>52</v>
      </c>
      <c r="F245" s="4" t="s">
        <v>276</v>
      </c>
      <c r="G245" s="4" t="s">
        <v>60</v>
      </c>
      <c r="H245" s="9"/>
      <c r="I245" s="9"/>
      <c r="J245" s="9"/>
    </row>
    <row r="246" spans="1:10" ht="48.95" hidden="1" customHeight="1" x14ac:dyDescent="0.2">
      <c r="A246" s="10" t="s">
        <v>62</v>
      </c>
      <c r="B246" s="4" t="s">
        <v>40</v>
      </c>
      <c r="C246" s="4" t="s">
        <v>219</v>
      </c>
      <c r="D246" s="4" t="s">
        <v>220</v>
      </c>
      <c r="E246" s="4" t="s">
        <v>52</v>
      </c>
      <c r="F246" s="4" t="s">
        <v>277</v>
      </c>
      <c r="G246" s="11" t="s">
        <v>9</v>
      </c>
      <c r="H246" s="9">
        <f>H247</f>
        <v>0</v>
      </c>
      <c r="I246" s="9">
        <v>0</v>
      </c>
      <c r="J246" s="9">
        <v>0</v>
      </c>
    </row>
    <row r="247" spans="1:10" ht="64.5" hidden="1" customHeight="1" x14ac:dyDescent="0.2">
      <c r="A247" s="10" t="s">
        <v>57</v>
      </c>
      <c r="B247" s="4" t="s">
        <v>40</v>
      </c>
      <c r="C247" s="4" t="s">
        <v>219</v>
      </c>
      <c r="D247" s="4" t="s">
        <v>220</v>
      </c>
      <c r="E247" s="4" t="s">
        <v>52</v>
      </c>
      <c r="F247" s="4" t="s">
        <v>277</v>
      </c>
      <c r="G247" s="4" t="s">
        <v>58</v>
      </c>
      <c r="H247" s="9">
        <f>H248</f>
        <v>0</v>
      </c>
      <c r="I247" s="9">
        <f t="shared" ref="I247:J247" si="114">I248</f>
        <v>0</v>
      </c>
      <c r="J247" s="9">
        <f t="shared" si="114"/>
        <v>0</v>
      </c>
    </row>
    <row r="248" spans="1:10" ht="32.25" hidden="1" customHeight="1" x14ac:dyDescent="0.2">
      <c r="A248" s="10" t="s">
        <v>59</v>
      </c>
      <c r="B248" s="4" t="s">
        <v>40</v>
      </c>
      <c r="C248" s="4" t="s">
        <v>219</v>
      </c>
      <c r="D248" s="4" t="s">
        <v>220</v>
      </c>
      <c r="E248" s="4" t="s">
        <v>52</v>
      </c>
      <c r="F248" s="4" t="s">
        <v>277</v>
      </c>
      <c r="G248" s="4" t="s">
        <v>60</v>
      </c>
      <c r="H248" s="9"/>
      <c r="I248" s="9"/>
      <c r="J248" s="9"/>
    </row>
    <row r="249" spans="1:10" ht="48.95" hidden="1" customHeight="1" x14ac:dyDescent="0.2">
      <c r="A249" s="10" t="s">
        <v>63</v>
      </c>
      <c r="B249" s="4" t="s">
        <v>40</v>
      </c>
      <c r="C249" s="4" t="s">
        <v>219</v>
      </c>
      <c r="D249" s="4" t="s">
        <v>220</v>
      </c>
      <c r="E249" s="4" t="s">
        <v>52</v>
      </c>
      <c r="F249" s="4" t="s">
        <v>278</v>
      </c>
      <c r="G249" s="11" t="s">
        <v>9</v>
      </c>
      <c r="H249" s="9">
        <f>H250</f>
        <v>0</v>
      </c>
      <c r="I249" s="9">
        <v>0</v>
      </c>
      <c r="J249" s="9">
        <v>0</v>
      </c>
    </row>
    <row r="250" spans="1:10" ht="64.5" hidden="1" customHeight="1" x14ac:dyDescent="0.2">
      <c r="A250" s="10" t="s">
        <v>57</v>
      </c>
      <c r="B250" s="4" t="s">
        <v>40</v>
      </c>
      <c r="C250" s="4" t="s">
        <v>219</v>
      </c>
      <c r="D250" s="4" t="s">
        <v>220</v>
      </c>
      <c r="E250" s="4" t="s">
        <v>52</v>
      </c>
      <c r="F250" s="4" t="s">
        <v>278</v>
      </c>
      <c r="G250" s="4" t="s">
        <v>58</v>
      </c>
      <c r="H250" s="9">
        <f>H251</f>
        <v>0</v>
      </c>
      <c r="I250" s="9">
        <f>I251</f>
        <v>0</v>
      </c>
      <c r="J250" s="9">
        <f>J251</f>
        <v>0</v>
      </c>
    </row>
    <row r="251" spans="1:10" ht="32.25" hidden="1" customHeight="1" x14ac:dyDescent="0.2">
      <c r="A251" s="10" t="s">
        <v>59</v>
      </c>
      <c r="B251" s="4" t="s">
        <v>40</v>
      </c>
      <c r="C251" s="4" t="s">
        <v>219</v>
      </c>
      <c r="D251" s="4" t="s">
        <v>220</v>
      </c>
      <c r="E251" s="4" t="s">
        <v>52</v>
      </c>
      <c r="F251" s="4" t="s">
        <v>278</v>
      </c>
      <c r="G251" s="4" t="s">
        <v>60</v>
      </c>
      <c r="H251" s="9"/>
      <c r="I251" s="9"/>
      <c r="J251" s="9"/>
    </row>
    <row r="252" spans="1:10" ht="96.6" hidden="1" customHeight="1" x14ac:dyDescent="0.2">
      <c r="A252" s="10" t="s">
        <v>69</v>
      </c>
      <c r="B252" s="4" t="s">
        <v>40</v>
      </c>
      <c r="C252" s="4" t="s">
        <v>219</v>
      </c>
      <c r="D252" s="4" t="s">
        <v>220</v>
      </c>
      <c r="E252" s="4" t="s">
        <v>52</v>
      </c>
      <c r="F252" s="4" t="s">
        <v>279</v>
      </c>
      <c r="G252" s="11" t="s">
        <v>9</v>
      </c>
      <c r="H252" s="9">
        <f>H253</f>
        <v>0</v>
      </c>
      <c r="I252" s="9">
        <f t="shared" ref="I252:J252" si="115">I253</f>
        <v>0</v>
      </c>
      <c r="J252" s="9">
        <f t="shared" si="115"/>
        <v>0</v>
      </c>
    </row>
    <row r="253" spans="1:10" ht="64.5" hidden="1" customHeight="1" x14ac:dyDescent="0.2">
      <c r="A253" s="10" t="s">
        <v>57</v>
      </c>
      <c r="B253" s="4" t="s">
        <v>40</v>
      </c>
      <c r="C253" s="4" t="s">
        <v>219</v>
      </c>
      <c r="D253" s="4" t="s">
        <v>220</v>
      </c>
      <c r="E253" s="4" t="s">
        <v>52</v>
      </c>
      <c r="F253" s="4" t="s">
        <v>279</v>
      </c>
      <c r="G253" s="4" t="s">
        <v>58</v>
      </c>
      <c r="H253" s="9">
        <f>H254</f>
        <v>0</v>
      </c>
      <c r="I253" s="9">
        <f t="shared" ref="I253:J253" si="116">I254</f>
        <v>0</v>
      </c>
      <c r="J253" s="9">
        <f t="shared" si="116"/>
        <v>0</v>
      </c>
    </row>
    <row r="254" spans="1:10" ht="32.25" hidden="1" customHeight="1" x14ac:dyDescent="0.2">
      <c r="A254" s="10" t="s">
        <v>59</v>
      </c>
      <c r="B254" s="4" t="s">
        <v>40</v>
      </c>
      <c r="C254" s="4" t="s">
        <v>219</v>
      </c>
      <c r="D254" s="4" t="s">
        <v>220</v>
      </c>
      <c r="E254" s="4" t="s">
        <v>52</v>
      </c>
      <c r="F254" s="4" t="s">
        <v>279</v>
      </c>
      <c r="G254" s="4" t="s">
        <v>60</v>
      </c>
      <c r="H254" s="9"/>
      <c r="I254" s="9"/>
      <c r="J254" s="9"/>
    </row>
    <row r="255" spans="1:10" ht="64.5" hidden="1" customHeight="1" x14ac:dyDescent="0.2">
      <c r="A255" s="10" t="s">
        <v>70</v>
      </c>
      <c r="B255" s="4" t="s">
        <v>40</v>
      </c>
      <c r="C255" s="4" t="s">
        <v>219</v>
      </c>
      <c r="D255" s="4" t="s">
        <v>220</v>
      </c>
      <c r="E255" s="4" t="s">
        <v>52</v>
      </c>
      <c r="F255" s="4" t="s">
        <v>280</v>
      </c>
      <c r="G255" s="11" t="s">
        <v>9</v>
      </c>
      <c r="H255" s="9">
        <f>H256</f>
        <v>0</v>
      </c>
      <c r="I255" s="9">
        <f t="shared" ref="I255:J255" si="117">I256</f>
        <v>0</v>
      </c>
      <c r="J255" s="9">
        <f t="shared" si="117"/>
        <v>0</v>
      </c>
    </row>
    <row r="256" spans="1:10" ht="64.5" hidden="1" customHeight="1" x14ac:dyDescent="0.2">
      <c r="A256" s="10" t="s">
        <v>57</v>
      </c>
      <c r="B256" s="4" t="s">
        <v>40</v>
      </c>
      <c r="C256" s="4" t="s">
        <v>219</v>
      </c>
      <c r="D256" s="4" t="s">
        <v>220</v>
      </c>
      <c r="E256" s="4" t="s">
        <v>52</v>
      </c>
      <c r="F256" s="4" t="s">
        <v>280</v>
      </c>
      <c r="G256" s="4" t="s">
        <v>58</v>
      </c>
      <c r="H256" s="9">
        <f>H257</f>
        <v>0</v>
      </c>
      <c r="I256" s="9">
        <f t="shared" ref="I256:J256" si="118">I257</f>
        <v>0</v>
      </c>
      <c r="J256" s="9">
        <f t="shared" si="118"/>
        <v>0</v>
      </c>
    </row>
    <row r="257" spans="1:10" ht="32.25" hidden="1" customHeight="1" x14ac:dyDescent="0.2">
      <c r="A257" s="10" t="s">
        <v>59</v>
      </c>
      <c r="B257" s="4" t="s">
        <v>40</v>
      </c>
      <c r="C257" s="4" t="s">
        <v>219</v>
      </c>
      <c r="D257" s="4" t="s">
        <v>220</v>
      </c>
      <c r="E257" s="4" t="s">
        <v>52</v>
      </c>
      <c r="F257" s="4" t="s">
        <v>280</v>
      </c>
      <c r="G257" s="4" t="s">
        <v>60</v>
      </c>
      <c r="H257" s="9"/>
      <c r="I257" s="9"/>
      <c r="J257" s="9"/>
    </row>
    <row r="258" spans="1:10" ht="66.75" hidden="1" customHeight="1" x14ac:dyDescent="0.2">
      <c r="A258" s="10" t="s">
        <v>73</v>
      </c>
      <c r="B258" s="4" t="s">
        <v>40</v>
      </c>
      <c r="C258" s="4" t="s">
        <v>219</v>
      </c>
      <c r="D258" s="4" t="s">
        <v>220</v>
      </c>
      <c r="E258" s="4" t="s">
        <v>52</v>
      </c>
      <c r="F258" s="4" t="s">
        <v>281</v>
      </c>
      <c r="G258" s="11" t="s">
        <v>9</v>
      </c>
      <c r="H258" s="9">
        <f>H259</f>
        <v>0</v>
      </c>
      <c r="I258" s="9">
        <f t="shared" ref="I258:J258" si="119">I259</f>
        <v>0</v>
      </c>
      <c r="J258" s="9">
        <f t="shared" si="119"/>
        <v>0</v>
      </c>
    </row>
    <row r="259" spans="1:10" ht="64.5" hidden="1" customHeight="1" x14ac:dyDescent="0.2">
      <c r="A259" s="10" t="s">
        <v>57</v>
      </c>
      <c r="B259" s="4" t="s">
        <v>40</v>
      </c>
      <c r="C259" s="4" t="s">
        <v>219</v>
      </c>
      <c r="D259" s="4" t="s">
        <v>220</v>
      </c>
      <c r="E259" s="4" t="s">
        <v>52</v>
      </c>
      <c r="F259" s="4" t="s">
        <v>281</v>
      </c>
      <c r="G259" s="4" t="s">
        <v>58</v>
      </c>
      <c r="H259" s="9">
        <f>H260</f>
        <v>0</v>
      </c>
      <c r="I259" s="9">
        <f t="shared" ref="I259:J259" si="120">I260</f>
        <v>0</v>
      </c>
      <c r="J259" s="9">
        <f t="shared" si="120"/>
        <v>0</v>
      </c>
    </row>
    <row r="260" spans="1:10" ht="21.75" hidden="1" customHeight="1" x14ac:dyDescent="0.2">
      <c r="A260" s="10" t="s">
        <v>59</v>
      </c>
      <c r="B260" s="4" t="s">
        <v>40</v>
      </c>
      <c r="C260" s="4" t="s">
        <v>219</v>
      </c>
      <c r="D260" s="4" t="s">
        <v>220</v>
      </c>
      <c r="E260" s="4" t="s">
        <v>52</v>
      </c>
      <c r="F260" s="4" t="s">
        <v>281</v>
      </c>
      <c r="G260" s="4" t="s">
        <v>60</v>
      </c>
      <c r="H260" s="9"/>
      <c r="I260" s="9">
        <v>0</v>
      </c>
      <c r="J260" s="9">
        <v>0</v>
      </c>
    </row>
    <row r="261" spans="1:10" ht="32.25" hidden="1" customHeight="1" x14ac:dyDescent="0.2">
      <c r="A261" s="5" t="s">
        <v>258</v>
      </c>
      <c r="B261" s="6" t="s">
        <v>40</v>
      </c>
      <c r="C261" s="6" t="s">
        <v>219</v>
      </c>
      <c r="D261" s="6" t="s">
        <v>112</v>
      </c>
      <c r="E261" s="12" t="s">
        <v>9</v>
      </c>
      <c r="F261" s="12" t="s">
        <v>9</v>
      </c>
      <c r="G261" s="12" t="s">
        <v>9</v>
      </c>
      <c r="H261" s="8">
        <f>H262</f>
        <v>0</v>
      </c>
      <c r="I261" s="8">
        <v>0</v>
      </c>
      <c r="J261" s="8">
        <v>0</v>
      </c>
    </row>
    <row r="262" spans="1:10" ht="48.95" hidden="1" customHeight="1" x14ac:dyDescent="0.2">
      <c r="A262" s="5" t="s">
        <v>51</v>
      </c>
      <c r="B262" s="6" t="s">
        <v>40</v>
      </c>
      <c r="C262" s="6" t="s">
        <v>219</v>
      </c>
      <c r="D262" s="6" t="s">
        <v>112</v>
      </c>
      <c r="E262" s="6" t="s">
        <v>52</v>
      </c>
      <c r="F262" s="7" t="s">
        <v>9</v>
      </c>
      <c r="G262" s="7" t="s">
        <v>9</v>
      </c>
      <c r="H262" s="8">
        <f>H263+H266+H269+H272+H275</f>
        <v>0</v>
      </c>
      <c r="I262" s="8">
        <v>0</v>
      </c>
      <c r="J262" s="8">
        <v>0</v>
      </c>
    </row>
    <row r="263" spans="1:10" ht="32.25" hidden="1" customHeight="1" x14ac:dyDescent="0.2">
      <c r="A263" s="10" t="s">
        <v>83</v>
      </c>
      <c r="B263" s="4" t="s">
        <v>40</v>
      </c>
      <c r="C263" s="4" t="s">
        <v>219</v>
      </c>
      <c r="D263" s="4" t="s">
        <v>112</v>
      </c>
      <c r="E263" s="4" t="s">
        <v>52</v>
      </c>
      <c r="F263" s="4" t="s">
        <v>282</v>
      </c>
      <c r="G263" s="11" t="s">
        <v>9</v>
      </c>
      <c r="H263" s="9">
        <f>H264</f>
        <v>0</v>
      </c>
      <c r="I263" s="9">
        <v>0</v>
      </c>
      <c r="J263" s="9">
        <v>0</v>
      </c>
    </row>
    <row r="264" spans="1:10" ht="64.5" hidden="1" customHeight="1" x14ac:dyDescent="0.2">
      <c r="A264" s="10" t="s">
        <v>57</v>
      </c>
      <c r="B264" s="4" t="s">
        <v>40</v>
      </c>
      <c r="C264" s="4" t="s">
        <v>219</v>
      </c>
      <c r="D264" s="4" t="s">
        <v>112</v>
      </c>
      <c r="E264" s="4" t="s">
        <v>52</v>
      </c>
      <c r="F264" s="4" t="s">
        <v>282</v>
      </c>
      <c r="G264" s="4" t="s">
        <v>58</v>
      </c>
      <c r="H264" s="9">
        <f>H265</f>
        <v>0</v>
      </c>
      <c r="I264" s="9">
        <v>0</v>
      </c>
      <c r="J264" s="9">
        <v>0</v>
      </c>
    </row>
    <row r="265" spans="1:10" ht="32.25" hidden="1" customHeight="1" x14ac:dyDescent="0.2">
      <c r="A265" s="10" t="s">
        <v>59</v>
      </c>
      <c r="B265" s="4" t="s">
        <v>40</v>
      </c>
      <c r="C265" s="4" t="s">
        <v>219</v>
      </c>
      <c r="D265" s="4" t="s">
        <v>112</v>
      </c>
      <c r="E265" s="4" t="s">
        <v>52</v>
      </c>
      <c r="F265" s="4" t="s">
        <v>282</v>
      </c>
      <c r="G265" s="4" t="s">
        <v>60</v>
      </c>
      <c r="H265" s="9"/>
      <c r="I265" s="9">
        <v>0</v>
      </c>
      <c r="J265" s="9">
        <v>0</v>
      </c>
    </row>
    <row r="266" spans="1:10" ht="48.95" hidden="1" customHeight="1" x14ac:dyDescent="0.2">
      <c r="A266" s="10" t="s">
        <v>84</v>
      </c>
      <c r="B266" s="4" t="s">
        <v>40</v>
      </c>
      <c r="C266" s="4" t="s">
        <v>219</v>
      </c>
      <c r="D266" s="4" t="s">
        <v>112</v>
      </c>
      <c r="E266" s="4" t="s">
        <v>52</v>
      </c>
      <c r="F266" s="4" t="s">
        <v>283</v>
      </c>
      <c r="G266" s="11" t="s">
        <v>9</v>
      </c>
      <c r="H266" s="9">
        <f>H267</f>
        <v>0</v>
      </c>
      <c r="I266" s="9">
        <v>0</v>
      </c>
      <c r="J266" s="9">
        <v>0</v>
      </c>
    </row>
    <row r="267" spans="1:10" ht="64.5" hidden="1" customHeight="1" x14ac:dyDescent="0.2">
      <c r="A267" s="10" t="s">
        <v>57</v>
      </c>
      <c r="B267" s="4" t="s">
        <v>40</v>
      </c>
      <c r="C267" s="4" t="s">
        <v>219</v>
      </c>
      <c r="D267" s="4" t="s">
        <v>112</v>
      </c>
      <c r="E267" s="4" t="s">
        <v>52</v>
      </c>
      <c r="F267" s="4" t="s">
        <v>283</v>
      </c>
      <c r="G267" s="4" t="s">
        <v>58</v>
      </c>
      <c r="H267" s="9">
        <f>H268</f>
        <v>0</v>
      </c>
      <c r="I267" s="9">
        <v>0</v>
      </c>
      <c r="J267" s="9">
        <v>0</v>
      </c>
    </row>
    <row r="268" spans="1:10" ht="32.25" hidden="1" customHeight="1" x14ac:dyDescent="0.2">
      <c r="A268" s="10" t="s">
        <v>59</v>
      </c>
      <c r="B268" s="4" t="s">
        <v>40</v>
      </c>
      <c r="C268" s="4" t="s">
        <v>219</v>
      </c>
      <c r="D268" s="4" t="s">
        <v>112</v>
      </c>
      <c r="E268" s="4" t="s">
        <v>52</v>
      </c>
      <c r="F268" s="4" t="s">
        <v>283</v>
      </c>
      <c r="G268" s="4" t="s">
        <v>60</v>
      </c>
      <c r="H268" s="9"/>
      <c r="I268" s="9">
        <v>0</v>
      </c>
      <c r="J268" s="9">
        <v>0</v>
      </c>
    </row>
    <row r="269" spans="1:10" ht="32.25" hidden="1" customHeight="1" x14ac:dyDescent="0.2">
      <c r="A269" s="10" t="s">
        <v>85</v>
      </c>
      <c r="B269" s="4" t="s">
        <v>40</v>
      </c>
      <c r="C269" s="4" t="s">
        <v>219</v>
      </c>
      <c r="D269" s="4" t="s">
        <v>112</v>
      </c>
      <c r="E269" s="4" t="s">
        <v>52</v>
      </c>
      <c r="F269" s="4" t="s">
        <v>284</v>
      </c>
      <c r="G269" s="11" t="s">
        <v>9</v>
      </c>
      <c r="H269" s="9">
        <f>H270</f>
        <v>0</v>
      </c>
      <c r="I269" s="9">
        <v>0</v>
      </c>
      <c r="J269" s="9">
        <v>0</v>
      </c>
    </row>
    <row r="270" spans="1:10" ht="64.5" hidden="1" customHeight="1" x14ac:dyDescent="0.2">
      <c r="A270" s="10" t="s">
        <v>57</v>
      </c>
      <c r="B270" s="4" t="s">
        <v>40</v>
      </c>
      <c r="C270" s="4" t="s">
        <v>219</v>
      </c>
      <c r="D270" s="4" t="s">
        <v>112</v>
      </c>
      <c r="E270" s="4" t="s">
        <v>52</v>
      </c>
      <c r="F270" s="4" t="s">
        <v>284</v>
      </c>
      <c r="G270" s="4" t="s">
        <v>58</v>
      </c>
      <c r="H270" s="9">
        <f>H271</f>
        <v>0</v>
      </c>
      <c r="I270" s="9">
        <v>0</v>
      </c>
      <c r="J270" s="9">
        <v>0</v>
      </c>
    </row>
    <row r="271" spans="1:10" ht="32.25" hidden="1" customHeight="1" x14ac:dyDescent="0.2">
      <c r="A271" s="10" t="s">
        <v>59</v>
      </c>
      <c r="B271" s="4" t="s">
        <v>40</v>
      </c>
      <c r="C271" s="4" t="s">
        <v>219</v>
      </c>
      <c r="D271" s="4" t="s">
        <v>112</v>
      </c>
      <c r="E271" s="4" t="s">
        <v>52</v>
      </c>
      <c r="F271" s="4" t="s">
        <v>284</v>
      </c>
      <c r="G271" s="4" t="s">
        <v>60</v>
      </c>
      <c r="H271" s="9"/>
      <c r="I271" s="9">
        <v>0</v>
      </c>
      <c r="J271" s="9">
        <v>0</v>
      </c>
    </row>
    <row r="272" spans="1:10" ht="64.5" hidden="1" customHeight="1" x14ac:dyDescent="0.2">
      <c r="A272" s="10" t="s">
        <v>86</v>
      </c>
      <c r="B272" s="4" t="s">
        <v>40</v>
      </c>
      <c r="C272" s="4" t="s">
        <v>219</v>
      </c>
      <c r="D272" s="4" t="s">
        <v>112</v>
      </c>
      <c r="E272" s="4" t="s">
        <v>52</v>
      </c>
      <c r="F272" s="4" t="s">
        <v>285</v>
      </c>
      <c r="G272" s="11" t="s">
        <v>9</v>
      </c>
      <c r="H272" s="9">
        <f>H273</f>
        <v>0</v>
      </c>
      <c r="I272" s="9">
        <v>0</v>
      </c>
      <c r="J272" s="9">
        <v>0</v>
      </c>
    </row>
    <row r="273" spans="1:10" ht="64.5" hidden="1" customHeight="1" x14ac:dyDescent="0.2">
      <c r="A273" s="10" t="s">
        <v>57</v>
      </c>
      <c r="B273" s="4" t="s">
        <v>40</v>
      </c>
      <c r="C273" s="4" t="s">
        <v>219</v>
      </c>
      <c r="D273" s="4" t="s">
        <v>112</v>
      </c>
      <c r="E273" s="4" t="s">
        <v>52</v>
      </c>
      <c r="F273" s="4" t="s">
        <v>285</v>
      </c>
      <c r="G273" s="4" t="s">
        <v>58</v>
      </c>
      <c r="H273" s="9">
        <f>H274</f>
        <v>0</v>
      </c>
      <c r="I273" s="9">
        <v>0</v>
      </c>
      <c r="J273" s="9">
        <v>0</v>
      </c>
    </row>
    <row r="274" spans="1:10" ht="32.25" hidden="1" customHeight="1" x14ac:dyDescent="0.2">
      <c r="A274" s="10" t="s">
        <v>59</v>
      </c>
      <c r="B274" s="4" t="s">
        <v>40</v>
      </c>
      <c r="C274" s="4" t="s">
        <v>219</v>
      </c>
      <c r="D274" s="4" t="s">
        <v>112</v>
      </c>
      <c r="E274" s="4" t="s">
        <v>52</v>
      </c>
      <c r="F274" s="4" t="s">
        <v>285</v>
      </c>
      <c r="G274" s="4" t="s">
        <v>60</v>
      </c>
      <c r="H274" s="9"/>
      <c r="I274" s="9">
        <v>0</v>
      </c>
      <c r="J274" s="9">
        <v>0</v>
      </c>
    </row>
    <row r="275" spans="1:10" ht="64.5" hidden="1" customHeight="1" x14ac:dyDescent="0.2">
      <c r="A275" s="10" t="s">
        <v>87</v>
      </c>
      <c r="B275" s="4" t="s">
        <v>40</v>
      </c>
      <c r="C275" s="4" t="s">
        <v>219</v>
      </c>
      <c r="D275" s="4" t="s">
        <v>112</v>
      </c>
      <c r="E275" s="4" t="s">
        <v>52</v>
      </c>
      <c r="F275" s="4" t="s">
        <v>286</v>
      </c>
      <c r="G275" s="11" t="s">
        <v>9</v>
      </c>
      <c r="H275" s="9">
        <f>H276</f>
        <v>0</v>
      </c>
      <c r="I275" s="9">
        <v>0</v>
      </c>
      <c r="J275" s="9">
        <v>0</v>
      </c>
    </row>
    <row r="276" spans="1:10" ht="64.5" hidden="1" customHeight="1" x14ac:dyDescent="0.2">
      <c r="A276" s="10" t="s">
        <v>57</v>
      </c>
      <c r="B276" s="4" t="s">
        <v>40</v>
      </c>
      <c r="C276" s="4" t="s">
        <v>219</v>
      </c>
      <c r="D276" s="4" t="s">
        <v>112</v>
      </c>
      <c r="E276" s="4" t="s">
        <v>52</v>
      </c>
      <c r="F276" s="4" t="s">
        <v>286</v>
      </c>
      <c r="G276" s="4" t="s">
        <v>58</v>
      </c>
      <c r="H276" s="9">
        <f>H277</f>
        <v>0</v>
      </c>
      <c r="I276" s="9">
        <v>0</v>
      </c>
      <c r="J276" s="9">
        <v>0</v>
      </c>
    </row>
    <row r="277" spans="1:10" ht="32.25" hidden="1" customHeight="1" x14ac:dyDescent="0.2">
      <c r="A277" s="10" t="s">
        <v>59</v>
      </c>
      <c r="B277" s="4" t="s">
        <v>40</v>
      </c>
      <c r="C277" s="4" t="s">
        <v>219</v>
      </c>
      <c r="D277" s="4" t="s">
        <v>112</v>
      </c>
      <c r="E277" s="4" t="s">
        <v>52</v>
      </c>
      <c r="F277" s="4" t="s">
        <v>286</v>
      </c>
      <c r="G277" s="4" t="s">
        <v>60</v>
      </c>
      <c r="H277" s="9"/>
      <c r="I277" s="9">
        <v>0</v>
      </c>
      <c r="J277" s="9">
        <v>0</v>
      </c>
    </row>
    <row r="278" spans="1:10" ht="48.95" hidden="1" customHeight="1" x14ac:dyDescent="0.2">
      <c r="A278" s="5" t="s">
        <v>287</v>
      </c>
      <c r="B278" s="6" t="s">
        <v>91</v>
      </c>
      <c r="C278" s="12" t="s">
        <v>9</v>
      </c>
      <c r="D278" s="12" t="s">
        <v>9</v>
      </c>
      <c r="E278" s="12" t="s">
        <v>9</v>
      </c>
      <c r="F278" s="12" t="s">
        <v>9</v>
      </c>
      <c r="G278" s="12" t="s">
        <v>9</v>
      </c>
      <c r="H278" s="8">
        <f>H279</f>
        <v>0</v>
      </c>
      <c r="I278" s="8">
        <f t="shared" ref="I278:J278" si="121">I279</f>
        <v>0</v>
      </c>
      <c r="J278" s="8">
        <f t="shared" si="121"/>
        <v>0</v>
      </c>
    </row>
    <row r="279" spans="1:10" ht="32.25" hidden="1" customHeight="1" x14ac:dyDescent="0.2">
      <c r="A279" s="5" t="s">
        <v>180</v>
      </c>
      <c r="B279" s="6" t="s">
        <v>91</v>
      </c>
      <c r="C279" s="6" t="s">
        <v>219</v>
      </c>
      <c r="D279" s="6" t="s">
        <v>112</v>
      </c>
      <c r="E279" s="12" t="s">
        <v>9</v>
      </c>
      <c r="F279" s="12" t="s">
        <v>9</v>
      </c>
      <c r="G279" s="12" t="s">
        <v>9</v>
      </c>
      <c r="H279" s="8">
        <f>H280</f>
        <v>0</v>
      </c>
      <c r="I279" s="8">
        <f t="shared" ref="I279:J279" si="122">I280</f>
        <v>0</v>
      </c>
      <c r="J279" s="8">
        <f t="shared" si="122"/>
        <v>0</v>
      </c>
    </row>
    <row r="280" spans="1:10" ht="32.25" hidden="1" customHeight="1" x14ac:dyDescent="0.2">
      <c r="A280" s="5" t="s">
        <v>127</v>
      </c>
      <c r="B280" s="6" t="s">
        <v>91</v>
      </c>
      <c r="C280" s="6" t="s">
        <v>219</v>
      </c>
      <c r="D280" s="6" t="s">
        <v>112</v>
      </c>
      <c r="E280" s="6" t="s">
        <v>128</v>
      </c>
      <c r="F280" s="7" t="s">
        <v>9</v>
      </c>
      <c r="G280" s="7" t="s">
        <v>9</v>
      </c>
      <c r="H280" s="8">
        <f>H281</f>
        <v>0</v>
      </c>
      <c r="I280" s="8">
        <f t="shared" ref="I280:J280" si="123">I281</f>
        <v>0</v>
      </c>
      <c r="J280" s="8">
        <f t="shared" si="123"/>
        <v>0</v>
      </c>
    </row>
    <row r="281" spans="1:10" ht="32.25" hidden="1" customHeight="1" x14ac:dyDescent="0.2">
      <c r="A281" s="10" t="s">
        <v>180</v>
      </c>
      <c r="B281" s="4" t="s">
        <v>91</v>
      </c>
      <c r="C281" s="4" t="s">
        <v>219</v>
      </c>
      <c r="D281" s="4" t="s">
        <v>112</v>
      </c>
      <c r="E281" s="4" t="s">
        <v>128</v>
      </c>
      <c r="F281" s="4" t="s">
        <v>288</v>
      </c>
      <c r="G281" s="11" t="s">
        <v>9</v>
      </c>
      <c r="H281" s="9">
        <f>H282</f>
        <v>0</v>
      </c>
      <c r="I281" s="9">
        <f t="shared" ref="I281:J281" si="124">I282</f>
        <v>0</v>
      </c>
      <c r="J281" s="9">
        <f t="shared" si="124"/>
        <v>0</v>
      </c>
    </row>
    <row r="282" spans="1:10" ht="48.95" hidden="1" customHeight="1" x14ac:dyDescent="0.2">
      <c r="A282" s="10" t="s">
        <v>42</v>
      </c>
      <c r="B282" s="4" t="s">
        <v>91</v>
      </c>
      <c r="C282" s="4" t="s">
        <v>219</v>
      </c>
      <c r="D282" s="4" t="s">
        <v>112</v>
      </c>
      <c r="E282" s="4" t="s">
        <v>128</v>
      </c>
      <c r="F282" s="4" t="s">
        <v>288</v>
      </c>
      <c r="G282" s="4" t="s">
        <v>43</v>
      </c>
      <c r="H282" s="9">
        <f>H283</f>
        <v>0</v>
      </c>
      <c r="I282" s="9">
        <f t="shared" ref="I282:J282" si="125">I283</f>
        <v>0</v>
      </c>
      <c r="J282" s="9">
        <f t="shared" si="125"/>
        <v>0</v>
      </c>
    </row>
    <row r="283" spans="1:10" ht="64.5" hidden="1" customHeight="1" x14ac:dyDescent="0.2">
      <c r="A283" s="10" t="s">
        <v>44</v>
      </c>
      <c r="B283" s="4" t="s">
        <v>91</v>
      </c>
      <c r="C283" s="4" t="s">
        <v>219</v>
      </c>
      <c r="D283" s="4" t="s">
        <v>112</v>
      </c>
      <c r="E283" s="4" t="s">
        <v>128</v>
      </c>
      <c r="F283" s="4" t="s">
        <v>288</v>
      </c>
      <c r="G283" s="4" t="s">
        <v>45</v>
      </c>
      <c r="H283" s="9"/>
      <c r="I283" s="9"/>
      <c r="J283" s="9"/>
    </row>
    <row r="284" spans="1:10" ht="32.25" hidden="1" customHeight="1" x14ac:dyDescent="0.2">
      <c r="A284" s="5" t="s">
        <v>289</v>
      </c>
      <c r="B284" s="6" t="s">
        <v>137</v>
      </c>
      <c r="C284" s="12" t="s">
        <v>9</v>
      </c>
      <c r="D284" s="12" t="s">
        <v>9</v>
      </c>
      <c r="E284" s="12" t="s">
        <v>9</v>
      </c>
      <c r="F284" s="12" t="s">
        <v>9</v>
      </c>
      <c r="G284" s="12" t="s">
        <v>9</v>
      </c>
      <c r="H284" s="8">
        <f>H285</f>
        <v>0</v>
      </c>
      <c r="I284" s="8">
        <f t="shared" ref="I284:J284" si="126">I285</f>
        <v>0</v>
      </c>
      <c r="J284" s="8">
        <f t="shared" si="126"/>
        <v>0</v>
      </c>
    </row>
    <row r="285" spans="1:10" ht="32.25" hidden="1" customHeight="1" x14ac:dyDescent="0.2">
      <c r="A285" s="5" t="s">
        <v>209</v>
      </c>
      <c r="B285" s="6" t="s">
        <v>137</v>
      </c>
      <c r="C285" s="6" t="s">
        <v>219</v>
      </c>
      <c r="D285" s="6" t="s">
        <v>112</v>
      </c>
      <c r="E285" s="12" t="s">
        <v>9</v>
      </c>
      <c r="F285" s="12" t="s">
        <v>9</v>
      </c>
      <c r="G285" s="12" t="s">
        <v>9</v>
      </c>
      <c r="H285" s="8">
        <f>H286</f>
        <v>0</v>
      </c>
      <c r="I285" s="8">
        <f t="shared" ref="I285:J285" si="127">I286</f>
        <v>0</v>
      </c>
      <c r="J285" s="8">
        <f t="shared" si="127"/>
        <v>0</v>
      </c>
    </row>
    <row r="286" spans="1:10" ht="32.25" hidden="1" customHeight="1" x14ac:dyDescent="0.2">
      <c r="A286" s="5" t="s">
        <v>127</v>
      </c>
      <c r="B286" s="6" t="s">
        <v>137</v>
      </c>
      <c r="C286" s="6" t="s">
        <v>219</v>
      </c>
      <c r="D286" s="6" t="s">
        <v>112</v>
      </c>
      <c r="E286" s="6" t="s">
        <v>128</v>
      </c>
      <c r="F286" s="7" t="s">
        <v>9</v>
      </c>
      <c r="G286" s="7" t="s">
        <v>9</v>
      </c>
      <c r="H286" s="8">
        <f>H287</f>
        <v>0</v>
      </c>
      <c r="I286" s="8">
        <f t="shared" ref="I286:J286" si="128">I287</f>
        <v>0</v>
      </c>
      <c r="J286" s="8">
        <f t="shared" si="128"/>
        <v>0</v>
      </c>
    </row>
    <row r="287" spans="1:10" ht="32.25" hidden="1" customHeight="1" x14ac:dyDescent="0.2">
      <c r="A287" s="10" t="s">
        <v>209</v>
      </c>
      <c r="B287" s="4" t="s">
        <v>137</v>
      </c>
      <c r="C287" s="4" t="s">
        <v>219</v>
      </c>
      <c r="D287" s="4" t="s">
        <v>112</v>
      </c>
      <c r="E287" s="4" t="s">
        <v>128</v>
      </c>
      <c r="F287" s="4" t="s">
        <v>290</v>
      </c>
      <c r="G287" s="11" t="s">
        <v>9</v>
      </c>
      <c r="H287" s="9">
        <f>H288</f>
        <v>0</v>
      </c>
      <c r="I287" s="9">
        <f t="shared" ref="I287:J287" si="129">I288</f>
        <v>0</v>
      </c>
      <c r="J287" s="9">
        <f t="shared" si="129"/>
        <v>0</v>
      </c>
    </row>
    <row r="288" spans="1:10" ht="48.95" hidden="1" customHeight="1" x14ac:dyDescent="0.2">
      <c r="A288" s="10" t="s">
        <v>42</v>
      </c>
      <c r="B288" s="4" t="s">
        <v>137</v>
      </c>
      <c r="C288" s="4" t="s">
        <v>219</v>
      </c>
      <c r="D288" s="4" t="s">
        <v>112</v>
      </c>
      <c r="E288" s="4" t="s">
        <v>128</v>
      </c>
      <c r="F288" s="4" t="s">
        <v>290</v>
      </c>
      <c r="G288" s="4" t="s">
        <v>43</v>
      </c>
      <c r="H288" s="9">
        <f>H289</f>
        <v>0</v>
      </c>
      <c r="I288" s="9">
        <f t="shared" ref="I288:J288" si="130">I289</f>
        <v>0</v>
      </c>
      <c r="J288" s="9">
        <f t="shared" si="130"/>
        <v>0</v>
      </c>
    </row>
    <row r="289" spans="1:10" ht="64.5" hidden="1" customHeight="1" x14ac:dyDescent="0.2">
      <c r="A289" s="10" t="s">
        <v>44</v>
      </c>
      <c r="B289" s="4" t="s">
        <v>137</v>
      </c>
      <c r="C289" s="4" t="s">
        <v>219</v>
      </c>
      <c r="D289" s="4" t="s">
        <v>112</v>
      </c>
      <c r="E289" s="4" t="s">
        <v>128</v>
      </c>
      <c r="F289" s="4" t="s">
        <v>290</v>
      </c>
      <c r="G289" s="4" t="s">
        <v>45</v>
      </c>
      <c r="H289" s="9"/>
      <c r="I289" s="9"/>
      <c r="J289" s="9"/>
    </row>
    <row r="290" spans="1:10" ht="32.25" customHeight="1" x14ac:dyDescent="0.2">
      <c r="A290" s="5" t="s">
        <v>291</v>
      </c>
      <c r="B290" s="6" t="s">
        <v>110</v>
      </c>
      <c r="C290" s="12" t="s">
        <v>9</v>
      </c>
      <c r="D290" s="12" t="s">
        <v>9</v>
      </c>
      <c r="E290" s="12" t="s">
        <v>9</v>
      </c>
      <c r="F290" s="12" t="s">
        <v>9</v>
      </c>
      <c r="G290" s="12" t="s">
        <v>9</v>
      </c>
      <c r="H290" s="8">
        <f>H291</f>
        <v>1302624</v>
      </c>
      <c r="I290" s="8">
        <f t="shared" ref="I290:J290" si="131">I291</f>
        <v>0</v>
      </c>
      <c r="J290" s="8">
        <f t="shared" si="131"/>
        <v>0</v>
      </c>
    </row>
    <row r="291" spans="1:10" ht="48.95" customHeight="1" x14ac:dyDescent="0.2">
      <c r="A291" s="5" t="s">
        <v>107</v>
      </c>
      <c r="B291" s="6" t="s">
        <v>110</v>
      </c>
      <c r="C291" s="6" t="s">
        <v>219</v>
      </c>
      <c r="D291" s="6" t="s">
        <v>220</v>
      </c>
      <c r="E291" s="6" t="s">
        <v>108</v>
      </c>
      <c r="F291" s="7" t="s">
        <v>9</v>
      </c>
      <c r="G291" s="7" t="s">
        <v>9</v>
      </c>
      <c r="H291" s="8">
        <f>H292+H295+H300+H303</f>
        <v>1302624</v>
      </c>
      <c r="I291" s="8">
        <f t="shared" ref="I291:J291" si="132">I292+I295+I300+I303</f>
        <v>0</v>
      </c>
      <c r="J291" s="8">
        <f t="shared" si="132"/>
        <v>0</v>
      </c>
    </row>
    <row r="292" spans="1:10" ht="127.9" hidden="1" customHeight="1" x14ac:dyDescent="0.2">
      <c r="A292" s="10" t="s">
        <v>120</v>
      </c>
      <c r="B292" s="4" t="s">
        <v>110</v>
      </c>
      <c r="C292" s="4" t="s">
        <v>219</v>
      </c>
      <c r="D292" s="4" t="s">
        <v>220</v>
      </c>
      <c r="E292" s="4" t="s">
        <v>108</v>
      </c>
      <c r="F292" s="4" t="s">
        <v>292</v>
      </c>
      <c r="G292" s="11" t="s">
        <v>9</v>
      </c>
      <c r="H292" s="9">
        <f>H293</f>
        <v>0</v>
      </c>
      <c r="I292" s="9">
        <f t="shared" ref="I292:J292" si="133">I293</f>
        <v>0</v>
      </c>
      <c r="J292" s="9">
        <f t="shared" si="133"/>
        <v>0</v>
      </c>
    </row>
    <row r="293" spans="1:10" ht="25.5" hidden="1" customHeight="1" x14ac:dyDescent="0.2">
      <c r="A293" s="10" t="s">
        <v>121</v>
      </c>
      <c r="B293" s="4" t="s">
        <v>110</v>
      </c>
      <c r="C293" s="4" t="s">
        <v>219</v>
      </c>
      <c r="D293" s="4" t="s">
        <v>220</v>
      </c>
      <c r="E293" s="4" t="s">
        <v>108</v>
      </c>
      <c r="F293" s="4" t="s">
        <v>292</v>
      </c>
      <c r="G293" s="4" t="s">
        <v>122</v>
      </c>
      <c r="H293" s="9">
        <f>H294</f>
        <v>0</v>
      </c>
      <c r="I293" s="9">
        <f t="shared" ref="I293:J293" si="134">I294</f>
        <v>0</v>
      </c>
      <c r="J293" s="9">
        <f t="shared" si="134"/>
        <v>0</v>
      </c>
    </row>
    <row r="294" spans="1:10" ht="23.25" hidden="1" customHeight="1" x14ac:dyDescent="0.2">
      <c r="A294" s="10" t="s">
        <v>123</v>
      </c>
      <c r="B294" s="4" t="s">
        <v>110</v>
      </c>
      <c r="C294" s="4" t="s">
        <v>219</v>
      </c>
      <c r="D294" s="4" t="s">
        <v>220</v>
      </c>
      <c r="E294" s="4" t="s">
        <v>108</v>
      </c>
      <c r="F294" s="4" t="s">
        <v>292</v>
      </c>
      <c r="G294" s="4" t="s">
        <v>124</v>
      </c>
      <c r="H294" s="9"/>
      <c r="I294" s="9"/>
      <c r="J294" s="9"/>
    </row>
    <row r="295" spans="1:10" ht="48.95" hidden="1" customHeight="1" x14ac:dyDescent="0.2">
      <c r="A295" s="10" t="s">
        <v>41</v>
      </c>
      <c r="B295" s="4" t="s">
        <v>110</v>
      </c>
      <c r="C295" s="4" t="s">
        <v>219</v>
      </c>
      <c r="D295" s="4" t="s">
        <v>220</v>
      </c>
      <c r="E295" s="4" t="s">
        <v>108</v>
      </c>
      <c r="F295" s="4" t="s">
        <v>234</v>
      </c>
      <c r="G295" s="11" t="s">
        <v>9</v>
      </c>
      <c r="H295" s="9">
        <f>H296+H298</f>
        <v>0</v>
      </c>
      <c r="I295" s="9">
        <f t="shared" ref="I295:J295" si="135">I296+I298</f>
        <v>0</v>
      </c>
      <c r="J295" s="9">
        <f t="shared" si="135"/>
        <v>0</v>
      </c>
    </row>
    <row r="296" spans="1:10" ht="127.9" hidden="1" customHeight="1" x14ac:dyDescent="0.2">
      <c r="A296" s="10" t="s">
        <v>35</v>
      </c>
      <c r="B296" s="4" t="s">
        <v>110</v>
      </c>
      <c r="C296" s="4" t="s">
        <v>219</v>
      </c>
      <c r="D296" s="4" t="s">
        <v>220</v>
      </c>
      <c r="E296" s="4" t="s">
        <v>108</v>
      </c>
      <c r="F296" s="4" t="s">
        <v>234</v>
      </c>
      <c r="G296" s="4" t="s">
        <v>36</v>
      </c>
      <c r="H296" s="9">
        <f>H297</f>
        <v>0</v>
      </c>
      <c r="I296" s="9">
        <f t="shared" ref="I296:J296" si="136">I297</f>
        <v>0</v>
      </c>
      <c r="J296" s="9">
        <f t="shared" si="136"/>
        <v>0</v>
      </c>
    </row>
    <row r="297" spans="1:10" ht="48.95" hidden="1" customHeight="1" x14ac:dyDescent="0.2">
      <c r="A297" s="10" t="s">
        <v>37</v>
      </c>
      <c r="B297" s="4" t="s">
        <v>110</v>
      </c>
      <c r="C297" s="4" t="s">
        <v>219</v>
      </c>
      <c r="D297" s="4" t="s">
        <v>220</v>
      </c>
      <c r="E297" s="4" t="s">
        <v>108</v>
      </c>
      <c r="F297" s="4" t="s">
        <v>234</v>
      </c>
      <c r="G297" s="4" t="s">
        <v>38</v>
      </c>
      <c r="H297" s="9"/>
      <c r="I297" s="9"/>
      <c r="J297" s="9"/>
    </row>
    <row r="298" spans="1:10" ht="48.95" hidden="1" customHeight="1" x14ac:dyDescent="0.2">
      <c r="A298" s="10" t="s">
        <v>42</v>
      </c>
      <c r="B298" s="4" t="s">
        <v>110</v>
      </c>
      <c r="C298" s="4" t="s">
        <v>219</v>
      </c>
      <c r="D298" s="4" t="s">
        <v>220</v>
      </c>
      <c r="E298" s="4" t="s">
        <v>108</v>
      </c>
      <c r="F298" s="4" t="s">
        <v>234</v>
      </c>
      <c r="G298" s="4" t="s">
        <v>43</v>
      </c>
      <c r="H298" s="9">
        <f>H299</f>
        <v>0</v>
      </c>
      <c r="I298" s="9">
        <f t="shared" ref="I298:J298" si="137">I299</f>
        <v>0</v>
      </c>
      <c r="J298" s="9">
        <f t="shared" si="137"/>
        <v>0</v>
      </c>
    </row>
    <row r="299" spans="1:10" ht="64.5" hidden="1" customHeight="1" x14ac:dyDescent="0.2">
      <c r="A299" s="10" t="s">
        <v>44</v>
      </c>
      <c r="B299" s="4" t="s">
        <v>110</v>
      </c>
      <c r="C299" s="4" t="s">
        <v>219</v>
      </c>
      <c r="D299" s="4" t="s">
        <v>220</v>
      </c>
      <c r="E299" s="4" t="s">
        <v>108</v>
      </c>
      <c r="F299" s="4" t="s">
        <v>234</v>
      </c>
      <c r="G299" s="4" t="s">
        <v>45</v>
      </c>
      <c r="H299" s="9"/>
      <c r="I299" s="9"/>
      <c r="J299" s="9"/>
    </row>
    <row r="300" spans="1:10" ht="48.95" customHeight="1" x14ac:dyDescent="0.2">
      <c r="A300" s="10" t="s">
        <v>126</v>
      </c>
      <c r="B300" s="4" t="s">
        <v>110</v>
      </c>
      <c r="C300" s="4" t="s">
        <v>219</v>
      </c>
      <c r="D300" s="4" t="s">
        <v>220</v>
      </c>
      <c r="E300" s="4" t="s">
        <v>108</v>
      </c>
      <c r="F300" s="4" t="s">
        <v>293</v>
      </c>
      <c r="G300" s="11" t="s">
        <v>9</v>
      </c>
      <c r="H300" s="9">
        <f>H301</f>
        <v>1302624</v>
      </c>
      <c r="I300" s="9">
        <f t="shared" ref="I300:J300" si="138">I301</f>
        <v>0</v>
      </c>
      <c r="J300" s="9">
        <f t="shared" si="138"/>
        <v>0</v>
      </c>
    </row>
    <row r="301" spans="1:10" ht="23.25" customHeight="1" x14ac:dyDescent="0.2">
      <c r="A301" s="10" t="s">
        <v>121</v>
      </c>
      <c r="B301" s="4" t="s">
        <v>110</v>
      </c>
      <c r="C301" s="4" t="s">
        <v>219</v>
      </c>
      <c r="D301" s="4" t="s">
        <v>220</v>
      </c>
      <c r="E301" s="4" t="s">
        <v>108</v>
      </c>
      <c r="F301" s="4" t="s">
        <v>293</v>
      </c>
      <c r="G301" s="4" t="s">
        <v>122</v>
      </c>
      <c r="H301" s="9">
        <f>H302</f>
        <v>1302624</v>
      </c>
      <c r="I301" s="9">
        <f t="shared" ref="I301:J301" si="139">I302</f>
        <v>0</v>
      </c>
      <c r="J301" s="9">
        <f t="shared" si="139"/>
        <v>0</v>
      </c>
    </row>
    <row r="302" spans="1:10" ht="25.5" customHeight="1" x14ac:dyDescent="0.2">
      <c r="A302" s="10" t="s">
        <v>123</v>
      </c>
      <c r="B302" s="4" t="s">
        <v>110</v>
      </c>
      <c r="C302" s="4" t="s">
        <v>219</v>
      </c>
      <c r="D302" s="4" t="s">
        <v>220</v>
      </c>
      <c r="E302" s="4" t="s">
        <v>108</v>
      </c>
      <c r="F302" s="4" t="s">
        <v>293</v>
      </c>
      <c r="G302" s="4" t="s">
        <v>124</v>
      </c>
      <c r="H302" s="127">
        <f>482000+820624</f>
        <v>1302624</v>
      </c>
      <c r="I302" s="9"/>
      <c r="J302" s="9"/>
    </row>
    <row r="303" spans="1:10" ht="32.25" hidden="1" customHeight="1" x14ac:dyDescent="0.2">
      <c r="A303" s="10" t="s">
        <v>46</v>
      </c>
      <c r="B303" s="4" t="s">
        <v>110</v>
      </c>
      <c r="C303" s="4" t="s">
        <v>219</v>
      </c>
      <c r="D303" s="4" t="s">
        <v>220</v>
      </c>
      <c r="E303" s="4" t="s">
        <v>108</v>
      </c>
      <c r="F303" s="4" t="s">
        <v>247</v>
      </c>
      <c r="G303" s="11" t="s">
        <v>9</v>
      </c>
      <c r="H303" s="9">
        <f>H304</f>
        <v>0</v>
      </c>
      <c r="I303" s="9">
        <f t="shared" ref="I303:J304" si="140">I304</f>
        <v>0</v>
      </c>
      <c r="J303" s="9">
        <f t="shared" si="140"/>
        <v>0</v>
      </c>
    </row>
    <row r="304" spans="1:10" ht="19.5" hidden="1" customHeight="1" x14ac:dyDescent="0.2">
      <c r="A304" s="10" t="s">
        <v>47</v>
      </c>
      <c r="B304" s="4" t="s">
        <v>110</v>
      </c>
      <c r="C304" s="4" t="s">
        <v>219</v>
      </c>
      <c r="D304" s="4" t="s">
        <v>220</v>
      </c>
      <c r="E304" s="4" t="s">
        <v>108</v>
      </c>
      <c r="F304" s="4" t="s">
        <v>247</v>
      </c>
      <c r="G304" s="4" t="s">
        <v>48</v>
      </c>
      <c r="H304" s="9">
        <f>H305</f>
        <v>0</v>
      </c>
      <c r="I304" s="9">
        <f t="shared" si="140"/>
        <v>0</v>
      </c>
      <c r="J304" s="9">
        <f t="shared" si="140"/>
        <v>0</v>
      </c>
    </row>
    <row r="305" spans="1:10" ht="32.25" hidden="1" customHeight="1" x14ac:dyDescent="0.2">
      <c r="A305" s="10" t="s">
        <v>49</v>
      </c>
      <c r="B305" s="4" t="s">
        <v>110</v>
      </c>
      <c r="C305" s="4" t="s">
        <v>219</v>
      </c>
      <c r="D305" s="4" t="s">
        <v>220</v>
      </c>
      <c r="E305" s="4" t="s">
        <v>108</v>
      </c>
      <c r="F305" s="4" t="s">
        <v>247</v>
      </c>
      <c r="G305" s="4" t="s">
        <v>50</v>
      </c>
      <c r="H305" s="9"/>
      <c r="I305" s="9"/>
      <c r="J305" s="9"/>
    </row>
    <row r="306" spans="1:10" ht="80.099999999999994" hidden="1" customHeight="1" x14ac:dyDescent="0.2">
      <c r="A306" s="5" t="s">
        <v>294</v>
      </c>
      <c r="B306" s="6" t="s">
        <v>54</v>
      </c>
      <c r="C306" s="12" t="s">
        <v>9</v>
      </c>
      <c r="D306" s="12" t="s">
        <v>9</v>
      </c>
      <c r="E306" s="12" t="s">
        <v>9</v>
      </c>
      <c r="F306" s="12" t="s">
        <v>9</v>
      </c>
      <c r="G306" s="12" t="s">
        <v>9</v>
      </c>
      <c r="H306" s="8">
        <f>H307</f>
        <v>0</v>
      </c>
      <c r="I306" s="8">
        <f t="shared" ref="I306:J306" si="141">I307</f>
        <v>0</v>
      </c>
      <c r="J306" s="8">
        <f t="shared" si="141"/>
        <v>0</v>
      </c>
    </row>
    <row r="307" spans="1:10" ht="64.5" hidden="1" customHeight="1" x14ac:dyDescent="0.2">
      <c r="A307" s="5" t="s">
        <v>97</v>
      </c>
      <c r="B307" s="6" t="s">
        <v>54</v>
      </c>
      <c r="C307" s="6" t="s">
        <v>219</v>
      </c>
      <c r="D307" s="6" t="s">
        <v>220</v>
      </c>
      <c r="E307" s="6" t="s">
        <v>98</v>
      </c>
      <c r="F307" s="7" t="s">
        <v>9</v>
      </c>
      <c r="G307" s="7" t="s">
        <v>9</v>
      </c>
      <c r="H307" s="8">
        <f>H308+H313+H316+H319+H322+H325</f>
        <v>0</v>
      </c>
      <c r="I307" s="8">
        <f t="shared" ref="I307:J307" si="142">I308+I313+I316+I319+I322</f>
        <v>0</v>
      </c>
      <c r="J307" s="8">
        <f t="shared" si="142"/>
        <v>0</v>
      </c>
    </row>
    <row r="308" spans="1:10" ht="48.95" hidden="1" customHeight="1" x14ac:dyDescent="0.2">
      <c r="A308" s="10" t="s">
        <v>41</v>
      </c>
      <c r="B308" s="4" t="s">
        <v>54</v>
      </c>
      <c r="C308" s="4" t="s">
        <v>219</v>
      </c>
      <c r="D308" s="4" t="s">
        <v>220</v>
      </c>
      <c r="E308" s="4" t="s">
        <v>98</v>
      </c>
      <c r="F308" s="4" t="s">
        <v>234</v>
      </c>
      <c r="G308" s="11" t="s">
        <v>9</v>
      </c>
      <c r="H308" s="9">
        <f>H309+H311</f>
        <v>0</v>
      </c>
      <c r="I308" s="9">
        <f t="shared" ref="I308:J308" si="143">I309+I311</f>
        <v>0</v>
      </c>
      <c r="J308" s="9">
        <f t="shared" si="143"/>
        <v>0</v>
      </c>
    </row>
    <row r="309" spans="1:10" ht="127.9" hidden="1" customHeight="1" x14ac:dyDescent="0.2">
      <c r="A309" s="10" t="s">
        <v>35</v>
      </c>
      <c r="B309" s="4" t="s">
        <v>54</v>
      </c>
      <c r="C309" s="4" t="s">
        <v>219</v>
      </c>
      <c r="D309" s="4" t="s">
        <v>220</v>
      </c>
      <c r="E309" s="4" t="s">
        <v>98</v>
      </c>
      <c r="F309" s="4" t="s">
        <v>234</v>
      </c>
      <c r="G309" s="4" t="s">
        <v>36</v>
      </c>
      <c r="H309" s="9">
        <f>H310</f>
        <v>0</v>
      </c>
      <c r="I309" s="9">
        <f t="shared" ref="I309:J309" si="144">I310</f>
        <v>0</v>
      </c>
      <c r="J309" s="9">
        <f t="shared" si="144"/>
        <v>0</v>
      </c>
    </row>
    <row r="310" spans="1:10" ht="48.95" hidden="1" customHeight="1" x14ac:dyDescent="0.2">
      <c r="A310" s="10" t="s">
        <v>37</v>
      </c>
      <c r="B310" s="4" t="s">
        <v>54</v>
      </c>
      <c r="C310" s="4" t="s">
        <v>219</v>
      </c>
      <c r="D310" s="4" t="s">
        <v>220</v>
      </c>
      <c r="E310" s="4" t="s">
        <v>98</v>
      </c>
      <c r="F310" s="4" t="s">
        <v>234</v>
      </c>
      <c r="G310" s="4" t="s">
        <v>38</v>
      </c>
      <c r="H310" s="9"/>
      <c r="I310" s="9"/>
      <c r="J310" s="9"/>
    </row>
    <row r="311" spans="1:10" ht="48.95" hidden="1" customHeight="1" x14ac:dyDescent="0.2">
      <c r="A311" s="10" t="s">
        <v>42</v>
      </c>
      <c r="B311" s="4" t="s">
        <v>54</v>
      </c>
      <c r="C311" s="4" t="s">
        <v>219</v>
      </c>
      <c r="D311" s="4" t="s">
        <v>220</v>
      </c>
      <c r="E311" s="4" t="s">
        <v>98</v>
      </c>
      <c r="F311" s="4" t="s">
        <v>234</v>
      </c>
      <c r="G311" s="4" t="s">
        <v>43</v>
      </c>
      <c r="H311" s="9">
        <f>H312</f>
        <v>0</v>
      </c>
      <c r="I311" s="9">
        <f t="shared" ref="I311:J311" si="145">I312</f>
        <v>0</v>
      </c>
      <c r="J311" s="9">
        <f t="shared" si="145"/>
        <v>0</v>
      </c>
    </row>
    <row r="312" spans="1:10" ht="64.5" hidden="1" customHeight="1" x14ac:dyDescent="0.2">
      <c r="A312" s="10" t="s">
        <v>44</v>
      </c>
      <c r="B312" s="4" t="s">
        <v>54</v>
      </c>
      <c r="C312" s="4" t="s">
        <v>219</v>
      </c>
      <c r="D312" s="4" t="s">
        <v>220</v>
      </c>
      <c r="E312" s="4" t="s">
        <v>98</v>
      </c>
      <c r="F312" s="4" t="s">
        <v>234</v>
      </c>
      <c r="G312" s="4" t="s">
        <v>45</v>
      </c>
      <c r="H312" s="9"/>
      <c r="I312" s="9"/>
      <c r="J312" s="9"/>
    </row>
    <row r="313" spans="1:10" ht="48.95" hidden="1" customHeight="1" x14ac:dyDescent="0.2">
      <c r="A313" s="10" t="s">
        <v>104</v>
      </c>
      <c r="B313" s="4" t="s">
        <v>54</v>
      </c>
      <c r="C313" s="4" t="s">
        <v>219</v>
      </c>
      <c r="D313" s="4" t="s">
        <v>220</v>
      </c>
      <c r="E313" s="4" t="s">
        <v>98</v>
      </c>
      <c r="F313" s="4" t="s">
        <v>295</v>
      </c>
      <c r="G313" s="11" t="s">
        <v>9</v>
      </c>
      <c r="H313" s="9">
        <f>H314</f>
        <v>0</v>
      </c>
      <c r="I313" s="9">
        <f t="shared" ref="I313:J313" si="146">I314</f>
        <v>0</v>
      </c>
      <c r="J313" s="9">
        <f t="shared" si="146"/>
        <v>0</v>
      </c>
    </row>
    <row r="314" spans="1:10" ht="48.95" hidden="1" customHeight="1" x14ac:dyDescent="0.2">
      <c r="A314" s="10" t="s">
        <v>42</v>
      </c>
      <c r="B314" s="4" t="s">
        <v>54</v>
      </c>
      <c r="C314" s="4" t="s">
        <v>219</v>
      </c>
      <c r="D314" s="4" t="s">
        <v>220</v>
      </c>
      <c r="E314" s="4" t="s">
        <v>98</v>
      </c>
      <c r="F314" s="4" t="s">
        <v>295</v>
      </c>
      <c r="G314" s="4" t="s">
        <v>43</v>
      </c>
      <c r="H314" s="9">
        <f>H315</f>
        <v>0</v>
      </c>
      <c r="I314" s="9">
        <f t="shared" ref="I314:J314" si="147">I315</f>
        <v>0</v>
      </c>
      <c r="J314" s="9">
        <f t="shared" si="147"/>
        <v>0</v>
      </c>
    </row>
    <row r="315" spans="1:10" ht="64.5" hidden="1" customHeight="1" x14ac:dyDescent="0.2">
      <c r="A315" s="10" t="s">
        <v>44</v>
      </c>
      <c r="B315" s="4" t="s">
        <v>54</v>
      </c>
      <c r="C315" s="4" t="s">
        <v>219</v>
      </c>
      <c r="D315" s="4" t="s">
        <v>220</v>
      </c>
      <c r="E315" s="4" t="s">
        <v>98</v>
      </c>
      <c r="F315" s="4" t="s">
        <v>295</v>
      </c>
      <c r="G315" s="4" t="s">
        <v>45</v>
      </c>
      <c r="H315" s="9"/>
      <c r="I315" s="9">
        <v>0</v>
      </c>
      <c r="J315" s="9">
        <v>0</v>
      </c>
    </row>
    <row r="316" spans="1:10" ht="32.25" hidden="1" customHeight="1" x14ac:dyDescent="0.2">
      <c r="A316" s="10" t="s">
        <v>105</v>
      </c>
      <c r="B316" s="4" t="s">
        <v>54</v>
      </c>
      <c r="C316" s="4" t="s">
        <v>219</v>
      </c>
      <c r="D316" s="4" t="s">
        <v>220</v>
      </c>
      <c r="E316" s="4" t="s">
        <v>98</v>
      </c>
      <c r="F316" s="4" t="s">
        <v>296</v>
      </c>
      <c r="G316" s="11" t="s">
        <v>9</v>
      </c>
      <c r="H316" s="9">
        <f>H317</f>
        <v>0</v>
      </c>
      <c r="I316" s="9">
        <f t="shared" ref="I316:J316" si="148">I317</f>
        <v>0</v>
      </c>
      <c r="J316" s="9">
        <f t="shared" si="148"/>
        <v>0</v>
      </c>
    </row>
    <row r="317" spans="1:10" ht="48.95" hidden="1" customHeight="1" x14ac:dyDescent="0.2">
      <c r="A317" s="10" t="s">
        <v>42</v>
      </c>
      <c r="B317" s="4" t="s">
        <v>54</v>
      </c>
      <c r="C317" s="4" t="s">
        <v>219</v>
      </c>
      <c r="D317" s="4" t="s">
        <v>220</v>
      </c>
      <c r="E317" s="4" t="s">
        <v>98</v>
      </c>
      <c r="F317" s="4" t="s">
        <v>296</v>
      </c>
      <c r="G317" s="4" t="s">
        <v>43</v>
      </c>
      <c r="H317" s="9">
        <f>H318</f>
        <v>0</v>
      </c>
      <c r="I317" s="9">
        <f t="shared" ref="I317:J317" si="149">I318</f>
        <v>0</v>
      </c>
      <c r="J317" s="9">
        <f t="shared" si="149"/>
        <v>0</v>
      </c>
    </row>
    <row r="318" spans="1:10" ht="64.5" hidden="1" customHeight="1" x14ac:dyDescent="0.2">
      <c r="A318" s="10" t="s">
        <v>44</v>
      </c>
      <c r="B318" s="4" t="s">
        <v>54</v>
      </c>
      <c r="C318" s="4" t="s">
        <v>219</v>
      </c>
      <c r="D318" s="4" t="s">
        <v>220</v>
      </c>
      <c r="E318" s="4" t="s">
        <v>98</v>
      </c>
      <c r="F318" s="4" t="s">
        <v>296</v>
      </c>
      <c r="G318" s="4" t="s">
        <v>45</v>
      </c>
      <c r="H318" s="9"/>
      <c r="I318" s="9">
        <v>0</v>
      </c>
      <c r="J318" s="9">
        <v>0</v>
      </c>
    </row>
    <row r="319" spans="1:10" ht="74.25" hidden="1" customHeight="1" x14ac:dyDescent="0.2">
      <c r="A319" s="10" t="s">
        <v>106</v>
      </c>
      <c r="B319" s="4" t="s">
        <v>54</v>
      </c>
      <c r="C319" s="4" t="s">
        <v>219</v>
      </c>
      <c r="D319" s="4" t="s">
        <v>220</v>
      </c>
      <c r="E319" s="4" t="s">
        <v>98</v>
      </c>
      <c r="F319" s="4" t="s">
        <v>297</v>
      </c>
      <c r="G319" s="11" t="s">
        <v>9</v>
      </c>
      <c r="H319" s="9">
        <f>H320</f>
        <v>0</v>
      </c>
      <c r="I319" s="9">
        <f t="shared" ref="I319:J319" si="150">I320</f>
        <v>0</v>
      </c>
      <c r="J319" s="9">
        <f t="shared" si="150"/>
        <v>0</v>
      </c>
    </row>
    <row r="320" spans="1:10" ht="48.95" hidden="1" customHeight="1" x14ac:dyDescent="0.2">
      <c r="A320" s="10" t="s">
        <v>42</v>
      </c>
      <c r="B320" s="4" t="s">
        <v>54</v>
      </c>
      <c r="C320" s="4" t="s">
        <v>219</v>
      </c>
      <c r="D320" s="4" t="s">
        <v>220</v>
      </c>
      <c r="E320" s="4" t="s">
        <v>98</v>
      </c>
      <c r="F320" s="4" t="s">
        <v>297</v>
      </c>
      <c r="G320" s="4" t="s">
        <v>43</v>
      </c>
      <c r="H320" s="9">
        <f>H321</f>
        <v>0</v>
      </c>
      <c r="I320" s="9">
        <f t="shared" ref="I320:J320" si="151">I321</f>
        <v>0</v>
      </c>
      <c r="J320" s="9">
        <f t="shared" si="151"/>
        <v>0</v>
      </c>
    </row>
    <row r="321" spans="1:10" ht="64.5" hidden="1" customHeight="1" x14ac:dyDescent="0.2">
      <c r="A321" s="10" t="s">
        <v>44</v>
      </c>
      <c r="B321" s="4" t="s">
        <v>54</v>
      </c>
      <c r="C321" s="4" t="s">
        <v>219</v>
      </c>
      <c r="D321" s="4" t="s">
        <v>220</v>
      </c>
      <c r="E321" s="4" t="s">
        <v>98</v>
      </c>
      <c r="F321" s="4" t="s">
        <v>297</v>
      </c>
      <c r="G321" s="4" t="s">
        <v>45</v>
      </c>
      <c r="H321" s="9"/>
      <c r="I321" s="9">
        <v>0</v>
      </c>
      <c r="J321" s="9">
        <v>0</v>
      </c>
    </row>
    <row r="322" spans="1:10" ht="32.25" hidden="1" customHeight="1" x14ac:dyDescent="0.2">
      <c r="A322" s="10" t="s">
        <v>46</v>
      </c>
      <c r="B322" s="4" t="s">
        <v>54</v>
      </c>
      <c r="C322" s="4" t="s">
        <v>219</v>
      </c>
      <c r="D322" s="4" t="s">
        <v>220</v>
      </c>
      <c r="E322" s="4" t="s">
        <v>98</v>
      </c>
      <c r="F322" s="4" t="s">
        <v>247</v>
      </c>
      <c r="G322" s="11" t="s">
        <v>9</v>
      </c>
      <c r="H322" s="9">
        <f>H323</f>
        <v>0</v>
      </c>
      <c r="I322" s="9">
        <f t="shared" ref="I322:J322" si="152">I323</f>
        <v>0</v>
      </c>
      <c r="J322" s="9">
        <f t="shared" si="152"/>
        <v>0</v>
      </c>
    </row>
    <row r="323" spans="1:10" ht="24.75" hidden="1" customHeight="1" x14ac:dyDescent="0.2">
      <c r="A323" s="10" t="s">
        <v>47</v>
      </c>
      <c r="B323" s="4" t="s">
        <v>54</v>
      </c>
      <c r="C323" s="4" t="s">
        <v>219</v>
      </c>
      <c r="D323" s="4" t="s">
        <v>220</v>
      </c>
      <c r="E323" s="4" t="s">
        <v>98</v>
      </c>
      <c r="F323" s="4" t="s">
        <v>247</v>
      </c>
      <c r="G323" s="4" t="s">
        <v>48</v>
      </c>
      <c r="H323" s="9">
        <f>H324</f>
        <v>0</v>
      </c>
      <c r="I323" s="9">
        <f t="shared" ref="I323:J323" si="153">I324</f>
        <v>0</v>
      </c>
      <c r="J323" s="9">
        <f t="shared" si="153"/>
        <v>0</v>
      </c>
    </row>
    <row r="324" spans="1:10" ht="32.25" hidden="1" customHeight="1" x14ac:dyDescent="0.2">
      <c r="A324" s="10" t="s">
        <v>49</v>
      </c>
      <c r="B324" s="4" t="s">
        <v>54</v>
      </c>
      <c r="C324" s="4" t="s">
        <v>219</v>
      </c>
      <c r="D324" s="4" t="s">
        <v>220</v>
      </c>
      <c r="E324" s="4" t="s">
        <v>98</v>
      </c>
      <c r="F324" s="4" t="s">
        <v>247</v>
      </c>
      <c r="G324" s="4" t="s">
        <v>50</v>
      </c>
      <c r="H324" s="9"/>
      <c r="I324" s="9"/>
      <c r="J324" s="9"/>
    </row>
    <row r="325" spans="1:10" ht="61.5" hidden="1" customHeight="1" x14ac:dyDescent="0.2">
      <c r="A325" s="97" t="s">
        <v>740</v>
      </c>
      <c r="B325" s="4" t="s">
        <v>54</v>
      </c>
      <c r="C325" s="4">
        <v>2</v>
      </c>
      <c r="D325" s="4" t="s">
        <v>751</v>
      </c>
      <c r="E325" s="4" t="s">
        <v>98</v>
      </c>
      <c r="F325" s="4" t="s">
        <v>750</v>
      </c>
      <c r="G325" s="4"/>
      <c r="H325" s="9">
        <f>H326</f>
        <v>0</v>
      </c>
      <c r="I325" s="9"/>
      <c r="J325" s="9"/>
    </row>
    <row r="326" spans="1:10" ht="51.75" hidden="1" customHeight="1" x14ac:dyDescent="0.2">
      <c r="A326" s="10" t="s">
        <v>42</v>
      </c>
      <c r="B326" s="4" t="s">
        <v>54</v>
      </c>
      <c r="C326" s="4">
        <v>2</v>
      </c>
      <c r="D326" s="4" t="s">
        <v>751</v>
      </c>
      <c r="E326" s="4" t="s">
        <v>98</v>
      </c>
      <c r="F326" s="4" t="s">
        <v>750</v>
      </c>
      <c r="G326" s="4">
        <v>200</v>
      </c>
      <c r="H326" s="9">
        <f>H327</f>
        <v>0</v>
      </c>
      <c r="I326" s="9"/>
      <c r="J326" s="9"/>
    </row>
    <row r="327" spans="1:10" ht="55.5" hidden="1" customHeight="1" x14ac:dyDescent="0.2">
      <c r="A327" s="109" t="s">
        <v>44</v>
      </c>
      <c r="B327" s="4" t="s">
        <v>54</v>
      </c>
      <c r="C327" s="4">
        <v>2</v>
      </c>
      <c r="D327" s="4" t="s">
        <v>751</v>
      </c>
      <c r="E327" s="4" t="s">
        <v>98</v>
      </c>
      <c r="F327" s="4" t="s">
        <v>750</v>
      </c>
      <c r="G327" s="4">
        <v>240</v>
      </c>
      <c r="H327" s="9"/>
      <c r="I327" s="9"/>
      <c r="J327" s="9"/>
    </row>
    <row r="328" spans="1:10" ht="25.5" customHeight="1" x14ac:dyDescent="0.2">
      <c r="A328" s="5" t="s">
        <v>298</v>
      </c>
      <c r="B328" s="6" t="s">
        <v>299</v>
      </c>
      <c r="C328" s="12" t="s">
        <v>9</v>
      </c>
      <c r="D328" s="12" t="s">
        <v>9</v>
      </c>
      <c r="E328" s="12" t="s">
        <v>9</v>
      </c>
      <c r="F328" s="12" t="s">
        <v>9</v>
      </c>
      <c r="G328" s="12" t="s">
        <v>9</v>
      </c>
      <c r="H328" s="8">
        <f>H329+H349+H372+H361+H341+H345</f>
        <v>792185</v>
      </c>
      <c r="I328" s="8">
        <f t="shared" ref="I328:J328" si="154">I329+I349+I372</f>
        <v>0</v>
      </c>
      <c r="J328" s="8">
        <f t="shared" si="154"/>
        <v>0</v>
      </c>
    </row>
    <row r="329" spans="1:10" ht="32.25" hidden="1" customHeight="1" x14ac:dyDescent="0.2">
      <c r="A329" s="5" t="s">
        <v>28</v>
      </c>
      <c r="B329" s="6" t="s">
        <v>299</v>
      </c>
      <c r="C329" s="6" t="s">
        <v>219</v>
      </c>
      <c r="D329" s="6" t="s">
        <v>220</v>
      </c>
      <c r="E329" s="6" t="s">
        <v>29</v>
      </c>
      <c r="F329" s="7" t="s">
        <v>9</v>
      </c>
      <c r="G329" s="7" t="s">
        <v>9</v>
      </c>
      <c r="H329" s="8">
        <f>H330+H333+H338</f>
        <v>0</v>
      </c>
      <c r="I329" s="8">
        <f t="shared" ref="I329:J329" si="155">I330+I333+I338</f>
        <v>0</v>
      </c>
      <c r="J329" s="8">
        <f t="shared" si="155"/>
        <v>0</v>
      </c>
    </row>
    <row r="330" spans="1:10" ht="32.25" hidden="1" customHeight="1" x14ac:dyDescent="0.2">
      <c r="A330" s="10" t="s">
        <v>34</v>
      </c>
      <c r="B330" s="4" t="s">
        <v>299</v>
      </c>
      <c r="C330" s="4" t="s">
        <v>219</v>
      </c>
      <c r="D330" s="4" t="s">
        <v>220</v>
      </c>
      <c r="E330" s="4" t="s">
        <v>29</v>
      </c>
      <c r="F330" s="4" t="s">
        <v>300</v>
      </c>
      <c r="G330" s="11" t="s">
        <v>9</v>
      </c>
      <c r="H330" s="9">
        <f>H331</f>
        <v>0</v>
      </c>
      <c r="I330" s="9">
        <f t="shared" ref="I330:J330" si="156">I331</f>
        <v>0</v>
      </c>
      <c r="J330" s="9">
        <f t="shared" si="156"/>
        <v>0</v>
      </c>
    </row>
    <row r="331" spans="1:10" ht="127.9" hidden="1" customHeight="1" x14ac:dyDescent="0.2">
      <c r="A331" s="10" t="s">
        <v>35</v>
      </c>
      <c r="B331" s="4" t="s">
        <v>299</v>
      </c>
      <c r="C331" s="4" t="s">
        <v>219</v>
      </c>
      <c r="D331" s="4" t="s">
        <v>220</v>
      </c>
      <c r="E331" s="4" t="s">
        <v>29</v>
      </c>
      <c r="F331" s="4" t="s">
        <v>300</v>
      </c>
      <c r="G331" s="4" t="s">
        <v>36</v>
      </c>
      <c r="H331" s="9">
        <f>H332</f>
        <v>0</v>
      </c>
      <c r="I331" s="9">
        <f t="shared" ref="I331:J331" si="157">I332</f>
        <v>0</v>
      </c>
      <c r="J331" s="9">
        <f t="shared" si="157"/>
        <v>0</v>
      </c>
    </row>
    <row r="332" spans="1:10" ht="48.95" hidden="1" customHeight="1" x14ac:dyDescent="0.2">
      <c r="A332" s="10" t="s">
        <v>37</v>
      </c>
      <c r="B332" s="4" t="s">
        <v>299</v>
      </c>
      <c r="C332" s="4" t="s">
        <v>219</v>
      </c>
      <c r="D332" s="4" t="s">
        <v>220</v>
      </c>
      <c r="E332" s="4" t="s">
        <v>29</v>
      </c>
      <c r="F332" s="4" t="s">
        <v>300</v>
      </c>
      <c r="G332" s="4" t="s">
        <v>38</v>
      </c>
      <c r="H332" s="9"/>
      <c r="I332" s="9"/>
      <c r="J332" s="9"/>
    </row>
    <row r="333" spans="1:10" ht="48.95" hidden="1" customHeight="1" x14ac:dyDescent="0.2">
      <c r="A333" s="10" t="s">
        <v>41</v>
      </c>
      <c r="B333" s="4" t="s">
        <v>299</v>
      </c>
      <c r="C333" s="4" t="s">
        <v>219</v>
      </c>
      <c r="D333" s="4" t="s">
        <v>220</v>
      </c>
      <c r="E333" s="4" t="s">
        <v>29</v>
      </c>
      <c r="F333" s="4" t="s">
        <v>234</v>
      </c>
      <c r="G333" s="11" t="s">
        <v>9</v>
      </c>
      <c r="H333" s="9">
        <f>H334+H336</f>
        <v>0</v>
      </c>
      <c r="I333" s="9">
        <f t="shared" ref="I333:J333" si="158">I334+I336</f>
        <v>0</v>
      </c>
      <c r="J333" s="9">
        <f t="shared" si="158"/>
        <v>0</v>
      </c>
    </row>
    <row r="334" spans="1:10" ht="127.9" hidden="1" customHeight="1" x14ac:dyDescent="0.2">
      <c r="A334" s="10" t="s">
        <v>35</v>
      </c>
      <c r="B334" s="4" t="s">
        <v>299</v>
      </c>
      <c r="C334" s="4" t="s">
        <v>219</v>
      </c>
      <c r="D334" s="4" t="s">
        <v>220</v>
      </c>
      <c r="E334" s="4" t="s">
        <v>29</v>
      </c>
      <c r="F334" s="4" t="s">
        <v>234</v>
      </c>
      <c r="G334" s="4" t="s">
        <v>36</v>
      </c>
      <c r="H334" s="9">
        <f>H335</f>
        <v>0</v>
      </c>
      <c r="I334" s="9">
        <f t="shared" ref="I334:J334" si="159">I335</f>
        <v>0</v>
      </c>
      <c r="J334" s="9">
        <f t="shared" si="159"/>
        <v>0</v>
      </c>
    </row>
    <row r="335" spans="1:10" ht="48.95" hidden="1" customHeight="1" x14ac:dyDescent="0.2">
      <c r="A335" s="10" t="s">
        <v>37</v>
      </c>
      <c r="B335" s="4" t="s">
        <v>299</v>
      </c>
      <c r="C335" s="4" t="s">
        <v>219</v>
      </c>
      <c r="D335" s="4" t="s">
        <v>220</v>
      </c>
      <c r="E335" s="4" t="s">
        <v>29</v>
      </c>
      <c r="F335" s="4" t="s">
        <v>234</v>
      </c>
      <c r="G335" s="4" t="s">
        <v>38</v>
      </c>
      <c r="H335" s="9"/>
      <c r="I335" s="9"/>
      <c r="J335" s="9"/>
    </row>
    <row r="336" spans="1:10" ht="48.95" hidden="1" customHeight="1" x14ac:dyDescent="0.2">
      <c r="A336" s="10" t="s">
        <v>42</v>
      </c>
      <c r="B336" s="4" t="s">
        <v>299</v>
      </c>
      <c r="C336" s="4" t="s">
        <v>219</v>
      </c>
      <c r="D336" s="4" t="s">
        <v>220</v>
      </c>
      <c r="E336" s="4" t="s">
        <v>29</v>
      </c>
      <c r="F336" s="4" t="s">
        <v>234</v>
      </c>
      <c r="G336" s="4" t="s">
        <v>43</v>
      </c>
      <c r="H336" s="9">
        <f>H337</f>
        <v>0</v>
      </c>
      <c r="I336" s="9">
        <v>0</v>
      </c>
      <c r="J336" s="9">
        <v>0</v>
      </c>
    </row>
    <row r="337" spans="1:10" ht="64.5" hidden="1" customHeight="1" x14ac:dyDescent="0.2">
      <c r="A337" s="10" t="s">
        <v>44</v>
      </c>
      <c r="B337" s="4" t="s">
        <v>299</v>
      </c>
      <c r="C337" s="4" t="s">
        <v>219</v>
      </c>
      <c r="D337" s="4" t="s">
        <v>220</v>
      </c>
      <c r="E337" s="4" t="s">
        <v>29</v>
      </c>
      <c r="F337" s="4" t="s">
        <v>234</v>
      </c>
      <c r="G337" s="4" t="s">
        <v>45</v>
      </c>
      <c r="H337" s="9"/>
      <c r="I337" s="9">
        <v>0</v>
      </c>
      <c r="J337" s="9">
        <v>0</v>
      </c>
    </row>
    <row r="338" spans="1:10" ht="32.25" hidden="1" customHeight="1" x14ac:dyDescent="0.2">
      <c r="A338" s="10" t="s">
        <v>46</v>
      </c>
      <c r="B338" s="4" t="s">
        <v>299</v>
      </c>
      <c r="C338" s="4" t="s">
        <v>219</v>
      </c>
      <c r="D338" s="4" t="s">
        <v>220</v>
      </c>
      <c r="E338" s="4" t="s">
        <v>29</v>
      </c>
      <c r="F338" s="4" t="s">
        <v>247</v>
      </c>
      <c r="G338" s="11" t="s">
        <v>9</v>
      </c>
      <c r="H338" s="9">
        <f>H339</f>
        <v>0</v>
      </c>
      <c r="I338" s="9">
        <f t="shared" ref="I338:J338" si="160">I339</f>
        <v>0</v>
      </c>
      <c r="J338" s="9">
        <f t="shared" si="160"/>
        <v>0</v>
      </c>
    </row>
    <row r="339" spans="1:10" ht="21.75" hidden="1" customHeight="1" x14ac:dyDescent="0.2">
      <c r="A339" s="10" t="s">
        <v>47</v>
      </c>
      <c r="B339" s="4" t="s">
        <v>299</v>
      </c>
      <c r="C339" s="4" t="s">
        <v>219</v>
      </c>
      <c r="D339" s="4" t="s">
        <v>220</v>
      </c>
      <c r="E339" s="4" t="s">
        <v>29</v>
      </c>
      <c r="F339" s="4" t="s">
        <v>247</v>
      </c>
      <c r="G339" s="4" t="s">
        <v>48</v>
      </c>
      <c r="H339" s="9">
        <f>H340</f>
        <v>0</v>
      </c>
      <c r="I339" s="9">
        <f t="shared" ref="I339:J339" si="161">I340</f>
        <v>0</v>
      </c>
      <c r="J339" s="9">
        <f t="shared" si="161"/>
        <v>0</v>
      </c>
    </row>
    <row r="340" spans="1:10" ht="32.25" hidden="1" customHeight="1" x14ac:dyDescent="0.2">
      <c r="A340" s="10" t="s">
        <v>49</v>
      </c>
      <c r="B340" s="4" t="s">
        <v>299</v>
      </c>
      <c r="C340" s="4" t="s">
        <v>219</v>
      </c>
      <c r="D340" s="4" t="s">
        <v>220</v>
      </c>
      <c r="E340" s="4" t="s">
        <v>29</v>
      </c>
      <c r="F340" s="4" t="s">
        <v>247</v>
      </c>
      <c r="G340" s="4" t="s">
        <v>50</v>
      </c>
      <c r="H340" s="9"/>
      <c r="I340" s="9"/>
      <c r="J340" s="9"/>
    </row>
    <row r="341" spans="1:10" ht="32.25" customHeight="1" x14ac:dyDescent="0.2">
      <c r="A341" s="5" t="s">
        <v>51</v>
      </c>
      <c r="B341" s="6" t="s">
        <v>299</v>
      </c>
      <c r="C341" s="6" t="s">
        <v>219</v>
      </c>
      <c r="D341" s="6" t="s">
        <v>220</v>
      </c>
      <c r="E341" s="6" t="s">
        <v>52</v>
      </c>
      <c r="F341" s="6"/>
      <c r="G341" s="6"/>
      <c r="H341" s="8">
        <f>H342</f>
        <v>26609</v>
      </c>
      <c r="I341" s="8"/>
      <c r="J341" s="8"/>
    </row>
    <row r="342" spans="1:10" ht="32.25" customHeight="1" x14ac:dyDescent="0.2">
      <c r="A342" s="109" t="s">
        <v>787</v>
      </c>
      <c r="B342" s="4" t="s">
        <v>299</v>
      </c>
      <c r="C342" s="4" t="s">
        <v>219</v>
      </c>
      <c r="D342" s="4" t="s">
        <v>220</v>
      </c>
      <c r="E342" s="4" t="s">
        <v>52</v>
      </c>
      <c r="F342" s="4">
        <v>55490</v>
      </c>
      <c r="G342" s="4"/>
      <c r="H342" s="9">
        <f>H343</f>
        <v>26609</v>
      </c>
      <c r="I342" s="9"/>
      <c r="J342" s="9"/>
    </row>
    <row r="343" spans="1:10" ht="104.25" customHeight="1" x14ac:dyDescent="0.2">
      <c r="A343" s="10" t="s">
        <v>35</v>
      </c>
      <c r="B343" s="4" t="s">
        <v>299</v>
      </c>
      <c r="C343" s="4" t="s">
        <v>219</v>
      </c>
      <c r="D343" s="4" t="s">
        <v>220</v>
      </c>
      <c r="E343" s="4" t="s">
        <v>52</v>
      </c>
      <c r="F343" s="4">
        <v>55490</v>
      </c>
      <c r="G343" s="4">
        <v>100</v>
      </c>
      <c r="H343" s="9">
        <f>H344</f>
        <v>26609</v>
      </c>
      <c r="I343" s="9"/>
      <c r="J343" s="9"/>
    </row>
    <row r="344" spans="1:10" ht="51.75" customHeight="1" x14ac:dyDescent="0.2">
      <c r="A344" s="109" t="s">
        <v>37</v>
      </c>
      <c r="B344" s="4" t="s">
        <v>299</v>
      </c>
      <c r="C344" s="4" t="s">
        <v>219</v>
      </c>
      <c r="D344" s="4" t="s">
        <v>220</v>
      </c>
      <c r="E344" s="4" t="s">
        <v>52</v>
      </c>
      <c r="F344" s="4">
        <v>55490</v>
      </c>
      <c r="G344" s="4">
        <v>120</v>
      </c>
      <c r="H344" s="9">
        <v>26609</v>
      </c>
      <c r="I344" s="9"/>
      <c r="J344" s="9"/>
    </row>
    <row r="345" spans="1:10" ht="51.75" customHeight="1" x14ac:dyDescent="0.2">
      <c r="A345" s="110" t="s">
        <v>97</v>
      </c>
      <c r="B345" s="6"/>
      <c r="C345" s="6"/>
      <c r="D345" s="6"/>
      <c r="E345" s="6"/>
      <c r="F345" s="6"/>
      <c r="G345" s="6"/>
      <c r="H345" s="8">
        <f>H346</f>
        <v>27342</v>
      </c>
      <c r="I345" s="8"/>
      <c r="J345" s="8"/>
    </row>
    <row r="346" spans="1:10" ht="51.75" customHeight="1" x14ac:dyDescent="0.2">
      <c r="A346" s="109" t="s">
        <v>787</v>
      </c>
      <c r="B346" s="4" t="s">
        <v>299</v>
      </c>
      <c r="C346" s="4" t="s">
        <v>219</v>
      </c>
      <c r="D346" s="4" t="s">
        <v>220</v>
      </c>
      <c r="E346" s="145" t="s">
        <v>98</v>
      </c>
      <c r="F346" s="4">
        <v>55490</v>
      </c>
      <c r="G346" s="4"/>
      <c r="H346" s="9">
        <f>H347</f>
        <v>27342</v>
      </c>
      <c r="I346" s="9"/>
      <c r="J346" s="9"/>
    </row>
    <row r="347" spans="1:10" ht="111.75" customHeight="1" x14ac:dyDescent="0.2">
      <c r="A347" s="10" t="s">
        <v>35</v>
      </c>
      <c r="B347" s="4" t="s">
        <v>299</v>
      </c>
      <c r="C347" s="4" t="s">
        <v>219</v>
      </c>
      <c r="D347" s="4" t="s">
        <v>220</v>
      </c>
      <c r="E347" s="145" t="s">
        <v>98</v>
      </c>
      <c r="F347" s="4">
        <v>55490</v>
      </c>
      <c r="G347" s="4">
        <v>100</v>
      </c>
      <c r="H347" s="9">
        <f>H348</f>
        <v>27342</v>
      </c>
      <c r="I347" s="9"/>
      <c r="J347" s="9"/>
    </row>
    <row r="348" spans="1:10" ht="51.75" customHeight="1" x14ac:dyDescent="0.2">
      <c r="A348" s="109" t="s">
        <v>37</v>
      </c>
      <c r="B348" s="4" t="s">
        <v>299</v>
      </c>
      <c r="C348" s="4" t="s">
        <v>219</v>
      </c>
      <c r="D348" s="4" t="s">
        <v>220</v>
      </c>
      <c r="E348" s="145" t="s">
        <v>98</v>
      </c>
      <c r="F348" s="4">
        <v>55490</v>
      </c>
      <c r="G348" s="4">
        <v>120</v>
      </c>
      <c r="H348" s="9">
        <v>27342</v>
      </c>
      <c r="I348" s="9"/>
      <c r="J348" s="9"/>
    </row>
    <row r="349" spans="1:10" ht="48.95" customHeight="1" x14ac:dyDescent="0.2">
      <c r="A349" s="5" t="s">
        <v>107</v>
      </c>
      <c r="B349" s="6" t="s">
        <v>299</v>
      </c>
      <c r="C349" s="6" t="s">
        <v>219</v>
      </c>
      <c r="D349" s="6" t="s">
        <v>220</v>
      </c>
      <c r="E349" s="6" t="s">
        <v>108</v>
      </c>
      <c r="F349" s="7" t="s">
        <v>9</v>
      </c>
      <c r="G349" s="7" t="s">
        <v>9</v>
      </c>
      <c r="H349" s="8">
        <f>H353+H356+H350</f>
        <v>-195418</v>
      </c>
      <c r="I349" s="8">
        <f t="shared" ref="I349:J349" si="162">I353+I356</f>
        <v>0</v>
      </c>
      <c r="J349" s="8">
        <f t="shared" si="162"/>
        <v>0</v>
      </c>
    </row>
    <row r="350" spans="1:10" ht="48.95" customHeight="1" x14ac:dyDescent="0.2">
      <c r="A350" s="109" t="s">
        <v>787</v>
      </c>
      <c r="B350" s="4" t="s">
        <v>299</v>
      </c>
      <c r="C350" s="4" t="s">
        <v>219</v>
      </c>
      <c r="D350" s="4" t="s">
        <v>220</v>
      </c>
      <c r="E350" s="4" t="s">
        <v>108</v>
      </c>
      <c r="F350" s="4">
        <v>55490</v>
      </c>
      <c r="G350" s="4"/>
      <c r="H350" s="9">
        <f>H351</f>
        <v>183582</v>
      </c>
      <c r="I350" s="9"/>
      <c r="J350" s="9"/>
    </row>
    <row r="351" spans="1:10" ht="105.75" customHeight="1" x14ac:dyDescent="0.2">
      <c r="A351" s="10" t="s">
        <v>35</v>
      </c>
      <c r="B351" s="4" t="s">
        <v>299</v>
      </c>
      <c r="C351" s="4" t="s">
        <v>219</v>
      </c>
      <c r="D351" s="4" t="s">
        <v>220</v>
      </c>
      <c r="E351" s="4" t="s">
        <v>108</v>
      </c>
      <c r="F351" s="4">
        <v>55490</v>
      </c>
      <c r="G351" s="4">
        <v>100</v>
      </c>
      <c r="H351" s="9">
        <f>H352</f>
        <v>183582</v>
      </c>
      <c r="I351" s="9"/>
      <c r="J351" s="9"/>
    </row>
    <row r="352" spans="1:10" ht="48.95" customHeight="1" x14ac:dyDescent="0.2">
      <c r="A352" s="109" t="s">
        <v>37</v>
      </c>
      <c r="B352" s="4" t="s">
        <v>299</v>
      </c>
      <c r="C352" s="4" t="s">
        <v>219</v>
      </c>
      <c r="D352" s="4" t="s">
        <v>220</v>
      </c>
      <c r="E352" s="4" t="s">
        <v>108</v>
      </c>
      <c r="F352" s="4">
        <v>55490</v>
      </c>
      <c r="G352" s="4">
        <v>120</v>
      </c>
      <c r="H352" s="9">
        <f>183582</f>
        <v>183582</v>
      </c>
      <c r="I352" s="9"/>
      <c r="J352" s="9"/>
    </row>
    <row r="353" spans="1:10" ht="15.2" hidden="1" customHeight="1" x14ac:dyDescent="0.2">
      <c r="A353" s="10" t="s">
        <v>116</v>
      </c>
      <c r="B353" s="4" t="s">
        <v>299</v>
      </c>
      <c r="C353" s="4" t="s">
        <v>219</v>
      </c>
      <c r="D353" s="4" t="s">
        <v>220</v>
      </c>
      <c r="E353" s="4" t="s">
        <v>108</v>
      </c>
      <c r="F353" s="4" t="s">
        <v>301</v>
      </c>
      <c r="G353" s="11" t="s">
        <v>9</v>
      </c>
      <c r="H353" s="9">
        <v>0</v>
      </c>
      <c r="I353" s="9">
        <v>0</v>
      </c>
      <c r="J353" s="9">
        <v>0</v>
      </c>
    </row>
    <row r="354" spans="1:10" ht="15" hidden="1" customHeight="1" x14ac:dyDescent="0.2">
      <c r="A354" s="10" t="s">
        <v>47</v>
      </c>
      <c r="B354" s="4" t="s">
        <v>299</v>
      </c>
      <c r="C354" s="4" t="s">
        <v>219</v>
      </c>
      <c r="D354" s="4" t="s">
        <v>220</v>
      </c>
      <c r="E354" s="4" t="s">
        <v>108</v>
      </c>
      <c r="F354" s="4" t="s">
        <v>301</v>
      </c>
      <c r="G354" s="4" t="s">
        <v>48</v>
      </c>
      <c r="H354" s="9">
        <v>0</v>
      </c>
      <c r="I354" s="9">
        <v>0</v>
      </c>
      <c r="J354" s="9">
        <v>0</v>
      </c>
    </row>
    <row r="355" spans="1:10" ht="15" hidden="1" customHeight="1" x14ac:dyDescent="0.2">
      <c r="A355" s="10" t="s">
        <v>114</v>
      </c>
      <c r="B355" s="4" t="s">
        <v>299</v>
      </c>
      <c r="C355" s="4" t="s">
        <v>219</v>
      </c>
      <c r="D355" s="4" t="s">
        <v>220</v>
      </c>
      <c r="E355" s="4" t="s">
        <v>108</v>
      </c>
      <c r="F355" s="4" t="s">
        <v>301</v>
      </c>
      <c r="G355" s="4" t="s">
        <v>115</v>
      </c>
      <c r="H355" s="9"/>
      <c r="I355" s="9"/>
      <c r="J355" s="9"/>
    </row>
    <row r="356" spans="1:10" ht="32.25" customHeight="1" x14ac:dyDescent="0.2">
      <c r="A356" s="10" t="s">
        <v>113</v>
      </c>
      <c r="B356" s="4" t="s">
        <v>299</v>
      </c>
      <c r="C356" s="4" t="s">
        <v>219</v>
      </c>
      <c r="D356" s="4" t="s">
        <v>220</v>
      </c>
      <c r="E356" s="4" t="s">
        <v>108</v>
      </c>
      <c r="F356" s="4" t="s">
        <v>302</v>
      </c>
      <c r="G356" s="11" t="s">
        <v>9</v>
      </c>
      <c r="H356" s="9">
        <f>H359+H357</f>
        <v>-379000</v>
      </c>
      <c r="I356" s="9">
        <f t="shared" ref="I356:J356" si="163">I359</f>
        <v>0</v>
      </c>
      <c r="J356" s="9">
        <f t="shared" si="163"/>
        <v>0</v>
      </c>
    </row>
    <row r="357" spans="1:10" ht="32.25" hidden="1" customHeight="1" x14ac:dyDescent="0.2">
      <c r="A357" s="10" t="s">
        <v>121</v>
      </c>
      <c r="B357" s="4" t="s">
        <v>299</v>
      </c>
      <c r="C357" s="4" t="s">
        <v>219</v>
      </c>
      <c r="D357" s="4" t="s">
        <v>220</v>
      </c>
      <c r="E357" s="4" t="s">
        <v>108</v>
      </c>
      <c r="F357" s="4" t="s">
        <v>302</v>
      </c>
      <c r="G357" s="125">
        <v>500</v>
      </c>
      <c r="H357" s="9">
        <f>H358</f>
        <v>0</v>
      </c>
      <c r="I357" s="9"/>
      <c r="J357" s="9"/>
    </row>
    <row r="358" spans="1:10" ht="32.25" hidden="1" customHeight="1" x14ac:dyDescent="0.2">
      <c r="A358" s="109" t="s">
        <v>5</v>
      </c>
      <c r="B358" s="4" t="s">
        <v>299</v>
      </c>
      <c r="C358" s="4" t="s">
        <v>219</v>
      </c>
      <c r="D358" s="4" t="s">
        <v>220</v>
      </c>
      <c r="E358" s="4" t="s">
        <v>108</v>
      </c>
      <c r="F358" s="4" t="s">
        <v>302</v>
      </c>
      <c r="G358" s="125">
        <v>540</v>
      </c>
      <c r="H358" s="9"/>
      <c r="I358" s="9"/>
      <c r="J358" s="9"/>
    </row>
    <row r="359" spans="1:10" ht="25.5" customHeight="1" x14ac:dyDescent="0.2">
      <c r="A359" s="10" t="s">
        <v>47</v>
      </c>
      <c r="B359" s="4" t="s">
        <v>299</v>
      </c>
      <c r="C359" s="4" t="s">
        <v>219</v>
      </c>
      <c r="D359" s="4" t="s">
        <v>220</v>
      </c>
      <c r="E359" s="4" t="s">
        <v>108</v>
      </c>
      <c r="F359" s="4" t="s">
        <v>302</v>
      </c>
      <c r="G359" s="4" t="s">
        <v>48</v>
      </c>
      <c r="H359" s="9">
        <f>H360</f>
        <v>-379000</v>
      </c>
      <c r="I359" s="9">
        <f t="shared" ref="I359:J359" si="164">I360</f>
        <v>0</v>
      </c>
      <c r="J359" s="9">
        <f t="shared" si="164"/>
        <v>0</v>
      </c>
    </row>
    <row r="360" spans="1:10" ht="21.75" customHeight="1" x14ac:dyDescent="0.2">
      <c r="A360" s="10" t="s">
        <v>114</v>
      </c>
      <c r="B360" s="4" t="s">
        <v>299</v>
      </c>
      <c r="C360" s="4" t="s">
        <v>219</v>
      </c>
      <c r="D360" s="4" t="s">
        <v>220</v>
      </c>
      <c r="E360" s="4" t="s">
        <v>108</v>
      </c>
      <c r="F360" s="4" t="s">
        <v>302</v>
      </c>
      <c r="G360" s="4" t="s">
        <v>115</v>
      </c>
      <c r="H360" s="9">
        <v>-379000</v>
      </c>
      <c r="I360" s="9"/>
      <c r="J360" s="9"/>
    </row>
    <row r="361" spans="1:10" ht="34.5" customHeight="1" x14ac:dyDescent="0.2">
      <c r="A361" s="5" t="s">
        <v>127</v>
      </c>
      <c r="B361" s="6" t="s">
        <v>299</v>
      </c>
      <c r="C361" s="6" t="s">
        <v>219</v>
      </c>
      <c r="D361" s="6" t="s">
        <v>220</v>
      </c>
      <c r="E361" s="6">
        <v>916</v>
      </c>
      <c r="F361" s="6"/>
      <c r="G361" s="6"/>
      <c r="H361" s="8">
        <f>H365+H362</f>
        <v>933652</v>
      </c>
      <c r="I361" s="8"/>
      <c r="J361" s="8"/>
    </row>
    <row r="362" spans="1:10" ht="64.5" customHeight="1" x14ac:dyDescent="0.2">
      <c r="A362" s="109" t="s">
        <v>787</v>
      </c>
      <c r="B362" s="4" t="s">
        <v>299</v>
      </c>
      <c r="C362" s="4" t="s">
        <v>219</v>
      </c>
      <c r="D362" s="4" t="s">
        <v>220</v>
      </c>
      <c r="E362" s="4">
        <v>916</v>
      </c>
      <c r="F362" s="4">
        <v>55490</v>
      </c>
      <c r="G362" s="4"/>
      <c r="H362" s="9">
        <f>H363</f>
        <v>554652</v>
      </c>
      <c r="I362" s="9"/>
      <c r="J362" s="9"/>
    </row>
    <row r="363" spans="1:10" ht="109.5" customHeight="1" x14ac:dyDescent="0.2">
      <c r="A363" s="10" t="s">
        <v>35</v>
      </c>
      <c r="B363" s="4" t="s">
        <v>299</v>
      </c>
      <c r="C363" s="4" t="s">
        <v>219</v>
      </c>
      <c r="D363" s="4" t="s">
        <v>220</v>
      </c>
      <c r="E363" s="4">
        <v>916</v>
      </c>
      <c r="F363" s="4">
        <v>55490</v>
      </c>
      <c r="G363" s="4">
        <v>100</v>
      </c>
      <c r="H363" s="9">
        <f>H364</f>
        <v>554652</v>
      </c>
      <c r="I363" s="9"/>
      <c r="J363" s="9"/>
    </row>
    <row r="364" spans="1:10" ht="57" customHeight="1" x14ac:dyDescent="0.2">
      <c r="A364" s="109" t="s">
        <v>37</v>
      </c>
      <c r="B364" s="4" t="s">
        <v>299</v>
      </c>
      <c r="C364" s="4" t="s">
        <v>219</v>
      </c>
      <c r="D364" s="4" t="s">
        <v>220</v>
      </c>
      <c r="E364" s="4">
        <v>916</v>
      </c>
      <c r="F364" s="4">
        <v>55490</v>
      </c>
      <c r="G364" s="4">
        <v>120</v>
      </c>
      <c r="H364" s="9">
        <v>554652</v>
      </c>
      <c r="I364" s="9"/>
      <c r="J364" s="9"/>
    </row>
    <row r="365" spans="1:10" ht="33" customHeight="1" x14ac:dyDescent="0.2">
      <c r="A365" s="10" t="s">
        <v>113</v>
      </c>
      <c r="B365" s="4">
        <v>70</v>
      </c>
      <c r="C365" s="4">
        <v>0</v>
      </c>
      <c r="D365" s="4">
        <v>0</v>
      </c>
      <c r="E365" s="4">
        <v>916</v>
      </c>
      <c r="F365" s="4">
        <v>83030</v>
      </c>
      <c r="G365" s="4"/>
      <c r="H365" s="9">
        <f>H368+H366+H370</f>
        <v>379000</v>
      </c>
      <c r="I365" s="9"/>
      <c r="J365" s="9"/>
    </row>
    <row r="366" spans="1:10" ht="67.5" hidden="1" customHeight="1" x14ac:dyDescent="0.2">
      <c r="A366" s="10" t="s">
        <v>42</v>
      </c>
      <c r="B366" s="4">
        <v>70</v>
      </c>
      <c r="C366" s="4">
        <v>0</v>
      </c>
      <c r="D366" s="4">
        <v>0</v>
      </c>
      <c r="E366" s="4">
        <v>916</v>
      </c>
      <c r="F366" s="4">
        <v>83030</v>
      </c>
      <c r="G366" s="4">
        <v>200</v>
      </c>
      <c r="H366" s="9">
        <f>H367</f>
        <v>0</v>
      </c>
      <c r="I366" s="9"/>
      <c r="J366" s="9"/>
    </row>
    <row r="367" spans="1:10" ht="48.75" hidden="1" customHeight="1" x14ac:dyDescent="0.2">
      <c r="A367" s="10" t="s">
        <v>44</v>
      </c>
      <c r="B367" s="4">
        <v>70</v>
      </c>
      <c r="C367" s="4">
        <v>0</v>
      </c>
      <c r="D367" s="4">
        <v>0</v>
      </c>
      <c r="E367" s="4">
        <v>916</v>
      </c>
      <c r="F367" s="4">
        <v>83030</v>
      </c>
      <c r="G367" s="4">
        <v>240</v>
      </c>
      <c r="H367" s="9"/>
      <c r="I367" s="9"/>
      <c r="J367" s="9"/>
    </row>
    <row r="368" spans="1:10" ht="63" customHeight="1" x14ac:dyDescent="0.2">
      <c r="A368" s="10" t="s">
        <v>93</v>
      </c>
      <c r="B368" s="4">
        <v>70</v>
      </c>
      <c r="C368" s="4">
        <v>0</v>
      </c>
      <c r="D368" s="4">
        <v>0</v>
      </c>
      <c r="E368" s="4">
        <v>916</v>
      </c>
      <c r="F368" s="4">
        <v>83030</v>
      </c>
      <c r="G368" s="4">
        <v>300</v>
      </c>
      <c r="H368" s="9">
        <f>H369</f>
        <v>330000</v>
      </c>
      <c r="I368" s="9"/>
      <c r="J368" s="9"/>
    </row>
    <row r="369" spans="1:10" ht="61.5" customHeight="1" x14ac:dyDescent="0.2">
      <c r="A369" s="10" t="s">
        <v>95</v>
      </c>
      <c r="B369" s="4">
        <v>70</v>
      </c>
      <c r="C369" s="4">
        <v>0</v>
      </c>
      <c r="D369" s="4">
        <v>0</v>
      </c>
      <c r="E369" s="4">
        <v>916</v>
      </c>
      <c r="F369" s="4">
        <v>83030</v>
      </c>
      <c r="G369" s="4">
        <v>320</v>
      </c>
      <c r="H369" s="9">
        <f>330000</f>
        <v>330000</v>
      </c>
      <c r="I369" s="9"/>
      <c r="J369" s="9"/>
    </row>
    <row r="370" spans="1:10" ht="32.25" customHeight="1" x14ac:dyDescent="0.2">
      <c r="A370" s="10" t="s">
        <v>47</v>
      </c>
      <c r="B370" s="4">
        <v>70</v>
      </c>
      <c r="C370" s="4">
        <v>0</v>
      </c>
      <c r="D370" s="4">
        <v>0</v>
      </c>
      <c r="E370" s="4">
        <v>916</v>
      </c>
      <c r="F370" s="4">
        <v>83030</v>
      </c>
      <c r="G370" s="4">
        <v>800</v>
      </c>
      <c r="H370" s="9">
        <f>H371</f>
        <v>49000</v>
      </c>
      <c r="I370" s="9"/>
      <c r="J370" s="9"/>
    </row>
    <row r="371" spans="1:10" ht="41.25" customHeight="1" x14ac:dyDescent="0.2">
      <c r="A371" s="10" t="s">
        <v>49</v>
      </c>
      <c r="B371" s="4">
        <v>70</v>
      </c>
      <c r="C371" s="4">
        <v>0</v>
      </c>
      <c r="D371" s="4">
        <v>0</v>
      </c>
      <c r="E371" s="4">
        <v>916</v>
      </c>
      <c r="F371" s="4">
        <v>83030</v>
      </c>
      <c r="G371" s="4">
        <v>850</v>
      </c>
      <c r="H371" s="9">
        <f>37500+11500</f>
        <v>49000</v>
      </c>
      <c r="I371" s="9"/>
      <c r="J371" s="9"/>
    </row>
    <row r="372" spans="1:10" ht="32.25" hidden="1" customHeight="1" x14ac:dyDescent="0.2">
      <c r="A372" s="5" t="s">
        <v>210</v>
      </c>
      <c r="B372" s="6" t="s">
        <v>299</v>
      </c>
      <c r="C372" s="6" t="s">
        <v>219</v>
      </c>
      <c r="D372" s="6" t="s">
        <v>220</v>
      </c>
      <c r="E372" s="6" t="s">
        <v>211</v>
      </c>
      <c r="F372" s="7" t="s">
        <v>9</v>
      </c>
      <c r="G372" s="7" t="s">
        <v>9</v>
      </c>
      <c r="H372" s="8">
        <f>H373+H378+H381</f>
        <v>0</v>
      </c>
      <c r="I372" s="8">
        <f t="shared" ref="I372:J372" si="165">I373+I378+I381</f>
        <v>0</v>
      </c>
      <c r="J372" s="8">
        <f t="shared" si="165"/>
        <v>0</v>
      </c>
    </row>
    <row r="373" spans="1:10" ht="48.95" hidden="1" customHeight="1" x14ac:dyDescent="0.2">
      <c r="A373" s="10" t="s">
        <v>41</v>
      </c>
      <c r="B373" s="4" t="s">
        <v>299</v>
      </c>
      <c r="C373" s="4" t="s">
        <v>219</v>
      </c>
      <c r="D373" s="4" t="s">
        <v>220</v>
      </c>
      <c r="E373" s="4" t="s">
        <v>211</v>
      </c>
      <c r="F373" s="4" t="s">
        <v>234</v>
      </c>
      <c r="G373" s="11" t="s">
        <v>9</v>
      </c>
      <c r="H373" s="9">
        <f>H374+H376</f>
        <v>0</v>
      </c>
      <c r="I373" s="9">
        <f t="shared" ref="I373:J373" si="166">I374+I376</f>
        <v>0</v>
      </c>
      <c r="J373" s="9">
        <f t="shared" si="166"/>
        <v>0</v>
      </c>
    </row>
    <row r="374" spans="1:10" ht="127.9" hidden="1" customHeight="1" x14ac:dyDescent="0.2">
      <c r="A374" s="10" t="s">
        <v>35</v>
      </c>
      <c r="B374" s="4" t="s">
        <v>299</v>
      </c>
      <c r="C374" s="4" t="s">
        <v>219</v>
      </c>
      <c r="D374" s="4" t="s">
        <v>220</v>
      </c>
      <c r="E374" s="4" t="s">
        <v>211</v>
      </c>
      <c r="F374" s="4" t="s">
        <v>234</v>
      </c>
      <c r="G374" s="4" t="s">
        <v>36</v>
      </c>
      <c r="H374" s="9">
        <f>H375</f>
        <v>0</v>
      </c>
      <c r="I374" s="9">
        <f t="shared" ref="I374:J374" si="167">I375</f>
        <v>0</v>
      </c>
      <c r="J374" s="9">
        <f t="shared" si="167"/>
        <v>0</v>
      </c>
    </row>
    <row r="375" spans="1:10" ht="48.95" hidden="1" customHeight="1" x14ac:dyDescent="0.2">
      <c r="A375" s="10" t="s">
        <v>37</v>
      </c>
      <c r="B375" s="4" t="s">
        <v>299</v>
      </c>
      <c r="C375" s="4" t="s">
        <v>219</v>
      </c>
      <c r="D375" s="4" t="s">
        <v>220</v>
      </c>
      <c r="E375" s="4" t="s">
        <v>211</v>
      </c>
      <c r="F375" s="4" t="s">
        <v>234</v>
      </c>
      <c r="G375" s="4" t="s">
        <v>38</v>
      </c>
      <c r="H375" s="9"/>
      <c r="I375" s="9"/>
      <c r="J375" s="9"/>
    </row>
    <row r="376" spans="1:10" ht="48.95" hidden="1" customHeight="1" x14ac:dyDescent="0.2">
      <c r="A376" s="10" t="s">
        <v>42</v>
      </c>
      <c r="B376" s="4" t="s">
        <v>299</v>
      </c>
      <c r="C376" s="4" t="s">
        <v>219</v>
      </c>
      <c r="D376" s="4" t="s">
        <v>220</v>
      </c>
      <c r="E376" s="4" t="s">
        <v>211</v>
      </c>
      <c r="F376" s="4" t="s">
        <v>234</v>
      </c>
      <c r="G376" s="4" t="s">
        <v>43</v>
      </c>
      <c r="H376" s="9">
        <f>H377</f>
        <v>0</v>
      </c>
      <c r="I376" s="9">
        <f t="shared" ref="I376:J376" si="168">I377</f>
        <v>0</v>
      </c>
      <c r="J376" s="9">
        <f t="shared" si="168"/>
        <v>0</v>
      </c>
    </row>
    <row r="377" spans="1:10" ht="64.5" hidden="1" customHeight="1" x14ac:dyDescent="0.2">
      <c r="A377" s="10" t="s">
        <v>44</v>
      </c>
      <c r="B377" s="4" t="s">
        <v>299</v>
      </c>
      <c r="C377" s="4" t="s">
        <v>219</v>
      </c>
      <c r="D377" s="4" t="s">
        <v>220</v>
      </c>
      <c r="E377" s="4" t="s">
        <v>211</v>
      </c>
      <c r="F377" s="4" t="s">
        <v>234</v>
      </c>
      <c r="G377" s="4" t="s">
        <v>45</v>
      </c>
      <c r="H377" s="9"/>
      <c r="I377" s="9"/>
      <c r="J377" s="9"/>
    </row>
    <row r="378" spans="1:10" ht="64.5" hidden="1" customHeight="1" x14ac:dyDescent="0.2">
      <c r="A378" s="10" t="s">
        <v>212</v>
      </c>
      <c r="B378" s="4" t="s">
        <v>299</v>
      </c>
      <c r="C378" s="4" t="s">
        <v>219</v>
      </c>
      <c r="D378" s="4" t="s">
        <v>220</v>
      </c>
      <c r="E378" s="4" t="s">
        <v>211</v>
      </c>
      <c r="F378" s="4" t="s">
        <v>303</v>
      </c>
      <c r="G378" s="11" t="s">
        <v>9</v>
      </c>
      <c r="H378" s="9">
        <f>H379</f>
        <v>0</v>
      </c>
      <c r="I378" s="9">
        <f t="shared" ref="I378:J378" si="169">I379</f>
        <v>0</v>
      </c>
      <c r="J378" s="9">
        <f t="shared" si="169"/>
        <v>0</v>
      </c>
    </row>
    <row r="379" spans="1:10" ht="127.9" hidden="1" customHeight="1" x14ac:dyDescent="0.2">
      <c r="A379" s="10" t="s">
        <v>35</v>
      </c>
      <c r="B379" s="4" t="s">
        <v>299</v>
      </c>
      <c r="C379" s="4" t="s">
        <v>219</v>
      </c>
      <c r="D379" s="4" t="s">
        <v>220</v>
      </c>
      <c r="E379" s="4" t="s">
        <v>211</v>
      </c>
      <c r="F379" s="4" t="s">
        <v>303</v>
      </c>
      <c r="G379" s="4" t="s">
        <v>36</v>
      </c>
      <c r="H379" s="9">
        <f>H380</f>
        <v>0</v>
      </c>
      <c r="I379" s="9">
        <f t="shared" ref="I379:J379" si="170">I380</f>
        <v>0</v>
      </c>
      <c r="J379" s="9">
        <f t="shared" si="170"/>
        <v>0</v>
      </c>
    </row>
    <row r="380" spans="1:10" ht="48.95" hidden="1" customHeight="1" x14ac:dyDescent="0.2">
      <c r="A380" s="10" t="s">
        <v>37</v>
      </c>
      <c r="B380" s="4" t="s">
        <v>299</v>
      </c>
      <c r="C380" s="4" t="s">
        <v>219</v>
      </c>
      <c r="D380" s="4" t="s">
        <v>220</v>
      </c>
      <c r="E380" s="4" t="s">
        <v>211</v>
      </c>
      <c r="F380" s="4" t="s">
        <v>303</v>
      </c>
      <c r="G380" s="4" t="s">
        <v>38</v>
      </c>
      <c r="H380" s="9"/>
      <c r="I380" s="9"/>
      <c r="J380" s="9"/>
    </row>
    <row r="381" spans="1:10" ht="32.25" hidden="1" customHeight="1" x14ac:dyDescent="0.2">
      <c r="A381" s="10" t="s">
        <v>46</v>
      </c>
      <c r="B381" s="4" t="s">
        <v>299</v>
      </c>
      <c r="C381" s="4" t="s">
        <v>219</v>
      </c>
      <c r="D381" s="4" t="s">
        <v>220</v>
      </c>
      <c r="E381" s="4" t="s">
        <v>211</v>
      </c>
      <c r="F381" s="4" t="s">
        <v>247</v>
      </c>
      <c r="G381" s="11" t="s">
        <v>9</v>
      </c>
      <c r="H381" s="9">
        <f>H382</f>
        <v>0</v>
      </c>
      <c r="I381" s="9">
        <f t="shared" ref="I381:J381" si="171">I382</f>
        <v>0</v>
      </c>
      <c r="J381" s="9">
        <f t="shared" si="171"/>
        <v>0</v>
      </c>
    </row>
    <row r="382" spans="1:10" ht="22.5" hidden="1" customHeight="1" x14ac:dyDescent="0.2">
      <c r="A382" s="10" t="s">
        <v>47</v>
      </c>
      <c r="B382" s="4" t="s">
        <v>299</v>
      </c>
      <c r="C382" s="4" t="s">
        <v>219</v>
      </c>
      <c r="D382" s="4" t="s">
        <v>220</v>
      </c>
      <c r="E382" s="4" t="s">
        <v>211</v>
      </c>
      <c r="F382" s="4" t="s">
        <v>247</v>
      </c>
      <c r="G382" s="4" t="s">
        <v>48</v>
      </c>
      <c r="H382" s="9">
        <f>H383</f>
        <v>0</v>
      </c>
      <c r="I382" s="9">
        <f t="shared" ref="I382:J382" si="172">I383</f>
        <v>0</v>
      </c>
      <c r="J382" s="9">
        <f t="shared" si="172"/>
        <v>0</v>
      </c>
    </row>
    <row r="383" spans="1:10" ht="32.25" hidden="1" customHeight="1" x14ac:dyDescent="0.2">
      <c r="A383" s="10" t="s">
        <v>49</v>
      </c>
      <c r="B383" s="4" t="s">
        <v>299</v>
      </c>
      <c r="C383" s="4" t="s">
        <v>219</v>
      </c>
      <c r="D383" s="4" t="s">
        <v>220</v>
      </c>
      <c r="E383" s="4" t="s">
        <v>211</v>
      </c>
      <c r="F383" s="4" t="s">
        <v>247</v>
      </c>
      <c r="G383" s="4" t="s">
        <v>50</v>
      </c>
      <c r="H383" s="9"/>
      <c r="I383" s="9"/>
      <c r="J383" s="9"/>
    </row>
    <row r="384" spans="1:10" ht="15" customHeight="1" x14ac:dyDescent="0.2">
      <c r="A384" s="183" t="s">
        <v>213</v>
      </c>
      <c r="B384" s="183"/>
      <c r="C384" s="183"/>
      <c r="D384" s="183"/>
      <c r="E384" s="183"/>
      <c r="F384" s="183"/>
      <c r="G384" s="183"/>
      <c r="H384" s="8">
        <f>H18+H189+H278+H284+H290+H306+H328</f>
        <v>34608015.870000005</v>
      </c>
      <c r="I384" s="8">
        <f>I18+I189+I278+I284+I290+I306+I328</f>
        <v>5000000</v>
      </c>
      <c r="J384" s="8">
        <f>J18+J189+J278+J284+J290+J306+J328</f>
        <v>0</v>
      </c>
    </row>
  </sheetData>
  <mergeCells count="15">
    <mergeCell ref="G12:J12"/>
    <mergeCell ref="A14:J14"/>
    <mergeCell ref="A15:J15"/>
    <mergeCell ref="A384:G384"/>
    <mergeCell ref="H6:J6"/>
    <mergeCell ref="H7:J7"/>
    <mergeCell ref="H8:J8"/>
    <mergeCell ref="H9:J9"/>
    <mergeCell ref="G10:J10"/>
    <mergeCell ref="G11:J11"/>
    <mergeCell ref="I1:J1"/>
    <mergeCell ref="I2:J2"/>
    <mergeCell ref="I3:J3"/>
    <mergeCell ref="I4:J4"/>
    <mergeCell ref="H5:J5"/>
  </mergeCells>
  <pageMargins left="0.39370078740157483" right="0.39370078740157483" top="0.35433070866141736" bottom="0.51181102362204722"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6C1E-FCDC-451E-95F9-2F411E7FE1B0}">
  <dimension ref="A1:E28"/>
  <sheetViews>
    <sheetView view="pageBreakPreview" topLeftCell="A13" zoomScale="80" zoomScaleNormal="100" zoomScaleSheetLayoutView="80" workbookViewId="0">
      <selection activeCell="B13" sqref="B13"/>
    </sheetView>
  </sheetViews>
  <sheetFormatPr defaultRowHeight="12.75" x14ac:dyDescent="0.2"/>
  <cols>
    <col min="1" max="1" width="49.28515625" customWidth="1"/>
    <col min="2" max="2" width="16.5703125" customWidth="1"/>
    <col min="3" max="3" width="14" customWidth="1"/>
    <col min="4" max="4" width="16.140625" customWidth="1"/>
    <col min="257" max="257" width="43.140625" customWidth="1"/>
    <col min="258" max="258" width="16.5703125" customWidth="1"/>
    <col min="259" max="260" width="16.140625" customWidth="1"/>
    <col min="513" max="513" width="43.140625" customWidth="1"/>
    <col min="514" max="514" width="16.5703125" customWidth="1"/>
    <col min="515" max="516" width="16.140625" customWidth="1"/>
    <col min="769" max="769" width="43.140625" customWidth="1"/>
    <col min="770" max="770" width="16.5703125" customWidth="1"/>
    <col min="771" max="772" width="16.140625" customWidth="1"/>
    <col min="1025" max="1025" width="43.140625" customWidth="1"/>
    <col min="1026" max="1026" width="16.5703125" customWidth="1"/>
    <col min="1027" max="1028" width="16.140625" customWidth="1"/>
    <col min="1281" max="1281" width="43.140625" customWidth="1"/>
    <col min="1282" max="1282" width="16.5703125" customWidth="1"/>
    <col min="1283" max="1284" width="16.140625" customWidth="1"/>
    <col min="1537" max="1537" width="43.140625" customWidth="1"/>
    <col min="1538" max="1538" width="16.5703125" customWidth="1"/>
    <col min="1539" max="1540" width="16.140625" customWidth="1"/>
    <col min="1793" max="1793" width="43.140625" customWidth="1"/>
    <col min="1794" max="1794" width="16.5703125" customWidth="1"/>
    <col min="1795" max="1796" width="16.140625" customWidth="1"/>
    <col min="2049" max="2049" width="43.140625" customWidth="1"/>
    <col min="2050" max="2050" width="16.5703125" customWidth="1"/>
    <col min="2051" max="2052" width="16.140625" customWidth="1"/>
    <col min="2305" max="2305" width="43.140625" customWidth="1"/>
    <col min="2306" max="2306" width="16.5703125" customWidth="1"/>
    <col min="2307" max="2308" width="16.140625" customWidth="1"/>
    <col min="2561" max="2561" width="43.140625" customWidth="1"/>
    <col min="2562" max="2562" width="16.5703125" customWidth="1"/>
    <col min="2563" max="2564" width="16.140625" customWidth="1"/>
    <col min="2817" max="2817" width="43.140625" customWidth="1"/>
    <col min="2818" max="2818" width="16.5703125" customWidth="1"/>
    <col min="2819" max="2820" width="16.140625" customWidth="1"/>
    <col min="3073" max="3073" width="43.140625" customWidth="1"/>
    <col min="3074" max="3074" width="16.5703125" customWidth="1"/>
    <col min="3075" max="3076" width="16.140625" customWidth="1"/>
    <col min="3329" max="3329" width="43.140625" customWidth="1"/>
    <col min="3330" max="3330" width="16.5703125" customWidth="1"/>
    <col min="3331" max="3332" width="16.140625" customWidth="1"/>
    <col min="3585" max="3585" width="43.140625" customWidth="1"/>
    <col min="3586" max="3586" width="16.5703125" customWidth="1"/>
    <col min="3587" max="3588" width="16.140625" customWidth="1"/>
    <col min="3841" max="3841" width="43.140625" customWidth="1"/>
    <col min="3842" max="3842" width="16.5703125" customWidth="1"/>
    <col min="3843" max="3844" width="16.140625" customWidth="1"/>
    <col min="4097" max="4097" width="43.140625" customWidth="1"/>
    <col min="4098" max="4098" width="16.5703125" customWidth="1"/>
    <col min="4099" max="4100" width="16.140625" customWidth="1"/>
    <col min="4353" max="4353" width="43.140625" customWidth="1"/>
    <col min="4354" max="4354" width="16.5703125" customWidth="1"/>
    <col min="4355" max="4356" width="16.140625" customWidth="1"/>
    <col min="4609" max="4609" width="43.140625" customWidth="1"/>
    <col min="4610" max="4610" width="16.5703125" customWidth="1"/>
    <col min="4611" max="4612" width="16.140625" customWidth="1"/>
    <col min="4865" max="4865" width="43.140625" customWidth="1"/>
    <col min="4866" max="4866" width="16.5703125" customWidth="1"/>
    <col min="4867" max="4868" width="16.140625" customWidth="1"/>
    <col min="5121" max="5121" width="43.140625" customWidth="1"/>
    <col min="5122" max="5122" width="16.5703125" customWidth="1"/>
    <col min="5123" max="5124" width="16.140625" customWidth="1"/>
    <col min="5377" max="5377" width="43.140625" customWidth="1"/>
    <col min="5378" max="5378" width="16.5703125" customWidth="1"/>
    <col min="5379" max="5380" width="16.140625" customWidth="1"/>
    <col min="5633" max="5633" width="43.140625" customWidth="1"/>
    <col min="5634" max="5634" width="16.5703125" customWidth="1"/>
    <col min="5635" max="5636" width="16.140625" customWidth="1"/>
    <col min="5889" max="5889" width="43.140625" customWidth="1"/>
    <col min="5890" max="5890" width="16.5703125" customWidth="1"/>
    <col min="5891" max="5892" width="16.140625" customWidth="1"/>
    <col min="6145" max="6145" width="43.140625" customWidth="1"/>
    <col min="6146" max="6146" width="16.5703125" customWidth="1"/>
    <col min="6147" max="6148" width="16.140625" customWidth="1"/>
    <col min="6401" max="6401" width="43.140625" customWidth="1"/>
    <col min="6402" max="6402" width="16.5703125" customWidth="1"/>
    <col min="6403" max="6404" width="16.140625" customWidth="1"/>
    <col min="6657" max="6657" width="43.140625" customWidth="1"/>
    <col min="6658" max="6658" width="16.5703125" customWidth="1"/>
    <col min="6659" max="6660" width="16.140625" customWidth="1"/>
    <col min="6913" max="6913" width="43.140625" customWidth="1"/>
    <col min="6914" max="6914" width="16.5703125" customWidth="1"/>
    <col min="6915" max="6916" width="16.140625" customWidth="1"/>
    <col min="7169" max="7169" width="43.140625" customWidth="1"/>
    <col min="7170" max="7170" width="16.5703125" customWidth="1"/>
    <col min="7171" max="7172" width="16.140625" customWidth="1"/>
    <col min="7425" max="7425" width="43.140625" customWidth="1"/>
    <col min="7426" max="7426" width="16.5703125" customWidth="1"/>
    <col min="7427" max="7428" width="16.140625" customWidth="1"/>
    <col min="7681" max="7681" width="43.140625" customWidth="1"/>
    <col min="7682" max="7682" width="16.5703125" customWidth="1"/>
    <col min="7683" max="7684" width="16.140625" customWidth="1"/>
    <col min="7937" max="7937" width="43.140625" customWidth="1"/>
    <col min="7938" max="7938" width="16.5703125" customWidth="1"/>
    <col min="7939" max="7940" width="16.140625" customWidth="1"/>
    <col min="8193" max="8193" width="43.140625" customWidth="1"/>
    <col min="8194" max="8194" width="16.5703125" customWidth="1"/>
    <col min="8195" max="8196" width="16.140625" customWidth="1"/>
    <col min="8449" max="8449" width="43.140625" customWidth="1"/>
    <col min="8450" max="8450" width="16.5703125" customWidth="1"/>
    <col min="8451" max="8452" width="16.140625" customWidth="1"/>
    <col min="8705" max="8705" width="43.140625" customWidth="1"/>
    <col min="8706" max="8706" width="16.5703125" customWidth="1"/>
    <col min="8707" max="8708" width="16.140625" customWidth="1"/>
    <col min="8961" max="8961" width="43.140625" customWidth="1"/>
    <col min="8962" max="8962" width="16.5703125" customWidth="1"/>
    <col min="8963" max="8964" width="16.140625" customWidth="1"/>
    <col min="9217" max="9217" width="43.140625" customWidth="1"/>
    <col min="9218" max="9218" width="16.5703125" customWidth="1"/>
    <col min="9219" max="9220" width="16.140625" customWidth="1"/>
    <col min="9473" max="9473" width="43.140625" customWidth="1"/>
    <col min="9474" max="9474" width="16.5703125" customWidth="1"/>
    <col min="9475" max="9476" width="16.140625" customWidth="1"/>
    <col min="9729" max="9729" width="43.140625" customWidth="1"/>
    <col min="9730" max="9730" width="16.5703125" customWidth="1"/>
    <col min="9731" max="9732" width="16.140625" customWidth="1"/>
    <col min="9985" max="9985" width="43.140625" customWidth="1"/>
    <col min="9986" max="9986" width="16.5703125" customWidth="1"/>
    <col min="9987" max="9988" width="16.140625" customWidth="1"/>
    <col min="10241" max="10241" width="43.140625" customWidth="1"/>
    <col min="10242" max="10242" width="16.5703125" customWidth="1"/>
    <col min="10243" max="10244" width="16.140625" customWidth="1"/>
    <col min="10497" max="10497" width="43.140625" customWidth="1"/>
    <col min="10498" max="10498" width="16.5703125" customWidth="1"/>
    <col min="10499" max="10500" width="16.140625" customWidth="1"/>
    <col min="10753" max="10753" width="43.140625" customWidth="1"/>
    <col min="10754" max="10754" width="16.5703125" customWidth="1"/>
    <col min="10755" max="10756" width="16.140625" customWidth="1"/>
    <col min="11009" max="11009" width="43.140625" customWidth="1"/>
    <col min="11010" max="11010" width="16.5703125" customWidth="1"/>
    <col min="11011" max="11012" width="16.140625" customWidth="1"/>
    <col min="11265" max="11265" width="43.140625" customWidth="1"/>
    <col min="11266" max="11266" width="16.5703125" customWidth="1"/>
    <col min="11267" max="11268" width="16.140625" customWidth="1"/>
    <col min="11521" max="11521" width="43.140625" customWidth="1"/>
    <col min="11522" max="11522" width="16.5703125" customWidth="1"/>
    <col min="11523" max="11524" width="16.140625" customWidth="1"/>
    <col min="11777" max="11777" width="43.140625" customWidth="1"/>
    <col min="11778" max="11778" width="16.5703125" customWidth="1"/>
    <col min="11779" max="11780" width="16.140625" customWidth="1"/>
    <col min="12033" max="12033" width="43.140625" customWidth="1"/>
    <col min="12034" max="12034" width="16.5703125" customWidth="1"/>
    <col min="12035" max="12036" width="16.140625" customWidth="1"/>
    <col min="12289" max="12289" width="43.140625" customWidth="1"/>
    <col min="12290" max="12290" width="16.5703125" customWidth="1"/>
    <col min="12291" max="12292" width="16.140625" customWidth="1"/>
    <col min="12545" max="12545" width="43.140625" customWidth="1"/>
    <col min="12546" max="12546" width="16.5703125" customWidth="1"/>
    <col min="12547" max="12548" width="16.140625" customWidth="1"/>
    <col min="12801" max="12801" width="43.140625" customWidth="1"/>
    <col min="12802" max="12802" width="16.5703125" customWidth="1"/>
    <col min="12803" max="12804" width="16.140625" customWidth="1"/>
    <col min="13057" max="13057" width="43.140625" customWidth="1"/>
    <col min="13058" max="13058" width="16.5703125" customWidth="1"/>
    <col min="13059" max="13060" width="16.140625" customWidth="1"/>
    <col min="13313" max="13313" width="43.140625" customWidth="1"/>
    <col min="13314" max="13314" width="16.5703125" customWidth="1"/>
    <col min="13315" max="13316" width="16.140625" customWidth="1"/>
    <col min="13569" max="13569" width="43.140625" customWidth="1"/>
    <col min="13570" max="13570" width="16.5703125" customWidth="1"/>
    <col min="13571" max="13572" width="16.140625" customWidth="1"/>
    <col min="13825" max="13825" width="43.140625" customWidth="1"/>
    <col min="13826" max="13826" width="16.5703125" customWidth="1"/>
    <col min="13827" max="13828" width="16.140625" customWidth="1"/>
    <col min="14081" max="14081" width="43.140625" customWidth="1"/>
    <col min="14082" max="14082" width="16.5703125" customWidth="1"/>
    <col min="14083" max="14084" width="16.140625" customWidth="1"/>
    <col min="14337" max="14337" width="43.140625" customWidth="1"/>
    <col min="14338" max="14338" width="16.5703125" customWidth="1"/>
    <col min="14339" max="14340" width="16.140625" customWidth="1"/>
    <col min="14593" max="14593" width="43.140625" customWidth="1"/>
    <col min="14594" max="14594" width="16.5703125" customWidth="1"/>
    <col min="14595" max="14596" width="16.140625" customWidth="1"/>
    <col min="14849" max="14849" width="43.140625" customWidth="1"/>
    <col min="14850" max="14850" width="16.5703125" customWidth="1"/>
    <col min="14851" max="14852" width="16.140625" customWidth="1"/>
    <col min="15105" max="15105" width="43.140625" customWidth="1"/>
    <col min="15106" max="15106" width="16.5703125" customWidth="1"/>
    <col min="15107" max="15108" width="16.140625" customWidth="1"/>
    <col min="15361" max="15361" width="43.140625" customWidth="1"/>
    <col min="15362" max="15362" width="16.5703125" customWidth="1"/>
    <col min="15363" max="15364" width="16.140625" customWidth="1"/>
    <col min="15617" max="15617" width="43.140625" customWidth="1"/>
    <col min="15618" max="15618" width="16.5703125" customWidth="1"/>
    <col min="15619" max="15620" width="16.140625" customWidth="1"/>
    <col min="15873" max="15873" width="43.140625" customWidth="1"/>
    <col min="15874" max="15874" width="16.5703125" customWidth="1"/>
    <col min="15875" max="15876" width="16.140625" customWidth="1"/>
    <col min="16129" max="16129" width="43.140625" customWidth="1"/>
    <col min="16130" max="16130" width="16.5703125" customWidth="1"/>
    <col min="16131" max="16132" width="16.140625" customWidth="1"/>
  </cols>
  <sheetData>
    <row r="1" spans="1:4" ht="15.75" x14ac:dyDescent="0.2">
      <c r="B1" s="15"/>
      <c r="C1" s="161" t="s">
        <v>754</v>
      </c>
      <c r="D1" s="161"/>
    </row>
    <row r="2" spans="1:4" ht="18" customHeight="1" x14ac:dyDescent="0.2">
      <c r="B2" s="161" t="s">
        <v>7</v>
      </c>
      <c r="C2" s="161"/>
      <c r="D2" s="161"/>
    </row>
    <row r="3" spans="1:4" ht="18" customHeight="1" x14ac:dyDescent="0.2">
      <c r="B3" s="15"/>
      <c r="C3" s="161" t="s">
        <v>0</v>
      </c>
      <c r="D3" s="161"/>
    </row>
    <row r="4" spans="1:4" ht="15.75" x14ac:dyDescent="0.2">
      <c r="B4" s="15"/>
      <c r="C4" s="161" t="s">
        <v>781</v>
      </c>
      <c r="D4" s="161"/>
    </row>
    <row r="5" spans="1:4" ht="102" customHeight="1" x14ac:dyDescent="0.2">
      <c r="B5" s="162" t="s">
        <v>305</v>
      </c>
      <c r="C5" s="162"/>
      <c r="D5" s="162"/>
    </row>
    <row r="6" spans="1:4" ht="165" customHeight="1" x14ac:dyDescent="0.25">
      <c r="C6" s="187" t="s">
        <v>755</v>
      </c>
      <c r="D6" s="187"/>
    </row>
    <row r="7" spans="1:4" x14ac:dyDescent="0.2">
      <c r="C7" s="184" t="s">
        <v>756</v>
      </c>
      <c r="D7" s="184"/>
    </row>
    <row r="8" spans="1:4" s="128" customFormat="1" ht="54.75" customHeight="1" x14ac:dyDescent="0.2">
      <c r="A8" s="185" t="s">
        <v>757</v>
      </c>
      <c r="B8" s="185"/>
      <c r="C8" s="185"/>
      <c r="D8" s="185"/>
    </row>
    <row r="9" spans="1:4" s="128" customFormat="1" ht="6" hidden="1" customHeight="1" x14ac:dyDescent="0.2">
      <c r="A9" s="186"/>
      <c r="B9" s="186"/>
      <c r="C9" s="186"/>
      <c r="D9" s="186"/>
    </row>
    <row r="10" spans="1:4" s="128" customFormat="1" ht="15.75" x14ac:dyDescent="0.25">
      <c r="A10" s="129"/>
      <c r="B10" s="129"/>
      <c r="C10" s="130"/>
      <c r="D10" s="131" t="s">
        <v>758</v>
      </c>
    </row>
    <row r="11" spans="1:4" ht="15.75" x14ac:dyDescent="0.2">
      <c r="A11" s="132" t="s">
        <v>759</v>
      </c>
      <c r="B11" s="132" t="s">
        <v>17</v>
      </c>
      <c r="C11" s="133" t="s">
        <v>18</v>
      </c>
      <c r="D11" s="133" t="s">
        <v>19</v>
      </c>
    </row>
    <row r="12" spans="1:4" ht="30" hidden="1" customHeight="1" x14ac:dyDescent="0.25">
      <c r="A12" s="134"/>
      <c r="B12" s="134"/>
      <c r="C12" s="135"/>
      <c r="D12" s="135"/>
    </row>
    <row r="13" spans="1:4" ht="37.5" customHeight="1" x14ac:dyDescent="0.25">
      <c r="A13" s="134" t="s">
        <v>760</v>
      </c>
      <c r="B13" s="136">
        <f>464185.97+820624</f>
        <v>1284809.97</v>
      </c>
      <c r="C13" s="135"/>
      <c r="D13" s="135"/>
    </row>
    <row r="14" spans="1:4" ht="33.75" customHeight="1" x14ac:dyDescent="0.25">
      <c r="A14" s="134" t="s">
        <v>761</v>
      </c>
      <c r="B14" s="137">
        <v>480000</v>
      </c>
      <c r="C14" s="137"/>
      <c r="D14" s="137"/>
    </row>
    <row r="15" spans="1:4" ht="36" customHeight="1" x14ac:dyDescent="0.25">
      <c r="A15" s="134" t="s">
        <v>762</v>
      </c>
      <c r="B15" s="137">
        <f>503000+150000</f>
        <v>653000</v>
      </c>
      <c r="C15" s="137"/>
      <c r="D15" s="137"/>
    </row>
    <row r="16" spans="1:4" ht="33.75" customHeight="1" x14ac:dyDescent="0.25">
      <c r="A16" s="134" t="s">
        <v>763</v>
      </c>
      <c r="B16" s="137">
        <v>154000</v>
      </c>
      <c r="C16" s="137"/>
      <c r="D16" s="137"/>
    </row>
    <row r="17" spans="1:5" ht="37.5" customHeight="1" x14ac:dyDescent="0.25">
      <c r="A17" s="134" t="s">
        <v>764</v>
      </c>
      <c r="B17" s="137">
        <f>393000+31968+332000</f>
        <v>756968</v>
      </c>
      <c r="C17" s="137"/>
      <c r="D17" s="137"/>
    </row>
    <row r="18" spans="1:5" ht="38.25" customHeight="1" x14ac:dyDescent="0.25">
      <c r="A18" s="134" t="s">
        <v>765</v>
      </c>
      <c r="B18" s="137">
        <v>58000</v>
      </c>
      <c r="C18" s="137"/>
      <c r="D18" s="137"/>
      <c r="E18" s="138"/>
    </row>
    <row r="19" spans="1:5" ht="47.25" x14ac:dyDescent="0.25">
      <c r="A19" s="134" t="s">
        <v>766</v>
      </c>
      <c r="B19" s="137">
        <f>439000+103405.6+300000+180545</f>
        <v>1022950.6</v>
      </c>
      <c r="C19" s="137"/>
      <c r="D19" s="137"/>
    </row>
    <row r="20" spans="1:5" ht="36" customHeight="1" x14ac:dyDescent="0.25">
      <c r="A20" s="134" t="s">
        <v>767</v>
      </c>
      <c r="B20" s="137">
        <v>163000</v>
      </c>
      <c r="C20" s="137"/>
      <c r="D20" s="137"/>
    </row>
    <row r="21" spans="1:5" ht="36" customHeight="1" x14ac:dyDescent="0.25">
      <c r="A21" s="134" t="s">
        <v>768</v>
      </c>
      <c r="B21" s="137">
        <v>104000</v>
      </c>
      <c r="C21" s="137"/>
      <c r="D21" s="137"/>
    </row>
    <row r="22" spans="1:5" ht="35.25" customHeight="1" x14ac:dyDescent="0.25">
      <c r="A22" s="134" t="s">
        <v>769</v>
      </c>
      <c r="B22" s="137">
        <v>103030</v>
      </c>
      <c r="C22" s="137"/>
      <c r="D22" s="137"/>
    </row>
    <row r="23" spans="1:5" ht="47.25" x14ac:dyDescent="0.25">
      <c r="A23" s="134" t="s">
        <v>770</v>
      </c>
      <c r="B23" s="137">
        <v>381000</v>
      </c>
      <c r="C23" s="137"/>
      <c r="D23" s="137"/>
    </row>
    <row r="24" spans="1:5" ht="29.25" customHeight="1" x14ac:dyDescent="0.25">
      <c r="A24" s="134" t="s">
        <v>771</v>
      </c>
      <c r="B24" s="137">
        <v>325000</v>
      </c>
      <c r="C24" s="137"/>
      <c r="D24" s="137"/>
    </row>
    <row r="25" spans="1:5" ht="15.75" x14ac:dyDescent="0.25">
      <c r="A25" s="147" t="s">
        <v>772</v>
      </c>
      <c r="B25" s="148">
        <f>SUM(B13:B24)</f>
        <v>5485758.5699999994</v>
      </c>
      <c r="C25" s="148">
        <f>SUM(C14:C24)</f>
        <v>0</v>
      </c>
      <c r="D25" s="148">
        <f>SUM(D14:D24)</f>
        <v>0</v>
      </c>
    </row>
    <row r="26" spans="1:5" ht="18.75" x14ac:dyDescent="0.3">
      <c r="A26" s="139"/>
      <c r="B26" s="139"/>
      <c r="C26" s="139"/>
      <c r="D26" s="139"/>
    </row>
    <row r="27" spans="1:5" ht="18.75" x14ac:dyDescent="0.3">
      <c r="A27" s="139"/>
      <c r="B27" s="139"/>
      <c r="C27" s="139"/>
      <c r="D27" s="139"/>
    </row>
    <row r="28" spans="1:5" ht="18.75" x14ac:dyDescent="0.3">
      <c r="A28" s="139"/>
      <c r="B28" s="139"/>
      <c r="C28" s="139"/>
      <c r="D28" s="139"/>
    </row>
  </sheetData>
  <mergeCells count="8">
    <mergeCell ref="C7:D7"/>
    <mergeCell ref="A8:D9"/>
    <mergeCell ref="C1:D1"/>
    <mergeCell ref="B2:D2"/>
    <mergeCell ref="C3:D3"/>
    <mergeCell ref="C4:D4"/>
    <mergeCell ref="B5:D5"/>
    <mergeCell ref="C6:D6"/>
  </mergeCells>
  <pageMargins left="0.78740157480314965" right="0.78740157480314965" top="0.39370078740157483" bottom="0.39370078740157483"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DE29-B8E3-483A-8D77-A40828DA81FB}">
  <dimension ref="A1:D27"/>
  <sheetViews>
    <sheetView zoomScale="85" zoomScaleNormal="85" zoomScaleSheetLayoutView="100" workbookViewId="0">
      <selection activeCell="L16" sqref="L16"/>
    </sheetView>
  </sheetViews>
  <sheetFormatPr defaultRowHeight="12.75" x14ac:dyDescent="0.2"/>
  <cols>
    <col min="1" max="1" width="43.140625" customWidth="1"/>
    <col min="2" max="2" width="17.85546875" customWidth="1"/>
    <col min="3" max="3" width="17.28515625" customWidth="1"/>
    <col min="4" max="4" width="17" customWidth="1"/>
    <col min="232" max="232" width="43.140625" customWidth="1"/>
    <col min="233" max="233" width="17.85546875" customWidth="1"/>
    <col min="234" max="234" width="17.28515625" customWidth="1"/>
    <col min="235" max="235" width="17" customWidth="1"/>
    <col min="236" max="236" width="7.140625" customWidth="1"/>
    <col min="237" max="237" width="1.5703125" customWidth="1"/>
    <col min="238" max="238" width="1.140625" customWidth="1"/>
    <col min="239" max="239" width="2" customWidth="1"/>
    <col min="488" max="488" width="43.140625" customWidth="1"/>
    <col min="489" max="489" width="17.85546875" customWidth="1"/>
    <col min="490" max="490" width="17.28515625" customWidth="1"/>
    <col min="491" max="491" width="17" customWidth="1"/>
    <col min="492" max="492" width="7.140625" customWidth="1"/>
    <col min="493" max="493" width="1.5703125" customWidth="1"/>
    <col min="494" max="494" width="1.140625" customWidth="1"/>
    <col min="495" max="495" width="2" customWidth="1"/>
    <col min="744" max="744" width="43.140625" customWidth="1"/>
    <col min="745" max="745" width="17.85546875" customWidth="1"/>
    <col min="746" max="746" width="17.28515625" customWidth="1"/>
    <col min="747" max="747" width="17" customWidth="1"/>
    <col min="748" max="748" width="7.140625" customWidth="1"/>
    <col min="749" max="749" width="1.5703125" customWidth="1"/>
    <col min="750" max="750" width="1.140625" customWidth="1"/>
    <col min="751" max="751" width="2" customWidth="1"/>
    <col min="1000" max="1000" width="43.140625" customWidth="1"/>
    <col min="1001" max="1001" width="17.85546875" customWidth="1"/>
    <col min="1002" max="1002" width="17.28515625" customWidth="1"/>
    <col min="1003" max="1003" width="17" customWidth="1"/>
    <col min="1004" max="1004" width="7.140625" customWidth="1"/>
    <col min="1005" max="1005" width="1.5703125" customWidth="1"/>
    <col min="1006" max="1006" width="1.140625" customWidth="1"/>
    <col min="1007" max="1007" width="2" customWidth="1"/>
    <col min="1256" max="1256" width="43.140625" customWidth="1"/>
    <col min="1257" max="1257" width="17.85546875" customWidth="1"/>
    <col min="1258" max="1258" width="17.28515625" customWidth="1"/>
    <col min="1259" max="1259" width="17" customWidth="1"/>
    <col min="1260" max="1260" width="7.140625" customWidth="1"/>
    <col min="1261" max="1261" width="1.5703125" customWidth="1"/>
    <col min="1262" max="1262" width="1.140625" customWidth="1"/>
    <col min="1263" max="1263" width="2" customWidth="1"/>
    <col min="1512" max="1512" width="43.140625" customWidth="1"/>
    <col min="1513" max="1513" width="17.85546875" customWidth="1"/>
    <col min="1514" max="1514" width="17.28515625" customWidth="1"/>
    <col min="1515" max="1515" width="17" customWidth="1"/>
    <col min="1516" max="1516" width="7.140625" customWidth="1"/>
    <col min="1517" max="1517" width="1.5703125" customWidth="1"/>
    <col min="1518" max="1518" width="1.140625" customWidth="1"/>
    <col min="1519" max="1519" width="2" customWidth="1"/>
    <col min="1768" max="1768" width="43.140625" customWidth="1"/>
    <col min="1769" max="1769" width="17.85546875" customWidth="1"/>
    <col min="1770" max="1770" width="17.28515625" customWidth="1"/>
    <col min="1771" max="1771" width="17" customWidth="1"/>
    <col min="1772" max="1772" width="7.140625" customWidth="1"/>
    <col min="1773" max="1773" width="1.5703125" customWidth="1"/>
    <col min="1774" max="1774" width="1.140625" customWidth="1"/>
    <col min="1775" max="1775" width="2" customWidth="1"/>
    <col min="2024" max="2024" width="43.140625" customWidth="1"/>
    <col min="2025" max="2025" width="17.85546875" customWidth="1"/>
    <col min="2026" max="2026" width="17.28515625" customWidth="1"/>
    <col min="2027" max="2027" width="17" customWidth="1"/>
    <col min="2028" max="2028" width="7.140625" customWidth="1"/>
    <col min="2029" max="2029" width="1.5703125" customWidth="1"/>
    <col min="2030" max="2030" width="1.140625" customWidth="1"/>
    <col min="2031" max="2031" width="2" customWidth="1"/>
    <col min="2280" max="2280" width="43.140625" customWidth="1"/>
    <col min="2281" max="2281" width="17.85546875" customWidth="1"/>
    <col min="2282" max="2282" width="17.28515625" customWidth="1"/>
    <col min="2283" max="2283" width="17" customWidth="1"/>
    <col min="2284" max="2284" width="7.140625" customWidth="1"/>
    <col min="2285" max="2285" width="1.5703125" customWidth="1"/>
    <col min="2286" max="2286" width="1.140625" customWidth="1"/>
    <col min="2287" max="2287" width="2" customWidth="1"/>
    <col min="2536" max="2536" width="43.140625" customWidth="1"/>
    <col min="2537" max="2537" width="17.85546875" customWidth="1"/>
    <col min="2538" max="2538" width="17.28515625" customWidth="1"/>
    <col min="2539" max="2539" width="17" customWidth="1"/>
    <col min="2540" max="2540" width="7.140625" customWidth="1"/>
    <col min="2541" max="2541" width="1.5703125" customWidth="1"/>
    <col min="2542" max="2542" width="1.140625" customWidth="1"/>
    <col min="2543" max="2543" width="2" customWidth="1"/>
    <col min="2792" max="2792" width="43.140625" customWidth="1"/>
    <col min="2793" max="2793" width="17.85546875" customWidth="1"/>
    <col min="2794" max="2794" width="17.28515625" customWidth="1"/>
    <col min="2795" max="2795" width="17" customWidth="1"/>
    <col min="2796" max="2796" width="7.140625" customWidth="1"/>
    <col min="2797" max="2797" width="1.5703125" customWidth="1"/>
    <col min="2798" max="2798" width="1.140625" customWidth="1"/>
    <col min="2799" max="2799" width="2" customWidth="1"/>
    <col min="3048" max="3048" width="43.140625" customWidth="1"/>
    <col min="3049" max="3049" width="17.85546875" customWidth="1"/>
    <col min="3050" max="3050" width="17.28515625" customWidth="1"/>
    <col min="3051" max="3051" width="17" customWidth="1"/>
    <col min="3052" max="3052" width="7.140625" customWidth="1"/>
    <col min="3053" max="3053" width="1.5703125" customWidth="1"/>
    <col min="3054" max="3054" width="1.140625" customWidth="1"/>
    <col min="3055" max="3055" width="2" customWidth="1"/>
    <col min="3304" max="3304" width="43.140625" customWidth="1"/>
    <col min="3305" max="3305" width="17.85546875" customWidth="1"/>
    <col min="3306" max="3306" width="17.28515625" customWidth="1"/>
    <col min="3307" max="3307" width="17" customWidth="1"/>
    <col min="3308" max="3308" width="7.140625" customWidth="1"/>
    <col min="3309" max="3309" width="1.5703125" customWidth="1"/>
    <col min="3310" max="3310" width="1.140625" customWidth="1"/>
    <col min="3311" max="3311" width="2" customWidth="1"/>
    <col min="3560" max="3560" width="43.140625" customWidth="1"/>
    <col min="3561" max="3561" width="17.85546875" customWidth="1"/>
    <col min="3562" max="3562" width="17.28515625" customWidth="1"/>
    <col min="3563" max="3563" width="17" customWidth="1"/>
    <col min="3564" max="3564" width="7.140625" customWidth="1"/>
    <col min="3565" max="3565" width="1.5703125" customWidth="1"/>
    <col min="3566" max="3566" width="1.140625" customWidth="1"/>
    <col min="3567" max="3567" width="2" customWidth="1"/>
    <col min="3816" max="3816" width="43.140625" customWidth="1"/>
    <col min="3817" max="3817" width="17.85546875" customWidth="1"/>
    <col min="3818" max="3818" width="17.28515625" customWidth="1"/>
    <col min="3819" max="3819" width="17" customWidth="1"/>
    <col min="3820" max="3820" width="7.140625" customWidth="1"/>
    <col min="3821" max="3821" width="1.5703125" customWidth="1"/>
    <col min="3822" max="3822" width="1.140625" customWidth="1"/>
    <col min="3823" max="3823" width="2" customWidth="1"/>
    <col min="4072" max="4072" width="43.140625" customWidth="1"/>
    <col min="4073" max="4073" width="17.85546875" customWidth="1"/>
    <col min="4074" max="4074" width="17.28515625" customWidth="1"/>
    <col min="4075" max="4075" width="17" customWidth="1"/>
    <col min="4076" max="4076" width="7.140625" customWidth="1"/>
    <col min="4077" max="4077" width="1.5703125" customWidth="1"/>
    <col min="4078" max="4078" width="1.140625" customWidth="1"/>
    <col min="4079" max="4079" width="2" customWidth="1"/>
    <col min="4328" max="4328" width="43.140625" customWidth="1"/>
    <col min="4329" max="4329" width="17.85546875" customWidth="1"/>
    <col min="4330" max="4330" width="17.28515625" customWidth="1"/>
    <col min="4331" max="4331" width="17" customWidth="1"/>
    <col min="4332" max="4332" width="7.140625" customWidth="1"/>
    <col min="4333" max="4333" width="1.5703125" customWidth="1"/>
    <col min="4334" max="4334" width="1.140625" customWidth="1"/>
    <col min="4335" max="4335" width="2" customWidth="1"/>
    <col min="4584" max="4584" width="43.140625" customWidth="1"/>
    <col min="4585" max="4585" width="17.85546875" customWidth="1"/>
    <col min="4586" max="4586" width="17.28515625" customWidth="1"/>
    <col min="4587" max="4587" width="17" customWidth="1"/>
    <col min="4588" max="4588" width="7.140625" customWidth="1"/>
    <col min="4589" max="4589" width="1.5703125" customWidth="1"/>
    <col min="4590" max="4590" width="1.140625" customWidth="1"/>
    <col min="4591" max="4591" width="2" customWidth="1"/>
    <col min="4840" max="4840" width="43.140625" customWidth="1"/>
    <col min="4841" max="4841" width="17.85546875" customWidth="1"/>
    <col min="4842" max="4842" width="17.28515625" customWidth="1"/>
    <col min="4843" max="4843" width="17" customWidth="1"/>
    <col min="4844" max="4844" width="7.140625" customWidth="1"/>
    <col min="4845" max="4845" width="1.5703125" customWidth="1"/>
    <col min="4846" max="4846" width="1.140625" customWidth="1"/>
    <col min="4847" max="4847" width="2" customWidth="1"/>
    <col min="5096" max="5096" width="43.140625" customWidth="1"/>
    <col min="5097" max="5097" width="17.85546875" customWidth="1"/>
    <col min="5098" max="5098" width="17.28515625" customWidth="1"/>
    <col min="5099" max="5099" width="17" customWidth="1"/>
    <col min="5100" max="5100" width="7.140625" customWidth="1"/>
    <col min="5101" max="5101" width="1.5703125" customWidth="1"/>
    <col min="5102" max="5102" width="1.140625" customWidth="1"/>
    <col min="5103" max="5103" width="2" customWidth="1"/>
    <col min="5352" max="5352" width="43.140625" customWidth="1"/>
    <col min="5353" max="5353" width="17.85546875" customWidth="1"/>
    <col min="5354" max="5354" width="17.28515625" customWidth="1"/>
    <col min="5355" max="5355" width="17" customWidth="1"/>
    <col min="5356" max="5356" width="7.140625" customWidth="1"/>
    <col min="5357" max="5357" width="1.5703125" customWidth="1"/>
    <col min="5358" max="5358" width="1.140625" customWidth="1"/>
    <col min="5359" max="5359" width="2" customWidth="1"/>
    <col min="5608" max="5608" width="43.140625" customWidth="1"/>
    <col min="5609" max="5609" width="17.85546875" customWidth="1"/>
    <col min="5610" max="5610" width="17.28515625" customWidth="1"/>
    <col min="5611" max="5611" width="17" customWidth="1"/>
    <col min="5612" max="5612" width="7.140625" customWidth="1"/>
    <col min="5613" max="5613" width="1.5703125" customWidth="1"/>
    <col min="5614" max="5614" width="1.140625" customWidth="1"/>
    <col min="5615" max="5615" width="2" customWidth="1"/>
    <col min="5864" max="5864" width="43.140625" customWidth="1"/>
    <col min="5865" max="5865" width="17.85546875" customWidth="1"/>
    <col min="5866" max="5866" width="17.28515625" customWidth="1"/>
    <col min="5867" max="5867" width="17" customWidth="1"/>
    <col min="5868" max="5868" width="7.140625" customWidth="1"/>
    <col min="5869" max="5869" width="1.5703125" customWidth="1"/>
    <col min="5870" max="5870" width="1.140625" customWidth="1"/>
    <col min="5871" max="5871" width="2" customWidth="1"/>
    <col min="6120" max="6120" width="43.140625" customWidth="1"/>
    <col min="6121" max="6121" width="17.85546875" customWidth="1"/>
    <col min="6122" max="6122" width="17.28515625" customWidth="1"/>
    <col min="6123" max="6123" width="17" customWidth="1"/>
    <col min="6124" max="6124" width="7.140625" customWidth="1"/>
    <col min="6125" max="6125" width="1.5703125" customWidth="1"/>
    <col min="6126" max="6126" width="1.140625" customWidth="1"/>
    <col min="6127" max="6127" width="2" customWidth="1"/>
    <col min="6376" max="6376" width="43.140625" customWidth="1"/>
    <col min="6377" max="6377" width="17.85546875" customWidth="1"/>
    <col min="6378" max="6378" width="17.28515625" customWidth="1"/>
    <col min="6379" max="6379" width="17" customWidth="1"/>
    <col min="6380" max="6380" width="7.140625" customWidth="1"/>
    <col min="6381" max="6381" width="1.5703125" customWidth="1"/>
    <col min="6382" max="6382" width="1.140625" customWidth="1"/>
    <col min="6383" max="6383" width="2" customWidth="1"/>
    <col min="6632" max="6632" width="43.140625" customWidth="1"/>
    <col min="6633" max="6633" width="17.85546875" customWidth="1"/>
    <col min="6634" max="6634" width="17.28515625" customWidth="1"/>
    <col min="6635" max="6635" width="17" customWidth="1"/>
    <col min="6636" max="6636" width="7.140625" customWidth="1"/>
    <col min="6637" max="6637" width="1.5703125" customWidth="1"/>
    <col min="6638" max="6638" width="1.140625" customWidth="1"/>
    <col min="6639" max="6639" width="2" customWidth="1"/>
    <col min="6888" max="6888" width="43.140625" customWidth="1"/>
    <col min="6889" max="6889" width="17.85546875" customWidth="1"/>
    <col min="6890" max="6890" width="17.28515625" customWidth="1"/>
    <col min="6891" max="6891" width="17" customWidth="1"/>
    <col min="6892" max="6892" width="7.140625" customWidth="1"/>
    <col min="6893" max="6893" width="1.5703125" customWidth="1"/>
    <col min="6894" max="6894" width="1.140625" customWidth="1"/>
    <col min="6895" max="6895" width="2" customWidth="1"/>
    <col min="7144" max="7144" width="43.140625" customWidth="1"/>
    <col min="7145" max="7145" width="17.85546875" customWidth="1"/>
    <col min="7146" max="7146" width="17.28515625" customWidth="1"/>
    <col min="7147" max="7147" width="17" customWidth="1"/>
    <col min="7148" max="7148" width="7.140625" customWidth="1"/>
    <col min="7149" max="7149" width="1.5703125" customWidth="1"/>
    <col min="7150" max="7150" width="1.140625" customWidth="1"/>
    <col min="7151" max="7151" width="2" customWidth="1"/>
    <col min="7400" max="7400" width="43.140625" customWidth="1"/>
    <col min="7401" max="7401" width="17.85546875" customWidth="1"/>
    <col min="7402" max="7402" width="17.28515625" customWidth="1"/>
    <col min="7403" max="7403" width="17" customWidth="1"/>
    <col min="7404" max="7404" width="7.140625" customWidth="1"/>
    <col min="7405" max="7405" width="1.5703125" customWidth="1"/>
    <col min="7406" max="7406" width="1.140625" customWidth="1"/>
    <col min="7407" max="7407" width="2" customWidth="1"/>
    <col min="7656" max="7656" width="43.140625" customWidth="1"/>
    <col min="7657" max="7657" width="17.85546875" customWidth="1"/>
    <col min="7658" max="7658" width="17.28515625" customWidth="1"/>
    <col min="7659" max="7659" width="17" customWidth="1"/>
    <col min="7660" max="7660" width="7.140625" customWidth="1"/>
    <col min="7661" max="7661" width="1.5703125" customWidth="1"/>
    <col min="7662" max="7662" width="1.140625" customWidth="1"/>
    <col min="7663" max="7663" width="2" customWidth="1"/>
    <col min="7912" max="7912" width="43.140625" customWidth="1"/>
    <col min="7913" max="7913" width="17.85546875" customWidth="1"/>
    <col min="7914" max="7914" width="17.28515625" customWidth="1"/>
    <col min="7915" max="7915" width="17" customWidth="1"/>
    <col min="7916" max="7916" width="7.140625" customWidth="1"/>
    <col min="7917" max="7917" width="1.5703125" customWidth="1"/>
    <col min="7918" max="7918" width="1.140625" customWidth="1"/>
    <col min="7919" max="7919" width="2" customWidth="1"/>
    <col min="8168" max="8168" width="43.140625" customWidth="1"/>
    <col min="8169" max="8169" width="17.85546875" customWidth="1"/>
    <col min="8170" max="8170" width="17.28515625" customWidth="1"/>
    <col min="8171" max="8171" width="17" customWidth="1"/>
    <col min="8172" max="8172" width="7.140625" customWidth="1"/>
    <col min="8173" max="8173" width="1.5703125" customWidth="1"/>
    <col min="8174" max="8174" width="1.140625" customWidth="1"/>
    <col min="8175" max="8175" width="2" customWidth="1"/>
    <col min="8424" max="8424" width="43.140625" customWidth="1"/>
    <col min="8425" max="8425" width="17.85546875" customWidth="1"/>
    <col min="8426" max="8426" width="17.28515625" customWidth="1"/>
    <col min="8427" max="8427" width="17" customWidth="1"/>
    <col min="8428" max="8428" width="7.140625" customWidth="1"/>
    <col min="8429" max="8429" width="1.5703125" customWidth="1"/>
    <col min="8430" max="8430" width="1.140625" customWidth="1"/>
    <col min="8431" max="8431" width="2" customWidth="1"/>
    <col min="8680" max="8680" width="43.140625" customWidth="1"/>
    <col min="8681" max="8681" width="17.85546875" customWidth="1"/>
    <col min="8682" max="8682" width="17.28515625" customWidth="1"/>
    <col min="8683" max="8683" width="17" customWidth="1"/>
    <col min="8684" max="8684" width="7.140625" customWidth="1"/>
    <col min="8685" max="8685" width="1.5703125" customWidth="1"/>
    <col min="8686" max="8686" width="1.140625" customWidth="1"/>
    <col min="8687" max="8687" width="2" customWidth="1"/>
    <col min="8936" max="8936" width="43.140625" customWidth="1"/>
    <col min="8937" max="8937" width="17.85546875" customWidth="1"/>
    <col min="8938" max="8938" width="17.28515625" customWidth="1"/>
    <col min="8939" max="8939" width="17" customWidth="1"/>
    <col min="8940" max="8940" width="7.140625" customWidth="1"/>
    <col min="8941" max="8941" width="1.5703125" customWidth="1"/>
    <col min="8942" max="8942" width="1.140625" customWidth="1"/>
    <col min="8943" max="8943" width="2" customWidth="1"/>
    <col min="9192" max="9192" width="43.140625" customWidth="1"/>
    <col min="9193" max="9193" width="17.85546875" customWidth="1"/>
    <col min="9194" max="9194" width="17.28515625" customWidth="1"/>
    <col min="9195" max="9195" width="17" customWidth="1"/>
    <col min="9196" max="9196" width="7.140625" customWidth="1"/>
    <col min="9197" max="9197" width="1.5703125" customWidth="1"/>
    <col min="9198" max="9198" width="1.140625" customWidth="1"/>
    <col min="9199" max="9199" width="2" customWidth="1"/>
    <col min="9448" max="9448" width="43.140625" customWidth="1"/>
    <col min="9449" max="9449" width="17.85546875" customWidth="1"/>
    <col min="9450" max="9450" width="17.28515625" customWidth="1"/>
    <col min="9451" max="9451" width="17" customWidth="1"/>
    <col min="9452" max="9452" width="7.140625" customWidth="1"/>
    <col min="9453" max="9453" width="1.5703125" customWidth="1"/>
    <col min="9454" max="9454" width="1.140625" customWidth="1"/>
    <col min="9455" max="9455" width="2" customWidth="1"/>
    <col min="9704" max="9704" width="43.140625" customWidth="1"/>
    <col min="9705" max="9705" width="17.85546875" customWidth="1"/>
    <col min="9706" max="9706" width="17.28515625" customWidth="1"/>
    <col min="9707" max="9707" width="17" customWidth="1"/>
    <col min="9708" max="9708" width="7.140625" customWidth="1"/>
    <col min="9709" max="9709" width="1.5703125" customWidth="1"/>
    <col min="9710" max="9710" width="1.140625" customWidth="1"/>
    <col min="9711" max="9711" width="2" customWidth="1"/>
    <col min="9960" max="9960" width="43.140625" customWidth="1"/>
    <col min="9961" max="9961" width="17.85546875" customWidth="1"/>
    <col min="9962" max="9962" width="17.28515625" customWidth="1"/>
    <col min="9963" max="9963" width="17" customWidth="1"/>
    <col min="9964" max="9964" width="7.140625" customWidth="1"/>
    <col min="9965" max="9965" width="1.5703125" customWidth="1"/>
    <col min="9966" max="9966" width="1.140625" customWidth="1"/>
    <col min="9967" max="9967" width="2" customWidth="1"/>
    <col min="10216" max="10216" width="43.140625" customWidth="1"/>
    <col min="10217" max="10217" width="17.85546875" customWidth="1"/>
    <col min="10218" max="10218" width="17.28515625" customWidth="1"/>
    <col min="10219" max="10219" width="17" customWidth="1"/>
    <col min="10220" max="10220" width="7.140625" customWidth="1"/>
    <col min="10221" max="10221" width="1.5703125" customWidth="1"/>
    <col min="10222" max="10222" width="1.140625" customWidth="1"/>
    <col min="10223" max="10223" width="2" customWidth="1"/>
    <col min="10472" max="10472" width="43.140625" customWidth="1"/>
    <col min="10473" max="10473" width="17.85546875" customWidth="1"/>
    <col min="10474" max="10474" width="17.28515625" customWidth="1"/>
    <col min="10475" max="10475" width="17" customWidth="1"/>
    <col min="10476" max="10476" width="7.140625" customWidth="1"/>
    <col min="10477" max="10477" width="1.5703125" customWidth="1"/>
    <col min="10478" max="10478" width="1.140625" customWidth="1"/>
    <col min="10479" max="10479" width="2" customWidth="1"/>
    <col min="10728" max="10728" width="43.140625" customWidth="1"/>
    <col min="10729" max="10729" width="17.85546875" customWidth="1"/>
    <col min="10730" max="10730" width="17.28515625" customWidth="1"/>
    <col min="10731" max="10731" width="17" customWidth="1"/>
    <col min="10732" max="10732" width="7.140625" customWidth="1"/>
    <col min="10733" max="10733" width="1.5703125" customWidth="1"/>
    <col min="10734" max="10734" width="1.140625" customWidth="1"/>
    <col min="10735" max="10735" width="2" customWidth="1"/>
    <col min="10984" max="10984" width="43.140625" customWidth="1"/>
    <col min="10985" max="10985" width="17.85546875" customWidth="1"/>
    <col min="10986" max="10986" width="17.28515625" customWidth="1"/>
    <col min="10987" max="10987" width="17" customWidth="1"/>
    <col min="10988" max="10988" width="7.140625" customWidth="1"/>
    <col min="10989" max="10989" width="1.5703125" customWidth="1"/>
    <col min="10990" max="10990" width="1.140625" customWidth="1"/>
    <col min="10991" max="10991" width="2" customWidth="1"/>
    <col min="11240" max="11240" width="43.140625" customWidth="1"/>
    <col min="11241" max="11241" width="17.85546875" customWidth="1"/>
    <col min="11242" max="11242" width="17.28515625" customWidth="1"/>
    <col min="11243" max="11243" width="17" customWidth="1"/>
    <col min="11244" max="11244" width="7.140625" customWidth="1"/>
    <col min="11245" max="11245" width="1.5703125" customWidth="1"/>
    <col min="11246" max="11246" width="1.140625" customWidth="1"/>
    <col min="11247" max="11247" width="2" customWidth="1"/>
    <col min="11496" max="11496" width="43.140625" customWidth="1"/>
    <col min="11497" max="11497" width="17.85546875" customWidth="1"/>
    <col min="11498" max="11498" width="17.28515625" customWidth="1"/>
    <col min="11499" max="11499" width="17" customWidth="1"/>
    <col min="11500" max="11500" width="7.140625" customWidth="1"/>
    <col min="11501" max="11501" width="1.5703125" customWidth="1"/>
    <col min="11502" max="11502" width="1.140625" customWidth="1"/>
    <col min="11503" max="11503" width="2" customWidth="1"/>
    <col min="11752" max="11752" width="43.140625" customWidth="1"/>
    <col min="11753" max="11753" width="17.85546875" customWidth="1"/>
    <col min="11754" max="11754" width="17.28515625" customWidth="1"/>
    <col min="11755" max="11755" width="17" customWidth="1"/>
    <col min="11756" max="11756" width="7.140625" customWidth="1"/>
    <col min="11757" max="11757" width="1.5703125" customWidth="1"/>
    <col min="11758" max="11758" width="1.140625" customWidth="1"/>
    <col min="11759" max="11759" width="2" customWidth="1"/>
    <col min="12008" max="12008" width="43.140625" customWidth="1"/>
    <col min="12009" max="12009" width="17.85546875" customWidth="1"/>
    <col min="12010" max="12010" width="17.28515625" customWidth="1"/>
    <col min="12011" max="12011" width="17" customWidth="1"/>
    <col min="12012" max="12012" width="7.140625" customWidth="1"/>
    <col min="12013" max="12013" width="1.5703125" customWidth="1"/>
    <col min="12014" max="12014" width="1.140625" customWidth="1"/>
    <col min="12015" max="12015" width="2" customWidth="1"/>
    <col min="12264" max="12264" width="43.140625" customWidth="1"/>
    <col min="12265" max="12265" width="17.85546875" customWidth="1"/>
    <col min="12266" max="12266" width="17.28515625" customWidth="1"/>
    <col min="12267" max="12267" width="17" customWidth="1"/>
    <col min="12268" max="12268" width="7.140625" customWidth="1"/>
    <col min="12269" max="12269" width="1.5703125" customWidth="1"/>
    <col min="12270" max="12270" width="1.140625" customWidth="1"/>
    <col min="12271" max="12271" width="2" customWidth="1"/>
    <col min="12520" max="12520" width="43.140625" customWidth="1"/>
    <col min="12521" max="12521" width="17.85546875" customWidth="1"/>
    <col min="12522" max="12522" width="17.28515625" customWidth="1"/>
    <col min="12523" max="12523" width="17" customWidth="1"/>
    <col min="12524" max="12524" width="7.140625" customWidth="1"/>
    <col min="12525" max="12525" width="1.5703125" customWidth="1"/>
    <col min="12526" max="12526" width="1.140625" customWidth="1"/>
    <col min="12527" max="12527" width="2" customWidth="1"/>
    <col min="12776" max="12776" width="43.140625" customWidth="1"/>
    <col min="12777" max="12777" width="17.85546875" customWidth="1"/>
    <col min="12778" max="12778" width="17.28515625" customWidth="1"/>
    <col min="12779" max="12779" width="17" customWidth="1"/>
    <col min="12780" max="12780" width="7.140625" customWidth="1"/>
    <col min="12781" max="12781" width="1.5703125" customWidth="1"/>
    <col min="12782" max="12782" width="1.140625" customWidth="1"/>
    <col min="12783" max="12783" width="2" customWidth="1"/>
    <col min="13032" max="13032" width="43.140625" customWidth="1"/>
    <col min="13033" max="13033" width="17.85546875" customWidth="1"/>
    <col min="13034" max="13034" width="17.28515625" customWidth="1"/>
    <col min="13035" max="13035" width="17" customWidth="1"/>
    <col min="13036" max="13036" width="7.140625" customWidth="1"/>
    <col min="13037" max="13037" width="1.5703125" customWidth="1"/>
    <col min="13038" max="13038" width="1.140625" customWidth="1"/>
    <col min="13039" max="13039" width="2" customWidth="1"/>
    <col min="13288" max="13288" width="43.140625" customWidth="1"/>
    <col min="13289" max="13289" width="17.85546875" customWidth="1"/>
    <col min="13290" max="13290" width="17.28515625" customWidth="1"/>
    <col min="13291" max="13291" width="17" customWidth="1"/>
    <col min="13292" max="13292" width="7.140625" customWidth="1"/>
    <col min="13293" max="13293" width="1.5703125" customWidth="1"/>
    <col min="13294" max="13294" width="1.140625" customWidth="1"/>
    <col min="13295" max="13295" width="2" customWidth="1"/>
    <col min="13544" max="13544" width="43.140625" customWidth="1"/>
    <col min="13545" max="13545" width="17.85546875" customWidth="1"/>
    <col min="13546" max="13546" width="17.28515625" customWidth="1"/>
    <col min="13547" max="13547" width="17" customWidth="1"/>
    <col min="13548" max="13548" width="7.140625" customWidth="1"/>
    <col min="13549" max="13549" width="1.5703125" customWidth="1"/>
    <col min="13550" max="13550" width="1.140625" customWidth="1"/>
    <col min="13551" max="13551" width="2" customWidth="1"/>
    <col min="13800" max="13800" width="43.140625" customWidth="1"/>
    <col min="13801" max="13801" width="17.85546875" customWidth="1"/>
    <col min="13802" max="13802" width="17.28515625" customWidth="1"/>
    <col min="13803" max="13803" width="17" customWidth="1"/>
    <col min="13804" max="13804" width="7.140625" customWidth="1"/>
    <col min="13805" max="13805" width="1.5703125" customWidth="1"/>
    <col min="13806" max="13806" width="1.140625" customWidth="1"/>
    <col min="13807" max="13807" width="2" customWidth="1"/>
    <col min="14056" max="14056" width="43.140625" customWidth="1"/>
    <col min="14057" max="14057" width="17.85546875" customWidth="1"/>
    <col min="14058" max="14058" width="17.28515625" customWidth="1"/>
    <col min="14059" max="14059" width="17" customWidth="1"/>
    <col min="14060" max="14060" width="7.140625" customWidth="1"/>
    <col min="14061" max="14061" width="1.5703125" customWidth="1"/>
    <col min="14062" max="14062" width="1.140625" customWidth="1"/>
    <col min="14063" max="14063" width="2" customWidth="1"/>
    <col min="14312" max="14312" width="43.140625" customWidth="1"/>
    <col min="14313" max="14313" width="17.85546875" customWidth="1"/>
    <col min="14314" max="14314" width="17.28515625" customWidth="1"/>
    <col min="14315" max="14315" width="17" customWidth="1"/>
    <col min="14316" max="14316" width="7.140625" customWidth="1"/>
    <col min="14317" max="14317" width="1.5703125" customWidth="1"/>
    <col min="14318" max="14318" width="1.140625" customWidth="1"/>
    <col min="14319" max="14319" width="2" customWidth="1"/>
    <col min="14568" max="14568" width="43.140625" customWidth="1"/>
    <col min="14569" max="14569" width="17.85546875" customWidth="1"/>
    <col min="14570" max="14570" width="17.28515625" customWidth="1"/>
    <col min="14571" max="14571" width="17" customWidth="1"/>
    <col min="14572" max="14572" width="7.140625" customWidth="1"/>
    <col min="14573" max="14573" width="1.5703125" customWidth="1"/>
    <col min="14574" max="14574" width="1.140625" customWidth="1"/>
    <col min="14575" max="14575" width="2" customWidth="1"/>
    <col min="14824" max="14824" width="43.140625" customWidth="1"/>
    <col min="14825" max="14825" width="17.85546875" customWidth="1"/>
    <col min="14826" max="14826" width="17.28515625" customWidth="1"/>
    <col min="14827" max="14827" width="17" customWidth="1"/>
    <col min="14828" max="14828" width="7.140625" customWidth="1"/>
    <col min="14829" max="14829" width="1.5703125" customWidth="1"/>
    <col min="14830" max="14830" width="1.140625" customWidth="1"/>
    <col min="14831" max="14831" width="2" customWidth="1"/>
    <col min="15080" max="15080" width="43.140625" customWidth="1"/>
    <col min="15081" max="15081" width="17.85546875" customWidth="1"/>
    <col min="15082" max="15082" width="17.28515625" customWidth="1"/>
    <col min="15083" max="15083" width="17" customWidth="1"/>
    <col min="15084" max="15084" width="7.140625" customWidth="1"/>
    <col min="15085" max="15085" width="1.5703125" customWidth="1"/>
    <col min="15086" max="15086" width="1.140625" customWidth="1"/>
    <col min="15087" max="15087" width="2" customWidth="1"/>
    <col min="15336" max="15336" width="43.140625" customWidth="1"/>
    <col min="15337" max="15337" width="17.85546875" customWidth="1"/>
    <col min="15338" max="15338" width="17.28515625" customWidth="1"/>
    <col min="15339" max="15339" width="17" customWidth="1"/>
    <col min="15340" max="15340" width="7.140625" customWidth="1"/>
    <col min="15341" max="15341" width="1.5703125" customWidth="1"/>
    <col min="15342" max="15342" width="1.140625" customWidth="1"/>
    <col min="15343" max="15343" width="2" customWidth="1"/>
    <col min="15592" max="15592" width="43.140625" customWidth="1"/>
    <col min="15593" max="15593" width="17.85546875" customWidth="1"/>
    <col min="15594" max="15594" width="17.28515625" customWidth="1"/>
    <col min="15595" max="15595" width="17" customWidth="1"/>
    <col min="15596" max="15596" width="7.140625" customWidth="1"/>
    <col min="15597" max="15597" width="1.5703125" customWidth="1"/>
    <col min="15598" max="15598" width="1.140625" customWidth="1"/>
    <col min="15599" max="15599" width="2" customWidth="1"/>
    <col min="15848" max="15848" width="43.140625" customWidth="1"/>
    <col min="15849" max="15849" width="17.85546875" customWidth="1"/>
    <col min="15850" max="15850" width="17.28515625" customWidth="1"/>
    <col min="15851" max="15851" width="17" customWidth="1"/>
    <col min="15852" max="15852" width="7.140625" customWidth="1"/>
    <col min="15853" max="15853" width="1.5703125" customWidth="1"/>
    <col min="15854" max="15854" width="1.140625" customWidth="1"/>
    <col min="15855" max="15855" width="2" customWidth="1"/>
    <col min="16104" max="16104" width="43.140625" customWidth="1"/>
    <col min="16105" max="16105" width="17.85546875" customWidth="1"/>
    <col min="16106" max="16106" width="17.28515625" customWidth="1"/>
    <col min="16107" max="16107" width="17" customWidth="1"/>
    <col min="16108" max="16108" width="7.140625" customWidth="1"/>
    <col min="16109" max="16109" width="1.5703125" customWidth="1"/>
    <col min="16110" max="16110" width="1.140625" customWidth="1"/>
    <col min="16111" max="16111" width="2" customWidth="1"/>
  </cols>
  <sheetData>
    <row r="1" spans="1:4" ht="15.75" x14ac:dyDescent="0.2">
      <c r="B1" s="15"/>
      <c r="C1" s="161" t="s">
        <v>789</v>
      </c>
      <c r="D1" s="161"/>
    </row>
    <row r="2" spans="1:4" ht="15.75" x14ac:dyDescent="0.2">
      <c r="B2" s="161" t="s">
        <v>7</v>
      </c>
      <c r="C2" s="161"/>
      <c r="D2" s="161"/>
    </row>
    <row r="3" spans="1:4" ht="15.75" x14ac:dyDescent="0.2">
      <c r="B3" s="15"/>
      <c r="C3" s="161" t="s">
        <v>0</v>
      </c>
      <c r="D3" s="161"/>
    </row>
    <row r="4" spans="1:4" ht="15.75" x14ac:dyDescent="0.2">
      <c r="B4" s="15"/>
      <c r="C4" s="161" t="s">
        <v>781</v>
      </c>
      <c r="D4" s="161"/>
    </row>
    <row r="5" spans="1:4" ht="92.25" customHeight="1" x14ac:dyDescent="0.2">
      <c r="B5" s="162" t="s">
        <v>305</v>
      </c>
      <c r="C5" s="162"/>
      <c r="D5" s="162"/>
    </row>
    <row r="6" spans="1:4" ht="118.5" customHeight="1" x14ac:dyDescent="0.25">
      <c r="B6" s="189" t="s">
        <v>790</v>
      </c>
      <c r="C6" s="189"/>
      <c r="D6" s="189"/>
    </row>
    <row r="7" spans="1:4" ht="17.25" customHeight="1" x14ac:dyDescent="0.2">
      <c r="C7" s="184" t="s">
        <v>791</v>
      </c>
      <c r="D7" s="184"/>
    </row>
    <row r="8" spans="1:4" s="128" customFormat="1" ht="66.75" customHeight="1" x14ac:dyDescent="0.25">
      <c r="A8" s="188" t="s">
        <v>792</v>
      </c>
      <c r="B8" s="188"/>
      <c r="C8" s="188"/>
      <c r="D8" s="188"/>
    </row>
    <row r="9" spans="1:4" s="128" customFormat="1" ht="30.75" customHeight="1" x14ac:dyDescent="0.25">
      <c r="A9" s="149"/>
      <c r="B9" s="149"/>
      <c r="C9" s="149"/>
      <c r="D9" s="150" t="s">
        <v>758</v>
      </c>
    </row>
    <row r="10" spans="1:4" ht="15.75" x14ac:dyDescent="0.2">
      <c r="A10" s="132" t="s">
        <v>793</v>
      </c>
      <c r="B10" s="132" t="s">
        <v>17</v>
      </c>
      <c r="C10" s="133" t="s">
        <v>18</v>
      </c>
      <c r="D10" s="133" t="s">
        <v>19</v>
      </c>
    </row>
    <row r="11" spans="1:4" ht="30.75" hidden="1" customHeight="1" x14ac:dyDescent="0.25">
      <c r="A11" s="134"/>
      <c r="B11" s="134"/>
      <c r="C11" s="135"/>
      <c r="D11" s="135"/>
    </row>
    <row r="12" spans="1:4" ht="15.75" x14ac:dyDescent="0.25">
      <c r="A12" s="134" t="s">
        <v>794</v>
      </c>
      <c r="B12" s="137">
        <v>100615.78</v>
      </c>
      <c r="C12" s="137">
        <v>98175.25</v>
      </c>
      <c r="D12" s="137">
        <v>101510.74</v>
      </c>
    </row>
    <row r="13" spans="1:4" ht="15.75" x14ac:dyDescent="0.25">
      <c r="A13" s="134" t="s">
        <v>795</v>
      </c>
      <c r="B13" s="137">
        <v>251539.42</v>
      </c>
      <c r="C13" s="137">
        <v>245438.25</v>
      </c>
      <c r="D13" s="137">
        <v>253776.86</v>
      </c>
    </row>
    <row r="14" spans="1:4" ht="15.75" x14ac:dyDescent="0.25">
      <c r="A14" s="134" t="s">
        <v>796</v>
      </c>
      <c r="B14" s="137">
        <v>100615.78</v>
      </c>
      <c r="C14" s="137">
        <v>98175.25</v>
      </c>
      <c r="D14" s="137">
        <v>101510.74</v>
      </c>
    </row>
    <row r="15" spans="1:4" ht="30.75" hidden="1" customHeight="1" x14ac:dyDescent="0.25">
      <c r="A15" s="134"/>
      <c r="B15" s="137">
        <v>95096.74</v>
      </c>
      <c r="C15" s="137">
        <v>98175.25</v>
      </c>
      <c r="D15" s="137">
        <v>101510.74</v>
      </c>
    </row>
    <row r="16" spans="1:4" ht="15.75" x14ac:dyDescent="0.25">
      <c r="A16" s="134" t="s">
        <v>797</v>
      </c>
      <c r="B16" s="137">
        <v>100615.78</v>
      </c>
      <c r="C16" s="137">
        <v>98175.25</v>
      </c>
      <c r="D16" s="137">
        <v>101510.74</v>
      </c>
    </row>
    <row r="17" spans="1:4" ht="15.75" x14ac:dyDescent="0.25">
      <c r="A17" s="134" t="s">
        <v>798</v>
      </c>
      <c r="B17" s="137">
        <v>100615.78</v>
      </c>
      <c r="C17" s="137">
        <v>98175.25</v>
      </c>
      <c r="D17" s="137">
        <v>101510.74</v>
      </c>
    </row>
    <row r="18" spans="1:4" ht="15.75" x14ac:dyDescent="0.25">
      <c r="A18" s="134" t="s">
        <v>799</v>
      </c>
      <c r="B18" s="137">
        <v>100615.78</v>
      </c>
      <c r="C18" s="137">
        <v>98175.25</v>
      </c>
      <c r="D18" s="137">
        <v>101510.74</v>
      </c>
    </row>
    <row r="19" spans="1:4" ht="15.75" x14ac:dyDescent="0.25">
      <c r="A19" s="134" t="s">
        <v>800</v>
      </c>
      <c r="B19" s="137">
        <v>100615.78</v>
      </c>
      <c r="C19" s="137">
        <v>98175.25</v>
      </c>
      <c r="D19" s="137">
        <v>101510.74</v>
      </c>
    </row>
    <row r="20" spans="1:4" ht="15.75" x14ac:dyDescent="0.25">
      <c r="A20" s="134" t="s">
        <v>801</v>
      </c>
      <c r="B20" s="137">
        <v>100615.78</v>
      </c>
      <c r="C20" s="137">
        <v>98175.25</v>
      </c>
      <c r="D20" s="137">
        <v>101510.74</v>
      </c>
    </row>
    <row r="21" spans="1:4" ht="15.75" x14ac:dyDescent="0.25">
      <c r="A21" s="134" t="s">
        <v>802</v>
      </c>
      <c r="B21" s="137">
        <v>100615.78</v>
      </c>
      <c r="C21" s="137">
        <v>98175.25</v>
      </c>
      <c r="D21" s="137">
        <v>101510.74</v>
      </c>
    </row>
    <row r="22" spans="1:4" ht="15.75" x14ac:dyDescent="0.25">
      <c r="A22" s="134" t="s">
        <v>803</v>
      </c>
      <c r="B22" s="137">
        <v>100615.78</v>
      </c>
      <c r="C22" s="137">
        <v>98175.25</v>
      </c>
      <c r="D22" s="137">
        <v>101510.74</v>
      </c>
    </row>
    <row r="23" spans="1:4" ht="15.75" x14ac:dyDescent="0.25">
      <c r="A23" s="134" t="s">
        <v>804</v>
      </c>
      <c r="B23" s="137">
        <v>100615.78</v>
      </c>
      <c r="C23" s="137">
        <v>98175.25</v>
      </c>
      <c r="D23" s="137">
        <v>101510.74</v>
      </c>
    </row>
    <row r="24" spans="1:4" ht="15.75" x14ac:dyDescent="0.25">
      <c r="A24" s="134" t="s">
        <v>805</v>
      </c>
      <c r="B24" s="137">
        <v>100615.78</v>
      </c>
      <c r="C24" s="137">
        <v>98175.25</v>
      </c>
      <c r="D24" s="137">
        <v>101510.74</v>
      </c>
    </row>
    <row r="25" spans="1:4" ht="15.75" x14ac:dyDescent="0.25">
      <c r="A25" s="151" t="s">
        <v>772</v>
      </c>
      <c r="B25" s="137">
        <f>B12+B13+B14+B16+B17+B18+B19+B20+B21+B22+B23+B24</f>
        <v>1358313.0000000002</v>
      </c>
      <c r="C25" s="137">
        <f>C12+C13+C14+C16+C17+C18+C19+C20+C21+C22+C23+C24</f>
        <v>1325366</v>
      </c>
      <c r="D25" s="137">
        <f>D12+D13+D14+D16+D17+D18+D19+D20+D21+D22+D23+D24</f>
        <v>1370395</v>
      </c>
    </row>
    <row r="26" spans="1:4" x14ac:dyDescent="0.2">
      <c r="C26" s="152"/>
    </row>
    <row r="27" spans="1:4" x14ac:dyDescent="0.2">
      <c r="D27" s="152"/>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954F2-4B4E-4729-AE5D-51144C61048C}">
  <dimension ref="A1:E24"/>
  <sheetViews>
    <sheetView tabSelected="1" view="pageBreakPreview" zoomScaleNormal="100" zoomScaleSheetLayoutView="100" workbookViewId="0">
      <selection activeCell="D41" sqref="D41"/>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15"/>
      <c r="C1" s="161" t="s">
        <v>821</v>
      </c>
      <c r="D1" s="161"/>
    </row>
    <row r="2" spans="1:5" ht="15.75" x14ac:dyDescent="0.2">
      <c r="B2" s="161" t="s">
        <v>7</v>
      </c>
      <c r="C2" s="161"/>
      <c r="D2" s="161"/>
    </row>
    <row r="3" spans="1:5" ht="15.75" x14ac:dyDescent="0.2">
      <c r="B3" s="15"/>
      <c r="C3" s="161" t="s">
        <v>0</v>
      </c>
      <c r="D3" s="161"/>
    </row>
    <row r="4" spans="1:5" ht="15.75" x14ac:dyDescent="0.2">
      <c r="B4" s="15"/>
      <c r="C4" s="161" t="s">
        <v>822</v>
      </c>
      <c r="D4" s="161"/>
    </row>
    <row r="5" spans="1:5" ht="102" customHeight="1" x14ac:dyDescent="0.2">
      <c r="B5" s="162" t="s">
        <v>305</v>
      </c>
      <c r="C5" s="162"/>
      <c r="D5" s="162"/>
    </row>
    <row r="6" spans="1:5" ht="111" customHeight="1" x14ac:dyDescent="0.25">
      <c r="B6" s="189" t="s">
        <v>815</v>
      </c>
      <c r="C6" s="189"/>
      <c r="D6" s="189"/>
    </row>
    <row r="7" spans="1:5" x14ac:dyDescent="0.2">
      <c r="C7" s="184" t="s">
        <v>816</v>
      </c>
      <c r="D7" s="184"/>
    </row>
    <row r="8" spans="1:5" s="128" customFormat="1" ht="66" customHeight="1" x14ac:dyDescent="0.2">
      <c r="A8" s="190" t="s">
        <v>817</v>
      </c>
      <c r="B8" s="190"/>
      <c r="C8" s="190"/>
      <c r="D8" s="190"/>
    </row>
    <row r="9" spans="1:5" s="128" customFormat="1" ht="15.75" x14ac:dyDescent="0.25">
      <c r="A9" s="149"/>
      <c r="B9" s="149"/>
      <c r="C9" s="149"/>
      <c r="D9" s="153" t="s">
        <v>758</v>
      </c>
    </row>
    <row r="10" spans="1:5" ht="15.75" x14ac:dyDescent="0.2">
      <c r="A10" s="132" t="s">
        <v>793</v>
      </c>
      <c r="B10" s="132" t="s">
        <v>17</v>
      </c>
      <c r="C10" s="133" t="s">
        <v>18</v>
      </c>
      <c r="D10" s="133" t="s">
        <v>19</v>
      </c>
    </row>
    <row r="11" spans="1:5" ht="30.75" hidden="1" customHeight="1" x14ac:dyDescent="0.3">
      <c r="A11" s="154"/>
      <c r="B11" s="154"/>
      <c r="C11" s="155"/>
      <c r="D11" s="155"/>
    </row>
    <row r="12" spans="1:5" ht="15.75" x14ac:dyDescent="0.25">
      <c r="A12" s="134" t="s">
        <v>794</v>
      </c>
      <c r="B12" s="156">
        <v>1141588.69</v>
      </c>
      <c r="C12" s="157">
        <v>1042400</v>
      </c>
      <c r="D12" s="158">
        <v>1036800</v>
      </c>
    </row>
    <row r="13" spans="1:5" ht="15.75" x14ac:dyDescent="0.25">
      <c r="A13" s="134" t="s">
        <v>795</v>
      </c>
      <c r="B13" s="156">
        <v>1400033.9</v>
      </c>
      <c r="C13" s="158">
        <v>1281400</v>
      </c>
      <c r="D13" s="158">
        <v>1274600</v>
      </c>
    </row>
    <row r="14" spans="1:5" ht="15.75" x14ac:dyDescent="0.25">
      <c r="A14" s="134" t="s">
        <v>796</v>
      </c>
      <c r="B14" s="156">
        <v>1532216.41</v>
      </c>
      <c r="C14" s="158">
        <v>1399000</v>
      </c>
      <c r="D14" s="158">
        <v>1391500</v>
      </c>
    </row>
    <row r="15" spans="1:5" ht="15.75" x14ac:dyDescent="0.25">
      <c r="A15" s="134" t="s">
        <v>797</v>
      </c>
      <c r="B15" s="156">
        <v>3545113.22</v>
      </c>
      <c r="C15" s="158">
        <v>1959300</v>
      </c>
      <c r="D15" s="158">
        <v>1948900</v>
      </c>
    </row>
    <row r="16" spans="1:5" ht="15.75" x14ac:dyDescent="0.25">
      <c r="A16" s="134" t="s">
        <v>798</v>
      </c>
      <c r="B16" s="156">
        <f>3710349.47+553979.54+893000</f>
        <v>5157329.01</v>
      </c>
      <c r="C16" s="158">
        <v>2022100</v>
      </c>
      <c r="D16" s="158">
        <v>2011300</v>
      </c>
      <c r="E16" s="138"/>
    </row>
    <row r="17" spans="1:5" ht="15.75" x14ac:dyDescent="0.25">
      <c r="A17" s="134" t="s">
        <v>799</v>
      </c>
      <c r="B17" s="156">
        <v>1309029.1399999999</v>
      </c>
      <c r="C17" s="158">
        <v>1195200</v>
      </c>
      <c r="D17" s="158">
        <v>1188800</v>
      </c>
    </row>
    <row r="18" spans="1:5" ht="15.75" x14ac:dyDescent="0.25">
      <c r="A18" s="134" t="s">
        <v>800</v>
      </c>
      <c r="B18" s="156">
        <v>1055747.44</v>
      </c>
      <c r="C18" s="158">
        <v>964100</v>
      </c>
      <c r="D18" s="158">
        <v>958900</v>
      </c>
    </row>
    <row r="19" spans="1:5" ht="15.75" x14ac:dyDescent="0.25">
      <c r="A19" s="134" t="s">
        <v>818</v>
      </c>
      <c r="B19" s="156">
        <v>2137347.2599999998</v>
      </c>
      <c r="C19" s="158">
        <v>1951500</v>
      </c>
      <c r="D19" s="158">
        <v>1941100</v>
      </c>
    </row>
    <row r="20" spans="1:5" ht="15.75" x14ac:dyDescent="0.25">
      <c r="A20" s="134" t="s">
        <v>802</v>
      </c>
      <c r="B20" s="156">
        <f>1296102.95+8679012.81</f>
        <v>9975115.7599999998</v>
      </c>
      <c r="C20" s="158">
        <v>1183500</v>
      </c>
      <c r="D20" s="158">
        <v>1177100</v>
      </c>
    </row>
    <row r="21" spans="1:5" ht="15.75" x14ac:dyDescent="0.25">
      <c r="A21" s="134" t="s">
        <v>803</v>
      </c>
      <c r="B21" s="156">
        <v>678145.92</v>
      </c>
      <c r="C21" s="158">
        <v>619200</v>
      </c>
      <c r="D21" s="158">
        <v>615900</v>
      </c>
    </row>
    <row r="22" spans="1:5" ht="15.75" x14ac:dyDescent="0.25">
      <c r="A22" s="134" t="s">
        <v>819</v>
      </c>
      <c r="B22" s="156">
        <v>995758.56</v>
      </c>
      <c r="C22" s="158">
        <v>909100</v>
      </c>
      <c r="D22" s="158">
        <v>904300</v>
      </c>
    </row>
    <row r="23" spans="1:5" ht="15.75" x14ac:dyDescent="0.25">
      <c r="A23" s="134" t="s">
        <v>820</v>
      </c>
      <c r="B23" s="156">
        <v>1098668.07</v>
      </c>
      <c r="C23" s="158">
        <v>1003200</v>
      </c>
      <c r="D23" s="158">
        <v>997800</v>
      </c>
    </row>
    <row r="24" spans="1:5" ht="18" x14ac:dyDescent="0.25">
      <c r="A24" s="151" t="s">
        <v>772</v>
      </c>
      <c r="B24" s="156">
        <f>SUM(B12:B23)</f>
        <v>30026093.379999999</v>
      </c>
      <c r="C24" s="158">
        <f>SUM(C12:C23)</f>
        <v>15530000</v>
      </c>
      <c r="D24" s="158">
        <f>SUM(D12:D23)</f>
        <v>15447000</v>
      </c>
      <c r="E24" s="159"/>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1</vt:lpstr>
      <vt:lpstr>3</vt:lpstr>
      <vt:lpstr>4</vt:lpstr>
      <vt:lpstr>5</vt:lpstr>
      <vt:lpstr> 6 таб2</vt:lpstr>
      <vt:lpstr>6 таб3</vt:lpstr>
      <vt:lpstr> 6 таб4</vt:lpstr>
      <vt:lpstr>'1'!Заголовки_для_печати</vt:lpstr>
      <vt:lpstr>'3'!Заголовки_для_печати</vt:lpstr>
      <vt:lpstr>'4'!Заголовки_для_печати</vt:lpstr>
      <vt:lpstr>'1'!Область_печати</vt:lpstr>
      <vt:lpstr>'3'!Область_печати</vt:lpstr>
      <vt:lpstr>'4'!Область_печати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2022-09-29T05:18:04Z</cp:lastPrinted>
  <dcterms:created xsi:type="dcterms:W3CDTF">2022-01-12T08:57:10Z</dcterms:created>
  <dcterms:modified xsi:type="dcterms:W3CDTF">2022-09-29T05:18:08Z</dcterms:modified>
</cp:coreProperties>
</file>