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Мои документы\уточнение 2022\011 Ноябрь уточнение\на Брянск\"/>
    </mc:Choice>
  </mc:AlternateContent>
  <xr:revisionPtr revIDLastSave="0" documentId="13_ncr:1_{5B201830-86F4-4308-8EEB-DD467D9BD7C2}" xr6:coauthVersionLast="47" xr6:coauthVersionMax="47" xr10:uidLastSave="{00000000-0000-0000-0000-000000000000}"/>
  <bookViews>
    <workbookView xWindow="-120" yWindow="-120" windowWidth="29040" windowHeight="15840" tabRatio="868" activeTab="3" xr2:uid="{00000000-000D-0000-FFFF-FFFF00000000}"/>
  </bookViews>
  <sheets>
    <sheet name="1" sheetId="14" r:id="rId1"/>
    <sheet name="3" sheetId="15" r:id="rId2"/>
    <sheet name="4" sheetId="16" r:id="rId3"/>
    <sheet name="5" sheetId="5" r:id="rId4"/>
    <sheet name=" 6 таб2" sheetId="21" r:id="rId5"/>
    <sheet name=" 6 таб4" sheetId="22" r:id="rId6"/>
    <sheet name="6 таб6" sheetId="20" r:id="rId7"/>
  </sheets>
  <definedNames>
    <definedName name="_xlnm.Print_Titles" localSheetId="0">'1'!$16:$18</definedName>
    <definedName name="_xlnm.Print_Titles" localSheetId="1">'3'!$16:$16</definedName>
    <definedName name="_xlnm.Print_Titles" localSheetId="2">'4'!$16:$16</definedName>
    <definedName name="_xlnm.Print_Area" localSheetId="0">'1'!$F$1:$K$183</definedName>
    <definedName name="_xlnm.Print_Area" localSheetId="1">'3'!$A$1:$I$478</definedName>
    <definedName name="_xlnm.Print_Area" localSheetId="2">'4'!$A$1:$H$456</definedName>
    <definedName name="_xlnm.Print_Area" localSheetId="3">'5'!$A$1:$J$388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2" l="1"/>
  <c r="B20" i="22"/>
  <c r="H363" i="5" l="1"/>
  <c r="F97" i="16"/>
  <c r="G182" i="15"/>
  <c r="I123" i="14"/>
  <c r="I46" i="14"/>
  <c r="F141" i="16" l="1"/>
  <c r="F140" i="16" s="1"/>
  <c r="G277" i="15"/>
  <c r="G276" i="15" s="1"/>
  <c r="H171" i="5"/>
  <c r="F191" i="16"/>
  <c r="G322" i="15"/>
  <c r="H128" i="5"/>
  <c r="H127" i="5" s="1"/>
  <c r="F237" i="16"/>
  <c r="F236" i="16" s="1"/>
  <c r="G359" i="15"/>
  <c r="G358" i="15" s="1"/>
  <c r="F50" i="16"/>
  <c r="F49" i="16" s="1"/>
  <c r="G224" i="15"/>
  <c r="G223" i="15" s="1"/>
  <c r="F48" i="16"/>
  <c r="F47" i="16" s="1"/>
  <c r="G222" i="15"/>
  <c r="G221" i="15" s="1"/>
  <c r="G49" i="16"/>
  <c r="H49" i="16"/>
  <c r="G47" i="16"/>
  <c r="H47" i="16"/>
  <c r="H221" i="15"/>
  <c r="I221" i="15"/>
  <c r="H223" i="15"/>
  <c r="I223" i="15"/>
  <c r="J58" i="5"/>
  <c r="I58" i="5"/>
  <c r="H58" i="5"/>
  <c r="J56" i="5"/>
  <c r="I56" i="5"/>
  <c r="H56" i="5"/>
  <c r="G54" i="16"/>
  <c r="H54" i="16"/>
  <c r="G52" i="16"/>
  <c r="H52" i="16"/>
  <c r="F52" i="16"/>
  <c r="F54" i="16"/>
  <c r="H228" i="15"/>
  <c r="I228" i="15"/>
  <c r="G228" i="15"/>
  <c r="H226" i="15"/>
  <c r="I226" i="15"/>
  <c r="G226" i="15"/>
  <c r="B13" i="21"/>
  <c r="G220" i="15" l="1"/>
  <c r="I220" i="15"/>
  <c r="F46" i="16"/>
  <c r="H46" i="16"/>
  <c r="G46" i="16"/>
  <c r="H220" i="15"/>
  <c r="H51" i="16"/>
  <c r="G51" i="16"/>
  <c r="F51" i="16"/>
  <c r="I225" i="15"/>
  <c r="H225" i="15"/>
  <c r="G225" i="15"/>
  <c r="B18" i="22"/>
  <c r="B15" i="21" l="1"/>
  <c r="B19" i="21"/>
  <c r="D24" i="22" l="1"/>
  <c r="C24" i="22"/>
  <c r="B24" i="22"/>
  <c r="D25" i="21"/>
  <c r="C25" i="21"/>
  <c r="B17" i="21"/>
  <c r="B25" i="21" s="1"/>
  <c r="I162" i="14" l="1"/>
  <c r="I164" i="14"/>
  <c r="D14" i="20"/>
  <c r="C14" i="20"/>
  <c r="B14" i="20"/>
  <c r="I149" i="5" l="1"/>
  <c r="I148" i="5" s="1"/>
  <c r="H164" i="5"/>
  <c r="H163" i="5" s="1"/>
  <c r="F229" i="16"/>
  <c r="F228" i="16" s="1"/>
  <c r="G351" i="15"/>
  <c r="G350" i="15" s="1"/>
  <c r="H102" i="5"/>
  <c r="H101" i="5" s="1"/>
  <c r="F135" i="16"/>
  <c r="F134" i="16" s="1"/>
  <c r="G271" i="15"/>
  <c r="G270" i="15" s="1"/>
  <c r="I150" i="14"/>
  <c r="I134" i="14"/>
  <c r="H373" i="5" l="1"/>
  <c r="F120" i="16"/>
  <c r="F119" i="16" s="1"/>
  <c r="F117" i="16"/>
  <c r="G256" i="15"/>
  <c r="G255" i="15" s="1"/>
  <c r="F413" i="16"/>
  <c r="F412" i="16" s="1"/>
  <c r="G432" i="15"/>
  <c r="G431" i="15" s="1"/>
  <c r="H100" i="5"/>
  <c r="F180" i="16"/>
  <c r="F179" i="16" s="1"/>
  <c r="G311" i="15"/>
  <c r="G310" i="15" s="1"/>
  <c r="H366" i="5"/>
  <c r="H365" i="5" s="1"/>
  <c r="F68" i="16"/>
  <c r="F67" i="16" s="1"/>
  <c r="G242" i="15"/>
  <c r="G241" i="15" s="1"/>
  <c r="H354" i="5"/>
  <c r="H353" i="5" s="1"/>
  <c r="F114" i="16"/>
  <c r="F113" i="16" s="1"/>
  <c r="G185" i="15"/>
  <c r="G184" i="15" s="1"/>
  <c r="H350" i="5"/>
  <c r="H349" i="5" s="1"/>
  <c r="H348" i="5" s="1"/>
  <c r="G151" i="15"/>
  <c r="G150" i="15" s="1"/>
  <c r="H346" i="5"/>
  <c r="H345" i="5" s="1"/>
  <c r="H344" i="5" s="1"/>
  <c r="F337" i="16"/>
  <c r="F336" i="16" s="1"/>
  <c r="G132" i="15"/>
  <c r="G131" i="15" s="1"/>
  <c r="I115" i="14" l="1"/>
  <c r="I114" i="14" s="1"/>
  <c r="H119" i="5" l="1"/>
  <c r="H60" i="5"/>
  <c r="H59" i="5" s="1"/>
  <c r="H369" i="5"/>
  <c r="H329" i="5"/>
  <c r="H328" i="5" s="1"/>
  <c r="H244" i="5" l="1"/>
  <c r="H243" i="5" s="1"/>
  <c r="F374" i="16" l="1"/>
  <c r="F373" i="16" s="1"/>
  <c r="F226" i="16"/>
  <c r="F177" i="16"/>
  <c r="F176" i="16" s="1"/>
  <c r="F153" i="16"/>
  <c r="F145" i="16"/>
  <c r="F147" i="16"/>
  <c r="F150" i="16"/>
  <c r="F149" i="16" s="1"/>
  <c r="F170" i="16"/>
  <c r="F169" i="16" s="1"/>
  <c r="F292" i="16"/>
  <c r="F291" i="16" s="1"/>
  <c r="F273" i="16"/>
  <c r="F272" i="16" s="1"/>
  <c r="G348" i="15"/>
  <c r="G289" i="15"/>
  <c r="G288" i="15" s="1"/>
  <c r="G281" i="15"/>
  <c r="G283" i="15"/>
  <c r="G286" i="15"/>
  <c r="G285" i="15" s="1"/>
  <c r="G396" i="15"/>
  <c r="G395" i="15" s="1"/>
  <c r="F144" i="16" l="1"/>
  <c r="G280" i="15"/>
  <c r="G279" i="15" s="1"/>
  <c r="G87" i="15"/>
  <c r="G86" i="15" s="1"/>
  <c r="G308" i="15"/>
  <c r="G307" i="15" s="1"/>
  <c r="G65" i="15"/>
  <c r="G64" i="15" s="1"/>
  <c r="G156" i="15"/>
  <c r="G155" i="15" s="1"/>
  <c r="G154" i="15" s="1"/>
  <c r="G473" i="15" l="1"/>
  <c r="G472" i="15" s="1"/>
  <c r="H473" i="15"/>
  <c r="H472" i="15" s="1"/>
  <c r="I473" i="15"/>
  <c r="I472" i="15" s="1"/>
  <c r="G250" i="15"/>
  <c r="H250" i="15"/>
  <c r="I250" i="15"/>
  <c r="H188" i="15"/>
  <c r="H187" i="15" s="1"/>
  <c r="I188" i="15"/>
  <c r="I187" i="15" s="1"/>
  <c r="G71" i="15"/>
  <c r="H71" i="15"/>
  <c r="I71" i="15"/>
  <c r="I122" i="14"/>
  <c r="H79" i="5" l="1"/>
  <c r="F224" i="16" l="1"/>
  <c r="G346" i="15"/>
  <c r="G345" i="15" l="1"/>
  <c r="G344" i="15" s="1"/>
  <c r="F223" i="16"/>
  <c r="F222" i="16" s="1"/>
  <c r="H231" i="5"/>
  <c r="H230" i="5" s="1"/>
  <c r="I241" i="5"/>
  <c r="I240" i="5" s="1"/>
  <c r="H234" i="5"/>
  <c r="H117" i="5"/>
  <c r="H116" i="5" s="1"/>
  <c r="H77" i="5"/>
  <c r="H76" i="5" s="1"/>
  <c r="H131" i="5"/>
  <c r="H130" i="5" s="1"/>
  <c r="H152" i="5"/>
  <c r="H151" i="5" s="1"/>
  <c r="H371" i="5" l="1"/>
  <c r="H368" i="5" s="1"/>
  <c r="H364" i="5" l="1"/>
  <c r="H360" i="5"/>
  <c r="F353" i="16"/>
  <c r="F289" i="16"/>
  <c r="F288" i="16" s="1"/>
  <c r="F318" i="16"/>
  <c r="F317" i="16" s="1"/>
  <c r="F351" i="16"/>
  <c r="F173" i="16"/>
  <c r="F172" i="16" s="1"/>
  <c r="F213" i="16"/>
  <c r="F212" i="16" s="1"/>
  <c r="F211" i="16" s="1"/>
  <c r="F132" i="16"/>
  <c r="G261" i="16"/>
  <c r="G260" i="16" s="1"/>
  <c r="G117" i="16"/>
  <c r="G116" i="16" s="1"/>
  <c r="H117" i="16"/>
  <c r="H116" i="16" s="1"/>
  <c r="F111" i="16"/>
  <c r="F110" i="16" s="1"/>
  <c r="F116" i="16"/>
  <c r="G111" i="16"/>
  <c r="G110" i="16" s="1"/>
  <c r="H111" i="16"/>
  <c r="H110" i="16" s="1"/>
  <c r="G108" i="16"/>
  <c r="H108" i="16"/>
  <c r="G106" i="16"/>
  <c r="H106" i="16"/>
  <c r="F108" i="16"/>
  <c r="F106" i="16"/>
  <c r="G103" i="16"/>
  <c r="G102" i="16" s="1"/>
  <c r="H103" i="16"/>
  <c r="H102" i="16" s="1"/>
  <c r="F103" i="16"/>
  <c r="F102" i="16" s="1"/>
  <c r="G100" i="16"/>
  <c r="G99" i="16" s="1"/>
  <c r="H100" i="16"/>
  <c r="H99" i="16" s="1"/>
  <c r="F100" i="16"/>
  <c r="F99" i="16" s="1"/>
  <c r="G96" i="16"/>
  <c r="G95" i="16" s="1"/>
  <c r="G94" i="16" s="1"/>
  <c r="H96" i="16"/>
  <c r="H95" i="16" s="1"/>
  <c r="H94" i="16" s="1"/>
  <c r="F96" i="16"/>
  <c r="F95" i="16" s="1"/>
  <c r="F94" i="16" s="1"/>
  <c r="G92" i="16"/>
  <c r="G91" i="16" s="1"/>
  <c r="H92" i="16"/>
  <c r="H91" i="16" s="1"/>
  <c r="F92" i="16"/>
  <c r="F91" i="16" s="1"/>
  <c r="G89" i="16"/>
  <c r="G88" i="16" s="1"/>
  <c r="H89" i="16"/>
  <c r="H88" i="16" s="1"/>
  <c r="F89" i="16"/>
  <c r="F88" i="16" s="1"/>
  <c r="G86" i="16"/>
  <c r="H86" i="16"/>
  <c r="G84" i="16"/>
  <c r="H84" i="16"/>
  <c r="F86" i="16"/>
  <c r="F84" i="16"/>
  <c r="G81" i="16"/>
  <c r="G80" i="16" s="1"/>
  <c r="H81" i="16"/>
  <c r="H80" i="16" s="1"/>
  <c r="F81" i="16"/>
  <c r="F80" i="16" s="1"/>
  <c r="G78" i="16"/>
  <c r="H78" i="16"/>
  <c r="F78" i="16"/>
  <c r="G76" i="16"/>
  <c r="H76" i="16"/>
  <c r="F76" i="16"/>
  <c r="G72" i="16"/>
  <c r="G71" i="16" s="1"/>
  <c r="G70" i="16" s="1"/>
  <c r="H72" i="16"/>
  <c r="H71" i="16" s="1"/>
  <c r="H70" i="16" s="1"/>
  <c r="F72" i="16"/>
  <c r="F71" i="16" s="1"/>
  <c r="F70" i="16" s="1"/>
  <c r="G65" i="16"/>
  <c r="G64" i="16" s="1"/>
  <c r="H65" i="16"/>
  <c r="H64" i="16" s="1"/>
  <c r="F65" i="16"/>
  <c r="F64" i="16" s="1"/>
  <c r="G62" i="16"/>
  <c r="H62" i="16"/>
  <c r="G60" i="16"/>
  <c r="H60" i="16"/>
  <c r="F62" i="16"/>
  <c r="F60" i="16"/>
  <c r="G57" i="16"/>
  <c r="G56" i="16" s="1"/>
  <c r="H57" i="16"/>
  <c r="H56" i="16" s="1"/>
  <c r="F57" i="16"/>
  <c r="F56" i="16" s="1"/>
  <c r="G44" i="16"/>
  <c r="G43" i="16" s="1"/>
  <c r="H44" i="16"/>
  <c r="H43" i="16" s="1"/>
  <c r="F44" i="16"/>
  <c r="F43" i="16" s="1"/>
  <c r="G41" i="16"/>
  <c r="H41" i="16"/>
  <c r="G39" i="16"/>
  <c r="H39" i="16"/>
  <c r="F41" i="16"/>
  <c r="F39" i="16"/>
  <c r="G36" i="16"/>
  <c r="H36" i="16"/>
  <c r="F36" i="16"/>
  <c r="G34" i="16"/>
  <c r="H34" i="16"/>
  <c r="F34" i="16"/>
  <c r="G27" i="16"/>
  <c r="H27" i="16"/>
  <c r="G25" i="16"/>
  <c r="H25" i="16"/>
  <c r="G21" i="16"/>
  <c r="G20" i="16" s="1"/>
  <c r="G19" i="16" s="1"/>
  <c r="H21" i="16"/>
  <c r="H20" i="16" s="1"/>
  <c r="H19" i="16" s="1"/>
  <c r="G125" i="16"/>
  <c r="G124" i="16" s="1"/>
  <c r="G123" i="16" s="1"/>
  <c r="G122" i="16" s="1"/>
  <c r="H125" i="16"/>
  <c r="H124" i="16" s="1"/>
  <c r="H123" i="16" s="1"/>
  <c r="H122" i="16" s="1"/>
  <c r="F125" i="16"/>
  <c r="F124" i="16" s="1"/>
  <c r="F123" i="16" s="1"/>
  <c r="F122" i="16" s="1"/>
  <c r="G162" i="16"/>
  <c r="G161" i="16" s="1"/>
  <c r="H162" i="16"/>
  <c r="H161" i="16" s="1"/>
  <c r="G159" i="16"/>
  <c r="G158" i="16" s="1"/>
  <c r="H159" i="16"/>
  <c r="H158" i="16" s="1"/>
  <c r="F162" i="16"/>
  <c r="F161" i="16" s="1"/>
  <c r="F159" i="16"/>
  <c r="F158" i="16" s="1"/>
  <c r="G155" i="16"/>
  <c r="G152" i="16" s="1"/>
  <c r="G143" i="16" s="1"/>
  <c r="H155" i="16"/>
  <c r="H152" i="16" s="1"/>
  <c r="H143" i="16" s="1"/>
  <c r="F155" i="16"/>
  <c r="F152" i="16" s="1"/>
  <c r="F143" i="16" s="1"/>
  <c r="G130" i="16"/>
  <c r="H130" i="16"/>
  <c r="G132" i="16"/>
  <c r="H132" i="16"/>
  <c r="F130" i="16"/>
  <c r="G138" i="16"/>
  <c r="G137" i="16" s="1"/>
  <c r="H138" i="16"/>
  <c r="H137" i="16" s="1"/>
  <c r="F138" i="16"/>
  <c r="F137" i="16" s="1"/>
  <c r="G208" i="16"/>
  <c r="G207" i="16" s="1"/>
  <c r="H208" i="16"/>
  <c r="H207" i="16" s="1"/>
  <c r="F208" i="16"/>
  <c r="F207" i="16" s="1"/>
  <c r="G205" i="16"/>
  <c r="G204" i="16" s="1"/>
  <c r="H205" i="16"/>
  <c r="H204" i="16" s="1"/>
  <c r="F205" i="16"/>
  <c r="F204" i="16" s="1"/>
  <c r="G202" i="16"/>
  <c r="G201" i="16" s="1"/>
  <c r="H202" i="16"/>
  <c r="H201" i="16" s="1"/>
  <c r="F202" i="16"/>
  <c r="F201" i="16" s="1"/>
  <c r="G199" i="16"/>
  <c r="G198" i="16" s="1"/>
  <c r="H199" i="16"/>
  <c r="H198" i="16" s="1"/>
  <c r="F199" i="16"/>
  <c r="F198" i="16" s="1"/>
  <c r="G196" i="16"/>
  <c r="H196" i="16"/>
  <c r="F196" i="16"/>
  <c r="G194" i="16"/>
  <c r="H194" i="16"/>
  <c r="F194" i="16"/>
  <c r="G190" i="16"/>
  <c r="G189" i="16" s="1"/>
  <c r="H190" i="16"/>
  <c r="H189" i="16" s="1"/>
  <c r="F190" i="16"/>
  <c r="F189" i="16" s="1"/>
  <c r="G187" i="16"/>
  <c r="G186" i="16" s="1"/>
  <c r="H187" i="16"/>
  <c r="H186" i="16" s="1"/>
  <c r="F187" i="16"/>
  <c r="F186" i="16" s="1"/>
  <c r="G183" i="16"/>
  <c r="G182" i="16" s="1"/>
  <c r="G175" i="16" s="1"/>
  <c r="H183" i="16"/>
  <c r="H182" i="16" s="1"/>
  <c r="H175" i="16" s="1"/>
  <c r="F183" i="16"/>
  <c r="F182" i="16" s="1"/>
  <c r="F175" i="16" s="1"/>
  <c r="G167" i="16"/>
  <c r="G166" i="16" s="1"/>
  <c r="G165" i="16" s="1"/>
  <c r="H167" i="16"/>
  <c r="H166" i="16" s="1"/>
  <c r="H165" i="16" s="1"/>
  <c r="F167" i="16"/>
  <c r="F166" i="16" s="1"/>
  <c r="G220" i="16"/>
  <c r="G219" i="16" s="1"/>
  <c r="H220" i="16"/>
  <c r="H219" i="16" s="1"/>
  <c r="G217" i="16"/>
  <c r="G216" i="16" s="1"/>
  <c r="H217" i="16"/>
  <c r="H216" i="16" s="1"/>
  <c r="F217" i="16"/>
  <c r="F216" i="16" s="1"/>
  <c r="F220" i="16"/>
  <c r="F219" i="16" s="1"/>
  <c r="G213" i="16"/>
  <c r="G212" i="16" s="1"/>
  <c r="G211" i="16" s="1"/>
  <c r="H213" i="16"/>
  <c r="H212" i="16" s="1"/>
  <c r="H211" i="16" s="1"/>
  <c r="G234" i="16"/>
  <c r="G233" i="16" s="1"/>
  <c r="G232" i="16" s="1"/>
  <c r="G231" i="16" s="1"/>
  <c r="H234" i="16"/>
  <c r="H233" i="16" s="1"/>
  <c r="H232" i="16" s="1"/>
  <c r="H231" i="16" s="1"/>
  <c r="F234" i="16"/>
  <c r="F233" i="16" s="1"/>
  <c r="G322" i="16"/>
  <c r="G321" i="16" s="1"/>
  <c r="H322" i="16"/>
  <c r="H321" i="16" s="1"/>
  <c r="G325" i="16"/>
  <c r="G324" i="16" s="1"/>
  <c r="H325" i="16"/>
  <c r="H324" i="16" s="1"/>
  <c r="G328" i="16"/>
  <c r="G327" i="16" s="1"/>
  <c r="H328" i="16"/>
  <c r="H327" i="16" s="1"/>
  <c r="G331" i="16"/>
  <c r="G330" i="16" s="1"/>
  <c r="H331" i="16"/>
  <c r="H330" i="16" s="1"/>
  <c r="G334" i="16"/>
  <c r="G333" i="16" s="1"/>
  <c r="H334" i="16"/>
  <c r="H333" i="16" s="1"/>
  <c r="F334" i="16"/>
  <c r="F333" i="16" s="1"/>
  <c r="F331" i="16"/>
  <c r="F330" i="16" s="1"/>
  <c r="F328" i="16"/>
  <c r="F327" i="16" s="1"/>
  <c r="F325" i="16"/>
  <c r="F324" i="16" s="1"/>
  <c r="F322" i="16"/>
  <c r="F321" i="16" s="1"/>
  <c r="G318" i="16"/>
  <c r="G317" i="16" s="1"/>
  <c r="H318" i="16"/>
  <c r="H317" i="16" s="1"/>
  <c r="G315" i="16"/>
  <c r="H315" i="16"/>
  <c r="G312" i="16"/>
  <c r="H312" i="16"/>
  <c r="F315" i="16"/>
  <c r="F312" i="16"/>
  <c r="G309" i="16"/>
  <c r="G308" i="16" s="1"/>
  <c r="H309" i="16"/>
  <c r="H308" i="16" s="1"/>
  <c r="F309" i="16"/>
  <c r="F308" i="16" s="1"/>
  <c r="G306" i="16"/>
  <c r="G305" i="16" s="1"/>
  <c r="H306" i="16"/>
  <c r="H305" i="16" s="1"/>
  <c r="F306" i="16"/>
  <c r="F305" i="16" s="1"/>
  <c r="G303" i="16"/>
  <c r="G302" i="16" s="1"/>
  <c r="H303" i="16"/>
  <c r="H302" i="16" s="1"/>
  <c r="F303" i="16"/>
  <c r="F302" i="16" s="1"/>
  <c r="G299" i="16"/>
  <c r="G298" i="16" s="1"/>
  <c r="G297" i="16" s="1"/>
  <c r="H299" i="16"/>
  <c r="H298" i="16" s="1"/>
  <c r="H297" i="16" s="1"/>
  <c r="F299" i="16"/>
  <c r="F298" i="16" s="1"/>
  <c r="F297" i="16" s="1"/>
  <c r="G295" i="16"/>
  <c r="G294" i="16" s="1"/>
  <c r="H295" i="16"/>
  <c r="H294" i="16" s="1"/>
  <c r="G286" i="16"/>
  <c r="G285" i="16" s="1"/>
  <c r="H286" i="16"/>
  <c r="H285" i="16" s="1"/>
  <c r="F295" i="16"/>
  <c r="F286" i="16"/>
  <c r="F285" i="16" s="1"/>
  <c r="G282" i="16"/>
  <c r="G281" i="16" s="1"/>
  <c r="H282" i="16"/>
  <c r="H281" i="16" s="1"/>
  <c r="F282" i="16"/>
  <c r="F281" i="16" s="1"/>
  <c r="G279" i="16"/>
  <c r="G278" i="16" s="1"/>
  <c r="H279" i="16"/>
  <c r="H278" i="16" s="1"/>
  <c r="G276" i="16"/>
  <c r="G275" i="16" s="1"/>
  <c r="H276" i="16"/>
  <c r="H275" i="16" s="1"/>
  <c r="F279" i="16"/>
  <c r="F278" i="16" s="1"/>
  <c r="F276" i="16"/>
  <c r="F275" i="16" s="1"/>
  <c r="G270" i="16"/>
  <c r="G269" i="16" s="1"/>
  <c r="H270" i="16"/>
  <c r="H269" i="16" s="1"/>
  <c r="G267" i="16"/>
  <c r="G266" i="16" s="1"/>
  <c r="H267" i="16"/>
  <c r="H266" i="16" s="1"/>
  <c r="G264" i="16"/>
  <c r="G263" i="16" s="1"/>
  <c r="H264" i="16"/>
  <c r="H263" i="16" s="1"/>
  <c r="F270" i="16"/>
  <c r="F269" i="16" s="1"/>
  <c r="F267" i="16"/>
  <c r="F266" i="16" s="1"/>
  <c r="F264" i="16"/>
  <c r="F263" i="16" s="1"/>
  <c r="H261" i="16"/>
  <c r="H260" i="16" s="1"/>
  <c r="F261" i="16"/>
  <c r="F260" i="16" s="1"/>
  <c r="G258" i="16"/>
  <c r="G257" i="16" s="1"/>
  <c r="H258" i="16"/>
  <c r="H257" i="16" s="1"/>
  <c r="F258" i="16"/>
  <c r="F257" i="16" s="1"/>
  <c r="G255" i="16"/>
  <c r="G254" i="16" s="1"/>
  <c r="H255" i="16"/>
  <c r="H254" i="16" s="1"/>
  <c r="F255" i="16"/>
  <c r="F254" i="16" s="1"/>
  <c r="G251" i="16"/>
  <c r="G250" i="16" s="1"/>
  <c r="H251" i="16"/>
  <c r="H250" i="16" s="1"/>
  <c r="F251" i="16"/>
  <c r="F250" i="16" s="1"/>
  <c r="G248" i="16"/>
  <c r="G247" i="16" s="1"/>
  <c r="H248" i="16"/>
  <c r="H247" i="16" s="1"/>
  <c r="F248" i="16"/>
  <c r="F247" i="16" s="1"/>
  <c r="G245" i="16"/>
  <c r="G244" i="16" s="1"/>
  <c r="H245" i="16"/>
  <c r="H244" i="16" s="1"/>
  <c r="F245" i="16"/>
  <c r="F244" i="16" s="1"/>
  <c r="G242" i="16"/>
  <c r="G241" i="16" s="1"/>
  <c r="H242" i="16"/>
  <c r="H241" i="16" s="1"/>
  <c r="F242" i="16"/>
  <c r="F241" i="16" s="1"/>
  <c r="G342" i="16"/>
  <c r="G341" i="16" s="1"/>
  <c r="H342" i="16"/>
  <c r="H341" i="16" s="1"/>
  <c r="F342" i="16"/>
  <c r="F341" i="16" s="1"/>
  <c r="G345" i="16"/>
  <c r="G344" i="16" s="1"/>
  <c r="H345" i="16"/>
  <c r="H344" i="16" s="1"/>
  <c r="F345" i="16"/>
  <c r="F344" i="16" s="1"/>
  <c r="G348" i="16"/>
  <c r="G347" i="16" s="1"/>
  <c r="H348" i="16"/>
  <c r="H347" i="16" s="1"/>
  <c r="F348" i="16"/>
  <c r="F347" i="16" s="1"/>
  <c r="G353" i="16"/>
  <c r="G350" i="16" s="1"/>
  <c r="H353" i="16"/>
  <c r="H350" i="16" s="1"/>
  <c r="G356" i="16"/>
  <c r="G355" i="16" s="1"/>
  <c r="H356" i="16"/>
  <c r="H355" i="16" s="1"/>
  <c r="F356" i="16"/>
  <c r="F355" i="16" s="1"/>
  <c r="G359" i="16"/>
  <c r="G358" i="16" s="1"/>
  <c r="H359" i="16"/>
  <c r="H358" i="16" s="1"/>
  <c r="F359" i="16"/>
  <c r="F358" i="16" s="1"/>
  <c r="G362" i="16"/>
  <c r="G361" i="16" s="1"/>
  <c r="H362" i="16"/>
  <c r="H361" i="16" s="1"/>
  <c r="F362" i="16"/>
  <c r="F361" i="16" s="1"/>
  <c r="G365" i="16"/>
  <c r="G364" i="16" s="1"/>
  <c r="H365" i="16"/>
  <c r="H364" i="16" s="1"/>
  <c r="F365" i="16"/>
  <c r="F364" i="16" s="1"/>
  <c r="G368" i="16"/>
  <c r="G367" i="16" s="1"/>
  <c r="H368" i="16"/>
  <c r="H367" i="16" s="1"/>
  <c r="F368" i="16"/>
  <c r="F367" i="16" s="1"/>
  <c r="G371" i="16"/>
  <c r="G370" i="16" s="1"/>
  <c r="H371" i="16"/>
  <c r="H370" i="16" s="1"/>
  <c r="F371" i="16"/>
  <c r="F370" i="16" s="1"/>
  <c r="G377" i="16"/>
  <c r="G376" i="16" s="1"/>
  <c r="H377" i="16"/>
  <c r="H376" i="16" s="1"/>
  <c r="F377" i="16"/>
  <c r="F376" i="16" s="1"/>
  <c r="G380" i="16"/>
  <c r="G379" i="16" s="1"/>
  <c r="H380" i="16"/>
  <c r="H379" i="16" s="1"/>
  <c r="F380" i="16"/>
  <c r="F379" i="16" s="1"/>
  <c r="G384" i="16"/>
  <c r="G383" i="16" s="1"/>
  <c r="G382" i="16" s="1"/>
  <c r="H384" i="16"/>
  <c r="H383" i="16" s="1"/>
  <c r="H382" i="16" s="1"/>
  <c r="F384" i="16"/>
  <c r="F383" i="16" s="1"/>
  <c r="F382" i="16" s="1"/>
  <c r="G431" i="16"/>
  <c r="G430" i="16" s="1"/>
  <c r="H431" i="16"/>
  <c r="H430" i="16" s="1"/>
  <c r="F431" i="16"/>
  <c r="F430" i="16" s="1"/>
  <c r="G428" i="16"/>
  <c r="G427" i="16" s="1"/>
  <c r="H428" i="16"/>
  <c r="H427" i="16" s="1"/>
  <c r="F428" i="16"/>
  <c r="F427" i="16" s="1"/>
  <c r="G425" i="16"/>
  <c r="G424" i="16" s="1"/>
  <c r="H425" i="16"/>
  <c r="H424" i="16" s="1"/>
  <c r="F425" i="16"/>
  <c r="F424" i="16" s="1"/>
  <c r="G422" i="16"/>
  <c r="G421" i="16" s="1"/>
  <c r="H422" i="16"/>
  <c r="H421" i="16" s="1"/>
  <c r="F422" i="16"/>
  <c r="F421" i="16" s="1"/>
  <c r="G419" i="16"/>
  <c r="H419" i="16"/>
  <c r="F419" i="16"/>
  <c r="G417" i="16"/>
  <c r="H417" i="16"/>
  <c r="F417" i="16"/>
  <c r="G410" i="16"/>
  <c r="G409" i="16" s="1"/>
  <c r="H410" i="16"/>
  <c r="H409" i="16" s="1"/>
  <c r="F410" i="16"/>
  <c r="F409" i="16" s="1"/>
  <c r="G407" i="16"/>
  <c r="G406" i="16" s="1"/>
  <c r="H407" i="16"/>
  <c r="H406" i="16" s="1"/>
  <c r="F407" i="16"/>
  <c r="F406" i="16" s="1"/>
  <c r="G404" i="16"/>
  <c r="G403" i="16" s="1"/>
  <c r="H404" i="16"/>
  <c r="H403" i="16" s="1"/>
  <c r="F404" i="16"/>
  <c r="F403" i="16" s="1"/>
  <c r="G400" i="16"/>
  <c r="G399" i="16" s="1"/>
  <c r="H400" i="16"/>
  <c r="H399" i="16" s="1"/>
  <c r="F400" i="16"/>
  <c r="F399" i="16" s="1"/>
  <c r="G393" i="16"/>
  <c r="G392" i="16" s="1"/>
  <c r="H393" i="16"/>
  <c r="H392" i="16" s="1"/>
  <c r="G396" i="16"/>
  <c r="G395" i="16" s="1"/>
  <c r="H396" i="16"/>
  <c r="H395" i="16" s="1"/>
  <c r="F396" i="16"/>
  <c r="F395" i="16" s="1"/>
  <c r="F393" i="16"/>
  <c r="F392" i="16" s="1"/>
  <c r="G389" i="16"/>
  <c r="G388" i="16" s="1"/>
  <c r="G387" i="16" s="1"/>
  <c r="H389" i="16"/>
  <c r="H388" i="16" s="1"/>
  <c r="H387" i="16" s="1"/>
  <c r="F389" i="16"/>
  <c r="F388" i="16" s="1"/>
  <c r="F387" i="16" s="1"/>
  <c r="G439" i="16"/>
  <c r="G438" i="16" s="1"/>
  <c r="H439" i="16"/>
  <c r="H438" i="16" s="1"/>
  <c r="F439" i="16"/>
  <c r="F438" i="16" s="1"/>
  <c r="G436" i="16"/>
  <c r="G435" i="16" s="1"/>
  <c r="H436" i="16"/>
  <c r="H435" i="16" s="1"/>
  <c r="F436" i="16"/>
  <c r="F435" i="16" s="1"/>
  <c r="G443" i="16"/>
  <c r="G442" i="16" s="1"/>
  <c r="G441" i="16" s="1"/>
  <c r="H443" i="16"/>
  <c r="H442" i="16" s="1"/>
  <c r="H441" i="16" s="1"/>
  <c r="F443" i="16"/>
  <c r="F442" i="16" s="1"/>
  <c r="F441" i="16" s="1"/>
  <c r="G448" i="16"/>
  <c r="G447" i="16" s="1"/>
  <c r="G446" i="16" s="1"/>
  <c r="H448" i="16"/>
  <c r="H447" i="16" s="1"/>
  <c r="H446" i="16" s="1"/>
  <c r="F448" i="16"/>
  <c r="F447" i="16" s="1"/>
  <c r="F446" i="16" s="1"/>
  <c r="G452" i="16"/>
  <c r="G451" i="16" s="1"/>
  <c r="G450" i="16" s="1"/>
  <c r="H452" i="16"/>
  <c r="H451" i="16" s="1"/>
  <c r="H450" i="16" s="1"/>
  <c r="F452" i="16"/>
  <c r="F451" i="16" s="1"/>
  <c r="F450" i="16" s="1"/>
  <c r="G30" i="16"/>
  <c r="G29" i="16" s="1"/>
  <c r="H30" i="16"/>
  <c r="H29" i="16" s="1"/>
  <c r="F25" i="16"/>
  <c r="F27" i="16"/>
  <c r="F30" i="16"/>
  <c r="F29" i="16" s="1"/>
  <c r="F21" i="16"/>
  <c r="F20" i="16" s="1"/>
  <c r="F19" i="16" s="1"/>
  <c r="F232" i="16" l="1"/>
  <c r="F231" i="16" s="1"/>
  <c r="F398" i="16"/>
  <c r="H24" i="16"/>
  <c r="H23" i="16" s="1"/>
  <c r="G434" i="16"/>
  <c r="H33" i="16"/>
  <c r="H434" i="16"/>
  <c r="H433" i="16" s="1"/>
  <c r="H129" i="16"/>
  <c r="F294" i="16"/>
  <c r="F284" i="16" s="1"/>
  <c r="H83" i="16"/>
  <c r="F165" i="16"/>
  <c r="H38" i="16"/>
  <c r="F253" i="16"/>
  <c r="H75" i="16"/>
  <c r="H416" i="16"/>
  <c r="H415" i="16" s="1"/>
  <c r="H193" i="16"/>
  <c r="H192" i="16" s="1"/>
  <c r="G38" i="16"/>
  <c r="G340" i="16"/>
  <c r="G339" i="16" s="1"/>
  <c r="H340" i="16"/>
  <c r="H339" i="16" s="1"/>
  <c r="G105" i="16"/>
  <c r="G98" i="16" s="1"/>
  <c r="G433" i="16"/>
  <c r="G391" i="16"/>
  <c r="H311" i="16"/>
  <c r="H301" i="16" s="1"/>
  <c r="F311" i="16"/>
  <c r="F301" i="16" s="1"/>
  <c r="G311" i="16"/>
  <c r="G301" i="16" s="1"/>
  <c r="H240" i="16"/>
  <c r="H157" i="16"/>
  <c r="G157" i="16"/>
  <c r="G129" i="16"/>
  <c r="G128" i="16" s="1"/>
  <c r="H105" i="16"/>
  <c r="H98" i="16" s="1"/>
  <c r="G83" i="16"/>
  <c r="H59" i="16"/>
  <c r="G59" i="16"/>
  <c r="F24" i="16"/>
  <c r="F23" i="16" s="1"/>
  <c r="F350" i="16"/>
  <c r="H128" i="16"/>
  <c r="F185" i="16"/>
  <c r="F157" i="16"/>
  <c r="F193" i="16"/>
  <c r="F192" i="16" s="1"/>
  <c r="G33" i="16"/>
  <c r="H445" i="16"/>
  <c r="G75" i="16"/>
  <c r="F445" i="16"/>
  <c r="F33" i="16"/>
  <c r="F129" i="16"/>
  <c r="F128" i="16" s="1"/>
  <c r="F105" i="16"/>
  <c r="F98" i="16" s="1"/>
  <c r="F83" i="16"/>
  <c r="F75" i="16"/>
  <c r="F59" i="16"/>
  <c r="F38" i="16"/>
  <c r="G24" i="16"/>
  <c r="G23" i="16" s="1"/>
  <c r="H284" i="16"/>
  <c r="H391" i="16"/>
  <c r="G284" i="16"/>
  <c r="G193" i="16"/>
  <c r="G192" i="16" s="1"/>
  <c r="G445" i="16"/>
  <c r="G416" i="16"/>
  <c r="G415" i="16" s="1"/>
  <c r="G185" i="16"/>
  <c r="H185" i="16"/>
  <c r="H215" i="16"/>
  <c r="H210" i="16" s="1"/>
  <c r="G215" i="16"/>
  <c r="G210" i="16" s="1"/>
  <c r="F215" i="16"/>
  <c r="F210" i="16" s="1"/>
  <c r="H253" i="16"/>
  <c r="G253" i="16"/>
  <c r="G240" i="16"/>
  <c r="F240" i="16"/>
  <c r="F416" i="16"/>
  <c r="F415" i="16" s="1"/>
  <c r="H398" i="16"/>
  <c r="G398" i="16"/>
  <c r="F391" i="16"/>
  <c r="F434" i="16"/>
  <c r="F433" i="16" s="1"/>
  <c r="H231" i="15"/>
  <c r="H230" i="15" s="1"/>
  <c r="I231" i="15"/>
  <c r="I230" i="15" s="1"/>
  <c r="G231" i="15"/>
  <c r="G230" i="15" s="1"/>
  <c r="H253" i="15"/>
  <c r="H252" i="15" s="1"/>
  <c r="I253" i="15"/>
  <c r="I252" i="15" s="1"/>
  <c r="G253" i="15"/>
  <c r="G252" i="15" s="1"/>
  <c r="H246" i="15"/>
  <c r="H245" i="15" s="1"/>
  <c r="H244" i="15" s="1"/>
  <c r="I246" i="15"/>
  <c r="I245" i="15" s="1"/>
  <c r="I244" i="15" s="1"/>
  <c r="G246" i="15"/>
  <c r="G245" i="15" s="1"/>
  <c r="G244" i="15" s="1"/>
  <c r="H236" i="15"/>
  <c r="I236" i="15"/>
  <c r="H234" i="15"/>
  <c r="I234" i="15"/>
  <c r="G234" i="15"/>
  <c r="H218" i="15"/>
  <c r="H217" i="15" s="1"/>
  <c r="I218" i="15"/>
  <c r="I217" i="15" s="1"/>
  <c r="G218" i="15"/>
  <c r="G217" i="15" s="1"/>
  <c r="H321" i="15"/>
  <c r="H320" i="15" s="1"/>
  <c r="I321" i="15"/>
  <c r="I320" i="15" s="1"/>
  <c r="H239" i="15"/>
  <c r="H238" i="15" s="1"/>
  <c r="I239" i="15"/>
  <c r="I238" i="15" s="1"/>
  <c r="G239" i="15"/>
  <c r="G238" i="15" s="1"/>
  <c r="I249" i="15"/>
  <c r="H249" i="15"/>
  <c r="G249" i="15"/>
  <c r="G107" i="15"/>
  <c r="H476" i="15"/>
  <c r="H475" i="15" s="1"/>
  <c r="I476" i="15"/>
  <c r="I475" i="15" s="1"/>
  <c r="G476" i="15"/>
  <c r="G475" i="15" s="1"/>
  <c r="H468" i="15"/>
  <c r="I468" i="15"/>
  <c r="G468" i="15"/>
  <c r="H470" i="15"/>
  <c r="I470" i="15"/>
  <c r="G470" i="15"/>
  <c r="H455" i="15"/>
  <c r="H454" i="15" s="1"/>
  <c r="I455" i="15"/>
  <c r="I454" i="15" s="1"/>
  <c r="G455" i="15"/>
  <c r="G454" i="15" s="1"/>
  <c r="H458" i="15"/>
  <c r="H457" i="15" s="1"/>
  <c r="I458" i="15"/>
  <c r="I457" i="15" s="1"/>
  <c r="G458" i="15"/>
  <c r="G457" i="15" s="1"/>
  <c r="H462" i="15"/>
  <c r="H461" i="15" s="1"/>
  <c r="H460" i="15" s="1"/>
  <c r="I462" i="15"/>
  <c r="I461" i="15" s="1"/>
  <c r="I460" i="15" s="1"/>
  <c r="G462" i="15"/>
  <c r="G461" i="15" s="1"/>
  <c r="G460" i="15" s="1"/>
  <c r="H450" i="15"/>
  <c r="H449" i="15" s="1"/>
  <c r="I450" i="15"/>
  <c r="I449" i="15" s="1"/>
  <c r="G450" i="15"/>
  <c r="G449" i="15" s="1"/>
  <c r="H447" i="15"/>
  <c r="H446" i="15" s="1"/>
  <c r="I447" i="15"/>
  <c r="I446" i="15" s="1"/>
  <c r="G447" i="15"/>
  <c r="G446" i="15" s="1"/>
  <c r="H444" i="15"/>
  <c r="H443" i="15" s="1"/>
  <c r="I444" i="15"/>
  <c r="I443" i="15" s="1"/>
  <c r="G444" i="15"/>
  <c r="G443" i="15" s="1"/>
  <c r="H441" i="15"/>
  <c r="H440" i="15" s="1"/>
  <c r="I441" i="15"/>
  <c r="I440" i="15" s="1"/>
  <c r="G441" i="15"/>
  <c r="G440" i="15" s="1"/>
  <c r="H438" i="15"/>
  <c r="I438" i="15"/>
  <c r="G438" i="15"/>
  <c r="H436" i="15"/>
  <c r="I436" i="15"/>
  <c r="G436" i="15"/>
  <c r="H429" i="15"/>
  <c r="H428" i="15" s="1"/>
  <c r="I429" i="15"/>
  <c r="I428" i="15" s="1"/>
  <c r="G429" i="15"/>
  <c r="G428" i="15" s="1"/>
  <c r="H426" i="15"/>
  <c r="H425" i="15" s="1"/>
  <c r="I426" i="15"/>
  <c r="I425" i="15" s="1"/>
  <c r="G426" i="15"/>
  <c r="G425" i="15" s="1"/>
  <c r="H422" i="15"/>
  <c r="H421" i="15" s="1"/>
  <c r="I422" i="15"/>
  <c r="I421" i="15" s="1"/>
  <c r="G422" i="15"/>
  <c r="G421" i="15" s="1"/>
  <c r="H418" i="15"/>
  <c r="H417" i="15" s="1"/>
  <c r="I418" i="15"/>
  <c r="I417" i="15" s="1"/>
  <c r="G418" i="15"/>
  <c r="G417" i="15" s="1"/>
  <c r="H415" i="15"/>
  <c r="H414" i="15" s="1"/>
  <c r="I415" i="15"/>
  <c r="I414" i="15" s="1"/>
  <c r="G415" i="15"/>
  <c r="G414" i="15" s="1"/>
  <c r="H411" i="15"/>
  <c r="H410" i="15" s="1"/>
  <c r="H409" i="15" s="1"/>
  <c r="I411" i="15"/>
  <c r="I410" i="15" s="1"/>
  <c r="I409" i="15" s="1"/>
  <c r="G411" i="15"/>
  <c r="G410" i="15" s="1"/>
  <c r="G409" i="15" s="1"/>
  <c r="H406" i="15"/>
  <c r="H405" i="15" s="1"/>
  <c r="H404" i="15" s="1"/>
  <c r="I406" i="15"/>
  <c r="I405" i="15" s="1"/>
  <c r="I404" i="15" s="1"/>
  <c r="G406" i="15"/>
  <c r="G405" i="15" s="1"/>
  <c r="G404" i="15" s="1"/>
  <c r="H402" i="15"/>
  <c r="H401" i="15" s="1"/>
  <c r="I402" i="15"/>
  <c r="I401" i="15" s="1"/>
  <c r="G402" i="15"/>
  <c r="G401" i="15" s="1"/>
  <c r="H399" i="15"/>
  <c r="H398" i="15" s="1"/>
  <c r="I399" i="15"/>
  <c r="I398" i="15" s="1"/>
  <c r="G399" i="15"/>
  <c r="G398" i="15" s="1"/>
  <c r="H393" i="15"/>
  <c r="H392" i="15" s="1"/>
  <c r="I393" i="15"/>
  <c r="I392" i="15" s="1"/>
  <c r="G393" i="15"/>
  <c r="G392" i="15" s="1"/>
  <c r="H390" i="15"/>
  <c r="H389" i="15" s="1"/>
  <c r="I390" i="15"/>
  <c r="I389" i="15" s="1"/>
  <c r="G390" i="15"/>
  <c r="G389" i="15" s="1"/>
  <c r="H387" i="15"/>
  <c r="H386" i="15" s="1"/>
  <c r="I387" i="15"/>
  <c r="I386" i="15" s="1"/>
  <c r="G387" i="15"/>
  <c r="G386" i="15" s="1"/>
  <c r="H384" i="15"/>
  <c r="H383" i="15" s="1"/>
  <c r="I384" i="15"/>
  <c r="I383" i="15" s="1"/>
  <c r="G384" i="15"/>
  <c r="G383" i="15" s="1"/>
  <c r="H381" i="15"/>
  <c r="H380" i="15" s="1"/>
  <c r="I381" i="15"/>
  <c r="I380" i="15" s="1"/>
  <c r="H378" i="15"/>
  <c r="H377" i="15" s="1"/>
  <c r="I378" i="15"/>
  <c r="I377" i="15" s="1"/>
  <c r="G378" i="15"/>
  <c r="G377" i="15" s="1"/>
  <c r="H373" i="15"/>
  <c r="H372" i="15" s="1"/>
  <c r="I373" i="15"/>
  <c r="I372" i="15" s="1"/>
  <c r="H375" i="15"/>
  <c r="I375" i="15"/>
  <c r="H370" i="15"/>
  <c r="H369" i="15" s="1"/>
  <c r="I370" i="15"/>
  <c r="I369" i="15" s="1"/>
  <c r="G370" i="15"/>
  <c r="G369" i="15" s="1"/>
  <c r="H367" i="15"/>
  <c r="H366" i="15" s="1"/>
  <c r="I367" i="15"/>
  <c r="I366" i="15" s="1"/>
  <c r="G367" i="15"/>
  <c r="G366" i="15" s="1"/>
  <c r="H364" i="15"/>
  <c r="H363" i="15" s="1"/>
  <c r="I364" i="15"/>
  <c r="I363" i="15" s="1"/>
  <c r="G364" i="15"/>
  <c r="G363" i="15" s="1"/>
  <c r="H356" i="15"/>
  <c r="H355" i="15" s="1"/>
  <c r="H354" i="15" s="1"/>
  <c r="H353" i="15" s="1"/>
  <c r="I356" i="15"/>
  <c r="I355" i="15" s="1"/>
  <c r="I354" i="15" s="1"/>
  <c r="I353" i="15" s="1"/>
  <c r="H342" i="15"/>
  <c r="H341" i="15" s="1"/>
  <c r="I342" i="15"/>
  <c r="I341" i="15" s="1"/>
  <c r="G342" i="15"/>
  <c r="G341" i="15" s="1"/>
  <c r="H339" i="15"/>
  <c r="H338" i="15" s="1"/>
  <c r="I339" i="15"/>
  <c r="I338" i="15" s="1"/>
  <c r="G339" i="15"/>
  <c r="G338" i="15" s="1"/>
  <c r="H335" i="15"/>
  <c r="H334" i="15" s="1"/>
  <c r="I335" i="15"/>
  <c r="I334" i="15" s="1"/>
  <c r="H330" i="15"/>
  <c r="H329" i="15" s="1"/>
  <c r="I330" i="15"/>
  <c r="I329" i="15" s="1"/>
  <c r="G330" i="15"/>
  <c r="G329" i="15" s="1"/>
  <c r="H325" i="15"/>
  <c r="I325" i="15"/>
  <c r="H327" i="15"/>
  <c r="I327" i="15"/>
  <c r="G327" i="15"/>
  <c r="G325" i="15"/>
  <c r="G321" i="15"/>
  <c r="G320" i="15" s="1"/>
  <c r="H318" i="15"/>
  <c r="H317" i="15" s="1"/>
  <c r="I318" i="15"/>
  <c r="I317" i="15" s="1"/>
  <c r="H314" i="15"/>
  <c r="H313" i="15" s="1"/>
  <c r="H306" i="15" s="1"/>
  <c r="I314" i="15"/>
  <c r="I313" i="15" s="1"/>
  <c r="I306" i="15" s="1"/>
  <c r="G314" i="15"/>
  <c r="G313" i="15" s="1"/>
  <c r="G306" i="15" s="1"/>
  <c r="H304" i="15"/>
  <c r="H303" i="15" s="1"/>
  <c r="I304" i="15"/>
  <c r="I303" i="15" s="1"/>
  <c r="G304" i="15"/>
  <c r="G303" i="15" s="1"/>
  <c r="H301" i="15"/>
  <c r="H300" i="15" s="1"/>
  <c r="I301" i="15"/>
  <c r="I300" i="15" s="1"/>
  <c r="G301" i="15"/>
  <c r="G300" i="15" s="1"/>
  <c r="H293" i="15"/>
  <c r="H292" i="15" s="1"/>
  <c r="I293" i="15"/>
  <c r="I292" i="15" s="1"/>
  <c r="G293" i="15"/>
  <c r="G292" i="15" s="1"/>
  <c r="H296" i="15"/>
  <c r="H295" i="15" s="1"/>
  <c r="I296" i="15"/>
  <c r="I295" i="15" s="1"/>
  <c r="G296" i="15"/>
  <c r="G295" i="15" s="1"/>
  <c r="H274" i="15"/>
  <c r="I274" i="15"/>
  <c r="G274" i="15"/>
  <c r="G273" i="15" s="1"/>
  <c r="H268" i="15"/>
  <c r="I268" i="15"/>
  <c r="H266" i="15"/>
  <c r="I266" i="15"/>
  <c r="G266" i="15"/>
  <c r="H261" i="15"/>
  <c r="H260" i="15" s="1"/>
  <c r="H259" i="15" s="1"/>
  <c r="H258" i="15" s="1"/>
  <c r="I261" i="15"/>
  <c r="I260" i="15" s="1"/>
  <c r="I259" i="15" s="1"/>
  <c r="I258" i="15" s="1"/>
  <c r="G261" i="15"/>
  <c r="G260" i="15" s="1"/>
  <c r="G259" i="15" s="1"/>
  <c r="G258" i="15" s="1"/>
  <c r="H215" i="15"/>
  <c r="I215" i="15"/>
  <c r="G215" i="15"/>
  <c r="H213" i="15"/>
  <c r="I213" i="15"/>
  <c r="G213" i="15"/>
  <c r="H210" i="15"/>
  <c r="I210" i="15"/>
  <c r="G210" i="15"/>
  <c r="H208" i="15"/>
  <c r="I208" i="15"/>
  <c r="G208" i="15"/>
  <c r="H202" i="15"/>
  <c r="H201" i="15" s="1"/>
  <c r="H200" i="15" s="1"/>
  <c r="I202" i="15"/>
  <c r="I201" i="15" s="1"/>
  <c r="I200" i="15" s="1"/>
  <c r="G202" i="15"/>
  <c r="G201" i="15" s="1"/>
  <c r="G200" i="15" s="1"/>
  <c r="H198" i="15"/>
  <c r="H197" i="15" s="1"/>
  <c r="H196" i="15" s="1"/>
  <c r="I198" i="15"/>
  <c r="I197" i="15" s="1"/>
  <c r="I196" i="15" s="1"/>
  <c r="G198" i="15"/>
  <c r="G197" i="15" s="1"/>
  <c r="G196" i="15" s="1"/>
  <c r="H193" i="15"/>
  <c r="H192" i="15" s="1"/>
  <c r="H191" i="15" s="1"/>
  <c r="H190" i="15" s="1"/>
  <c r="I193" i="15"/>
  <c r="I192" i="15" s="1"/>
  <c r="I191" i="15" s="1"/>
  <c r="I190" i="15" s="1"/>
  <c r="G193" i="15"/>
  <c r="G192" i="15" s="1"/>
  <c r="G191" i="15" s="1"/>
  <c r="G190" i="15" s="1"/>
  <c r="H183" i="15"/>
  <c r="I183" i="15"/>
  <c r="G188" i="15"/>
  <c r="G187" i="15" s="1"/>
  <c r="G183" i="15" s="1"/>
  <c r="H181" i="15"/>
  <c r="H180" i="15" s="1"/>
  <c r="H179" i="15" s="1"/>
  <c r="I181" i="15"/>
  <c r="I180" i="15" s="1"/>
  <c r="I179" i="15" s="1"/>
  <c r="G181" i="15"/>
  <c r="G180" i="15" s="1"/>
  <c r="G179" i="15" s="1"/>
  <c r="H177" i="15"/>
  <c r="H176" i="15" s="1"/>
  <c r="I177" i="15"/>
  <c r="I176" i="15" s="1"/>
  <c r="G177" i="15"/>
  <c r="G176" i="15" s="1"/>
  <c r="H174" i="15"/>
  <c r="I174" i="15"/>
  <c r="G174" i="15"/>
  <c r="H172" i="15"/>
  <c r="I172" i="15"/>
  <c r="G172" i="15"/>
  <c r="H153" i="15"/>
  <c r="I153" i="15"/>
  <c r="H160" i="15"/>
  <c r="H159" i="15" s="1"/>
  <c r="I160" i="15"/>
  <c r="I159" i="15" s="1"/>
  <c r="G160" i="15"/>
  <c r="G159" i="15" s="1"/>
  <c r="H163" i="15"/>
  <c r="H162" i="15" s="1"/>
  <c r="I163" i="15"/>
  <c r="I162" i="15" s="1"/>
  <c r="G163" i="15"/>
  <c r="G162" i="15" s="1"/>
  <c r="H166" i="15"/>
  <c r="H165" i="15" s="1"/>
  <c r="I166" i="15"/>
  <c r="I165" i="15" s="1"/>
  <c r="H148" i="15"/>
  <c r="H147" i="15" s="1"/>
  <c r="I148" i="15"/>
  <c r="I147" i="15" s="1"/>
  <c r="G148" i="15"/>
  <c r="G147" i="15" s="1"/>
  <c r="H145" i="15"/>
  <c r="I145" i="15"/>
  <c r="G145" i="15"/>
  <c r="H143" i="15"/>
  <c r="I143" i="15"/>
  <c r="G143" i="15"/>
  <c r="H98" i="15"/>
  <c r="H97" i="15" s="1"/>
  <c r="I98" i="15"/>
  <c r="I97" i="15" s="1"/>
  <c r="G98" i="15"/>
  <c r="G97" i="15" s="1"/>
  <c r="H137" i="15"/>
  <c r="H136" i="15" s="1"/>
  <c r="H135" i="15" s="1"/>
  <c r="H134" i="15" s="1"/>
  <c r="I137" i="15"/>
  <c r="I136" i="15" s="1"/>
  <c r="I135" i="15" s="1"/>
  <c r="I134" i="15" s="1"/>
  <c r="G137" i="15"/>
  <c r="G136" i="15" s="1"/>
  <c r="G135" i="15" s="1"/>
  <c r="G134"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H32" i="16" l="1"/>
  <c r="F32" i="16"/>
  <c r="G32" i="16"/>
  <c r="G248" i="15"/>
  <c r="G420" i="15"/>
  <c r="H74" i="16"/>
  <c r="H413" i="15"/>
  <c r="G127" i="16"/>
  <c r="G324" i="15"/>
  <c r="G323" i="15" s="1"/>
  <c r="I413" i="15"/>
  <c r="G74" i="16"/>
  <c r="H324" i="15"/>
  <c r="H323" i="15" s="1"/>
  <c r="F340" i="16"/>
  <c r="F339" i="16" s="1"/>
  <c r="H127" i="16"/>
  <c r="H386" i="16"/>
  <c r="G386" i="16"/>
  <c r="F164" i="16"/>
  <c r="G207" i="15"/>
  <c r="G142" i="15"/>
  <c r="G141" i="15" s="1"/>
  <c r="G140" i="15" s="1"/>
  <c r="I171" i="15"/>
  <c r="I170" i="15" s="1"/>
  <c r="I169" i="15" s="1"/>
  <c r="I142" i="15"/>
  <c r="I141" i="15" s="1"/>
  <c r="I140" i="15" s="1"/>
  <c r="I139" i="15" s="1"/>
  <c r="H171" i="15"/>
  <c r="H170" i="15" s="1"/>
  <c r="H169" i="15" s="1"/>
  <c r="G195" i="15"/>
  <c r="H207" i="15"/>
  <c r="I420" i="15"/>
  <c r="H453" i="15"/>
  <c r="H452" i="15" s="1"/>
  <c r="H420" i="15"/>
  <c r="I435" i="15"/>
  <c r="I434" i="15" s="1"/>
  <c r="G435" i="15"/>
  <c r="G434" i="15" s="1"/>
  <c r="H142" i="15"/>
  <c r="H141" i="15" s="1"/>
  <c r="H140" i="15" s="1"/>
  <c r="H139" i="15" s="1"/>
  <c r="I195" i="15"/>
  <c r="I265" i="15"/>
  <c r="I264" i="15" s="1"/>
  <c r="I233" i="15"/>
  <c r="I248" i="15"/>
  <c r="I207" i="15"/>
  <c r="I467" i="15"/>
  <c r="I466" i="15" s="1"/>
  <c r="I465" i="15" s="1"/>
  <c r="I464" i="15" s="1"/>
  <c r="H248" i="15"/>
  <c r="F127" i="16"/>
  <c r="H467" i="15"/>
  <c r="H466" i="15" s="1"/>
  <c r="H465" i="15" s="1"/>
  <c r="H464" i="15" s="1"/>
  <c r="G467" i="15"/>
  <c r="G466" i="15" s="1"/>
  <c r="G465" i="15" s="1"/>
  <c r="G464" i="15" s="1"/>
  <c r="G453" i="15"/>
  <c r="G452" i="15" s="1"/>
  <c r="G413" i="15"/>
  <c r="H362" i="15"/>
  <c r="H361" i="15" s="1"/>
  <c r="I362" i="15"/>
  <c r="I361" i="15" s="1"/>
  <c r="H337" i="15"/>
  <c r="I337" i="15"/>
  <c r="I324" i="15"/>
  <c r="I323" i="15" s="1"/>
  <c r="I316" i="15"/>
  <c r="H299" i="15"/>
  <c r="G299" i="15"/>
  <c r="I299" i="15"/>
  <c r="G291" i="15"/>
  <c r="H291" i="15"/>
  <c r="I291" i="15"/>
  <c r="H265" i="15"/>
  <c r="H264" i="15" s="1"/>
  <c r="H233" i="15"/>
  <c r="H212" i="15"/>
  <c r="I106" i="15"/>
  <c r="I96" i="15" s="1"/>
  <c r="H106" i="15"/>
  <c r="H96" i="15" s="1"/>
  <c r="H239" i="16"/>
  <c r="F74" i="16"/>
  <c r="G164" i="16"/>
  <c r="H164" i="16"/>
  <c r="F239" i="16"/>
  <c r="G239" i="16"/>
  <c r="F386" i="16"/>
  <c r="I453" i="15"/>
  <c r="I452" i="15" s="1"/>
  <c r="H316" i="15"/>
  <c r="G337" i="15"/>
  <c r="G212" i="15"/>
  <c r="H435" i="15"/>
  <c r="H434" i="15" s="1"/>
  <c r="I212" i="15"/>
  <c r="H195" i="15"/>
  <c r="G171" i="15"/>
  <c r="G170" i="15" s="1"/>
  <c r="G169"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6" i="15"/>
  <c r="G165" i="15" s="1"/>
  <c r="G158" i="15" s="1"/>
  <c r="G84" i="15"/>
  <c r="G83" i="15" s="1"/>
  <c r="G81" i="15"/>
  <c r="G80" i="15" s="1"/>
  <c r="G110" i="15"/>
  <c r="G106" i="15" s="1"/>
  <c r="G96" i="15" s="1"/>
  <c r="G236" i="15"/>
  <c r="G233" i="15" s="1"/>
  <c r="G356" i="15"/>
  <c r="G355" i="15" s="1"/>
  <c r="G318" i="15"/>
  <c r="G317" i="15" s="1"/>
  <c r="G316" i="15" s="1"/>
  <c r="G354" i="15" l="1"/>
  <c r="G353" i="15" s="1"/>
  <c r="G206" i="15"/>
  <c r="G205" i="15" s="1"/>
  <c r="I206" i="15"/>
  <c r="I205" i="15" s="1"/>
  <c r="H206" i="15"/>
  <c r="H205" i="15" s="1"/>
  <c r="I263" i="15"/>
  <c r="H18" i="16"/>
  <c r="H454" i="16" s="1"/>
  <c r="G168" i="15"/>
  <c r="G18" i="16"/>
  <c r="G454" i="16" s="1"/>
  <c r="F18" i="16"/>
  <c r="F454" i="16" s="1"/>
  <c r="G48" i="15"/>
  <c r="G79" i="15"/>
  <c r="G153" i="15"/>
  <c r="G139" i="15" s="1"/>
  <c r="I408" i="15"/>
  <c r="G298" i="15"/>
  <c r="G408" i="15"/>
  <c r="I168" i="15"/>
  <c r="H263" i="15"/>
  <c r="I298" i="15"/>
  <c r="H408" i="15"/>
  <c r="H298" i="15"/>
  <c r="G25" i="15"/>
  <c r="G24" i="15" s="1"/>
  <c r="G19" i="15" s="1"/>
  <c r="G18" i="15" s="1"/>
  <c r="H168" i="15"/>
  <c r="I25" i="15"/>
  <c r="I24" i="15" s="1"/>
  <c r="I19" i="15" s="1"/>
  <c r="I18" i="15" s="1"/>
  <c r="G35" i="15"/>
  <c r="H25" i="15"/>
  <c r="H24" i="15" s="1"/>
  <c r="H19" i="15" s="1"/>
  <c r="H18" i="15" s="1"/>
  <c r="I79" i="15"/>
  <c r="I48" i="15"/>
  <c r="H79" i="15"/>
  <c r="H48" i="15"/>
  <c r="H35" i="15"/>
  <c r="I35" i="15"/>
  <c r="G373" i="15"/>
  <c r="G372" i="15" s="1"/>
  <c r="G375" i="15"/>
  <c r="H333" i="15"/>
  <c r="H332" i="15" s="1"/>
  <c r="I333" i="15"/>
  <c r="I332" i="15" s="1"/>
  <c r="G268" i="15"/>
  <c r="G265" i="15" s="1"/>
  <c r="G264" i="15" s="1"/>
  <c r="G381" i="15"/>
  <c r="G380" i="15" s="1"/>
  <c r="G263" i="15" l="1"/>
  <c r="G362" i="15"/>
  <c r="G361" i="15" s="1"/>
  <c r="I204" i="15"/>
  <c r="I34" i="15"/>
  <c r="I33" i="15" s="1"/>
  <c r="H34" i="15"/>
  <c r="H33" i="15" s="1"/>
  <c r="H204" i="15"/>
  <c r="G34" i="15"/>
  <c r="G33" i="15" s="1"/>
  <c r="G335" i="15"/>
  <c r="G334" i="15" s="1"/>
  <c r="G333" i="15" s="1"/>
  <c r="G332" i="15" s="1"/>
  <c r="I478" i="15" l="1"/>
  <c r="H478" i="15"/>
  <c r="G204" i="15"/>
  <c r="G478" i="15" s="1"/>
  <c r="K179" i="14"/>
  <c r="K178" i="14" s="1"/>
  <c r="J179" i="14"/>
  <c r="J178" i="14" s="1"/>
  <c r="I179" i="14"/>
  <c r="I178" i="14" s="1"/>
  <c r="K176" i="14"/>
  <c r="K173" i="14" s="1"/>
  <c r="K172" i="14" s="1"/>
  <c r="J176" i="14"/>
  <c r="J173" i="14" s="1"/>
  <c r="J172" i="14" s="1"/>
  <c r="I176" i="14"/>
  <c r="I173" i="14" s="1"/>
  <c r="I172" i="14" s="1"/>
  <c r="K164" i="14"/>
  <c r="J164" i="14"/>
  <c r="K162" i="14"/>
  <c r="J162" i="14"/>
  <c r="K150" i="14"/>
  <c r="J150" i="14"/>
  <c r="K148" i="14"/>
  <c r="J148" i="14"/>
  <c r="I148" i="14"/>
  <c r="K146" i="14"/>
  <c r="J146" i="14"/>
  <c r="I146" i="14"/>
  <c r="K134" i="14"/>
  <c r="K124" i="14" s="1"/>
  <c r="J134" i="14"/>
  <c r="J124" i="14" s="1"/>
  <c r="I124" i="14"/>
  <c r="K122" i="14"/>
  <c r="J122" i="14"/>
  <c r="K120" i="14"/>
  <c r="J120" i="14"/>
  <c r="I120" i="14"/>
  <c r="I119" i="14" s="1"/>
  <c r="K112" i="14"/>
  <c r="J112" i="14"/>
  <c r="I112" i="14"/>
  <c r="J109" i="14"/>
  <c r="J107" i="14" s="1"/>
  <c r="I109" i="14"/>
  <c r="I107" i="14" s="1"/>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I45" i="14"/>
  <c r="K43" i="14"/>
  <c r="J43" i="14"/>
  <c r="I43" i="14"/>
  <c r="K41" i="14"/>
  <c r="J41" i="14"/>
  <c r="I41" i="14"/>
  <c r="J38" i="14"/>
  <c r="I38" i="14"/>
  <c r="K35" i="14"/>
  <c r="J35" i="14"/>
  <c r="I35" i="14"/>
  <c r="K33" i="14"/>
  <c r="J33" i="14"/>
  <c r="I33" i="14"/>
  <c r="K31" i="14"/>
  <c r="J31" i="14"/>
  <c r="I31" i="14"/>
  <c r="K29" i="14"/>
  <c r="J29" i="14"/>
  <c r="I29" i="14"/>
  <c r="K21" i="14"/>
  <c r="K20" i="14" s="1"/>
  <c r="J21" i="14"/>
  <c r="J20" i="14" s="1"/>
  <c r="I21" i="14"/>
  <c r="I20" i="14" s="1"/>
  <c r="J45" i="14" l="1"/>
  <c r="K37" i="14"/>
  <c r="K119" i="14"/>
  <c r="J68" i="14"/>
  <c r="J37" i="14"/>
  <c r="J119" i="14"/>
  <c r="K45" i="14"/>
  <c r="I81" i="14"/>
  <c r="I80" i="14" s="1"/>
  <c r="J145" i="14"/>
  <c r="K145" i="14"/>
  <c r="I145" i="14"/>
  <c r="I118" i="14" s="1"/>
  <c r="J81" i="14"/>
  <c r="J80" i="14" s="1"/>
  <c r="K81" i="14"/>
  <c r="K80" i="14" s="1"/>
  <c r="J51" i="14"/>
  <c r="I51" i="14"/>
  <c r="I37" i="14"/>
  <c r="J28" i="14"/>
  <c r="J27" i="14" s="1"/>
  <c r="K28" i="14"/>
  <c r="K27" i="14" s="1"/>
  <c r="I28" i="14"/>
  <c r="I27" i="14" s="1"/>
  <c r="K51" i="14"/>
  <c r="I117" i="14" l="1"/>
  <c r="I19" i="14"/>
  <c r="K118" i="14"/>
  <c r="K117" i="14" s="1"/>
  <c r="J118" i="14"/>
  <c r="J117" i="14" s="1"/>
  <c r="K19" i="14"/>
  <c r="J19" i="14"/>
  <c r="I183" i="14" l="1"/>
  <c r="K183" i="14"/>
  <c r="J183" i="14"/>
  <c r="H241" i="5"/>
  <c r="H240" i="5" s="1"/>
  <c r="H99" i="5" l="1"/>
  <c r="H98" i="5" s="1"/>
  <c r="I31" i="5" l="1"/>
  <c r="I30" i="5" s="1"/>
  <c r="J31" i="5"/>
  <c r="J30" i="5" s="1"/>
  <c r="I385" i="5"/>
  <c r="I384" i="5" s="1"/>
  <c r="J385" i="5"/>
  <c r="J384" i="5" s="1"/>
  <c r="I382" i="5"/>
  <c r="I381" i="5" s="1"/>
  <c r="J382" i="5"/>
  <c r="J381" i="5" s="1"/>
  <c r="I379" i="5"/>
  <c r="J379" i="5"/>
  <c r="I377" i="5"/>
  <c r="J377" i="5"/>
  <c r="I362" i="5"/>
  <c r="I359" i="5" s="1"/>
  <c r="I352" i="5" s="1"/>
  <c r="J362" i="5"/>
  <c r="J359" i="5" s="1"/>
  <c r="J352" i="5" s="1"/>
  <c r="H362" i="5"/>
  <c r="H359" i="5" s="1"/>
  <c r="H352" i="5" s="1"/>
  <c r="I342" i="5"/>
  <c r="I341" i="5" s="1"/>
  <c r="J342" i="5"/>
  <c r="J341" i="5" s="1"/>
  <c r="I337" i="5"/>
  <c r="I336" i="5" s="1"/>
  <c r="J337" i="5"/>
  <c r="J336" i="5" s="1"/>
  <c r="I334" i="5"/>
  <c r="I333" i="5" s="1"/>
  <c r="J334" i="5"/>
  <c r="J333" i="5" s="1"/>
  <c r="I326" i="5"/>
  <c r="I325" i="5" s="1"/>
  <c r="J326" i="5"/>
  <c r="J325" i="5" s="1"/>
  <c r="I323" i="5"/>
  <c r="I322" i="5" s="1"/>
  <c r="J323" i="5"/>
  <c r="J322" i="5" s="1"/>
  <c r="I320" i="5"/>
  <c r="I319" i="5" s="1"/>
  <c r="J320" i="5"/>
  <c r="J319" i="5" s="1"/>
  <c r="I317" i="5"/>
  <c r="I316" i="5" s="1"/>
  <c r="J317" i="5"/>
  <c r="J316" i="5" s="1"/>
  <c r="I314" i="5"/>
  <c r="J314" i="5"/>
  <c r="I312" i="5"/>
  <c r="J312" i="5"/>
  <c r="I307" i="5"/>
  <c r="I306" i="5" s="1"/>
  <c r="J307" i="5"/>
  <c r="J306" i="5" s="1"/>
  <c r="I304" i="5"/>
  <c r="I303" i="5" s="1"/>
  <c r="J304" i="5"/>
  <c r="J303" i="5" s="1"/>
  <c r="I301" i="5"/>
  <c r="J301" i="5"/>
  <c r="I299" i="5"/>
  <c r="J299" i="5"/>
  <c r="I296" i="5"/>
  <c r="I295" i="5" s="1"/>
  <c r="J296" i="5"/>
  <c r="J295" i="5" s="1"/>
  <c r="I291" i="5"/>
  <c r="I290" i="5" s="1"/>
  <c r="I289" i="5" s="1"/>
  <c r="I288" i="5" s="1"/>
  <c r="I287" i="5" s="1"/>
  <c r="J291" i="5"/>
  <c r="J290" i="5" s="1"/>
  <c r="J289" i="5" s="1"/>
  <c r="J288" i="5" s="1"/>
  <c r="J287" i="5" s="1"/>
  <c r="I285" i="5"/>
  <c r="I284" i="5" s="1"/>
  <c r="I283" i="5" s="1"/>
  <c r="I282" i="5" s="1"/>
  <c r="I281" i="5" s="1"/>
  <c r="J285" i="5"/>
  <c r="J284" i="5" s="1"/>
  <c r="J283" i="5" s="1"/>
  <c r="J282" i="5" s="1"/>
  <c r="J281" i="5" s="1"/>
  <c r="I262" i="5"/>
  <c r="I261" i="5" s="1"/>
  <c r="J262" i="5"/>
  <c r="J261" i="5" s="1"/>
  <c r="I259" i="5"/>
  <c r="I258" i="5" s="1"/>
  <c r="J259" i="5"/>
  <c r="J258" i="5" s="1"/>
  <c r="I256" i="5"/>
  <c r="I255" i="5" s="1"/>
  <c r="J256" i="5"/>
  <c r="J255" i="5" s="1"/>
  <c r="J253" i="5"/>
  <c r="I253" i="5"/>
  <c r="I250" i="5"/>
  <c r="J250" i="5"/>
  <c r="I247" i="5"/>
  <c r="I246" i="5" s="1"/>
  <c r="J247" i="5"/>
  <c r="J246" i="5" s="1"/>
  <c r="I238" i="5"/>
  <c r="I237" i="5" s="1"/>
  <c r="J238" i="5"/>
  <c r="J237" i="5" s="1"/>
  <c r="I234" i="5"/>
  <c r="I233" i="5" s="1"/>
  <c r="J234" i="5"/>
  <c r="J233" i="5" s="1"/>
  <c r="I219" i="5"/>
  <c r="I218" i="5" s="1"/>
  <c r="J219" i="5"/>
  <c r="J218" i="5" s="1"/>
  <c r="I222" i="5"/>
  <c r="I221" i="5" s="1"/>
  <c r="J222" i="5"/>
  <c r="J221" i="5" s="1"/>
  <c r="I225" i="5"/>
  <c r="J225" i="5"/>
  <c r="I228" i="5"/>
  <c r="J228" i="5"/>
  <c r="I216" i="5"/>
  <c r="I215" i="5" s="1"/>
  <c r="J216" i="5"/>
  <c r="J215" i="5" s="1"/>
  <c r="I210" i="5"/>
  <c r="I209" i="5" s="1"/>
  <c r="J210" i="5"/>
  <c r="J209" i="5" s="1"/>
  <c r="I213" i="5"/>
  <c r="I212" i="5" s="1"/>
  <c r="J213" i="5"/>
  <c r="J212" i="5" s="1"/>
  <c r="I207" i="5"/>
  <c r="I206" i="5" s="1"/>
  <c r="J207" i="5"/>
  <c r="J206" i="5" s="1"/>
  <c r="I201" i="5"/>
  <c r="I200" i="5" s="1"/>
  <c r="J201" i="5"/>
  <c r="J200" i="5" s="1"/>
  <c r="I204" i="5"/>
  <c r="I203" i="5" s="1"/>
  <c r="J204" i="5"/>
  <c r="J203" i="5" s="1"/>
  <c r="I198" i="5"/>
  <c r="I197" i="5" s="1"/>
  <c r="J198" i="5"/>
  <c r="J197" i="5" s="1"/>
  <c r="I195" i="5"/>
  <c r="I194" i="5" s="1"/>
  <c r="J195" i="5"/>
  <c r="J194" i="5" s="1"/>
  <c r="I51" i="5"/>
  <c r="I50" i="5" s="1"/>
  <c r="J51" i="5"/>
  <c r="J50" i="5" s="1"/>
  <c r="I190" i="5"/>
  <c r="I189" i="5" s="1"/>
  <c r="J190" i="5"/>
  <c r="J189" i="5" s="1"/>
  <c r="I187" i="5"/>
  <c r="I186" i="5" s="1"/>
  <c r="J187" i="5"/>
  <c r="J186" i="5" s="1"/>
  <c r="I184" i="5"/>
  <c r="I183" i="5" s="1"/>
  <c r="J184" i="5"/>
  <c r="J183" i="5" s="1"/>
  <c r="I181" i="5"/>
  <c r="I180" i="5" s="1"/>
  <c r="J181" i="5"/>
  <c r="J180" i="5" s="1"/>
  <c r="I178" i="5"/>
  <c r="I177" i="5" s="1"/>
  <c r="J178" i="5"/>
  <c r="J177" i="5" s="1"/>
  <c r="I173" i="5"/>
  <c r="I172" i="5" s="1"/>
  <c r="J173" i="5"/>
  <c r="J172" i="5" s="1"/>
  <c r="I167" i="5"/>
  <c r="I166" i="5" s="1"/>
  <c r="J167" i="5"/>
  <c r="J166" i="5" s="1"/>
  <c r="I161" i="5"/>
  <c r="I160" i="5" s="1"/>
  <c r="J161" i="5"/>
  <c r="J160" i="5" s="1"/>
  <c r="I146" i="5"/>
  <c r="I145" i="5" s="1"/>
  <c r="J146" i="5"/>
  <c r="J145" i="5" s="1"/>
  <c r="I155" i="5"/>
  <c r="I154" i="5" s="1"/>
  <c r="J155" i="5"/>
  <c r="J154" i="5" s="1"/>
  <c r="I158" i="5"/>
  <c r="I157" i="5" s="1"/>
  <c r="J158" i="5"/>
  <c r="J157" i="5" s="1"/>
  <c r="I143" i="5"/>
  <c r="I142" i="5" s="1"/>
  <c r="J143" i="5"/>
  <c r="J142" i="5" s="1"/>
  <c r="I140" i="5"/>
  <c r="I139" i="5" s="1"/>
  <c r="J140" i="5"/>
  <c r="J139" i="5" s="1"/>
  <c r="I137" i="5"/>
  <c r="I136" i="5" s="1"/>
  <c r="J137" i="5"/>
  <c r="J136" i="5" s="1"/>
  <c r="I134" i="5"/>
  <c r="I133" i="5" s="1"/>
  <c r="J134" i="5"/>
  <c r="J133" i="5" s="1"/>
  <c r="I125" i="5"/>
  <c r="I124" i="5" s="1"/>
  <c r="J125" i="5"/>
  <c r="J124" i="5" s="1"/>
  <c r="I122" i="5"/>
  <c r="I121" i="5" s="1"/>
  <c r="J122" i="5"/>
  <c r="J121" i="5" s="1"/>
  <c r="I114" i="5"/>
  <c r="I113" i="5" s="1"/>
  <c r="J114" i="5"/>
  <c r="J113" i="5" s="1"/>
  <c r="I108" i="5"/>
  <c r="I107" i="5" s="1"/>
  <c r="J108" i="5"/>
  <c r="J107" i="5" s="1"/>
  <c r="I105" i="5"/>
  <c r="I104" i="5" s="1"/>
  <c r="J105" i="5"/>
  <c r="J104"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76" i="5"/>
  <c r="I375" i="5" s="1"/>
  <c r="J42" i="5"/>
  <c r="I224" i="5"/>
  <c r="I311" i="5"/>
  <c r="I310" i="5" s="1"/>
  <c r="I309" i="5" s="1"/>
  <c r="J298" i="5"/>
  <c r="J294" i="5" s="1"/>
  <c r="J293" i="5" s="1"/>
  <c r="I298" i="5"/>
  <c r="I294" i="5" s="1"/>
  <c r="I293" i="5" s="1"/>
  <c r="J311" i="5"/>
  <c r="J310" i="5" s="1"/>
  <c r="J309" i="5" s="1"/>
  <c r="J332" i="5"/>
  <c r="I54" i="5"/>
  <c r="I176" i="5"/>
  <c r="I175" i="5" s="1"/>
  <c r="I332" i="5"/>
  <c r="I42" i="5"/>
  <c r="J54" i="5"/>
  <c r="J376" i="5"/>
  <c r="J375" i="5" s="1"/>
  <c r="J224" i="5"/>
  <c r="J176" i="5"/>
  <c r="J175" i="5" s="1"/>
  <c r="I25" i="5"/>
  <c r="J193" i="5" l="1"/>
  <c r="J192" i="5" s="1"/>
  <c r="I193" i="5"/>
  <c r="I192" i="5" s="1"/>
  <c r="J331" i="5"/>
  <c r="I331" i="5"/>
  <c r="H385" i="5" l="1"/>
  <c r="H384" i="5" s="1"/>
  <c r="H382" i="5"/>
  <c r="H381" i="5" s="1"/>
  <c r="H379" i="5"/>
  <c r="H377" i="5"/>
  <c r="H342" i="5"/>
  <c r="H341" i="5" s="1"/>
  <c r="H339" i="5"/>
  <c r="H337" i="5"/>
  <c r="H334" i="5"/>
  <c r="H333" i="5" s="1"/>
  <c r="H326" i="5"/>
  <c r="H325" i="5" s="1"/>
  <c r="H323" i="5"/>
  <c r="H322" i="5" s="1"/>
  <c r="H320" i="5"/>
  <c r="H319" i="5" s="1"/>
  <c r="H317" i="5"/>
  <c r="H316" i="5" s="1"/>
  <c r="H314" i="5"/>
  <c r="H312" i="5"/>
  <c r="H307" i="5"/>
  <c r="H306" i="5" s="1"/>
  <c r="H304" i="5"/>
  <c r="H303" i="5" s="1"/>
  <c r="H301" i="5"/>
  <c r="H299" i="5"/>
  <c r="H296" i="5"/>
  <c r="H295" i="5" s="1"/>
  <c r="H291" i="5"/>
  <c r="H290" i="5" s="1"/>
  <c r="H289" i="5" s="1"/>
  <c r="H288" i="5" s="1"/>
  <c r="H287" i="5" s="1"/>
  <c r="H285" i="5"/>
  <c r="H284" i="5" s="1"/>
  <c r="H283" i="5" s="1"/>
  <c r="H282" i="5" s="1"/>
  <c r="H281" i="5" s="1"/>
  <c r="H279" i="5"/>
  <c r="H278" i="5" s="1"/>
  <c r="H276" i="5"/>
  <c r="H275" i="5" s="1"/>
  <c r="H273" i="5"/>
  <c r="H272" i="5" s="1"/>
  <c r="H270" i="5"/>
  <c r="H269" i="5" s="1"/>
  <c r="H267" i="5"/>
  <c r="H266" i="5" s="1"/>
  <c r="H311" i="5" l="1"/>
  <c r="H310" i="5" s="1"/>
  <c r="H309" i="5" s="1"/>
  <c r="H376" i="5"/>
  <c r="H375" i="5" s="1"/>
  <c r="H298" i="5"/>
  <c r="H294" i="5" s="1"/>
  <c r="H293" i="5" s="1"/>
  <c r="H336" i="5"/>
  <c r="H332" i="5" s="1"/>
  <c r="H265" i="5"/>
  <c r="H264" i="5" s="1"/>
  <c r="H262" i="5"/>
  <c r="H261" i="5" s="1"/>
  <c r="H259" i="5"/>
  <c r="H258" i="5" s="1"/>
  <c r="H256" i="5"/>
  <c r="H255" i="5" s="1"/>
  <c r="H253" i="5"/>
  <c r="H252" i="5" s="1"/>
  <c r="H250" i="5"/>
  <c r="H249" i="5" s="1"/>
  <c r="H247" i="5"/>
  <c r="H246" i="5" s="1"/>
  <c r="H238" i="5"/>
  <c r="H237" i="5" s="1"/>
  <c r="H233" i="5"/>
  <c r="H228" i="5"/>
  <c r="H225" i="5"/>
  <c r="H222" i="5"/>
  <c r="H221" i="5" s="1"/>
  <c r="H219" i="5"/>
  <c r="H218" i="5" s="1"/>
  <c r="H216" i="5"/>
  <c r="H215" i="5" s="1"/>
  <c r="H213" i="5"/>
  <c r="H212" i="5" s="1"/>
  <c r="H210" i="5"/>
  <c r="H209" i="5" s="1"/>
  <c r="H207" i="5"/>
  <c r="H206" i="5" s="1"/>
  <c r="H204" i="5"/>
  <c r="H203" i="5" s="1"/>
  <c r="H201" i="5"/>
  <c r="H200" i="5" s="1"/>
  <c r="H198" i="5"/>
  <c r="H197" i="5" s="1"/>
  <c r="H195" i="5"/>
  <c r="H194" i="5" s="1"/>
  <c r="H190" i="5"/>
  <c r="H189" i="5" s="1"/>
  <c r="H187" i="5"/>
  <c r="H186" i="5" s="1"/>
  <c r="H184" i="5"/>
  <c r="H183" i="5" s="1"/>
  <c r="H181" i="5"/>
  <c r="H180" i="5" s="1"/>
  <c r="H178" i="5"/>
  <c r="H177" i="5" s="1"/>
  <c r="H173" i="5"/>
  <c r="H172" i="5" s="1"/>
  <c r="H170" i="5"/>
  <c r="H169" i="5" s="1"/>
  <c r="H167" i="5"/>
  <c r="H166" i="5" s="1"/>
  <c r="H161" i="5"/>
  <c r="H160" i="5" s="1"/>
  <c r="H158" i="5"/>
  <c r="H157" i="5" s="1"/>
  <c r="H155" i="5"/>
  <c r="H154" i="5" s="1"/>
  <c r="H146" i="5"/>
  <c r="H145" i="5" s="1"/>
  <c r="H143" i="5"/>
  <c r="H142" i="5" s="1"/>
  <c r="H140" i="5"/>
  <c r="H139" i="5" s="1"/>
  <c r="H137" i="5"/>
  <c r="H136" i="5" s="1"/>
  <c r="H134" i="5"/>
  <c r="H133" i="5" s="1"/>
  <c r="H125" i="5"/>
  <c r="H124" i="5" s="1"/>
  <c r="H122" i="5"/>
  <c r="H121" i="5" s="1"/>
  <c r="H114" i="5"/>
  <c r="H113" i="5" s="1"/>
  <c r="H111" i="5"/>
  <c r="H110" i="5" s="1"/>
  <c r="H108" i="5"/>
  <c r="H107" i="5" s="1"/>
  <c r="H105" i="5"/>
  <c r="H104"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H331" i="5" l="1"/>
  <c r="I18" i="5"/>
  <c r="I387" i="5" s="1"/>
  <c r="J18" i="5"/>
  <c r="J387" i="5" s="1"/>
  <c r="H224" i="5"/>
  <c r="H193" i="5" s="1"/>
  <c r="H54" i="5"/>
  <c r="H42" i="5"/>
  <c r="H71" i="5"/>
  <c r="H90" i="5"/>
  <c r="H176" i="5"/>
  <c r="H175" i="5" s="1"/>
  <c r="H25" i="5"/>
  <c r="H19" i="5" l="1"/>
  <c r="H18" i="5" s="1"/>
  <c r="H192" i="5"/>
  <c r="H387" i="5" l="1"/>
</calcChain>
</file>

<file path=xl/sharedStrings.xml><?xml version="1.0" encoding="utf-8"?>
<sst xmlns="http://schemas.openxmlformats.org/spreadsheetml/2006/main" count="7302" uniqueCount="822">
  <si>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</si>
  <si>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</si>
  <si>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</si>
  <si>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</si>
  <si>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</si>
  <si>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</si>
  <si>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</si>
  <si>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</si>
  <si>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</si>
  <si>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</si>
  <si>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</si>
  <si>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</si>
  <si>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</si>
  <si>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</si>
  <si>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</si>
  <si>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</si>
  <si>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</si>
  <si>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</si>
  <si>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</si>
  <si>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</si>
  <si>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</si>
  <si>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</si>
  <si>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</si>
  <si>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</si>
  <si>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</si>
  <si>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</si>
  <si>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</si>
  <si>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</si>
  <si>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</si>
  <si>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</si>
  <si>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</si>
  <si>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</si>
  <si>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</si>
  <si>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</si>
  <si>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</si>
  <si>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</si>
  <si>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</si>
  <si>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</si>
  <si>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</si>
  <si>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</si>
  <si>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</si>
  <si>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</si>
  <si>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</si>
  <si>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</si>
  <si>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</si>
  <si>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</si>
  <si>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</si>
  <si>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</si>
  <si>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</si>
  <si>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</si>
  <si>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</si>
  <si>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</si>
  <si>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</si>
  <si>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</si>
  <si>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</si>
  <si>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</si>
  <si>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</si>
  <si>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</si>
  <si>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</si>
  <si>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</si>
  <si>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</si>
  <si>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</si>
  <si>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</si>
  <si>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</si>
  <si>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</si>
  <si>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</si>
  <si>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</si>
  <si>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</si>
  <si>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</si>
  <si>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</si>
  <si>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</si>
  <si>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</si>
  <si>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</si>
  <si>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</si>
  <si>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</si>
  <si>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</si>
  <si>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</si>
  <si>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</si>
  <si>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</si>
  <si>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</si>
  <si>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</si>
  <si>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</si>
  <si>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</si>
  <si>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</si>
  <si>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</si>
  <si>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</si>
  <si>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</si>
  <si>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</si>
  <si>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</si>
  <si>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</si>
  <si>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</si>
  <si>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</si>
  <si>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</si>
  <si>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</si>
  <si>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</si>
  <si>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</si>
  <si>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</si>
  <si>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</si>
  <si>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</si>
  <si>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</si>
  <si>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</si>
  <si>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</si>
  <si>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</si>
  <si>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</si>
  <si>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</si>
  <si>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</si>
  <si>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</si>
  <si>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</si>
  <si>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</si>
  <si>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</si>
  <si>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</si>
  <si>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</si>
  <si>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</si>
  <si>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</si>
  <si>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</si>
  <si>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</si>
  <si>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</si>
  <si>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</si>
  <si>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</si>
  <si>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</si>
  <si>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</si>
  <si>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</si>
  <si>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</si>
  <si>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</si>
  <si>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</si>
  <si>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</si>
  <si>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</si>
  <si>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</si>
  <si>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</si>
  <si>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</si>
  <si>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</si>
  <si>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</si>
  <si>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</si>
  <si>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</si>
  <si>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</si>
  <si>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</si>
  <si>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</si>
  <si>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</si>
  <si>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</si>
  <si>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</si>
  <si>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</si>
  <si>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</si>
  <si>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</si>
  <si>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</si>
  <si>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</si>
  <si>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</si>
  <si>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</si>
  <si>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</si>
  <si>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</si>
  <si>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</si>
  <si>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</si>
  <si>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</si>
  <si>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</si>
  <si>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</si>
  <si>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</si>
  <si>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</si>
  <si>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</si>
  <si>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</si>
  <si>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</si>
  <si>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</si>
  <si>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</si>
  <si>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</si>
  <si>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</si>
  <si>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</si>
  <si>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</si>
  <si>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</si>
  <si>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</si>
  <si>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</si>
  <si>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</si>
  <si>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</si>
  <si>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</si>
  <si>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</si>
  <si>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</si>
  <si>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</si>
  <si>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</si>
  <si>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</si>
  <si>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</si>
  <si>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</si>
  <si>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</si>
  <si>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</si>
  <si>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</si>
  <si>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</si>
  <si>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</si>
  <si>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</si>
  <si>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</si>
  <si>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</si>
  <si>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</si>
  <si>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</si>
  <si>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</si>
  <si>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</si>
  <si>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</si>
  <si>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</si>
  <si>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</si>
  <si>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</si>
  <si>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</si>
  <si>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</si>
  <si>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</si>
  <si>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</si>
  <si>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</si>
  <si>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</si>
  <si>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</si>
  <si>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</si>
  <si>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</si>
  <si>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</si>
  <si>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</si>
  <si>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</si>
  <si>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</si>
  <si>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</si>
  <si>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</si>
  <si>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</si>
  <si>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</si>
  <si>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</si>
  <si>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</si>
  <si>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</si>
  <si>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</si>
  <si>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</si>
  <si>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</si>
  <si>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</si>
  <si>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</si>
  <si>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</si>
  <si>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</si>
  <si>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</si>
  <si>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</si>
  <si>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</si>
  <si>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</si>
  <si>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</si>
  <si>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</si>
  <si>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</si>
  <si>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</si>
  <si>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</si>
  <si>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</si>
  <si>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</si>
  <si>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</si>
  <si>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</si>
  <si>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</si>
  <si>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</si>
  <si>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</si>
  <si>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</si>
  <si>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</si>
  <si>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</si>
  <si>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</si>
  <si>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</si>
  <si>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</si>
  <si>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</si>
  <si>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</si>
  <si>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</si>
  <si>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</si>
  <si>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</si>
  <si>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</si>
  <si>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</si>
  <si>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</si>
  <si>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</si>
  <si>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</si>
  <si>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</si>
  <si>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</si>
  <si>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</si>
  <si>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</si>
  <si>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</si>
  <si>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</si>
  <si>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</si>
  <si>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</si>
  <si>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</si>
  <si>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</si>
  <si>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</si>
  <si>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</si>
  <si>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</si>
  <si>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</si>
  <si>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</si>
  <si>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</si>
  <si>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</si>
  <si>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</si>
  <si>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</si>
  <si>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</si>
  <si>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</si>
  <si>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</si>
  <si>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</si>
  <si>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</si>
  <si>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</si>
  <si>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</si>
  <si>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</si>
  <si>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</si>
  <si>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</si>
  <si>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</si>
  <si>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</si>
  <si>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</si>
  <si>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</si>
  <si>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</si>
  <si>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</si>
  <si>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</si>
  <si>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</si>
  <si>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</si>
  <si>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</si>
  <si>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</si>
  <si>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</si>
  <si>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</si>
  <si>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</si>
  <si>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</si>
  <si>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</si>
  <si>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</si>
  <si>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</si>
  <si>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</si>
  <si>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</si>
  <si>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</si>
  <si>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</si>
  <si>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</si>
  <si>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</si>
  <si>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</si>
  <si>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</si>
  <si>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</si>
  <si>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</si>
  <si>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</si>
  <si>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</si>
  <si>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</si>
  <si>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</si>
  <si>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</si>
  <si>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</si>
  <si>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</si>
  <si>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</si>
  <si>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</si>
  <si>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</si>
  <si>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</si>
  <si>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</si>
  <si>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</si>
  <si>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</si>
  <si>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</si>
  <si>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</si>
  <si>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</si>
  <si>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</si>
  <si>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</si>
  <si>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</si>
  <si>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</si>
  <si>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</si>
  <si>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</si>
  <si>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</si>
  <si>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</si>
  <si>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</si>
  <si>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</si>
  <si>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</si>
  <si>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</si>
  <si>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</si>
  <si>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</si>
  <si>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</si>
  <si>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</si>
  <si>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</si>
  <si>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</si>
  <si>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</si>
  <si>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</si>
  <si>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</si>
  <si>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</si>
  <si>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</si>
  <si>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</si>
  <si>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</si>
  <si>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</si>
  <si>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</si>
  <si>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</si>
  <si>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</si>
  <si>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</si>
  <si>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</si>
  <si>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</si>
  <si>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</si>
  <si>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</si>
  <si>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</si>
  <si>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</si>
  <si>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</si>
  <si>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</si>
  <si>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</si>
  <si>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</si>
  <si>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</si>
  <si>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</si>
  <si>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</si>
  <si>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</si>
  <si>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</si>
  <si>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</si>
  <si>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</si>
  <si>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</si>
  <si>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</si>
  <si>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</si>
  <si>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</si>
  <si>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</si>
  <si>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</si>
  <si>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</si>
  <si>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</si>
  <si>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</si>
  <si>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</si>
  <si>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</si>
  <si>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</si>
  <si>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</si>
  <si>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</si>
  <si>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</si>
  <si>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</si>
  <si>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</si>
  <si>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</si>
  <si>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</si>
  <si>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</si>
  <si>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</si>
  <si>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</si>
  <si>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</si>
  <si>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</si>
  <si>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</si>
  <si>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</si>
  <si>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</si>
  <si>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</si>
  <si>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</si>
  <si>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</si>
  <si>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</si>
  <si>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</si>
  <si>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</si>
  <si>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</si>
  <si>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</si>
  <si>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</si>
  <si>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</si>
  <si>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</si>
  <si>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</si>
  <si>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</si>
  <si>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</si>
  <si>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</si>
  <si>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</si>
  <si>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</si>
  <si>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</si>
  <si>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</si>
  <si>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</si>
  <si>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</si>
  <si>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</si>
  <si>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</si>
  <si>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</si>
  <si>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</si>
  <si>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</si>
  <si>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</si>
  <si>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</si>
  <si>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</si>
  <si>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</si>
  <si>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</si>
  <si>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</si>
  <si>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</si>
  <si>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</si>
  <si>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</si>
  <si>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</si>
  <si>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</si>
  <si>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</si>
  <si>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</si>
  <si>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</si>
  <si>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</si>
  <si>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</si>
  <si>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</si>
  <si>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</si>
  <si>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</si>
  <si>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</si>
  <si>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</si>
  <si>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</si>
  <si>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</si>
  <si>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</si>
  <si>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</si>
  <si>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</si>
  <si>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</si>
  <si>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</si>
  <si>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</si>
  <si>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</si>
  <si>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</si>
  <si>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</si>
  <si>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</si>
  <si>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</si>
  <si>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</si>
  <si>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</si>
  <si>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</si>
  <si>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</si>
  <si>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</si>
  <si>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</si>
  <si>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</si>
  <si>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</si>
  <si>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</si>
  <si>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</si>
  <si>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</si>
  <si>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</si>
  <si>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</si>
  <si>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</si>
  <si>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</si>
  <si>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</si>
  <si>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</si>
  <si>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</si>
  <si>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</si>
  <si>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</si>
  <si>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</si>
  <si>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</si>
  <si>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</si>
  <si>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</si>
  <si>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</si>
  <si>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</si>
  <si>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</si>
  <si>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</si>
  <si>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</si>
  <si>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</si>
  <si>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</si>
  <si>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</si>
  <si>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</si>
  <si>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</si>
  <si>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</si>
  <si>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</si>
  <si>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</si>
  <si>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</si>
  <si>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</si>
  <si>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</si>
  <si>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</si>
  <si>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</si>
  <si>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</si>
  <si>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</si>
  <si>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</si>
  <si>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</si>
  <si>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</si>
  <si>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</si>
  <si>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</si>
  <si>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</si>
  <si>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</si>
  <si>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</si>
  <si>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</si>
  <si>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</si>
  <si>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</si>
  <si>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</si>
  <si>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</si>
  <si>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</si>
  <si>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</si>
  <si>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</si>
  <si>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</si>
  <si>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</si>
  <si>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</si>
  <si>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</si>
  <si>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</si>
  <si>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</si>
  <si>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</si>
  <si>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</si>
  <si>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</si>
  <si>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</si>
  <si>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</si>
  <si>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</si>
  <si>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</si>
  <si>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</si>
  <si>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</si>
  <si>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</si>
  <si>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</si>
  <si>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</si>
  <si>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</si>
  <si>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</si>
  <si>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</si>
  <si>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</si>
  <si>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</si>
  <si>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</si>
  <si>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</si>
  <si>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</si>
  <si>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</si>
  <si>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</si>
  <si>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</si>
  <si>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</si>
  <si>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</si>
  <si>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</si>
  <si>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</si>
  <si>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</si>
  <si>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</si>
  <si>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</si>
  <si>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</si>
  <si>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</si>
  <si>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</si>
  <si>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</si>
  <si>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</si>
  <si>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</si>
  <si>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</si>
  <si>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</si>
  <si>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</si>
  <si>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</si>
  <si>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</si>
  <si>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</si>
  <si>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</si>
  <si>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</si>
  <si>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</si>
  <si>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</si>
  <si>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</si>
  <si>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</si>
  <si>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</si>
  <si>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</si>
  <si>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</si>
  <si>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</si>
  <si>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</si>
  <si>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</si>
  <si>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</si>
  <si>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</si>
  <si>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</si>
  <si>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</si>
  <si>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</si>
  <si>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</si>
  <si>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</si>
  <si>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</si>
  <si>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</si>
  <si>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</si>
  <si>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</si>
  <si>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</si>
  <si>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</si>
  <si>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</si>
  <si>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</si>
  <si>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</si>
  <si>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</si>
  <si>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</si>
  <si>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</si>
  <si>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</si>
  <si>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</si>
  <si>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</si>
  <si>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</si>
  <si>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</si>
  <si>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</si>
  <si>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</si>
  <si>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</si>
  <si>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</si>
  <si>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</si>
  <si>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</si>
  <si>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</si>
  <si>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</si>
  <si>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</si>
  <si>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</si>
  <si>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</si>
  <si>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</si>
  <si>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</si>
  <si>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</si>
  <si>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</si>
  <si>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</si>
  <si>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</si>
  <si>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</si>
  <si>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</si>
  <si>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</si>
  <si>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</si>
  <si>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</si>
  <si>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</si>
  <si>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</si>
  <si>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</si>
  <si>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</si>
  <si>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</si>
  <si>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</si>
  <si>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</si>
  <si>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</si>
  <si>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</si>
  <si>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</si>
  <si>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</si>
  <si>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</si>
  <si>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</si>
  <si>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</si>
  <si>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</si>
  <si>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</si>
  <si>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</si>
  <si>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</si>
  <si>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</si>
  <si>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</si>
  <si>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</si>
  <si>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</si>
  <si>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</si>
  <si>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</si>
  <si>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</si>
  <si>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</si>
  <si>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</si>
  <si>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</si>
  <si>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</si>
  <si>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</si>
  <si>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</si>
  <si>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</si>
  <si>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</si>
  <si>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</si>
  <si>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</si>
  <si>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</si>
  <si>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</si>
  <si>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</si>
  <si>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</si>
  <si>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</si>
  <si>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</si>
  <si>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</si>
  <si>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</si>
  <si>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</si>
  <si>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</si>
  <si>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</si>
  <si>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</si>
  <si>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</si>
  <si>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</si>
  <si>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</si>
  <si>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</si>
  <si>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</si>
  <si>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</si>
  <si>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</si>
  <si>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</si>
  <si>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</si>
  <si>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</si>
  <si>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</si>
  <si>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</si>
  <si>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</si>
  <si>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</si>
  <si>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</si>
  <si>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</si>
  <si>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</si>
  <si>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</si>
  <si>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</si>
  <si>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</si>
  <si>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</si>
  <si>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</si>
  <si>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</si>
  <si>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</si>
  <si>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</si>
  <si>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</si>
  <si>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</si>
  <si>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</si>
  <si>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</si>
  <si>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</si>
  <si>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</si>
  <si>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</si>
  <si>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</si>
  <si>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</si>
  <si>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</si>
  <si>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</si>
  <si>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</si>
  <si>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</si>
  <si>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</si>
  <si>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</si>
  <si>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</si>
  <si>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</si>
  <si>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</si>
  <si>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</si>
  <si>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</si>
  <si>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</si>
  <si>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</si>
  <si>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</si>
  <si>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</si>
  <si>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</si>
  <si>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</si>
  <si>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</si>
  <si>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</si>
  <si>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</si>
  <si>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</si>
  <si>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</si>
  <si>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</si>
  <si>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</si>
  <si>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</si>
  <si>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</si>
  <si>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</si>
  <si>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</si>
  <si>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</si>
  <si>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</si>
  <si>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</si>
  <si>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</si>
  <si>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</si>
  <si>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</si>
  <si>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</si>
  <si>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</si>
  <si>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</si>
  <si>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</si>
  <si>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</si>
  <si>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</si>
  <si>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</si>
  <si>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</si>
  <si>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</si>
  <si>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</si>
  <si>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</si>
  <si>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(рублей)</t>
  </si>
  <si>
    <t>Наименование поселения</t>
  </si>
  <si>
    <t>Погарское городское поселение Погарского муниципального района Брянской области</t>
  </si>
  <si>
    <t>ИТОГО</t>
  </si>
  <si>
    <t xml:space="preserve">  ПРОЧИЕ НЕНАЛОГОВЫЕ ДОХОДЫ</t>
  </si>
  <si>
    <t>ПРОЧИЕ НЕНАЛОГОВЫЕ ДОХОДЫ</t>
  </si>
  <si>
    <t xml:space="preserve"> 117 00000 00 0000 000</t>
  </si>
  <si>
    <r>
      <t xml:space="preserve"> </t>
    </r>
    <r>
      <rPr>
        <b/>
        <sz val="10"/>
        <rFont val="Times New Roman"/>
        <family val="1"/>
        <charset val="204"/>
      </rPr>
      <t>Прочие неналоговые доходы</t>
    </r>
  </si>
  <si>
    <t>117 05000 00 0000 180</t>
  </si>
  <si>
    <t>000 1170500000 0000 180</t>
  </si>
  <si>
    <t xml:space="preserve"> Прочие неналоговые доходы бюджетов муниципальных районов</t>
  </si>
  <si>
    <t>117 05050 05 0000 180</t>
  </si>
  <si>
    <t xml:space="preserve">от </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</si>
  <si>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</si>
  <si>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Приложение 5.6.</t>
  </si>
  <si>
    <t>Достижение показателей деятельности органов исполнительной власти субъектов Российской Федерации</t>
  </si>
  <si>
    <t>7000055490</t>
  </si>
  <si>
    <t>Субсидии бюджетам муниципальных районов на приобретение специализированной техники для предприятий ЖКХ в рамках государственной программы "Развитие топливно-энергетического комплекса и жилищно-коммунального хозяйства Брянской области"</t>
  </si>
  <si>
    <t xml:space="preserve">Субвенции бюджетам муниципальных районов на проведение Всероссийской сельскохозяйственной переписи </t>
  </si>
  <si>
    <t>0240081210</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</si>
  <si>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</si>
  <si>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02400S3480</t>
  </si>
  <si>
    <t>S3480</t>
  </si>
  <si>
    <t>A1</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</si>
  <si>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</si>
  <si>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</si>
  <si>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</si>
  <si>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6</t>
  </si>
  <si>
    <t xml:space="preserve">Распределение субвенции для осуществления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на 2022 год и на плановый период 2023 и 2024 годов
</t>
  </si>
  <si>
    <t xml:space="preserve">2022 год </t>
  </si>
  <si>
    <t>Субвенции бюджетам муниципальных районов на организацию и осуществление деятельности по опеке и попечительству</t>
  </si>
  <si>
    <t>Приложение №1.6</t>
  </si>
  <si>
    <t>Приложение 3.5.</t>
  </si>
  <si>
    <t>Приложение 4.5</t>
  </si>
  <si>
    <t>Приложение №6                                                                                                      к решению Погарского районного Совета народных депутатов"                                                                                                                                 от 21.12.2021г. № 6-204      
О бюджете Погарского муниципального района Брянской области на 2022 год и на плановый период 2023 и 2024 годов</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</si>
  <si>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</si>
  <si>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2022 год и на плановый период 2023 и 2024 годов</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</si>
  <si>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</si>
  <si>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</si>
  <si>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</si>
  <si>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</si>
  <si>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</si>
  <si>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</si>
  <si>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</si>
  <si>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</si>
  <si>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</si>
  <si>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</si>
  <si>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</si>
  <si>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Приложение  7</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</si>
  <si>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</si>
  <si>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</si>
  <si>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</si>
  <si>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</si>
  <si>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</si>
  <si>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</si>
  <si>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</si>
  <si>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</si>
  <si>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</si>
  <si>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</si>
  <si>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</si>
  <si>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 xml:space="preserve">Кистерское сельское поселение </t>
  </si>
  <si>
    <t xml:space="preserve">Посудичское сельское поселение  </t>
  </si>
  <si>
    <t>Суворовское сельское поселение</t>
  </si>
  <si>
    <t xml:space="preserve">Чаусовское сельское поселение </t>
  </si>
  <si>
    <t xml:space="preserve">Юдиновское сельское поселение </t>
  </si>
  <si>
    <t>Мероприятия в сфере охраны окружающей среды</t>
  </si>
  <si>
    <t>0240083280</t>
  </si>
  <si>
    <t>Приложение 6</t>
  </si>
  <si>
    <t>Приложение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</si>
</sst>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
      <b/>
      <i/>
      <sz val="10"/>
      <name val="Times New Roman"/>
      <family val="1"/>
      <charset val="204"/>
    </font>
    <font>
      <i/>
      <sz val="12"/>
      <name val="Times New Roman"/>
      <family val="1"/>
      <charset val="204"/>
    </font>
    <font>
      <i/>
      <sz val="10"/>
      <name val="Arial Cyr"/>
      <charset val="204"/>
    </font>
    <font>
      <sz val="14"/>
      <name val="Times New Roman"/>
      <family val="1"/>
      <charset val="204"/>
    </font>
    <font>
      <b/>
      <sz val="11"/>
      <name val="Times New Roman"/>
      <family val="1"/>
      <charset val="204"/>
    </font>
    <font>
      <b/>
      <i/>
      <sz val="11"/>
      <name val="Arial Cyr"/>
      <charset val="204"/>
    </font>
    <font>
      <sz val="12"/>
      <color theme="1"/>
      <name val="Times New Roman"/>
      <family val="1"/>
      <charset val="204"/>
    </font>
    <font>
      <sz val="14"/>
      <name val="Arial Cyr"/>
      <charset val="204"/>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5" fillId="0" borderId="0"/>
    <xf numFmtId="0" fontId="10" fillId="0" borderId="0">
      <alignment vertical="top" wrapText="1"/>
    </xf>
    <xf numFmtId="0" fontId="9" fillId="0" borderId="0">
      <alignment vertical="top" wrapText="1"/>
    </xf>
    <xf numFmtId="0" fontId="25" fillId="0" borderId="0"/>
    <xf numFmtId="0" fontId="26" fillId="0" borderId="0"/>
    <xf numFmtId="0" fontId="26" fillId="0" borderId="0">
      <alignment horizontal="left" wrapText="1"/>
    </xf>
    <xf numFmtId="4" fontId="27" fillId="4" borderId="5">
      <alignment horizontal="right" vertical="top" shrinkToFit="1"/>
    </xf>
    <xf numFmtId="0" fontId="27" fillId="0" borderId="5">
      <alignment horizontal="right"/>
    </xf>
    <xf numFmtId="4" fontId="27" fillId="4" borderId="3">
      <alignment horizontal="right" vertical="top" shrinkToFit="1"/>
    </xf>
    <xf numFmtId="1" fontId="26" fillId="0" borderId="3">
      <alignment horizontal="center" vertical="top" shrinkToFit="1"/>
    </xf>
    <xf numFmtId="0" fontId="27" fillId="0" borderId="3">
      <alignment vertical="top" wrapText="1"/>
    </xf>
    <xf numFmtId="0" fontId="26" fillId="0" borderId="3">
      <alignment horizontal="center" vertical="center" wrapText="1"/>
    </xf>
    <xf numFmtId="0" fontId="26" fillId="0" borderId="0">
      <alignment horizontal="right"/>
    </xf>
  </cellStyleXfs>
  <cellXfs count="198">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19" fillId="2" borderId="0" xfId="0" applyFont="1" applyFill="1"/>
    <xf numFmtId="49" fontId="3" fillId="0" borderId="1" xfId="0" applyNumberFormat="1" applyFont="1" applyBorder="1" applyAlignment="1">
      <alignment horizontal="center" vertical="center" wrapText="1"/>
    </xf>
    <xf numFmtId="0" fontId="20"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1" fillId="0" borderId="1" xfId="0" applyFont="1" applyBorder="1" applyAlignment="1">
      <alignment vertical="top" wrapText="1"/>
    </xf>
    <xf numFmtId="49" fontId="22" fillId="0" borderId="1" xfId="0" applyNumberFormat="1" applyFont="1" applyBorder="1" applyAlignment="1">
      <alignment horizontal="center" vertical="top" wrapText="1"/>
    </xf>
    <xf numFmtId="0" fontId="23" fillId="0" borderId="1" xfId="0" applyFont="1" applyBorder="1" applyAlignment="1">
      <alignment vertical="top" wrapText="1"/>
    </xf>
    <xf numFmtId="0" fontId="21"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2"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6" fillId="0" borderId="1" xfId="0" applyNumberFormat="1" applyFont="1" applyBorder="1" applyAlignment="1">
      <alignment horizontal="right"/>
    </xf>
    <xf numFmtId="49" fontId="20" fillId="0" borderId="1" xfId="0" applyNumberFormat="1" applyFont="1" applyBorder="1" applyAlignment="1">
      <alignment horizontal="center" vertical="top"/>
    </xf>
    <xf numFmtId="0" fontId="20" fillId="0" borderId="1" xfId="0" applyFont="1" applyBorder="1" applyAlignment="1">
      <alignment vertical="top" wrapText="1"/>
    </xf>
    <xf numFmtId="0" fontId="19"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4" fillId="0" borderId="1" xfId="1" applyFont="1" applyBorder="1" applyAlignment="1">
      <alignment horizontal="center" vertical="top"/>
    </xf>
    <xf numFmtId="0" fontId="24"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0" fontId="2"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28" fillId="0" borderId="1" xfId="0" applyFont="1" applyBorder="1" applyAlignment="1">
      <alignment vertical="top" wrapText="1"/>
    </xf>
    <xf numFmtId="4" fontId="28" fillId="0" borderId="1" xfId="0" applyNumberFormat="1" applyFont="1" applyBorder="1" applyAlignment="1">
      <alignment horizontal="right"/>
    </xf>
    <xf numFmtId="49" fontId="3" fillId="0" borderId="1"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6" fillId="0" borderId="1" xfId="1" applyNumberFormat="1" applyFont="1" applyBorder="1" applyAlignment="1">
      <alignment horizontal="center" vertical="center"/>
    </xf>
    <xf numFmtId="1" fontId="13" fillId="0" borderId="3" xfId="16" applyFont="1" applyAlignment="1">
      <alignment horizontal="center" vertical="center" shrinkToFit="1"/>
    </xf>
    <xf numFmtId="4" fontId="14" fillId="0" borderId="1" xfId="13" applyFont="1" applyFill="1" applyBorder="1">
      <alignment horizontal="right" vertical="top" shrinkToFit="1"/>
    </xf>
    <xf numFmtId="0" fontId="5" fillId="0" borderId="1" xfId="0" applyFont="1" applyBorder="1" applyAlignment="1">
      <alignment horizontal="left"/>
    </xf>
    <xf numFmtId="0" fontId="13" fillId="0" borderId="0" xfId="9"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right" wrapText="1"/>
    </xf>
    <xf numFmtId="0" fontId="17" fillId="3" borderId="0" xfId="0" applyFont="1" applyFill="1" applyAlignment="1">
      <alignment horizontal="center" vertical="center" wrapText="1"/>
    </xf>
    <xf numFmtId="0" fontId="17" fillId="3" borderId="9" xfId="0" applyFont="1" applyFill="1" applyBorder="1" applyAlignment="1">
      <alignment horizontal="center" vertical="center" wrapText="1"/>
    </xf>
    <xf numFmtId="0" fontId="5" fillId="3" borderId="9" xfId="0" applyFont="1" applyFill="1" applyBorder="1" applyAlignment="1">
      <alignment horizontal="right" wrapText="1"/>
    </xf>
    <xf numFmtId="4" fontId="5" fillId="0" borderId="1" xfId="0" applyNumberFormat="1" applyFont="1" applyBorder="1" applyAlignment="1">
      <alignment horizontal="center" wrapText="1"/>
    </xf>
    <xf numFmtId="4" fontId="5" fillId="0" borderId="1" xfId="0" applyNumberFormat="1" applyFont="1" applyBorder="1" applyAlignment="1">
      <alignment horizontal="center"/>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0" borderId="9" xfId="0" applyFont="1" applyBorder="1" applyAlignment="1">
      <alignment horizontal="right" wrapText="1"/>
    </xf>
    <xf numFmtId="3" fontId="5" fillId="0" borderId="1" xfId="0" applyNumberFormat="1" applyFont="1" applyBorder="1" applyAlignment="1">
      <alignment horizontal="center"/>
    </xf>
    <xf numFmtId="4" fontId="5" fillId="0" borderId="1" xfId="0" applyNumberFormat="1" applyFont="1" applyBorder="1" applyAlignment="1">
      <alignment horizontal="right" wrapText="1"/>
    </xf>
    <xf numFmtId="4" fontId="5" fillId="0" borderId="1" xfId="0" applyNumberFormat="1" applyFont="1" applyBorder="1" applyAlignment="1">
      <alignment horizontal="right"/>
    </xf>
    <xf numFmtId="2" fontId="0" fillId="0" borderId="0" xfId="0" applyNumberFormat="1"/>
    <xf numFmtId="0" fontId="17" fillId="0" borderId="1" xfId="0" applyFont="1" applyBorder="1" applyAlignment="1">
      <alignment horizontal="left"/>
    </xf>
    <xf numFmtId="4" fontId="17" fillId="0" borderId="1" xfId="0" applyNumberFormat="1" applyFont="1" applyBorder="1" applyAlignment="1">
      <alignment horizontal="right"/>
    </xf>
    <xf numFmtId="0" fontId="31" fillId="0" borderId="0" xfId="0" applyFont="1"/>
    <xf numFmtId="0" fontId="33" fillId="0" borderId="0" xfId="0" applyFont="1" applyAlignment="1">
      <alignment wrapText="1"/>
    </xf>
    <xf numFmtId="0" fontId="5" fillId="0" borderId="0" xfId="0" applyFont="1" applyAlignment="1">
      <alignment horizontal="right" wrapText="1"/>
    </xf>
    <xf numFmtId="0" fontId="31" fillId="0" borderId="1" xfId="0" applyFont="1" applyBorder="1" applyAlignment="1">
      <alignment horizontal="left" wrapText="1"/>
    </xf>
    <xf numFmtId="3" fontId="31" fillId="0" borderId="1" xfId="0" applyNumberFormat="1" applyFont="1" applyBorder="1" applyAlignment="1">
      <alignment horizontal="center"/>
    </xf>
    <xf numFmtId="4" fontId="34" fillId="0" borderId="1" xfId="0" applyNumberFormat="1" applyFont="1" applyBorder="1"/>
    <xf numFmtId="1" fontId="34" fillId="0" borderId="1" xfId="0" applyNumberFormat="1" applyFont="1" applyBorder="1"/>
    <xf numFmtId="3" fontId="34" fillId="0" borderId="1" xfId="0" applyNumberFormat="1" applyFont="1" applyBorder="1"/>
    <xf numFmtId="0" fontId="35" fillId="0" borderId="0" xfId="0" applyFont="1"/>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7" fillId="2" borderId="0" xfId="0" applyFont="1" applyFill="1" applyAlignment="1">
      <alignment horizontal="center" vertical="center" wrapText="1"/>
    </xf>
    <xf numFmtId="0" fontId="17"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4"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3" fillId="0" borderId="0" xfId="8" applyFont="1" applyAlignment="1">
      <alignment horizontal="right" vertical="top" wrapText="1"/>
    </xf>
    <xf numFmtId="0" fontId="16" fillId="0" borderId="0" xfId="8" applyFont="1" applyAlignment="1">
      <alignment horizontal="right" vertical="top" wrapText="1"/>
    </xf>
    <xf numFmtId="0" fontId="16" fillId="0" borderId="0" xfId="8" applyFont="1" applyAlignment="1">
      <alignment horizontal="right" vertical="center" wrapText="1"/>
    </xf>
    <xf numFmtId="0" fontId="14" fillId="0" borderId="3" xfId="3" applyFont="1" applyBorder="1" applyAlignment="1">
      <alignment vertical="center" wrapText="1"/>
    </xf>
    <xf numFmtId="0" fontId="30" fillId="0" borderId="0" xfId="0" applyFont="1" applyAlignment="1">
      <alignment horizontal="right"/>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5" fillId="2" borderId="0" xfId="0" applyFont="1" applyFill="1" applyAlignment="1">
      <alignment horizontal="right" wrapText="1"/>
    </xf>
    <xf numFmtId="0" fontId="32" fillId="0" borderId="0" xfId="0" applyFont="1" applyAlignment="1">
      <alignment horizontal="center" wrapText="1"/>
    </xf>
    <xf numFmtId="0" fontId="5" fillId="0" borderId="0" xfId="0" applyFont="1" applyAlignment="1">
      <alignment horizontal="right" wrapText="1"/>
    </xf>
    <xf numFmtId="0" fontId="17" fillId="3" borderId="0" xfId="0" applyFont="1" applyFill="1" applyAlignment="1">
      <alignment horizontal="center" vertical="center" wrapText="1"/>
    </xf>
    <xf numFmtId="0" fontId="5" fillId="0" borderId="0" xfId="0" applyFont="1" applyAlignment="1">
      <alignment horizontal="right" vertical="center"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sheetPr>
    <pageSetUpPr fitToPage="1"/>
  </sheetPr>
  <dimension ref="A1:O185"/>
  <sheetViews>
    <sheetView showGridLines="0" showZeros="0" view="pageBreakPreview" topLeftCell="G6" zoomScaleNormal="90" zoomScaleSheetLayoutView="100" workbookViewId="0">
      <selection activeCell="T51" sqref="T51"/>
    </sheetView>
  </sheetViews>
  <sheetFormatPr defaultRowHeight="12.75" x14ac:dyDescent="0.2"/>
  <cols>
    <col min="1" max="6" width="0" style="14" hidden="1" customWidth="1"/>
    <col min="7" max="7" width="22.5703125" style="14" customWidth="1"/>
    <col min="8" max="8" width="56.5703125" style="14" customWidth="1"/>
    <col min="9" max="9" width="12.5703125" style="14" customWidth="1"/>
    <col min="10" max="10" width="10.140625" style="14" customWidth="1"/>
    <col min="11" max="11" width="10.5703125" style="14" customWidth="1"/>
    <col min="12" max="12" width="13.42578125" style="14" customWidth="1"/>
    <col min="13" max="13" width="19.85546875" style="14" customWidth="1"/>
    <col min="14" max="14" width="9.28515625" style="14" customWidth="1"/>
    <col min="15" max="15" width="2.5703125" style="14" customWidth="1"/>
    <col min="16" max="256" width="9.140625" style="14"/>
    <col min="257" max="262" width="0" style="14" hidden="1" customWidth="1"/>
    <col min="263" max="263" width="22.5703125" style="14" customWidth="1"/>
    <col min="264" max="264" width="61" style="14" customWidth="1"/>
    <col min="265" max="265" width="17" style="14" customWidth="1"/>
    <col min="266" max="266" width="18" style="14" customWidth="1"/>
    <col min="267" max="267" width="12.140625" style="14" customWidth="1"/>
    <col min="268" max="268" width="13.42578125" style="14" customWidth="1"/>
    <col min="269" max="269" width="19.85546875" style="14" customWidth="1"/>
    <col min="270" max="270" width="9.28515625" style="14" customWidth="1"/>
    <col min="271" max="271" width="2.5703125" style="14" customWidth="1"/>
    <col min="272" max="512" width="9.140625" style="14"/>
    <col min="513" max="518" width="0" style="14" hidden="1" customWidth="1"/>
    <col min="519" max="519" width="22.5703125" style="14" customWidth="1"/>
    <col min="520" max="520" width="61" style="14" customWidth="1"/>
    <col min="521" max="521" width="17" style="14" customWidth="1"/>
    <col min="522" max="522" width="18" style="14" customWidth="1"/>
    <col min="523" max="523" width="12.140625" style="14" customWidth="1"/>
    <col min="524" max="524" width="13.42578125" style="14" customWidth="1"/>
    <col min="525" max="525" width="19.85546875" style="14" customWidth="1"/>
    <col min="526" max="526" width="9.28515625" style="14" customWidth="1"/>
    <col min="527" max="527" width="2.5703125" style="14" customWidth="1"/>
    <col min="528" max="768" width="9.140625" style="14"/>
    <col min="769" max="774" width="0" style="14" hidden="1" customWidth="1"/>
    <col min="775" max="775" width="22.5703125" style="14" customWidth="1"/>
    <col min="776" max="776" width="61" style="14" customWidth="1"/>
    <col min="777" max="777" width="17" style="14" customWidth="1"/>
    <col min="778" max="778" width="18" style="14" customWidth="1"/>
    <col min="779" max="779" width="12.140625" style="14" customWidth="1"/>
    <col min="780" max="780" width="13.42578125" style="14" customWidth="1"/>
    <col min="781" max="781" width="19.85546875" style="14" customWidth="1"/>
    <col min="782" max="782" width="9.28515625" style="14" customWidth="1"/>
    <col min="783" max="783" width="2.5703125" style="14" customWidth="1"/>
    <col min="784" max="1024" width="9.140625" style="14"/>
    <col min="1025" max="1030" width="0" style="14" hidden="1" customWidth="1"/>
    <col min="1031" max="1031" width="22.5703125" style="14" customWidth="1"/>
    <col min="1032" max="1032" width="61" style="14" customWidth="1"/>
    <col min="1033" max="1033" width="17" style="14" customWidth="1"/>
    <col min="1034" max="1034" width="18" style="14" customWidth="1"/>
    <col min="1035" max="1035" width="12.140625" style="14" customWidth="1"/>
    <col min="1036" max="1036" width="13.42578125" style="14" customWidth="1"/>
    <col min="1037" max="1037" width="19.85546875" style="14" customWidth="1"/>
    <col min="1038" max="1038" width="9.28515625" style="14" customWidth="1"/>
    <col min="1039" max="1039" width="2.5703125" style="14" customWidth="1"/>
    <col min="1040" max="1280" width="9.140625" style="14"/>
    <col min="1281" max="1286" width="0" style="14" hidden="1" customWidth="1"/>
    <col min="1287" max="1287" width="22.5703125" style="14" customWidth="1"/>
    <col min="1288" max="1288" width="61" style="14" customWidth="1"/>
    <col min="1289" max="1289" width="17" style="14" customWidth="1"/>
    <col min="1290" max="1290" width="18" style="14" customWidth="1"/>
    <col min="1291" max="1291" width="12.140625" style="14" customWidth="1"/>
    <col min="1292" max="1292" width="13.42578125" style="14" customWidth="1"/>
    <col min="1293" max="1293" width="19.85546875" style="14" customWidth="1"/>
    <col min="1294" max="1294" width="9.28515625" style="14" customWidth="1"/>
    <col min="1295" max="1295" width="2.5703125" style="14" customWidth="1"/>
    <col min="1296" max="1536" width="9.140625" style="14"/>
    <col min="1537" max="1542" width="0" style="14" hidden="1" customWidth="1"/>
    <col min="1543" max="1543" width="22.5703125" style="14" customWidth="1"/>
    <col min="1544" max="1544" width="61" style="14" customWidth="1"/>
    <col min="1545" max="1545" width="17" style="14" customWidth="1"/>
    <col min="1546" max="1546" width="18" style="14" customWidth="1"/>
    <col min="1547" max="1547" width="12.140625" style="14" customWidth="1"/>
    <col min="1548" max="1548" width="13.42578125" style="14" customWidth="1"/>
    <col min="1549" max="1549" width="19.85546875" style="14" customWidth="1"/>
    <col min="1550" max="1550" width="9.28515625" style="14" customWidth="1"/>
    <col min="1551" max="1551" width="2.5703125" style="14" customWidth="1"/>
    <col min="1552" max="1792" width="9.140625" style="14"/>
    <col min="1793" max="1798" width="0" style="14" hidden="1" customWidth="1"/>
    <col min="1799" max="1799" width="22.5703125" style="14" customWidth="1"/>
    <col min="1800" max="1800" width="61" style="14" customWidth="1"/>
    <col min="1801" max="1801" width="17" style="14" customWidth="1"/>
    <col min="1802" max="1802" width="18" style="14" customWidth="1"/>
    <col min="1803" max="1803" width="12.140625" style="14" customWidth="1"/>
    <col min="1804" max="1804" width="13.42578125" style="14" customWidth="1"/>
    <col min="1805" max="1805" width="19.85546875" style="14" customWidth="1"/>
    <col min="1806" max="1806" width="9.28515625" style="14" customWidth="1"/>
    <col min="1807" max="1807" width="2.5703125" style="14" customWidth="1"/>
    <col min="1808" max="2048" width="9.140625" style="14"/>
    <col min="2049" max="2054" width="0" style="14" hidden="1" customWidth="1"/>
    <col min="2055" max="2055" width="22.5703125" style="14" customWidth="1"/>
    <col min="2056" max="2056" width="61" style="14" customWidth="1"/>
    <col min="2057" max="2057" width="17" style="14" customWidth="1"/>
    <col min="2058" max="2058" width="18" style="14" customWidth="1"/>
    <col min="2059" max="2059" width="12.140625" style="14" customWidth="1"/>
    <col min="2060" max="2060" width="13.42578125" style="14" customWidth="1"/>
    <col min="2061" max="2061" width="19.85546875" style="14" customWidth="1"/>
    <col min="2062" max="2062" width="9.28515625" style="14" customWidth="1"/>
    <col min="2063" max="2063" width="2.5703125" style="14" customWidth="1"/>
    <col min="2064" max="2304" width="9.140625" style="14"/>
    <col min="2305" max="2310" width="0" style="14" hidden="1" customWidth="1"/>
    <col min="2311" max="2311" width="22.5703125" style="14" customWidth="1"/>
    <col min="2312" max="2312" width="61" style="14" customWidth="1"/>
    <col min="2313" max="2313" width="17" style="14" customWidth="1"/>
    <col min="2314" max="2314" width="18" style="14" customWidth="1"/>
    <col min="2315" max="2315" width="12.140625" style="14" customWidth="1"/>
    <col min="2316" max="2316" width="13.42578125" style="14" customWidth="1"/>
    <col min="2317" max="2317" width="19.85546875" style="14" customWidth="1"/>
    <col min="2318" max="2318" width="9.28515625" style="14" customWidth="1"/>
    <col min="2319" max="2319" width="2.5703125" style="14" customWidth="1"/>
    <col min="2320" max="2560" width="9.140625" style="14"/>
    <col min="2561" max="2566" width="0" style="14" hidden="1" customWidth="1"/>
    <col min="2567" max="2567" width="22.5703125" style="14" customWidth="1"/>
    <col min="2568" max="2568" width="61" style="14" customWidth="1"/>
    <col min="2569" max="2569" width="17" style="14" customWidth="1"/>
    <col min="2570" max="2570" width="18" style="14" customWidth="1"/>
    <col min="2571" max="2571" width="12.140625" style="14" customWidth="1"/>
    <col min="2572" max="2572" width="13.42578125" style="14" customWidth="1"/>
    <col min="2573" max="2573" width="19.85546875" style="14" customWidth="1"/>
    <col min="2574" max="2574" width="9.28515625" style="14" customWidth="1"/>
    <col min="2575" max="2575" width="2.5703125" style="14" customWidth="1"/>
    <col min="2576" max="2816" width="9.140625" style="14"/>
    <col min="2817" max="2822" width="0" style="14" hidden="1" customWidth="1"/>
    <col min="2823" max="2823" width="22.5703125" style="14" customWidth="1"/>
    <col min="2824" max="2824" width="61" style="14" customWidth="1"/>
    <col min="2825" max="2825" width="17" style="14" customWidth="1"/>
    <col min="2826" max="2826" width="18" style="14" customWidth="1"/>
    <col min="2827" max="2827" width="12.140625" style="14" customWidth="1"/>
    <col min="2828" max="2828" width="13.42578125" style="14" customWidth="1"/>
    <col min="2829" max="2829" width="19.85546875" style="14" customWidth="1"/>
    <col min="2830" max="2830" width="9.28515625" style="14" customWidth="1"/>
    <col min="2831" max="2831" width="2.5703125" style="14" customWidth="1"/>
    <col min="2832" max="3072" width="9.140625" style="14"/>
    <col min="3073" max="3078" width="0" style="14" hidden="1" customWidth="1"/>
    <col min="3079" max="3079" width="22.5703125" style="14" customWidth="1"/>
    <col min="3080" max="3080" width="61" style="14" customWidth="1"/>
    <col min="3081" max="3081" width="17" style="14" customWidth="1"/>
    <col min="3082" max="3082" width="18" style="14" customWidth="1"/>
    <col min="3083" max="3083" width="12.140625" style="14" customWidth="1"/>
    <col min="3084" max="3084" width="13.42578125" style="14" customWidth="1"/>
    <col min="3085" max="3085" width="19.85546875" style="14" customWidth="1"/>
    <col min="3086" max="3086" width="9.28515625" style="14" customWidth="1"/>
    <col min="3087" max="3087" width="2.5703125" style="14" customWidth="1"/>
    <col min="3088" max="3328" width="9.140625" style="14"/>
    <col min="3329" max="3334" width="0" style="14" hidden="1" customWidth="1"/>
    <col min="3335" max="3335" width="22.5703125" style="14" customWidth="1"/>
    <col min="3336" max="3336" width="61" style="14" customWidth="1"/>
    <col min="3337" max="3337" width="17" style="14" customWidth="1"/>
    <col min="3338" max="3338" width="18" style="14" customWidth="1"/>
    <col min="3339" max="3339" width="12.140625" style="14" customWidth="1"/>
    <col min="3340" max="3340" width="13.42578125" style="14" customWidth="1"/>
    <col min="3341" max="3341" width="19.85546875" style="14" customWidth="1"/>
    <col min="3342" max="3342" width="9.28515625" style="14" customWidth="1"/>
    <col min="3343" max="3343" width="2.5703125" style="14" customWidth="1"/>
    <col min="3344" max="3584" width="9.140625" style="14"/>
    <col min="3585" max="3590" width="0" style="14" hidden="1" customWidth="1"/>
    <col min="3591" max="3591" width="22.5703125" style="14" customWidth="1"/>
    <col min="3592" max="3592" width="61" style="14" customWidth="1"/>
    <col min="3593" max="3593" width="17" style="14" customWidth="1"/>
    <col min="3594" max="3594" width="18" style="14" customWidth="1"/>
    <col min="3595" max="3595" width="12.140625" style="14" customWidth="1"/>
    <col min="3596" max="3596" width="13.42578125" style="14" customWidth="1"/>
    <col min="3597" max="3597" width="19.85546875" style="14" customWidth="1"/>
    <col min="3598" max="3598" width="9.28515625" style="14" customWidth="1"/>
    <col min="3599" max="3599" width="2.5703125" style="14" customWidth="1"/>
    <col min="3600" max="3840" width="9.140625" style="14"/>
    <col min="3841" max="3846" width="0" style="14" hidden="1" customWidth="1"/>
    <col min="3847" max="3847" width="22.5703125" style="14" customWidth="1"/>
    <col min="3848" max="3848" width="61" style="14" customWidth="1"/>
    <col min="3849" max="3849" width="17" style="14" customWidth="1"/>
    <col min="3850" max="3850" width="18" style="14" customWidth="1"/>
    <col min="3851" max="3851" width="12.140625" style="14" customWidth="1"/>
    <col min="3852" max="3852" width="13.42578125" style="14" customWidth="1"/>
    <col min="3853" max="3853" width="19.85546875" style="14" customWidth="1"/>
    <col min="3854" max="3854" width="9.28515625" style="14" customWidth="1"/>
    <col min="3855" max="3855" width="2.5703125" style="14" customWidth="1"/>
    <col min="3856" max="4096" width="9.140625" style="14"/>
    <col min="4097" max="4102" width="0" style="14" hidden="1" customWidth="1"/>
    <col min="4103" max="4103" width="22.5703125" style="14" customWidth="1"/>
    <col min="4104" max="4104" width="61" style="14" customWidth="1"/>
    <col min="4105" max="4105" width="17" style="14" customWidth="1"/>
    <col min="4106" max="4106" width="18" style="14" customWidth="1"/>
    <col min="4107" max="4107" width="12.140625" style="14" customWidth="1"/>
    <col min="4108" max="4108" width="13.42578125" style="14" customWidth="1"/>
    <col min="4109" max="4109" width="19.85546875" style="14" customWidth="1"/>
    <col min="4110" max="4110" width="9.28515625" style="14" customWidth="1"/>
    <col min="4111" max="4111" width="2.5703125" style="14" customWidth="1"/>
    <col min="4112" max="4352" width="9.140625" style="14"/>
    <col min="4353" max="4358" width="0" style="14" hidden="1" customWidth="1"/>
    <col min="4359" max="4359" width="22.5703125" style="14" customWidth="1"/>
    <col min="4360" max="4360" width="61" style="14" customWidth="1"/>
    <col min="4361" max="4361" width="17" style="14" customWidth="1"/>
    <col min="4362" max="4362" width="18" style="14" customWidth="1"/>
    <col min="4363" max="4363" width="12.140625" style="14" customWidth="1"/>
    <col min="4364" max="4364" width="13.42578125" style="14" customWidth="1"/>
    <col min="4365" max="4365" width="19.85546875" style="14" customWidth="1"/>
    <col min="4366" max="4366" width="9.28515625" style="14" customWidth="1"/>
    <col min="4367" max="4367" width="2.5703125" style="14" customWidth="1"/>
    <col min="4368" max="4608" width="9.140625" style="14"/>
    <col min="4609" max="4614" width="0" style="14" hidden="1" customWidth="1"/>
    <col min="4615" max="4615" width="22.5703125" style="14" customWidth="1"/>
    <col min="4616" max="4616" width="61" style="14" customWidth="1"/>
    <col min="4617" max="4617" width="17" style="14" customWidth="1"/>
    <col min="4618" max="4618" width="18" style="14" customWidth="1"/>
    <col min="4619" max="4619" width="12.140625" style="14" customWidth="1"/>
    <col min="4620" max="4620" width="13.42578125" style="14" customWidth="1"/>
    <col min="4621" max="4621" width="19.85546875" style="14" customWidth="1"/>
    <col min="4622" max="4622" width="9.28515625" style="14" customWidth="1"/>
    <col min="4623" max="4623" width="2.5703125" style="14" customWidth="1"/>
    <col min="4624" max="4864" width="9.140625" style="14"/>
    <col min="4865" max="4870" width="0" style="14" hidden="1" customWidth="1"/>
    <col min="4871" max="4871" width="22.5703125" style="14" customWidth="1"/>
    <col min="4872" max="4872" width="61" style="14" customWidth="1"/>
    <col min="4873" max="4873" width="17" style="14" customWidth="1"/>
    <col min="4874" max="4874" width="18" style="14" customWidth="1"/>
    <col min="4875" max="4875" width="12.140625" style="14" customWidth="1"/>
    <col min="4876" max="4876" width="13.42578125" style="14" customWidth="1"/>
    <col min="4877" max="4877" width="19.85546875" style="14" customWidth="1"/>
    <col min="4878" max="4878" width="9.28515625" style="14" customWidth="1"/>
    <col min="4879" max="4879" width="2.5703125" style="14" customWidth="1"/>
    <col min="4880" max="5120" width="9.140625" style="14"/>
    <col min="5121" max="5126" width="0" style="14" hidden="1" customWidth="1"/>
    <col min="5127" max="5127" width="22.5703125" style="14" customWidth="1"/>
    <col min="5128" max="5128" width="61" style="14" customWidth="1"/>
    <col min="5129" max="5129" width="17" style="14" customWidth="1"/>
    <col min="5130" max="5130" width="18" style="14" customWidth="1"/>
    <col min="5131" max="5131" width="12.140625" style="14" customWidth="1"/>
    <col min="5132" max="5132" width="13.42578125" style="14" customWidth="1"/>
    <col min="5133" max="5133" width="19.85546875" style="14" customWidth="1"/>
    <col min="5134" max="5134" width="9.28515625" style="14" customWidth="1"/>
    <col min="5135" max="5135" width="2.5703125" style="14" customWidth="1"/>
    <col min="5136" max="5376" width="9.140625" style="14"/>
    <col min="5377" max="5382" width="0" style="14" hidden="1" customWidth="1"/>
    <col min="5383" max="5383" width="22.5703125" style="14" customWidth="1"/>
    <col min="5384" max="5384" width="61" style="14" customWidth="1"/>
    <col min="5385" max="5385" width="17" style="14" customWidth="1"/>
    <col min="5386" max="5386" width="18" style="14" customWidth="1"/>
    <col min="5387" max="5387" width="12.140625" style="14" customWidth="1"/>
    <col min="5388" max="5388" width="13.42578125" style="14" customWidth="1"/>
    <col min="5389" max="5389" width="19.85546875" style="14" customWidth="1"/>
    <col min="5390" max="5390" width="9.28515625" style="14" customWidth="1"/>
    <col min="5391" max="5391" width="2.5703125" style="14" customWidth="1"/>
    <col min="5392" max="5632" width="9.140625" style="14"/>
    <col min="5633" max="5638" width="0" style="14" hidden="1" customWidth="1"/>
    <col min="5639" max="5639" width="22.5703125" style="14" customWidth="1"/>
    <col min="5640" max="5640" width="61" style="14" customWidth="1"/>
    <col min="5641" max="5641" width="17" style="14" customWidth="1"/>
    <col min="5642" max="5642" width="18" style="14" customWidth="1"/>
    <col min="5643" max="5643" width="12.140625" style="14" customWidth="1"/>
    <col min="5644" max="5644" width="13.42578125" style="14" customWidth="1"/>
    <col min="5645" max="5645" width="19.85546875" style="14" customWidth="1"/>
    <col min="5646" max="5646" width="9.28515625" style="14" customWidth="1"/>
    <col min="5647" max="5647" width="2.5703125" style="14" customWidth="1"/>
    <col min="5648" max="5888" width="9.140625" style="14"/>
    <col min="5889" max="5894" width="0" style="14" hidden="1" customWidth="1"/>
    <col min="5895" max="5895" width="22.5703125" style="14" customWidth="1"/>
    <col min="5896" max="5896" width="61" style="14" customWidth="1"/>
    <col min="5897" max="5897" width="17" style="14" customWidth="1"/>
    <col min="5898" max="5898" width="18" style="14" customWidth="1"/>
    <col min="5899" max="5899" width="12.140625" style="14" customWidth="1"/>
    <col min="5900" max="5900" width="13.42578125" style="14" customWidth="1"/>
    <col min="5901" max="5901" width="19.85546875" style="14" customWidth="1"/>
    <col min="5902" max="5902" width="9.28515625" style="14" customWidth="1"/>
    <col min="5903" max="5903" width="2.5703125" style="14" customWidth="1"/>
    <col min="5904" max="6144" width="9.140625" style="14"/>
    <col min="6145" max="6150" width="0" style="14" hidden="1" customWidth="1"/>
    <col min="6151" max="6151" width="22.5703125" style="14" customWidth="1"/>
    <col min="6152" max="6152" width="61" style="14" customWidth="1"/>
    <col min="6153" max="6153" width="17" style="14" customWidth="1"/>
    <col min="6154" max="6154" width="18" style="14" customWidth="1"/>
    <col min="6155" max="6155" width="12.140625" style="14" customWidth="1"/>
    <col min="6156" max="6156" width="13.42578125" style="14" customWidth="1"/>
    <col min="6157" max="6157" width="19.85546875" style="14" customWidth="1"/>
    <col min="6158" max="6158" width="9.28515625" style="14" customWidth="1"/>
    <col min="6159" max="6159" width="2.5703125" style="14" customWidth="1"/>
    <col min="6160" max="6400" width="9.140625" style="14"/>
    <col min="6401" max="6406" width="0" style="14" hidden="1" customWidth="1"/>
    <col min="6407" max="6407" width="22.5703125" style="14" customWidth="1"/>
    <col min="6408" max="6408" width="61" style="14" customWidth="1"/>
    <col min="6409" max="6409" width="17" style="14" customWidth="1"/>
    <col min="6410" max="6410" width="18" style="14" customWidth="1"/>
    <col min="6411" max="6411" width="12.140625" style="14" customWidth="1"/>
    <col min="6412" max="6412" width="13.42578125" style="14" customWidth="1"/>
    <col min="6413" max="6413" width="19.85546875" style="14" customWidth="1"/>
    <col min="6414" max="6414" width="9.28515625" style="14" customWidth="1"/>
    <col min="6415" max="6415" width="2.5703125" style="14" customWidth="1"/>
    <col min="6416" max="6656" width="9.140625" style="14"/>
    <col min="6657" max="6662" width="0" style="14" hidden="1" customWidth="1"/>
    <col min="6663" max="6663" width="22.5703125" style="14" customWidth="1"/>
    <col min="6664" max="6664" width="61" style="14" customWidth="1"/>
    <col min="6665" max="6665" width="17" style="14" customWidth="1"/>
    <col min="6666" max="6666" width="18" style="14" customWidth="1"/>
    <col min="6667" max="6667" width="12.140625" style="14" customWidth="1"/>
    <col min="6668" max="6668" width="13.42578125" style="14" customWidth="1"/>
    <col min="6669" max="6669" width="19.85546875" style="14" customWidth="1"/>
    <col min="6670" max="6670" width="9.28515625" style="14" customWidth="1"/>
    <col min="6671" max="6671" width="2.5703125" style="14" customWidth="1"/>
    <col min="6672" max="6912" width="9.140625" style="14"/>
    <col min="6913" max="6918" width="0" style="14" hidden="1" customWidth="1"/>
    <col min="6919" max="6919" width="22.5703125" style="14" customWidth="1"/>
    <col min="6920" max="6920" width="61" style="14" customWidth="1"/>
    <col min="6921" max="6921" width="17" style="14" customWidth="1"/>
    <col min="6922" max="6922" width="18" style="14" customWidth="1"/>
    <col min="6923" max="6923" width="12.140625" style="14" customWidth="1"/>
    <col min="6924" max="6924" width="13.42578125" style="14" customWidth="1"/>
    <col min="6925" max="6925" width="19.85546875" style="14" customWidth="1"/>
    <col min="6926" max="6926" width="9.28515625" style="14" customWidth="1"/>
    <col min="6927" max="6927" width="2.5703125" style="14" customWidth="1"/>
    <col min="6928" max="7168" width="9.140625" style="14"/>
    <col min="7169" max="7174" width="0" style="14" hidden="1" customWidth="1"/>
    <col min="7175" max="7175" width="22.5703125" style="14" customWidth="1"/>
    <col min="7176" max="7176" width="61" style="14" customWidth="1"/>
    <col min="7177" max="7177" width="17" style="14" customWidth="1"/>
    <col min="7178" max="7178" width="18" style="14" customWidth="1"/>
    <col min="7179" max="7179" width="12.140625" style="14" customWidth="1"/>
    <col min="7180" max="7180" width="13.42578125" style="14" customWidth="1"/>
    <col min="7181" max="7181" width="19.85546875" style="14" customWidth="1"/>
    <col min="7182" max="7182" width="9.28515625" style="14" customWidth="1"/>
    <col min="7183" max="7183" width="2.5703125" style="14" customWidth="1"/>
    <col min="7184" max="7424" width="9.140625" style="14"/>
    <col min="7425" max="7430" width="0" style="14" hidden="1" customWidth="1"/>
    <col min="7431" max="7431" width="22.5703125" style="14" customWidth="1"/>
    <col min="7432" max="7432" width="61" style="14" customWidth="1"/>
    <col min="7433" max="7433" width="17" style="14" customWidth="1"/>
    <col min="7434" max="7434" width="18" style="14" customWidth="1"/>
    <col min="7435" max="7435" width="12.140625" style="14" customWidth="1"/>
    <col min="7436" max="7436" width="13.42578125" style="14" customWidth="1"/>
    <col min="7437" max="7437" width="19.85546875" style="14" customWidth="1"/>
    <col min="7438" max="7438" width="9.28515625" style="14" customWidth="1"/>
    <col min="7439" max="7439" width="2.5703125" style="14" customWidth="1"/>
    <col min="7440" max="7680" width="9.140625" style="14"/>
    <col min="7681" max="7686" width="0" style="14" hidden="1" customWidth="1"/>
    <col min="7687" max="7687" width="22.5703125" style="14" customWidth="1"/>
    <col min="7688" max="7688" width="61" style="14" customWidth="1"/>
    <col min="7689" max="7689" width="17" style="14" customWidth="1"/>
    <col min="7690" max="7690" width="18" style="14" customWidth="1"/>
    <col min="7691" max="7691" width="12.140625" style="14" customWidth="1"/>
    <col min="7692" max="7692" width="13.42578125" style="14" customWidth="1"/>
    <col min="7693" max="7693" width="19.85546875" style="14" customWidth="1"/>
    <col min="7694" max="7694" width="9.28515625" style="14" customWidth="1"/>
    <col min="7695" max="7695" width="2.5703125" style="14" customWidth="1"/>
    <col min="7696" max="7936" width="9.140625" style="14"/>
    <col min="7937" max="7942" width="0" style="14" hidden="1" customWidth="1"/>
    <col min="7943" max="7943" width="22.5703125" style="14" customWidth="1"/>
    <col min="7944" max="7944" width="61" style="14" customWidth="1"/>
    <col min="7945" max="7945" width="17" style="14" customWidth="1"/>
    <col min="7946" max="7946" width="18" style="14" customWidth="1"/>
    <col min="7947" max="7947" width="12.140625" style="14" customWidth="1"/>
    <col min="7948" max="7948" width="13.42578125" style="14" customWidth="1"/>
    <col min="7949" max="7949" width="19.85546875" style="14" customWidth="1"/>
    <col min="7950" max="7950" width="9.28515625" style="14" customWidth="1"/>
    <col min="7951" max="7951" width="2.5703125" style="14" customWidth="1"/>
    <col min="7952" max="8192" width="9.140625" style="14"/>
    <col min="8193" max="8198" width="0" style="14" hidden="1" customWidth="1"/>
    <col min="8199" max="8199" width="22.5703125" style="14" customWidth="1"/>
    <col min="8200" max="8200" width="61" style="14" customWidth="1"/>
    <col min="8201" max="8201" width="17" style="14" customWidth="1"/>
    <col min="8202" max="8202" width="18" style="14" customWidth="1"/>
    <col min="8203" max="8203" width="12.140625" style="14" customWidth="1"/>
    <col min="8204" max="8204" width="13.42578125" style="14" customWidth="1"/>
    <col min="8205" max="8205" width="19.85546875" style="14" customWidth="1"/>
    <col min="8206" max="8206" width="9.28515625" style="14" customWidth="1"/>
    <col min="8207" max="8207" width="2.5703125" style="14" customWidth="1"/>
    <col min="8208" max="8448" width="9.140625" style="14"/>
    <col min="8449" max="8454" width="0" style="14" hidden="1" customWidth="1"/>
    <col min="8455" max="8455" width="22.5703125" style="14" customWidth="1"/>
    <col min="8456" max="8456" width="61" style="14" customWidth="1"/>
    <col min="8457" max="8457" width="17" style="14" customWidth="1"/>
    <col min="8458" max="8458" width="18" style="14" customWidth="1"/>
    <col min="8459" max="8459" width="12.140625" style="14" customWidth="1"/>
    <col min="8460" max="8460" width="13.42578125" style="14" customWidth="1"/>
    <col min="8461" max="8461" width="19.85546875" style="14" customWidth="1"/>
    <col min="8462" max="8462" width="9.28515625" style="14" customWidth="1"/>
    <col min="8463" max="8463" width="2.5703125" style="14" customWidth="1"/>
    <col min="8464" max="8704" width="9.140625" style="14"/>
    <col min="8705" max="8710" width="0" style="14" hidden="1" customWidth="1"/>
    <col min="8711" max="8711" width="22.5703125" style="14" customWidth="1"/>
    <col min="8712" max="8712" width="61" style="14" customWidth="1"/>
    <col min="8713" max="8713" width="17" style="14" customWidth="1"/>
    <col min="8714" max="8714" width="18" style="14" customWidth="1"/>
    <col min="8715" max="8715" width="12.140625" style="14" customWidth="1"/>
    <col min="8716" max="8716" width="13.42578125" style="14" customWidth="1"/>
    <col min="8717" max="8717" width="19.85546875" style="14" customWidth="1"/>
    <col min="8718" max="8718" width="9.28515625" style="14" customWidth="1"/>
    <col min="8719" max="8719" width="2.5703125" style="14" customWidth="1"/>
    <col min="8720" max="8960" width="9.140625" style="14"/>
    <col min="8961" max="8966" width="0" style="14" hidden="1" customWidth="1"/>
    <col min="8967" max="8967" width="22.5703125" style="14" customWidth="1"/>
    <col min="8968" max="8968" width="61" style="14" customWidth="1"/>
    <col min="8969" max="8969" width="17" style="14" customWidth="1"/>
    <col min="8970" max="8970" width="18" style="14" customWidth="1"/>
    <col min="8971" max="8971" width="12.140625" style="14" customWidth="1"/>
    <col min="8972" max="8972" width="13.42578125" style="14" customWidth="1"/>
    <col min="8973" max="8973" width="19.85546875" style="14" customWidth="1"/>
    <col min="8974" max="8974" width="9.28515625" style="14" customWidth="1"/>
    <col min="8975" max="8975" width="2.5703125" style="14" customWidth="1"/>
    <col min="8976" max="9216" width="9.140625" style="14"/>
    <col min="9217" max="9222" width="0" style="14" hidden="1" customWidth="1"/>
    <col min="9223" max="9223" width="22.5703125" style="14" customWidth="1"/>
    <col min="9224" max="9224" width="61" style="14" customWidth="1"/>
    <col min="9225" max="9225" width="17" style="14" customWidth="1"/>
    <col min="9226" max="9226" width="18" style="14" customWidth="1"/>
    <col min="9227" max="9227" width="12.140625" style="14" customWidth="1"/>
    <col min="9228" max="9228" width="13.42578125" style="14" customWidth="1"/>
    <col min="9229" max="9229" width="19.85546875" style="14" customWidth="1"/>
    <col min="9230" max="9230" width="9.28515625" style="14" customWidth="1"/>
    <col min="9231" max="9231" width="2.5703125" style="14" customWidth="1"/>
    <col min="9232" max="9472" width="9.140625" style="14"/>
    <col min="9473" max="9478" width="0" style="14" hidden="1" customWidth="1"/>
    <col min="9479" max="9479" width="22.5703125" style="14" customWidth="1"/>
    <col min="9480" max="9480" width="61" style="14" customWidth="1"/>
    <col min="9481" max="9481" width="17" style="14" customWidth="1"/>
    <col min="9482" max="9482" width="18" style="14" customWidth="1"/>
    <col min="9483" max="9483" width="12.140625" style="14" customWidth="1"/>
    <col min="9484" max="9484" width="13.42578125" style="14" customWidth="1"/>
    <col min="9485" max="9485" width="19.85546875" style="14" customWidth="1"/>
    <col min="9486" max="9486" width="9.28515625" style="14" customWidth="1"/>
    <col min="9487" max="9487" width="2.5703125" style="14" customWidth="1"/>
    <col min="9488" max="9728" width="9.140625" style="14"/>
    <col min="9729" max="9734" width="0" style="14" hidden="1" customWidth="1"/>
    <col min="9735" max="9735" width="22.5703125" style="14" customWidth="1"/>
    <col min="9736" max="9736" width="61" style="14" customWidth="1"/>
    <col min="9737" max="9737" width="17" style="14" customWidth="1"/>
    <col min="9738" max="9738" width="18" style="14" customWidth="1"/>
    <col min="9739" max="9739" width="12.140625" style="14" customWidth="1"/>
    <col min="9740" max="9740" width="13.42578125" style="14" customWidth="1"/>
    <col min="9741" max="9741" width="19.85546875" style="14" customWidth="1"/>
    <col min="9742" max="9742" width="9.28515625" style="14" customWidth="1"/>
    <col min="9743" max="9743" width="2.5703125" style="14" customWidth="1"/>
    <col min="9744" max="9984" width="9.140625" style="14"/>
    <col min="9985" max="9990" width="0" style="14" hidden="1" customWidth="1"/>
    <col min="9991" max="9991" width="22.5703125" style="14" customWidth="1"/>
    <col min="9992" max="9992" width="61" style="14" customWidth="1"/>
    <col min="9993" max="9993" width="17" style="14" customWidth="1"/>
    <col min="9994" max="9994" width="18" style="14" customWidth="1"/>
    <col min="9995" max="9995" width="12.140625" style="14" customWidth="1"/>
    <col min="9996" max="9996" width="13.42578125" style="14" customWidth="1"/>
    <col min="9997" max="9997" width="19.85546875" style="14" customWidth="1"/>
    <col min="9998" max="9998" width="9.28515625" style="14" customWidth="1"/>
    <col min="9999" max="9999" width="2.5703125" style="14" customWidth="1"/>
    <col min="10000" max="10240" width="9.140625" style="14"/>
    <col min="10241" max="10246" width="0" style="14" hidden="1" customWidth="1"/>
    <col min="10247" max="10247" width="22.5703125" style="14" customWidth="1"/>
    <col min="10248" max="10248" width="61" style="14" customWidth="1"/>
    <col min="10249" max="10249" width="17" style="14" customWidth="1"/>
    <col min="10250" max="10250" width="18" style="14" customWidth="1"/>
    <col min="10251" max="10251" width="12.140625" style="14" customWidth="1"/>
    <col min="10252" max="10252" width="13.42578125" style="14" customWidth="1"/>
    <col min="10253" max="10253" width="19.85546875" style="14" customWidth="1"/>
    <col min="10254" max="10254" width="9.28515625" style="14" customWidth="1"/>
    <col min="10255" max="10255" width="2.5703125" style="14" customWidth="1"/>
    <col min="10256" max="10496" width="9.140625" style="14"/>
    <col min="10497" max="10502" width="0" style="14" hidden="1" customWidth="1"/>
    <col min="10503" max="10503" width="22.5703125" style="14" customWidth="1"/>
    <col min="10504" max="10504" width="61" style="14" customWidth="1"/>
    <col min="10505" max="10505" width="17" style="14" customWidth="1"/>
    <col min="10506" max="10506" width="18" style="14" customWidth="1"/>
    <col min="10507" max="10507" width="12.140625" style="14" customWidth="1"/>
    <col min="10508" max="10508" width="13.42578125" style="14" customWidth="1"/>
    <col min="10509" max="10509" width="19.85546875" style="14" customWidth="1"/>
    <col min="10510" max="10510" width="9.28515625" style="14" customWidth="1"/>
    <col min="10511" max="10511" width="2.5703125" style="14" customWidth="1"/>
    <col min="10512" max="10752" width="9.140625" style="14"/>
    <col min="10753" max="10758" width="0" style="14" hidden="1" customWidth="1"/>
    <col min="10759" max="10759" width="22.5703125" style="14" customWidth="1"/>
    <col min="10760" max="10760" width="61" style="14" customWidth="1"/>
    <col min="10761" max="10761" width="17" style="14" customWidth="1"/>
    <col min="10762" max="10762" width="18" style="14" customWidth="1"/>
    <col min="10763" max="10763" width="12.140625" style="14" customWidth="1"/>
    <col min="10764" max="10764" width="13.42578125" style="14" customWidth="1"/>
    <col min="10765" max="10765" width="19.85546875" style="14" customWidth="1"/>
    <col min="10766" max="10766" width="9.28515625" style="14" customWidth="1"/>
    <col min="10767" max="10767" width="2.5703125" style="14" customWidth="1"/>
    <col min="10768" max="11008" width="9.140625" style="14"/>
    <col min="11009" max="11014" width="0" style="14" hidden="1" customWidth="1"/>
    <col min="11015" max="11015" width="22.5703125" style="14" customWidth="1"/>
    <col min="11016" max="11016" width="61" style="14" customWidth="1"/>
    <col min="11017" max="11017" width="17" style="14" customWidth="1"/>
    <col min="11018" max="11018" width="18" style="14" customWidth="1"/>
    <col min="11019" max="11019" width="12.140625" style="14" customWidth="1"/>
    <col min="11020" max="11020" width="13.42578125" style="14" customWidth="1"/>
    <col min="11021" max="11021" width="19.85546875" style="14" customWidth="1"/>
    <col min="11022" max="11022" width="9.28515625" style="14" customWidth="1"/>
    <col min="11023" max="11023" width="2.5703125" style="14" customWidth="1"/>
    <col min="11024" max="11264" width="9.140625" style="14"/>
    <col min="11265" max="11270" width="0" style="14" hidden="1" customWidth="1"/>
    <col min="11271" max="11271" width="22.5703125" style="14" customWidth="1"/>
    <col min="11272" max="11272" width="61" style="14" customWidth="1"/>
    <col min="11273" max="11273" width="17" style="14" customWidth="1"/>
    <col min="11274" max="11274" width="18" style="14" customWidth="1"/>
    <col min="11275" max="11275" width="12.140625" style="14" customWidth="1"/>
    <col min="11276" max="11276" width="13.42578125" style="14" customWidth="1"/>
    <col min="11277" max="11277" width="19.85546875" style="14" customWidth="1"/>
    <col min="11278" max="11278" width="9.28515625" style="14" customWidth="1"/>
    <col min="11279" max="11279" width="2.5703125" style="14" customWidth="1"/>
    <col min="11280" max="11520" width="9.140625" style="14"/>
    <col min="11521" max="11526" width="0" style="14" hidden="1" customWidth="1"/>
    <col min="11527" max="11527" width="22.5703125" style="14" customWidth="1"/>
    <col min="11528" max="11528" width="61" style="14" customWidth="1"/>
    <col min="11529" max="11529" width="17" style="14" customWidth="1"/>
    <col min="11530" max="11530" width="18" style="14" customWidth="1"/>
    <col min="11531" max="11531" width="12.140625" style="14" customWidth="1"/>
    <col min="11532" max="11532" width="13.42578125" style="14" customWidth="1"/>
    <col min="11533" max="11533" width="19.85546875" style="14" customWidth="1"/>
    <col min="11534" max="11534" width="9.28515625" style="14" customWidth="1"/>
    <col min="11535" max="11535" width="2.5703125" style="14" customWidth="1"/>
    <col min="11536" max="11776" width="9.140625" style="14"/>
    <col min="11777" max="11782" width="0" style="14" hidden="1" customWidth="1"/>
    <col min="11783" max="11783" width="22.5703125" style="14" customWidth="1"/>
    <col min="11784" max="11784" width="61" style="14" customWidth="1"/>
    <col min="11785" max="11785" width="17" style="14" customWidth="1"/>
    <col min="11786" max="11786" width="18" style="14" customWidth="1"/>
    <col min="11787" max="11787" width="12.140625" style="14" customWidth="1"/>
    <col min="11788" max="11788" width="13.42578125" style="14" customWidth="1"/>
    <col min="11789" max="11789" width="19.85546875" style="14" customWidth="1"/>
    <col min="11790" max="11790" width="9.28515625" style="14" customWidth="1"/>
    <col min="11791" max="11791" width="2.5703125" style="14" customWidth="1"/>
    <col min="11792" max="12032" width="9.140625" style="14"/>
    <col min="12033" max="12038" width="0" style="14" hidden="1" customWidth="1"/>
    <col min="12039" max="12039" width="22.5703125" style="14" customWidth="1"/>
    <col min="12040" max="12040" width="61" style="14" customWidth="1"/>
    <col min="12041" max="12041" width="17" style="14" customWidth="1"/>
    <col min="12042" max="12042" width="18" style="14" customWidth="1"/>
    <col min="12043" max="12043" width="12.140625" style="14" customWidth="1"/>
    <col min="12044" max="12044" width="13.42578125" style="14" customWidth="1"/>
    <col min="12045" max="12045" width="19.85546875" style="14" customWidth="1"/>
    <col min="12046" max="12046" width="9.28515625" style="14" customWidth="1"/>
    <col min="12047" max="12047" width="2.5703125" style="14" customWidth="1"/>
    <col min="12048" max="12288" width="9.140625" style="14"/>
    <col min="12289" max="12294" width="0" style="14" hidden="1" customWidth="1"/>
    <col min="12295" max="12295" width="22.5703125" style="14" customWidth="1"/>
    <col min="12296" max="12296" width="61" style="14" customWidth="1"/>
    <col min="12297" max="12297" width="17" style="14" customWidth="1"/>
    <col min="12298" max="12298" width="18" style="14" customWidth="1"/>
    <col min="12299" max="12299" width="12.140625" style="14" customWidth="1"/>
    <col min="12300" max="12300" width="13.42578125" style="14" customWidth="1"/>
    <col min="12301" max="12301" width="19.85546875" style="14" customWidth="1"/>
    <col min="12302" max="12302" width="9.28515625" style="14" customWidth="1"/>
    <col min="12303" max="12303" width="2.5703125" style="14" customWidth="1"/>
    <col min="12304" max="12544" width="9.140625" style="14"/>
    <col min="12545" max="12550" width="0" style="14" hidden="1" customWidth="1"/>
    <col min="12551" max="12551" width="22.5703125" style="14" customWidth="1"/>
    <col min="12552" max="12552" width="61" style="14" customWidth="1"/>
    <col min="12553" max="12553" width="17" style="14" customWidth="1"/>
    <col min="12554" max="12554" width="18" style="14" customWidth="1"/>
    <col min="12555" max="12555" width="12.140625" style="14" customWidth="1"/>
    <col min="12556" max="12556" width="13.42578125" style="14" customWidth="1"/>
    <col min="12557" max="12557" width="19.85546875" style="14" customWidth="1"/>
    <col min="12558" max="12558" width="9.28515625" style="14" customWidth="1"/>
    <col min="12559" max="12559" width="2.5703125" style="14" customWidth="1"/>
    <col min="12560" max="12800" width="9.140625" style="14"/>
    <col min="12801" max="12806" width="0" style="14" hidden="1" customWidth="1"/>
    <col min="12807" max="12807" width="22.5703125" style="14" customWidth="1"/>
    <col min="12808" max="12808" width="61" style="14" customWidth="1"/>
    <col min="12809" max="12809" width="17" style="14" customWidth="1"/>
    <col min="12810" max="12810" width="18" style="14" customWidth="1"/>
    <col min="12811" max="12811" width="12.140625" style="14" customWidth="1"/>
    <col min="12812" max="12812" width="13.42578125" style="14" customWidth="1"/>
    <col min="12813" max="12813" width="19.85546875" style="14" customWidth="1"/>
    <col min="12814" max="12814" width="9.28515625" style="14" customWidth="1"/>
    <col min="12815" max="12815" width="2.5703125" style="14" customWidth="1"/>
    <col min="12816" max="13056" width="9.140625" style="14"/>
    <col min="13057" max="13062" width="0" style="14" hidden="1" customWidth="1"/>
    <col min="13063" max="13063" width="22.5703125" style="14" customWidth="1"/>
    <col min="13064" max="13064" width="61" style="14" customWidth="1"/>
    <col min="13065" max="13065" width="17" style="14" customWidth="1"/>
    <col min="13066" max="13066" width="18" style="14" customWidth="1"/>
    <col min="13067" max="13067" width="12.140625" style="14" customWidth="1"/>
    <col min="13068" max="13068" width="13.42578125" style="14" customWidth="1"/>
    <col min="13069" max="13069" width="19.85546875" style="14" customWidth="1"/>
    <col min="13070" max="13070" width="9.28515625" style="14" customWidth="1"/>
    <col min="13071" max="13071" width="2.5703125" style="14" customWidth="1"/>
    <col min="13072" max="13312" width="9.140625" style="14"/>
    <col min="13313" max="13318" width="0" style="14" hidden="1" customWidth="1"/>
    <col min="13319" max="13319" width="22.5703125" style="14" customWidth="1"/>
    <col min="13320" max="13320" width="61" style="14" customWidth="1"/>
    <col min="13321" max="13321" width="17" style="14" customWidth="1"/>
    <col min="13322" max="13322" width="18" style="14" customWidth="1"/>
    <col min="13323" max="13323" width="12.140625" style="14" customWidth="1"/>
    <col min="13324" max="13324" width="13.42578125" style="14" customWidth="1"/>
    <col min="13325" max="13325" width="19.85546875" style="14" customWidth="1"/>
    <col min="13326" max="13326" width="9.28515625" style="14" customWidth="1"/>
    <col min="13327" max="13327" width="2.5703125" style="14" customWidth="1"/>
    <col min="13328" max="13568" width="9.140625" style="14"/>
    <col min="13569" max="13574" width="0" style="14" hidden="1" customWidth="1"/>
    <col min="13575" max="13575" width="22.5703125" style="14" customWidth="1"/>
    <col min="13576" max="13576" width="61" style="14" customWidth="1"/>
    <col min="13577" max="13577" width="17" style="14" customWidth="1"/>
    <col min="13578" max="13578" width="18" style="14" customWidth="1"/>
    <col min="13579" max="13579" width="12.140625" style="14" customWidth="1"/>
    <col min="13580" max="13580" width="13.42578125" style="14" customWidth="1"/>
    <col min="13581" max="13581" width="19.85546875" style="14" customWidth="1"/>
    <col min="13582" max="13582" width="9.28515625" style="14" customWidth="1"/>
    <col min="13583" max="13583" width="2.5703125" style="14" customWidth="1"/>
    <col min="13584" max="13824" width="9.140625" style="14"/>
    <col min="13825" max="13830" width="0" style="14" hidden="1" customWidth="1"/>
    <col min="13831" max="13831" width="22.5703125" style="14" customWidth="1"/>
    <col min="13832" max="13832" width="61" style="14" customWidth="1"/>
    <col min="13833" max="13833" width="17" style="14" customWidth="1"/>
    <col min="13834" max="13834" width="18" style="14" customWidth="1"/>
    <col min="13835" max="13835" width="12.140625" style="14" customWidth="1"/>
    <col min="13836" max="13836" width="13.42578125" style="14" customWidth="1"/>
    <col min="13837" max="13837" width="19.85546875" style="14" customWidth="1"/>
    <col min="13838" max="13838" width="9.28515625" style="14" customWidth="1"/>
    <col min="13839" max="13839" width="2.5703125" style="14" customWidth="1"/>
    <col min="13840" max="14080" width="9.140625" style="14"/>
    <col min="14081" max="14086" width="0" style="14" hidden="1" customWidth="1"/>
    <col min="14087" max="14087" width="22.5703125" style="14" customWidth="1"/>
    <col min="14088" max="14088" width="61" style="14" customWidth="1"/>
    <col min="14089" max="14089" width="17" style="14" customWidth="1"/>
    <col min="14090" max="14090" width="18" style="14" customWidth="1"/>
    <col min="14091" max="14091" width="12.140625" style="14" customWidth="1"/>
    <col min="14092" max="14092" width="13.42578125" style="14" customWidth="1"/>
    <col min="14093" max="14093" width="19.85546875" style="14" customWidth="1"/>
    <col min="14094" max="14094" width="9.28515625" style="14" customWidth="1"/>
    <col min="14095" max="14095" width="2.5703125" style="14" customWidth="1"/>
    <col min="14096" max="14336" width="9.140625" style="14"/>
    <col min="14337" max="14342" width="0" style="14" hidden="1" customWidth="1"/>
    <col min="14343" max="14343" width="22.5703125" style="14" customWidth="1"/>
    <col min="14344" max="14344" width="61" style="14" customWidth="1"/>
    <col min="14345" max="14345" width="17" style="14" customWidth="1"/>
    <col min="14346" max="14346" width="18" style="14" customWidth="1"/>
    <col min="14347" max="14347" width="12.140625" style="14" customWidth="1"/>
    <col min="14348" max="14348" width="13.42578125" style="14" customWidth="1"/>
    <col min="14349" max="14349" width="19.85546875" style="14" customWidth="1"/>
    <col min="14350" max="14350" width="9.28515625" style="14" customWidth="1"/>
    <col min="14351" max="14351" width="2.5703125" style="14" customWidth="1"/>
    <col min="14352" max="14592" width="9.140625" style="14"/>
    <col min="14593" max="14598" width="0" style="14" hidden="1" customWidth="1"/>
    <col min="14599" max="14599" width="22.5703125" style="14" customWidth="1"/>
    <col min="14600" max="14600" width="61" style="14" customWidth="1"/>
    <col min="14601" max="14601" width="17" style="14" customWidth="1"/>
    <col min="14602" max="14602" width="18" style="14" customWidth="1"/>
    <col min="14603" max="14603" width="12.140625" style="14" customWidth="1"/>
    <col min="14604" max="14604" width="13.42578125" style="14" customWidth="1"/>
    <col min="14605" max="14605" width="19.85546875" style="14" customWidth="1"/>
    <col min="14606" max="14606" width="9.28515625" style="14" customWidth="1"/>
    <col min="14607" max="14607" width="2.5703125" style="14" customWidth="1"/>
    <col min="14608" max="14848" width="9.140625" style="14"/>
    <col min="14849" max="14854" width="0" style="14" hidden="1" customWidth="1"/>
    <col min="14855" max="14855" width="22.5703125" style="14" customWidth="1"/>
    <col min="14856" max="14856" width="61" style="14" customWidth="1"/>
    <col min="14857" max="14857" width="17" style="14" customWidth="1"/>
    <col min="14858" max="14858" width="18" style="14" customWidth="1"/>
    <col min="14859" max="14859" width="12.140625" style="14" customWidth="1"/>
    <col min="14860" max="14860" width="13.42578125" style="14" customWidth="1"/>
    <col min="14861" max="14861" width="19.85546875" style="14" customWidth="1"/>
    <col min="14862" max="14862" width="9.28515625" style="14" customWidth="1"/>
    <col min="14863" max="14863" width="2.5703125" style="14" customWidth="1"/>
    <col min="14864" max="15104" width="9.140625" style="14"/>
    <col min="15105" max="15110" width="0" style="14" hidden="1" customWidth="1"/>
    <col min="15111" max="15111" width="22.5703125" style="14" customWidth="1"/>
    <col min="15112" max="15112" width="61" style="14" customWidth="1"/>
    <col min="15113" max="15113" width="17" style="14" customWidth="1"/>
    <col min="15114" max="15114" width="18" style="14" customWidth="1"/>
    <col min="15115" max="15115" width="12.140625" style="14" customWidth="1"/>
    <col min="15116" max="15116" width="13.42578125" style="14" customWidth="1"/>
    <col min="15117" max="15117" width="19.85546875" style="14" customWidth="1"/>
    <col min="15118" max="15118" width="9.28515625" style="14" customWidth="1"/>
    <col min="15119" max="15119" width="2.5703125" style="14" customWidth="1"/>
    <col min="15120" max="15360" width="9.140625" style="14"/>
    <col min="15361" max="15366" width="0" style="14" hidden="1" customWidth="1"/>
    <col min="15367" max="15367" width="22.5703125" style="14" customWidth="1"/>
    <col min="15368" max="15368" width="61" style="14" customWidth="1"/>
    <col min="15369" max="15369" width="17" style="14" customWidth="1"/>
    <col min="15370" max="15370" width="18" style="14" customWidth="1"/>
    <col min="15371" max="15371" width="12.140625" style="14" customWidth="1"/>
    <col min="15372" max="15372" width="13.42578125" style="14" customWidth="1"/>
    <col min="15373" max="15373" width="19.85546875" style="14" customWidth="1"/>
    <col min="15374" max="15374" width="9.28515625" style="14" customWidth="1"/>
    <col min="15375" max="15375" width="2.5703125" style="14" customWidth="1"/>
    <col min="15376" max="15616" width="9.140625" style="14"/>
    <col min="15617" max="15622" width="0" style="14" hidden="1" customWidth="1"/>
    <col min="15623" max="15623" width="22.5703125" style="14" customWidth="1"/>
    <col min="15624" max="15624" width="61" style="14" customWidth="1"/>
    <col min="15625" max="15625" width="17" style="14" customWidth="1"/>
    <col min="15626" max="15626" width="18" style="14" customWidth="1"/>
    <col min="15627" max="15627" width="12.140625" style="14" customWidth="1"/>
    <col min="15628" max="15628" width="13.42578125" style="14" customWidth="1"/>
    <col min="15629" max="15629" width="19.85546875" style="14" customWidth="1"/>
    <col min="15630" max="15630" width="9.28515625" style="14" customWidth="1"/>
    <col min="15631" max="15631" width="2.5703125" style="14" customWidth="1"/>
    <col min="15632" max="15872" width="9.140625" style="14"/>
    <col min="15873" max="15878" width="0" style="14" hidden="1" customWidth="1"/>
    <col min="15879" max="15879" width="22.5703125" style="14" customWidth="1"/>
    <col min="15880" max="15880" width="61" style="14" customWidth="1"/>
    <col min="15881" max="15881" width="17" style="14" customWidth="1"/>
    <col min="15882" max="15882" width="18" style="14" customWidth="1"/>
    <col min="15883" max="15883" width="12.140625" style="14" customWidth="1"/>
    <col min="15884" max="15884" width="13.42578125" style="14" customWidth="1"/>
    <col min="15885" max="15885" width="19.85546875" style="14" customWidth="1"/>
    <col min="15886" max="15886" width="9.28515625" style="14" customWidth="1"/>
    <col min="15887" max="15887" width="2.5703125" style="14" customWidth="1"/>
    <col min="15888" max="16128" width="9.140625" style="14"/>
    <col min="16129" max="16134" width="0" style="14" hidden="1" customWidth="1"/>
    <col min="16135" max="16135" width="22.5703125" style="14" customWidth="1"/>
    <col min="16136" max="16136" width="61" style="14" customWidth="1"/>
    <col min="16137" max="16137" width="17" style="14" customWidth="1"/>
    <col min="16138" max="16138" width="18" style="14" customWidth="1"/>
    <col min="16139" max="16139" width="12.140625" style="14" customWidth="1"/>
    <col min="16140" max="16140" width="13.42578125" style="14" customWidth="1"/>
    <col min="16141" max="16141" width="19.85546875" style="14" customWidth="1"/>
    <col min="16142" max="16142" width="9.28515625" style="14" customWidth="1"/>
    <col min="16143" max="16143" width="2.5703125" style="14" customWidth="1"/>
    <col min="16144" max="16384" width="9.140625" style="14"/>
  </cols>
  <sheetData>
    <row r="1" spans="1:15" ht="15.75" x14ac:dyDescent="0.2">
      <c r="I1" s="15"/>
      <c r="J1" s="167" t="s">
        <v>304</v>
      </c>
      <c r="K1" s="167"/>
    </row>
    <row r="2" spans="1:15" ht="15.75" x14ac:dyDescent="0.2">
      <c r="I2" s="15"/>
      <c r="J2" s="167" t="s">
        <v>7</v>
      </c>
      <c r="K2" s="167"/>
    </row>
    <row r="3" spans="1:15" ht="15.75" x14ac:dyDescent="0.2">
      <c r="I3" s="15"/>
      <c r="J3" s="167" t="s">
        <v>0</v>
      </c>
      <c r="K3" s="167"/>
    </row>
    <row r="4" spans="1:15" ht="16.5" customHeight="1" x14ac:dyDescent="0.2">
      <c r="I4" s="15"/>
      <c r="J4" s="167" t="s">
        <v>765</v>
      </c>
      <c r="K4" s="167"/>
    </row>
    <row r="5" spans="1:15" ht="123" customHeight="1" x14ac:dyDescent="0.2">
      <c r="I5" s="168" t="s">
        <v>305</v>
      </c>
      <c r="J5" s="168"/>
      <c r="K5" s="168"/>
    </row>
    <row r="6" spans="1:15" ht="20.25" customHeight="1" x14ac:dyDescent="0.2">
      <c r="A6" s="16"/>
      <c r="B6" s="16"/>
      <c r="C6" s="16"/>
      <c r="D6" s="16"/>
      <c r="E6" s="16"/>
      <c r="F6" s="16"/>
      <c r="G6" s="16"/>
      <c r="H6" s="166" t="s">
        <v>784</v>
      </c>
      <c r="I6" s="166"/>
      <c r="J6" s="169"/>
      <c r="K6" s="169"/>
      <c r="L6" s="17"/>
      <c r="M6" s="18"/>
      <c r="N6" s="18"/>
      <c r="O6" s="18"/>
    </row>
    <row r="7" spans="1:15" ht="12.75" customHeight="1" x14ac:dyDescent="0.2">
      <c r="A7" s="16"/>
      <c r="B7" s="16"/>
      <c r="C7" s="16"/>
      <c r="D7" s="16"/>
      <c r="E7" s="16"/>
      <c r="F7" s="16"/>
      <c r="G7" s="16"/>
      <c r="H7" s="170" t="s">
        <v>309</v>
      </c>
      <c r="I7" s="170"/>
      <c r="J7" s="171"/>
      <c r="K7" s="171"/>
      <c r="L7"/>
      <c r="M7" s="18"/>
      <c r="N7" s="18"/>
      <c r="O7" s="18"/>
    </row>
    <row r="8" spans="1:15" ht="15.95" customHeight="1" x14ac:dyDescent="0.2">
      <c r="A8" s="16"/>
      <c r="B8" s="16"/>
      <c r="C8" s="16"/>
      <c r="D8" s="16"/>
      <c r="E8" s="16"/>
      <c r="F8" s="16"/>
      <c r="G8" s="16"/>
      <c r="H8" s="170" t="s">
        <v>0</v>
      </c>
      <c r="I8" s="170"/>
      <c r="J8" s="171"/>
      <c r="K8" s="171"/>
      <c r="L8" s="17"/>
      <c r="M8" s="18"/>
      <c r="N8" s="18"/>
      <c r="O8" s="18"/>
    </row>
    <row r="9" spans="1:15" ht="14.25" customHeight="1" x14ac:dyDescent="0.2">
      <c r="A9" s="16"/>
      <c r="B9" s="16"/>
      <c r="C9" s="16"/>
      <c r="D9" s="16"/>
      <c r="E9" s="16"/>
      <c r="F9" s="16"/>
      <c r="G9" s="16"/>
      <c r="H9" s="170" t="s">
        <v>1</v>
      </c>
      <c r="I9" s="171"/>
      <c r="J9" s="171"/>
      <c r="K9" s="171"/>
      <c r="L9" s="17"/>
      <c r="M9" s="18"/>
      <c r="N9" s="18"/>
      <c r="O9" s="18"/>
    </row>
    <row r="10" spans="1:15" ht="15.95" customHeight="1" x14ac:dyDescent="0.2">
      <c r="A10" s="166" t="s">
        <v>310</v>
      </c>
      <c r="B10" s="166"/>
      <c r="C10" s="166"/>
      <c r="D10" s="166"/>
      <c r="E10" s="166"/>
      <c r="F10" s="166"/>
      <c r="G10" s="166"/>
      <c r="H10" s="166"/>
      <c r="I10" s="166"/>
      <c r="J10" s="166"/>
      <c r="K10" s="166"/>
      <c r="L10" s="17"/>
      <c r="M10" s="18"/>
      <c r="N10" s="18"/>
      <c r="O10" s="18"/>
    </row>
    <row r="11" spans="1:15" ht="15.95" customHeight="1" x14ac:dyDescent="0.2">
      <c r="A11" s="19"/>
      <c r="B11" s="19"/>
      <c r="C11" s="19"/>
      <c r="D11" s="19"/>
      <c r="E11" s="19"/>
      <c r="F11" s="19"/>
      <c r="G11" s="166" t="s">
        <v>2</v>
      </c>
      <c r="H11" s="166"/>
      <c r="I11" s="166"/>
      <c r="J11" s="166"/>
      <c r="K11" s="166"/>
      <c r="L11" s="17"/>
      <c r="M11" s="18"/>
      <c r="N11" s="18"/>
      <c r="O11" s="18"/>
    </row>
    <row r="12" spans="1:15" ht="15.95" customHeight="1" x14ac:dyDescent="0.2">
      <c r="A12" s="19"/>
      <c r="B12" s="19"/>
      <c r="C12" s="19"/>
      <c r="D12" s="19"/>
      <c r="E12" s="19"/>
      <c r="F12" s="19"/>
      <c r="G12" s="166" t="s">
        <v>3</v>
      </c>
      <c r="H12" s="166"/>
      <c r="I12" s="166"/>
      <c r="J12" s="166"/>
      <c r="K12" s="166"/>
      <c r="L12" s="17"/>
      <c r="M12" s="18"/>
      <c r="N12" s="18"/>
      <c r="O12" s="18"/>
    </row>
    <row r="13" spans="1:15" ht="15.95" customHeight="1" x14ac:dyDescent="0.2">
      <c r="A13" s="19"/>
      <c r="B13" s="19"/>
      <c r="C13" s="19"/>
      <c r="D13" s="19"/>
      <c r="E13" s="19"/>
      <c r="F13" s="19"/>
      <c r="G13" s="19"/>
      <c r="H13" s="19"/>
      <c r="I13" s="19"/>
      <c r="J13" s="19"/>
      <c r="K13" s="19"/>
      <c r="L13" s="17"/>
      <c r="M13" s="18"/>
      <c r="N13" s="18"/>
      <c r="O13" s="18"/>
    </row>
    <row r="14" spans="1:15" ht="31.5" customHeight="1" x14ac:dyDescent="0.2">
      <c r="A14" s="19"/>
      <c r="B14" s="19"/>
      <c r="C14" s="19"/>
      <c r="D14" s="19"/>
      <c r="E14" s="19"/>
      <c r="F14" s="19"/>
      <c r="G14" s="172" t="s">
        <v>620</v>
      </c>
      <c r="H14" s="173"/>
      <c r="I14" s="173"/>
      <c r="J14" s="173"/>
      <c r="K14" s="173"/>
      <c r="L14" s="17"/>
      <c r="M14" s="18"/>
      <c r="N14" s="18"/>
      <c r="O14" s="18"/>
    </row>
    <row r="15" spans="1:15" x14ac:dyDescent="0.2">
      <c r="A15" s="20"/>
      <c r="B15" s="20"/>
      <c r="C15" s="20"/>
      <c r="D15" s="20"/>
      <c r="E15" s="20"/>
      <c r="F15" s="20"/>
      <c r="G15" s="20"/>
      <c r="H15" s="20"/>
      <c r="I15" s="21"/>
      <c r="J15" s="21"/>
      <c r="K15" s="21" t="s">
        <v>311</v>
      </c>
      <c r="L15" s="20"/>
      <c r="M15" s="20"/>
      <c r="N15" s="20"/>
      <c r="O15" s="20"/>
    </row>
    <row r="16" spans="1:15" ht="24.75" customHeight="1" x14ac:dyDescent="0.2">
      <c r="A16" s="20"/>
      <c r="B16" s="20"/>
      <c r="C16" s="20"/>
      <c r="D16" s="20"/>
      <c r="E16" s="20"/>
      <c r="F16" s="20"/>
      <c r="G16" s="174" t="s">
        <v>312</v>
      </c>
      <c r="H16" s="174" t="s">
        <v>313</v>
      </c>
      <c r="I16" s="175" t="s">
        <v>314</v>
      </c>
      <c r="J16" s="175" t="s">
        <v>315</v>
      </c>
      <c r="K16" s="175" t="s">
        <v>316</v>
      </c>
      <c r="L16" s="20"/>
      <c r="M16" s="17"/>
      <c r="N16" s="20"/>
      <c r="O16" s="20"/>
    </row>
    <row r="17" spans="1:15" x14ac:dyDescent="0.2">
      <c r="A17" s="20"/>
      <c r="B17" s="20"/>
      <c r="C17" s="20"/>
      <c r="D17" s="20"/>
      <c r="E17" s="20"/>
      <c r="F17" s="20"/>
      <c r="G17" s="174"/>
      <c r="H17" s="174"/>
      <c r="I17" s="176"/>
      <c r="J17" s="176"/>
      <c r="K17" s="176"/>
      <c r="L17" s="20"/>
      <c r="M17" s="17"/>
      <c r="N17" s="20"/>
      <c r="O17" s="20"/>
    </row>
    <row r="18" spans="1:15" ht="26.25" customHeight="1" x14ac:dyDescent="0.2">
      <c r="A18" s="20"/>
      <c r="B18" s="20"/>
      <c r="C18" s="20"/>
      <c r="D18" s="20"/>
      <c r="E18" s="20"/>
      <c r="F18" s="20"/>
      <c r="G18" s="174"/>
      <c r="H18" s="174"/>
      <c r="I18" s="176"/>
      <c r="J18" s="176"/>
      <c r="K18" s="176"/>
      <c r="L18" s="20"/>
      <c r="M18" s="20"/>
      <c r="N18" s="20"/>
      <c r="O18" s="20"/>
    </row>
    <row r="19" spans="1:15" ht="25.5" customHeight="1" x14ac:dyDescent="0.2">
      <c r="A19" s="22"/>
      <c r="B19" s="22"/>
      <c r="C19" s="22"/>
      <c r="D19" s="22"/>
      <c r="E19" s="22"/>
      <c r="F19" s="22"/>
      <c r="G19" s="23" t="s">
        <v>317</v>
      </c>
      <c r="H19" s="24" t="s">
        <v>318</v>
      </c>
      <c r="I19" s="39">
        <f>I20+I27+I37+I45+I51+I68+I74+I80+I61+I114</f>
        <v>2461140</v>
      </c>
      <c r="J19" s="25">
        <f>J20+J27+J37+J45+J51+J68+J74+J80+J61</f>
        <v>0</v>
      </c>
      <c r="K19" s="25">
        <f>K20+K27+K37+K45+K51+K68+K74+K80+K61</f>
        <v>0</v>
      </c>
      <c r="L19" s="26"/>
      <c r="M19" s="26"/>
      <c r="N19" s="27"/>
      <c r="O19" s="17"/>
    </row>
    <row r="20" spans="1:15" ht="17.25" hidden="1" customHeight="1" x14ac:dyDescent="0.2">
      <c r="A20" s="22"/>
      <c r="B20" s="22"/>
      <c r="C20" s="22"/>
      <c r="D20" s="22"/>
      <c r="E20" s="22"/>
      <c r="F20" s="22"/>
      <c r="G20" s="23" t="s">
        <v>319</v>
      </c>
      <c r="H20" s="28" t="s">
        <v>320</v>
      </c>
      <c r="I20" s="25">
        <f>I21</f>
        <v>0</v>
      </c>
      <c r="J20" s="25">
        <f>J21</f>
        <v>0</v>
      </c>
      <c r="K20" s="25">
        <f>K21</f>
        <v>0</v>
      </c>
      <c r="L20" s="26"/>
      <c r="M20" s="26"/>
      <c r="N20" s="27"/>
      <c r="O20" s="17"/>
    </row>
    <row r="21" spans="1:15" ht="16.5" hidden="1" customHeight="1" x14ac:dyDescent="0.2">
      <c r="A21" s="22"/>
      <c r="B21" s="22"/>
      <c r="C21" s="22"/>
      <c r="D21" s="22"/>
      <c r="E21" s="22"/>
      <c r="F21" s="22"/>
      <c r="G21" s="23" t="s">
        <v>321</v>
      </c>
      <c r="H21" s="29" t="s">
        <v>322</v>
      </c>
      <c r="I21" s="25">
        <f>I22+I23+I24+I25+I26</f>
        <v>0</v>
      </c>
      <c r="J21" s="25">
        <f>J22+J23+J24+J25+J26</f>
        <v>0</v>
      </c>
      <c r="K21" s="25">
        <f>K22+K23+K24+K25+K26</f>
        <v>0</v>
      </c>
      <c r="L21" s="26"/>
      <c r="M21" s="26"/>
      <c r="N21" s="27"/>
      <c r="O21" s="17"/>
    </row>
    <row r="22" spans="1:15" ht="52.5" hidden="1" customHeight="1" x14ac:dyDescent="0.2">
      <c r="A22" s="22"/>
      <c r="B22" s="22"/>
      <c r="C22" s="22"/>
      <c r="D22" s="22"/>
      <c r="E22" s="22"/>
      <c r="F22" s="22"/>
      <c r="G22" s="30" t="s">
        <v>323</v>
      </c>
      <c r="H22" s="31" t="s">
        <v>324</v>
      </c>
      <c r="I22" s="32"/>
      <c r="J22" s="32"/>
      <c r="K22" s="32"/>
      <c r="L22" s="26"/>
      <c r="M22" s="26"/>
      <c r="N22" s="27"/>
      <c r="O22" s="17"/>
    </row>
    <row r="23" spans="1:15" ht="85.5" hidden="1" customHeight="1" x14ac:dyDescent="0.2">
      <c r="A23" s="22" t="s">
        <v>4</v>
      </c>
      <c r="B23" s="22" t="s">
        <v>317</v>
      </c>
      <c r="C23" s="22" t="s">
        <v>319</v>
      </c>
      <c r="D23" s="22" t="s">
        <v>325</v>
      </c>
      <c r="E23" s="22" t="s">
        <v>326</v>
      </c>
      <c r="F23" s="22" t="s">
        <v>327</v>
      </c>
      <c r="G23" s="30" t="s">
        <v>328</v>
      </c>
      <c r="H23" s="31" t="s">
        <v>329</v>
      </c>
      <c r="I23" s="32"/>
      <c r="J23" s="32"/>
      <c r="K23" s="32"/>
      <c r="L23" s="26"/>
      <c r="M23" s="26"/>
      <c r="N23" s="27"/>
      <c r="O23" s="17"/>
    </row>
    <row r="24" spans="1:15" ht="40.5" hidden="1" customHeight="1" x14ac:dyDescent="0.2">
      <c r="A24" s="22"/>
      <c r="B24" s="22"/>
      <c r="C24" s="22"/>
      <c r="D24" s="22"/>
      <c r="E24" s="22"/>
      <c r="F24" s="22"/>
      <c r="G24" s="30" t="s">
        <v>330</v>
      </c>
      <c r="H24" s="31" t="s">
        <v>331</v>
      </c>
      <c r="I24" s="32"/>
      <c r="J24" s="32"/>
      <c r="K24" s="32"/>
      <c r="L24" s="26"/>
      <c r="M24" s="26"/>
      <c r="N24" s="27"/>
      <c r="O24" s="17"/>
    </row>
    <row r="25" spans="1:15" ht="72" hidden="1" customHeight="1" x14ac:dyDescent="0.2">
      <c r="A25" s="22" t="s">
        <v>4</v>
      </c>
      <c r="B25" s="22" t="s">
        <v>317</v>
      </c>
      <c r="C25" s="22" t="s">
        <v>319</v>
      </c>
      <c r="D25" s="22" t="s">
        <v>321</v>
      </c>
      <c r="E25" s="22" t="s">
        <v>328</v>
      </c>
      <c r="F25" s="22" t="s">
        <v>328</v>
      </c>
      <c r="G25" s="33" t="s">
        <v>332</v>
      </c>
      <c r="H25" s="31" t="s">
        <v>333</v>
      </c>
      <c r="I25" s="32"/>
      <c r="J25" s="32"/>
      <c r="K25" s="32"/>
      <c r="L25" s="26"/>
      <c r="M25" s="26"/>
      <c r="N25" s="27"/>
      <c r="O25" s="17"/>
    </row>
    <row r="26" spans="1:15" ht="73.7" hidden="1" customHeight="1" x14ac:dyDescent="0.2">
      <c r="A26" s="22"/>
      <c r="B26" s="22"/>
      <c r="C26" s="22"/>
      <c r="D26" s="22"/>
      <c r="E26" s="22"/>
      <c r="F26" s="22"/>
      <c r="G26" s="33" t="s">
        <v>334</v>
      </c>
      <c r="H26" s="31" t="s">
        <v>335</v>
      </c>
      <c r="I26" s="32"/>
      <c r="J26" s="32"/>
      <c r="K26" s="32"/>
      <c r="L26" s="26"/>
      <c r="M26" s="26"/>
      <c r="N26" s="27"/>
      <c r="O26" s="17"/>
    </row>
    <row r="27" spans="1:15" ht="27.75" hidden="1" customHeight="1" x14ac:dyDescent="0.2">
      <c r="A27" s="22"/>
      <c r="B27" s="22"/>
      <c r="C27" s="22"/>
      <c r="D27" s="22"/>
      <c r="E27" s="22"/>
      <c r="F27" s="22"/>
      <c r="G27" s="34" t="s">
        <v>336</v>
      </c>
      <c r="H27" s="35" t="s">
        <v>337</v>
      </c>
      <c r="I27" s="25">
        <f>I28</f>
        <v>0</v>
      </c>
      <c r="J27" s="25">
        <f>J28</f>
        <v>0</v>
      </c>
      <c r="K27" s="25">
        <f>K28</f>
        <v>0</v>
      </c>
      <c r="L27" s="26"/>
      <c r="M27" s="26"/>
      <c r="N27" s="27"/>
      <c r="O27" s="17"/>
    </row>
    <row r="28" spans="1:15" ht="30" hidden="1" customHeight="1" x14ac:dyDescent="0.2">
      <c r="A28" s="22"/>
      <c r="B28" s="22"/>
      <c r="C28" s="22"/>
      <c r="D28" s="22"/>
      <c r="E28" s="22"/>
      <c r="F28" s="22"/>
      <c r="G28" s="36" t="s">
        <v>338</v>
      </c>
      <c r="H28" s="37" t="s">
        <v>339</v>
      </c>
      <c r="I28" s="32">
        <f>I29+I31+I33+I35</f>
        <v>0</v>
      </c>
      <c r="J28" s="32">
        <f>J29+J31+J33+J35</f>
        <v>0</v>
      </c>
      <c r="K28" s="32">
        <f>K29+K31+K33+K35</f>
        <v>0</v>
      </c>
      <c r="L28" s="26"/>
      <c r="M28" s="26"/>
      <c r="N28" s="27"/>
      <c r="O28" s="17"/>
    </row>
    <row r="29" spans="1:15" ht="49.5" hidden="1" customHeight="1" x14ac:dyDescent="0.2">
      <c r="A29" s="22"/>
      <c r="B29" s="22"/>
      <c r="C29" s="22"/>
      <c r="D29" s="22"/>
      <c r="E29" s="22"/>
      <c r="F29" s="22"/>
      <c r="G29" s="36" t="s">
        <v>340</v>
      </c>
      <c r="H29" s="37" t="s">
        <v>341</v>
      </c>
      <c r="I29" s="32">
        <f>I30</f>
        <v>0</v>
      </c>
      <c r="J29" s="32">
        <f>J30</f>
        <v>0</v>
      </c>
      <c r="K29" s="32">
        <f>K30</f>
        <v>0</v>
      </c>
      <c r="L29" s="26"/>
      <c r="M29" s="26"/>
      <c r="N29" s="27"/>
      <c r="O29" s="17"/>
    </row>
    <row r="30" spans="1:15" ht="77.45" hidden="1" customHeight="1" x14ac:dyDescent="0.2">
      <c r="A30" s="22"/>
      <c r="B30" s="22"/>
      <c r="C30" s="22"/>
      <c r="D30" s="22"/>
      <c r="E30" s="22"/>
      <c r="F30" s="22"/>
      <c r="G30" s="36" t="s">
        <v>342</v>
      </c>
      <c r="H30" s="37" t="s">
        <v>343</v>
      </c>
      <c r="I30" s="32"/>
      <c r="J30" s="32"/>
      <c r="K30" s="32"/>
      <c r="L30" s="26"/>
      <c r="M30" s="26"/>
      <c r="N30" s="27"/>
      <c r="O30" s="17"/>
    </row>
    <row r="31" spans="1:15" ht="63.75" hidden="1" customHeight="1" x14ac:dyDescent="0.2">
      <c r="A31" s="22"/>
      <c r="B31" s="22"/>
      <c r="C31" s="22"/>
      <c r="D31" s="22"/>
      <c r="E31" s="22"/>
      <c r="F31" s="22"/>
      <c r="G31" s="36" t="s">
        <v>344</v>
      </c>
      <c r="H31" s="37" t="s">
        <v>345</v>
      </c>
      <c r="I31" s="32">
        <f>I32</f>
        <v>0</v>
      </c>
      <c r="J31" s="32">
        <f>J32</f>
        <v>0</v>
      </c>
      <c r="K31" s="32">
        <f>K32</f>
        <v>0</v>
      </c>
      <c r="L31" s="26"/>
      <c r="M31" s="26"/>
      <c r="N31" s="27"/>
      <c r="O31" s="17"/>
    </row>
    <row r="32" spans="1:15" ht="84.75" hidden="1" customHeight="1" x14ac:dyDescent="0.2">
      <c r="A32" s="22"/>
      <c r="B32" s="22"/>
      <c r="C32" s="22"/>
      <c r="D32" s="22"/>
      <c r="E32" s="22"/>
      <c r="F32" s="22"/>
      <c r="G32" s="36" t="s">
        <v>346</v>
      </c>
      <c r="H32" s="37" t="s">
        <v>347</v>
      </c>
      <c r="I32" s="32"/>
      <c r="J32" s="32"/>
      <c r="K32" s="32"/>
      <c r="L32" s="26"/>
      <c r="M32" s="26"/>
      <c r="N32" s="27"/>
      <c r="O32" s="17"/>
    </row>
    <row r="33" spans="1:15" ht="49.5" hidden="1" customHeight="1" x14ac:dyDescent="0.2">
      <c r="A33" s="22"/>
      <c r="B33" s="22"/>
      <c r="C33" s="22"/>
      <c r="D33" s="22"/>
      <c r="E33" s="22"/>
      <c r="F33" s="22"/>
      <c r="G33" s="36" t="s">
        <v>348</v>
      </c>
      <c r="H33" s="37" t="s">
        <v>349</v>
      </c>
      <c r="I33" s="32">
        <f>I34</f>
        <v>0</v>
      </c>
      <c r="J33" s="32">
        <f>J34</f>
        <v>0</v>
      </c>
      <c r="K33" s="32">
        <f>K34</f>
        <v>0</v>
      </c>
      <c r="L33" s="26"/>
      <c r="M33" s="26"/>
      <c r="N33" s="27"/>
      <c r="O33" s="17"/>
    </row>
    <row r="34" spans="1:15" ht="81.75" hidden="1" customHeight="1" x14ac:dyDescent="0.2">
      <c r="A34" s="22"/>
      <c r="B34" s="22"/>
      <c r="C34" s="22"/>
      <c r="D34" s="22"/>
      <c r="E34" s="22"/>
      <c r="F34" s="22"/>
      <c r="G34" s="36" t="s">
        <v>350</v>
      </c>
      <c r="H34" s="37" t="s">
        <v>351</v>
      </c>
      <c r="I34" s="32"/>
      <c r="J34" s="32"/>
      <c r="K34" s="32"/>
      <c r="L34" s="26"/>
      <c r="M34" s="26"/>
      <c r="N34" s="27"/>
      <c r="O34" s="17"/>
    </row>
    <row r="35" spans="1:15" ht="52.5" hidden="1" customHeight="1" x14ac:dyDescent="0.2">
      <c r="A35" s="22"/>
      <c r="B35" s="22"/>
      <c r="C35" s="22"/>
      <c r="D35" s="22"/>
      <c r="E35" s="22"/>
      <c r="F35" s="22"/>
      <c r="G35" s="36" t="s">
        <v>352</v>
      </c>
      <c r="H35" s="37" t="s">
        <v>353</v>
      </c>
      <c r="I35" s="32">
        <f>I36</f>
        <v>0</v>
      </c>
      <c r="J35" s="32">
        <f>J36</f>
        <v>0</v>
      </c>
      <c r="K35" s="32">
        <f>K36</f>
        <v>0</v>
      </c>
      <c r="L35" s="26"/>
      <c r="M35" s="26"/>
      <c r="N35" s="27"/>
      <c r="O35" s="17"/>
    </row>
    <row r="36" spans="1:15" ht="77.45" hidden="1" customHeight="1" x14ac:dyDescent="0.2">
      <c r="A36" s="22"/>
      <c r="B36" s="22"/>
      <c r="C36" s="22"/>
      <c r="D36" s="22"/>
      <c r="E36" s="22"/>
      <c r="F36" s="22"/>
      <c r="G36" s="36" t="s">
        <v>354</v>
      </c>
      <c r="H36" s="37" t="s">
        <v>355</v>
      </c>
      <c r="I36" s="32"/>
      <c r="J36" s="32"/>
      <c r="K36" s="32"/>
      <c r="L36" s="26"/>
      <c r="M36" s="26"/>
      <c r="N36" s="27"/>
      <c r="O36" s="17"/>
    </row>
    <row r="37" spans="1:15" ht="18" customHeight="1" x14ac:dyDescent="0.2">
      <c r="A37" s="22"/>
      <c r="B37" s="22"/>
      <c r="C37" s="22"/>
      <c r="D37" s="22"/>
      <c r="E37" s="22"/>
      <c r="F37" s="22"/>
      <c r="G37" s="23" t="s">
        <v>356</v>
      </c>
      <c r="H37" s="38" t="s">
        <v>357</v>
      </c>
      <c r="I37" s="39">
        <f>I38+I41+I43</f>
        <v>-402891</v>
      </c>
      <c r="J37" s="39">
        <f>J38+J41+J43</f>
        <v>0</v>
      </c>
      <c r="K37" s="39">
        <f>K38+K41+K43</f>
        <v>0</v>
      </c>
      <c r="L37" s="26"/>
      <c r="M37" s="26"/>
      <c r="N37" s="27"/>
      <c r="O37" s="17"/>
    </row>
    <row r="38" spans="1:15" ht="27.2" hidden="1" customHeight="1" x14ac:dyDescent="0.2">
      <c r="A38" s="22"/>
      <c r="B38" s="22"/>
      <c r="C38" s="22"/>
      <c r="D38" s="22"/>
      <c r="E38" s="22"/>
      <c r="F38" s="22"/>
      <c r="G38" s="40" t="s">
        <v>358</v>
      </c>
      <c r="H38" s="41" t="s">
        <v>359</v>
      </c>
      <c r="I38" s="39">
        <f>I39+I40</f>
        <v>0</v>
      </c>
      <c r="J38" s="39">
        <f>J39+J40</f>
        <v>0</v>
      </c>
      <c r="K38" s="25"/>
      <c r="L38" s="26"/>
      <c r="M38" s="26"/>
      <c r="N38" s="27"/>
      <c r="O38" s="17"/>
    </row>
    <row r="39" spans="1:15" ht="27.2" hidden="1" customHeight="1" x14ac:dyDescent="0.2">
      <c r="A39" s="22"/>
      <c r="B39" s="22"/>
      <c r="C39" s="22"/>
      <c r="D39" s="22"/>
      <c r="E39" s="22"/>
      <c r="F39" s="22"/>
      <c r="G39" s="42" t="s">
        <v>360</v>
      </c>
      <c r="H39" s="31" t="s">
        <v>359</v>
      </c>
      <c r="I39" s="32"/>
      <c r="J39" s="32">
        <v>0</v>
      </c>
      <c r="K39" s="25"/>
      <c r="L39" s="26"/>
      <c r="M39" s="26"/>
      <c r="N39" s="27"/>
      <c r="O39" s="17"/>
    </row>
    <row r="40" spans="1:15" ht="39" hidden="1" customHeight="1" x14ac:dyDescent="0.2">
      <c r="A40" s="22"/>
      <c r="B40" s="22"/>
      <c r="C40" s="22"/>
      <c r="D40" s="22"/>
      <c r="E40" s="22"/>
      <c r="F40" s="22"/>
      <c r="G40" s="42" t="s">
        <v>361</v>
      </c>
      <c r="H40" s="31" t="s">
        <v>362</v>
      </c>
      <c r="I40" s="32"/>
      <c r="J40" s="32"/>
      <c r="K40" s="25"/>
      <c r="L40" s="26"/>
      <c r="M40" s="26"/>
      <c r="N40" s="27"/>
      <c r="O40" s="17"/>
    </row>
    <row r="41" spans="1:15" ht="20.25" hidden="1" customHeight="1" x14ac:dyDescent="0.2">
      <c r="A41" s="22"/>
      <c r="B41" s="22"/>
      <c r="C41" s="22"/>
      <c r="D41" s="22"/>
      <c r="E41" s="22"/>
      <c r="F41" s="22"/>
      <c r="G41" s="43" t="s">
        <v>363</v>
      </c>
      <c r="H41" s="29" t="s">
        <v>364</v>
      </c>
      <c r="I41" s="25">
        <f>I42</f>
        <v>0</v>
      </c>
      <c r="J41" s="25">
        <f>J42</f>
        <v>0</v>
      </c>
      <c r="K41" s="25">
        <f>K42</f>
        <v>0</v>
      </c>
      <c r="L41" s="26"/>
      <c r="M41" s="26"/>
      <c r="N41" s="27"/>
      <c r="O41" s="17"/>
    </row>
    <row r="42" spans="1:15" ht="20.25" hidden="1" customHeight="1" x14ac:dyDescent="0.2">
      <c r="A42" s="22"/>
      <c r="B42" s="22"/>
      <c r="C42" s="22"/>
      <c r="D42" s="22"/>
      <c r="E42" s="22"/>
      <c r="F42" s="22"/>
      <c r="G42" s="42" t="s">
        <v>365</v>
      </c>
      <c r="H42" s="31" t="s">
        <v>364</v>
      </c>
      <c r="I42" s="32"/>
      <c r="J42" s="32"/>
      <c r="K42" s="32"/>
      <c r="L42" s="26"/>
      <c r="M42" s="26"/>
      <c r="N42" s="27"/>
      <c r="O42" s="17"/>
    </row>
    <row r="43" spans="1:15" ht="30.75" customHeight="1" x14ac:dyDescent="0.2">
      <c r="A43" s="22"/>
      <c r="B43" s="22"/>
      <c r="C43" s="22"/>
      <c r="D43" s="22"/>
      <c r="E43" s="22"/>
      <c r="F43" s="22"/>
      <c r="G43" s="40" t="s">
        <v>366</v>
      </c>
      <c r="H43" s="41" t="s">
        <v>367</v>
      </c>
      <c r="I43" s="25">
        <f>I44</f>
        <v>-402891</v>
      </c>
      <c r="J43" s="25">
        <f>J44</f>
        <v>0</v>
      </c>
      <c r="K43" s="25">
        <f>K44</f>
        <v>0</v>
      </c>
      <c r="L43" s="26"/>
      <c r="M43" s="26"/>
      <c r="N43" s="27"/>
      <c r="O43" s="17"/>
    </row>
    <row r="44" spans="1:15" ht="33.950000000000003" customHeight="1" x14ac:dyDescent="0.2">
      <c r="A44" s="22"/>
      <c r="B44" s="22"/>
      <c r="C44" s="22"/>
      <c r="D44" s="22"/>
      <c r="E44" s="22"/>
      <c r="F44" s="22"/>
      <c r="G44" s="42" t="s">
        <v>368</v>
      </c>
      <c r="H44" s="31" t="s">
        <v>369</v>
      </c>
      <c r="I44" s="32">
        <v>-402891</v>
      </c>
      <c r="J44" s="32"/>
      <c r="K44" s="32"/>
      <c r="L44" s="26"/>
      <c r="M44" s="26"/>
      <c r="N44" s="27"/>
      <c r="O44" s="17"/>
    </row>
    <row r="45" spans="1:15" ht="18.75" hidden="1" customHeight="1" x14ac:dyDescent="0.2">
      <c r="A45" s="22" t="s">
        <v>4</v>
      </c>
      <c r="B45" s="22" t="s">
        <v>317</v>
      </c>
      <c r="C45" s="22" t="s">
        <v>336</v>
      </c>
      <c r="D45" s="22" t="s">
        <v>370</v>
      </c>
      <c r="E45" s="22" t="s">
        <v>371</v>
      </c>
      <c r="F45" s="22" t="s">
        <v>371</v>
      </c>
      <c r="G45" s="44" t="s">
        <v>372</v>
      </c>
      <c r="H45" s="24" t="s">
        <v>373</v>
      </c>
      <c r="I45" s="25">
        <f>I46+I49</f>
        <v>0</v>
      </c>
      <c r="J45" s="25">
        <f>J46+J49</f>
        <v>0</v>
      </c>
      <c r="K45" s="25">
        <f>K46+K49</f>
        <v>0</v>
      </c>
      <c r="L45" s="26"/>
      <c r="M45" s="26"/>
      <c r="N45" s="27"/>
      <c r="O45" s="17"/>
    </row>
    <row r="46" spans="1:15" ht="26.25" hidden="1" customHeight="1" x14ac:dyDescent="0.2">
      <c r="A46" s="22" t="s">
        <v>4</v>
      </c>
      <c r="B46" s="22" t="s">
        <v>317</v>
      </c>
      <c r="C46" s="22" t="s">
        <v>336</v>
      </c>
      <c r="D46" s="22" t="s">
        <v>370</v>
      </c>
      <c r="E46" s="22" t="s">
        <v>374</v>
      </c>
      <c r="F46" s="22" t="s">
        <v>374</v>
      </c>
      <c r="G46" s="42" t="s">
        <v>375</v>
      </c>
      <c r="H46" s="31" t="s">
        <v>376</v>
      </c>
      <c r="I46" s="32">
        <f>I47</f>
        <v>0</v>
      </c>
      <c r="J46" s="32">
        <f>J47</f>
        <v>0</v>
      </c>
      <c r="K46" s="32">
        <f>K47</f>
        <v>0</v>
      </c>
      <c r="L46" s="26"/>
      <c r="M46" s="26"/>
      <c r="N46" s="27"/>
      <c r="O46" s="17"/>
    </row>
    <row r="47" spans="1:15" ht="40.35" hidden="1" customHeight="1" x14ac:dyDescent="0.2">
      <c r="A47" s="22" t="s">
        <v>4</v>
      </c>
      <c r="B47" s="22" t="s">
        <v>317</v>
      </c>
      <c r="C47" s="22" t="s">
        <v>336</v>
      </c>
      <c r="D47" s="22" t="s">
        <v>370</v>
      </c>
      <c r="E47" s="22" t="s">
        <v>377</v>
      </c>
      <c r="F47" s="22" t="s">
        <v>377</v>
      </c>
      <c r="G47" s="42" t="s">
        <v>378</v>
      </c>
      <c r="H47" s="31" t="s">
        <v>379</v>
      </c>
      <c r="I47" s="32"/>
      <c r="J47" s="32"/>
      <c r="K47" s="32"/>
      <c r="L47" s="26"/>
      <c r="M47" s="26"/>
      <c r="N47" s="27"/>
      <c r="O47" s="17"/>
    </row>
    <row r="48" spans="1:15" ht="8.1" hidden="1" customHeight="1" x14ac:dyDescent="0.2">
      <c r="A48" s="22" t="s">
        <v>4</v>
      </c>
      <c r="B48" s="22" t="s">
        <v>317</v>
      </c>
      <c r="C48" s="22" t="s">
        <v>380</v>
      </c>
      <c r="D48" s="22" t="s">
        <v>381</v>
      </c>
      <c r="E48" s="22" t="s">
        <v>382</v>
      </c>
      <c r="F48" s="22" t="s">
        <v>382</v>
      </c>
      <c r="G48" s="42"/>
      <c r="H48" s="31"/>
      <c r="I48" s="32"/>
      <c r="J48" s="32"/>
      <c r="K48" s="25" t="e">
        <f>J48/I48*100</f>
        <v>#DIV/0!</v>
      </c>
      <c r="L48" s="26"/>
      <c r="M48" s="26"/>
      <c r="N48" s="27"/>
      <c r="O48" s="17"/>
    </row>
    <row r="49" spans="1:15" ht="30.75" hidden="1" customHeight="1" x14ac:dyDescent="0.2">
      <c r="A49" s="22"/>
      <c r="B49" s="22"/>
      <c r="C49" s="22"/>
      <c r="D49" s="22"/>
      <c r="E49" s="22"/>
      <c r="F49" s="22"/>
      <c r="G49" s="42" t="s">
        <v>383</v>
      </c>
      <c r="H49" s="31" t="s">
        <v>384</v>
      </c>
      <c r="I49" s="32">
        <f>I50</f>
        <v>0</v>
      </c>
      <c r="J49" s="32">
        <f>J50</f>
        <v>0</v>
      </c>
      <c r="K49" s="32">
        <f>K50</f>
        <v>0</v>
      </c>
      <c r="L49" s="26"/>
      <c r="M49" s="26"/>
      <c r="N49" s="27"/>
      <c r="O49" s="17"/>
    </row>
    <row r="50" spans="1:15" ht="27.2" hidden="1" customHeight="1" x14ac:dyDescent="0.2">
      <c r="A50" s="22"/>
      <c r="B50" s="22"/>
      <c r="C50" s="22"/>
      <c r="D50" s="22"/>
      <c r="E50" s="22"/>
      <c r="F50" s="22"/>
      <c r="G50" s="42" t="s">
        <v>385</v>
      </c>
      <c r="H50" s="31" t="s">
        <v>386</v>
      </c>
      <c r="I50" s="32"/>
      <c r="J50" s="32"/>
      <c r="K50" s="32"/>
      <c r="L50" s="26"/>
      <c r="M50" s="26"/>
      <c r="N50" s="27"/>
      <c r="O50" s="17"/>
    </row>
    <row r="51" spans="1:15" ht="38.25" customHeight="1" x14ac:dyDescent="0.2">
      <c r="A51" s="22" t="s">
        <v>4</v>
      </c>
      <c r="B51" s="22" t="s">
        <v>317</v>
      </c>
      <c r="C51" s="22" t="s">
        <v>380</v>
      </c>
      <c r="D51" s="22" t="s">
        <v>387</v>
      </c>
      <c r="E51" s="22" t="s">
        <v>388</v>
      </c>
      <c r="F51" s="22" t="s">
        <v>388</v>
      </c>
      <c r="G51" s="40" t="s">
        <v>389</v>
      </c>
      <c r="H51" s="41" t="s">
        <v>390</v>
      </c>
      <c r="I51" s="25">
        <f>I52+I58</f>
        <v>-778000</v>
      </c>
      <c r="J51" s="25">
        <f>J52+J58</f>
        <v>0</v>
      </c>
      <c r="K51" s="25">
        <f>K52+K58</f>
        <v>0</v>
      </c>
      <c r="L51" s="26"/>
      <c r="M51" s="26"/>
      <c r="N51" s="27"/>
      <c r="O51" s="17"/>
    </row>
    <row r="52" spans="1:15" ht="67.5" customHeight="1" x14ac:dyDescent="0.2">
      <c r="A52" s="22"/>
      <c r="B52" s="22"/>
      <c r="C52" s="22"/>
      <c r="D52" s="22"/>
      <c r="E52" s="22"/>
      <c r="F52" s="22"/>
      <c r="G52" s="40" t="s">
        <v>391</v>
      </c>
      <c r="H52" s="41" t="s">
        <v>392</v>
      </c>
      <c r="I52" s="25">
        <f>I57+I53</f>
        <v>-778000</v>
      </c>
      <c r="J52" s="25">
        <f>J57+J53</f>
        <v>0</v>
      </c>
      <c r="K52" s="25">
        <f>K57+K53</f>
        <v>0</v>
      </c>
      <c r="L52" s="26"/>
      <c r="M52" s="26"/>
      <c r="N52" s="27"/>
      <c r="O52" s="17"/>
    </row>
    <row r="53" spans="1:15" ht="60" customHeight="1" x14ac:dyDescent="0.2">
      <c r="A53" s="22" t="s">
        <v>4</v>
      </c>
      <c r="B53" s="22" t="s">
        <v>317</v>
      </c>
      <c r="C53" s="22" t="s">
        <v>393</v>
      </c>
      <c r="D53" s="22" t="s">
        <v>394</v>
      </c>
      <c r="E53" s="22" t="s">
        <v>395</v>
      </c>
      <c r="F53" s="22" t="s">
        <v>395</v>
      </c>
      <c r="G53" s="42" t="s">
        <v>396</v>
      </c>
      <c r="H53" s="31" t="s">
        <v>397</v>
      </c>
      <c r="I53" s="32">
        <f>I54+I55</f>
        <v>-778000</v>
      </c>
      <c r="J53" s="32">
        <f>J54+J55</f>
        <v>0</v>
      </c>
      <c r="K53" s="32">
        <f>K54+K55</f>
        <v>0</v>
      </c>
      <c r="L53" s="26"/>
      <c r="M53" s="26"/>
      <c r="N53" s="27"/>
      <c r="O53" s="17"/>
    </row>
    <row r="54" spans="1:15" ht="81.2" customHeight="1" x14ac:dyDescent="0.2">
      <c r="A54" s="22" t="s">
        <v>4</v>
      </c>
      <c r="B54" s="22" t="s">
        <v>317</v>
      </c>
      <c r="C54" s="22" t="s">
        <v>393</v>
      </c>
      <c r="D54" s="22" t="s">
        <v>394</v>
      </c>
      <c r="E54" s="22" t="s">
        <v>398</v>
      </c>
      <c r="F54" s="22" t="s">
        <v>398</v>
      </c>
      <c r="G54" s="45" t="s">
        <v>399</v>
      </c>
      <c r="H54" s="46" t="s">
        <v>400</v>
      </c>
      <c r="I54" s="47">
        <v>-778000</v>
      </c>
      <c r="J54" s="47"/>
      <c r="K54" s="47"/>
      <c r="L54" s="26"/>
      <c r="M54" s="26"/>
      <c r="N54" s="27"/>
      <c r="O54" s="17"/>
    </row>
    <row r="55" spans="1:15" ht="74.25" hidden="1" customHeight="1" x14ac:dyDescent="0.2">
      <c r="A55" s="22"/>
      <c r="B55" s="22"/>
      <c r="C55" s="22"/>
      <c r="D55" s="22"/>
      <c r="E55" s="22"/>
      <c r="F55" s="22"/>
      <c r="G55" s="45" t="s">
        <v>401</v>
      </c>
      <c r="H55" s="46" t="s">
        <v>402</v>
      </c>
      <c r="I55" s="47"/>
      <c r="J55" s="47"/>
      <c r="K55" s="47"/>
      <c r="L55" s="26"/>
      <c r="M55" s="26"/>
      <c r="N55" s="27"/>
      <c r="O55" s="17"/>
    </row>
    <row r="56" spans="1:15" ht="69" hidden="1" customHeight="1" x14ac:dyDescent="0.2">
      <c r="A56" s="22"/>
      <c r="B56" s="22"/>
      <c r="C56" s="22"/>
      <c r="D56" s="22"/>
      <c r="E56" s="22"/>
      <c r="F56" s="22"/>
      <c r="G56" s="48" t="s">
        <v>403</v>
      </c>
      <c r="H56" s="31" t="s">
        <v>404</v>
      </c>
      <c r="I56" s="32">
        <f>I57</f>
        <v>0</v>
      </c>
      <c r="J56" s="32">
        <f>J57</f>
        <v>0</v>
      </c>
      <c r="K56" s="32">
        <f>K57</f>
        <v>0</v>
      </c>
      <c r="L56" s="26"/>
      <c r="M56" s="26"/>
      <c r="N56" s="27"/>
      <c r="O56" s="17"/>
    </row>
    <row r="57" spans="1:15" ht="55.7" hidden="1" customHeight="1" x14ac:dyDescent="0.2">
      <c r="A57" s="22"/>
      <c r="B57" s="22"/>
      <c r="C57" s="22"/>
      <c r="D57" s="22"/>
      <c r="E57" s="22"/>
      <c r="F57" s="22"/>
      <c r="G57" s="45" t="s">
        <v>405</v>
      </c>
      <c r="H57" s="46" t="s">
        <v>406</v>
      </c>
      <c r="I57" s="47"/>
      <c r="J57" s="47"/>
      <c r="K57" s="47"/>
      <c r="L57" s="26"/>
      <c r="M57" s="26"/>
      <c r="N57" s="27"/>
      <c r="O57" s="17"/>
    </row>
    <row r="58" spans="1:15" ht="33" hidden="1" customHeight="1" x14ac:dyDescent="0.2">
      <c r="A58" s="22"/>
      <c r="B58" s="22"/>
      <c r="C58" s="22"/>
      <c r="D58" s="22"/>
      <c r="E58" s="22"/>
      <c r="F58" s="22"/>
      <c r="G58" s="40" t="s">
        <v>407</v>
      </c>
      <c r="H58" s="41" t="s">
        <v>408</v>
      </c>
      <c r="I58" s="25">
        <f t="shared" ref="I58:K59" si="0">I59</f>
        <v>0</v>
      </c>
      <c r="J58" s="25">
        <f t="shared" si="0"/>
        <v>0</v>
      </c>
      <c r="K58" s="25">
        <f t="shared" si="0"/>
        <v>0</v>
      </c>
      <c r="L58" s="26"/>
      <c r="M58" s="26"/>
      <c r="N58" s="27"/>
      <c r="O58" s="17"/>
    </row>
    <row r="59" spans="1:15" ht="41.45" hidden="1" customHeight="1" x14ac:dyDescent="0.2">
      <c r="A59" s="22" t="s">
        <v>4</v>
      </c>
      <c r="B59" s="22" t="s">
        <v>317</v>
      </c>
      <c r="C59" s="22" t="s">
        <v>393</v>
      </c>
      <c r="D59" s="22" t="s">
        <v>394</v>
      </c>
      <c r="E59" s="22" t="s">
        <v>395</v>
      </c>
      <c r="F59" s="22" t="s">
        <v>395</v>
      </c>
      <c r="G59" s="42" t="s">
        <v>409</v>
      </c>
      <c r="H59" s="31" t="s">
        <v>410</v>
      </c>
      <c r="I59" s="32">
        <f t="shared" si="0"/>
        <v>0</v>
      </c>
      <c r="J59" s="32">
        <f t="shared" si="0"/>
        <v>0</v>
      </c>
      <c r="K59" s="32">
        <f t="shared" si="0"/>
        <v>0</v>
      </c>
      <c r="L59" s="26"/>
      <c r="M59" s="26"/>
      <c r="N59" s="27"/>
      <c r="O59" s="17"/>
    </row>
    <row r="60" spans="1:15" ht="38.25" hidden="1" x14ac:dyDescent="0.2">
      <c r="A60" s="22" t="s">
        <v>4</v>
      </c>
      <c r="B60" s="22" t="s">
        <v>317</v>
      </c>
      <c r="C60" s="22" t="s">
        <v>393</v>
      </c>
      <c r="D60" s="22" t="s">
        <v>394</v>
      </c>
      <c r="E60" s="22" t="s">
        <v>398</v>
      </c>
      <c r="F60" s="22" t="s">
        <v>398</v>
      </c>
      <c r="G60" s="45" t="s">
        <v>411</v>
      </c>
      <c r="H60" s="46" t="s">
        <v>412</v>
      </c>
      <c r="I60" s="47"/>
      <c r="J60" s="47"/>
      <c r="K60" s="47"/>
      <c r="L60" s="26"/>
      <c r="M60" s="26"/>
      <c r="N60" s="27"/>
      <c r="O60" s="17"/>
    </row>
    <row r="61" spans="1:15" ht="36" hidden="1" customHeight="1" x14ac:dyDescent="0.2">
      <c r="A61" s="22" t="s">
        <v>4</v>
      </c>
      <c r="B61" s="22" t="s">
        <v>317</v>
      </c>
      <c r="C61" s="22" t="s">
        <v>372</v>
      </c>
      <c r="D61" s="22" t="s">
        <v>383</v>
      </c>
      <c r="E61" s="22" t="s">
        <v>413</v>
      </c>
      <c r="F61" s="22" t="s">
        <v>414</v>
      </c>
      <c r="G61" s="43" t="s">
        <v>415</v>
      </c>
      <c r="H61" s="29" t="s">
        <v>416</v>
      </c>
      <c r="I61" s="39">
        <f>I62</f>
        <v>0</v>
      </c>
      <c r="J61" s="39">
        <f>J62+J67</f>
        <v>0</v>
      </c>
      <c r="K61" s="39">
        <f>K62+K67</f>
        <v>0</v>
      </c>
      <c r="L61" s="26"/>
      <c r="M61" s="26"/>
      <c r="N61" s="27"/>
      <c r="O61" s="17"/>
    </row>
    <row r="62" spans="1:15" ht="20.25" hidden="1" customHeight="1" x14ac:dyDescent="0.2">
      <c r="A62" s="22" t="s">
        <v>4</v>
      </c>
      <c r="B62" s="22" t="s">
        <v>317</v>
      </c>
      <c r="C62" s="22" t="s">
        <v>372</v>
      </c>
      <c r="D62" s="22" t="s">
        <v>383</v>
      </c>
      <c r="E62" s="22" t="s">
        <v>417</v>
      </c>
      <c r="F62" s="22" t="s">
        <v>417</v>
      </c>
      <c r="G62" s="48" t="s">
        <v>418</v>
      </c>
      <c r="H62" s="31" t="s">
        <v>419</v>
      </c>
      <c r="I62" s="49">
        <f>I63+I64+I65</f>
        <v>0</v>
      </c>
      <c r="J62" s="49">
        <f>J63+J64+J65</f>
        <v>0</v>
      </c>
      <c r="K62" s="49">
        <f>K63+K64+K65</f>
        <v>0</v>
      </c>
      <c r="L62" s="26"/>
      <c r="M62" s="26"/>
      <c r="N62" s="27"/>
      <c r="O62" s="17"/>
    </row>
    <row r="63" spans="1:15" ht="30" hidden="1" customHeight="1" x14ac:dyDescent="0.2">
      <c r="A63" s="22"/>
      <c r="B63" s="22"/>
      <c r="C63" s="22"/>
      <c r="D63" s="22"/>
      <c r="E63" s="22"/>
      <c r="F63" s="22"/>
      <c r="G63" s="50" t="s">
        <v>420</v>
      </c>
      <c r="H63" s="46" t="s">
        <v>421</v>
      </c>
      <c r="I63" s="51"/>
      <c r="J63" s="51"/>
      <c r="K63" s="51"/>
      <c r="L63" s="26"/>
      <c r="M63" s="26"/>
      <c r="N63" s="27"/>
      <c r="O63" s="17"/>
    </row>
    <row r="64" spans="1:15" ht="22.5" hidden="1" customHeight="1" x14ac:dyDescent="0.2">
      <c r="A64" s="22"/>
      <c r="B64" s="22"/>
      <c r="C64" s="22"/>
      <c r="D64" s="22"/>
      <c r="E64" s="22"/>
      <c r="F64" s="22"/>
      <c r="G64" s="50" t="s">
        <v>422</v>
      </c>
      <c r="H64" s="46" t="s">
        <v>423</v>
      </c>
      <c r="I64" s="51"/>
      <c r="J64" s="51"/>
      <c r="K64" s="51"/>
      <c r="L64" s="26"/>
      <c r="M64" s="26"/>
      <c r="N64" s="27"/>
      <c r="O64" s="17"/>
    </row>
    <row r="65" spans="1:15" ht="18.75" hidden="1" customHeight="1" x14ac:dyDescent="0.2">
      <c r="A65" s="22"/>
      <c r="B65" s="22"/>
      <c r="C65" s="22"/>
      <c r="D65" s="22"/>
      <c r="E65" s="22"/>
      <c r="F65" s="22"/>
      <c r="G65" s="30" t="s">
        <v>424</v>
      </c>
      <c r="H65" s="31" t="s">
        <v>425</v>
      </c>
      <c r="I65" s="49">
        <f>I66</f>
        <v>0</v>
      </c>
      <c r="J65" s="49">
        <f>J66</f>
        <v>0</v>
      </c>
      <c r="K65" s="49">
        <f>K66</f>
        <v>0</v>
      </c>
      <c r="L65" s="26"/>
      <c r="M65" s="26"/>
      <c r="N65" s="27"/>
      <c r="O65" s="17"/>
    </row>
    <row r="66" spans="1:15" ht="15.95" hidden="1" customHeight="1" x14ac:dyDescent="0.2">
      <c r="A66" s="22"/>
      <c r="B66" s="22"/>
      <c r="C66" s="22"/>
      <c r="D66" s="22"/>
      <c r="E66" s="22"/>
      <c r="F66" s="22"/>
      <c r="G66" s="50" t="s">
        <v>426</v>
      </c>
      <c r="H66" s="46" t="s">
        <v>427</v>
      </c>
      <c r="I66" s="51"/>
      <c r="J66" s="51"/>
      <c r="K66" s="51"/>
      <c r="L66" s="26"/>
      <c r="M66" s="26"/>
      <c r="N66" s="27"/>
      <c r="O66" s="17"/>
    </row>
    <row r="67" spans="1:15" ht="37.700000000000003" hidden="1" customHeight="1" x14ac:dyDescent="0.2">
      <c r="A67" s="22"/>
      <c r="B67" s="22"/>
      <c r="C67" s="22"/>
      <c r="D67" s="22"/>
      <c r="E67" s="22"/>
      <c r="F67" s="22"/>
      <c r="G67" s="30" t="s">
        <v>428</v>
      </c>
      <c r="H67" s="46" t="s">
        <v>429</v>
      </c>
      <c r="I67" s="51"/>
      <c r="J67" s="51"/>
      <c r="K67" s="25"/>
      <c r="L67" s="26"/>
      <c r="M67" s="26"/>
      <c r="N67" s="27"/>
      <c r="O67" s="17"/>
    </row>
    <row r="68" spans="1:15" ht="27.75" hidden="1" customHeight="1" x14ac:dyDescent="0.2">
      <c r="A68" s="22" t="s">
        <v>4</v>
      </c>
      <c r="B68" s="22" t="s">
        <v>317</v>
      </c>
      <c r="C68" s="22" t="s">
        <v>372</v>
      </c>
      <c r="D68" s="22" t="s">
        <v>383</v>
      </c>
      <c r="E68" s="22" t="s">
        <v>413</v>
      </c>
      <c r="F68" s="22" t="s">
        <v>414</v>
      </c>
      <c r="G68" s="52" t="s">
        <v>430</v>
      </c>
      <c r="H68" s="53" t="s">
        <v>431</v>
      </c>
      <c r="I68" s="39"/>
      <c r="J68" s="39">
        <f>J69+J72</f>
        <v>0</v>
      </c>
      <c r="K68" s="25"/>
      <c r="L68" s="26"/>
      <c r="M68" s="26"/>
      <c r="N68" s="27"/>
      <c r="O68" s="17"/>
    </row>
    <row r="69" spans="1:15" ht="20.25" hidden="1" customHeight="1" x14ac:dyDescent="0.2">
      <c r="A69" s="22" t="s">
        <v>4</v>
      </c>
      <c r="B69" s="22" t="s">
        <v>317</v>
      </c>
      <c r="C69" s="22" t="s">
        <v>372</v>
      </c>
      <c r="D69" s="22" t="s">
        <v>383</v>
      </c>
      <c r="E69" s="22" t="s">
        <v>417</v>
      </c>
      <c r="F69" s="22" t="s">
        <v>417</v>
      </c>
      <c r="G69" s="54" t="s">
        <v>432</v>
      </c>
      <c r="H69" s="55" t="s">
        <v>433</v>
      </c>
      <c r="I69" s="49">
        <f t="shared" ref="I69:J70" si="1">I70</f>
        <v>0</v>
      </c>
      <c r="J69" s="49">
        <f t="shared" si="1"/>
        <v>0</v>
      </c>
      <c r="K69" s="25"/>
      <c r="L69" s="26"/>
      <c r="M69" s="26"/>
      <c r="N69" s="27"/>
      <c r="O69" s="17"/>
    </row>
    <row r="70" spans="1:15" ht="30" hidden="1" customHeight="1" x14ac:dyDescent="0.2">
      <c r="A70" s="22"/>
      <c r="B70" s="22"/>
      <c r="C70" s="22"/>
      <c r="D70" s="22"/>
      <c r="E70" s="22"/>
      <c r="F70" s="22"/>
      <c r="G70" s="54" t="s">
        <v>434</v>
      </c>
      <c r="H70" s="55" t="s">
        <v>435</v>
      </c>
      <c r="I70" s="51">
        <f t="shared" si="1"/>
        <v>0</v>
      </c>
      <c r="J70" s="49">
        <f t="shared" si="1"/>
        <v>0</v>
      </c>
      <c r="K70" s="25"/>
      <c r="L70" s="26"/>
      <c r="M70" s="26"/>
      <c r="N70" s="27"/>
      <c r="O70" s="17"/>
    </row>
    <row r="71" spans="1:15" ht="33" hidden="1" customHeight="1" x14ac:dyDescent="0.2">
      <c r="A71" s="22"/>
      <c r="B71" s="22"/>
      <c r="C71" s="22"/>
      <c r="D71" s="22"/>
      <c r="E71" s="22"/>
      <c r="F71" s="22"/>
      <c r="G71" s="56" t="s">
        <v>436</v>
      </c>
      <c r="H71" s="57" t="s">
        <v>437</v>
      </c>
      <c r="I71" s="51"/>
      <c r="J71" s="51"/>
      <c r="K71" s="25"/>
      <c r="L71" s="26"/>
      <c r="M71" s="26"/>
      <c r="N71" s="27"/>
      <c r="O71" s="17"/>
    </row>
    <row r="72" spans="1:15" ht="26.25" hidden="1" customHeight="1" x14ac:dyDescent="0.2">
      <c r="A72" s="22"/>
      <c r="B72" s="22"/>
      <c r="C72" s="22"/>
      <c r="D72" s="22"/>
      <c r="E72" s="22"/>
      <c r="F72" s="22"/>
      <c r="G72" s="54" t="s">
        <v>438</v>
      </c>
      <c r="H72" s="55" t="s">
        <v>439</v>
      </c>
      <c r="I72" s="51"/>
      <c r="J72" s="51">
        <f>J73</f>
        <v>0</v>
      </c>
      <c r="K72" s="25"/>
      <c r="L72" s="26"/>
      <c r="M72" s="26"/>
      <c r="N72" s="27"/>
      <c r="O72" s="17"/>
    </row>
    <row r="73" spans="1:15" ht="27.75" hidden="1" customHeight="1" x14ac:dyDescent="0.2">
      <c r="A73" s="22"/>
      <c r="B73" s="22"/>
      <c r="C73" s="22"/>
      <c r="D73" s="22"/>
      <c r="E73" s="22"/>
      <c r="F73" s="22"/>
      <c r="G73" s="54" t="s">
        <v>440</v>
      </c>
      <c r="H73" s="55" t="s">
        <v>441</v>
      </c>
      <c r="I73" s="51"/>
      <c r="J73" s="51"/>
      <c r="K73" s="25"/>
      <c r="L73" s="26"/>
      <c r="M73" s="26"/>
      <c r="N73" s="27"/>
      <c r="O73" s="17"/>
    </row>
    <row r="74" spans="1:15" ht="28.5" customHeight="1" x14ac:dyDescent="0.2">
      <c r="A74" s="22"/>
      <c r="B74" s="22"/>
      <c r="C74" s="22"/>
      <c r="D74" s="22"/>
      <c r="E74" s="22"/>
      <c r="F74" s="22"/>
      <c r="G74" s="134" t="s">
        <v>442</v>
      </c>
      <c r="H74" s="53" t="s">
        <v>443</v>
      </c>
      <c r="I74" s="39">
        <f>I76+I75</f>
        <v>3642031</v>
      </c>
      <c r="J74" s="39">
        <f>J76+J75</f>
        <v>0</v>
      </c>
      <c r="K74" s="39">
        <f>K76+K75</f>
        <v>0</v>
      </c>
      <c r="L74" s="26"/>
      <c r="M74" s="26"/>
      <c r="N74" s="27"/>
      <c r="O74" s="17"/>
    </row>
    <row r="75" spans="1:15" ht="41.45" hidden="1" customHeight="1" x14ac:dyDescent="0.2">
      <c r="A75" s="22"/>
      <c r="B75" s="22"/>
      <c r="C75" s="22"/>
      <c r="D75" s="22"/>
      <c r="E75" s="22"/>
      <c r="F75" s="22"/>
      <c r="G75" s="135" t="s">
        <v>444</v>
      </c>
      <c r="H75" s="55" t="s">
        <v>445</v>
      </c>
      <c r="I75" s="49"/>
      <c r="J75" s="58"/>
      <c r="K75" s="25"/>
      <c r="L75" s="26"/>
      <c r="M75" s="26"/>
      <c r="N75" s="27"/>
      <c r="O75" s="17"/>
    </row>
    <row r="76" spans="1:15" ht="30.75" customHeight="1" x14ac:dyDescent="0.2">
      <c r="A76" s="22"/>
      <c r="B76" s="22"/>
      <c r="C76" s="22"/>
      <c r="D76" s="22"/>
      <c r="E76" s="22"/>
      <c r="F76" s="22"/>
      <c r="G76" s="135" t="s">
        <v>446</v>
      </c>
      <c r="H76" s="55" t="s">
        <v>447</v>
      </c>
      <c r="I76" s="49">
        <f>I77</f>
        <v>3642031</v>
      </c>
      <c r="J76" s="49">
        <f>J77</f>
        <v>0</v>
      </c>
      <c r="K76" s="49">
        <f>K77</f>
        <v>0</v>
      </c>
      <c r="L76" s="26"/>
      <c r="M76" s="26"/>
      <c r="N76" s="27"/>
      <c r="O76" s="17"/>
    </row>
    <row r="77" spans="1:15" ht="30" customHeight="1" x14ac:dyDescent="0.2">
      <c r="A77" s="22"/>
      <c r="B77" s="22"/>
      <c r="C77" s="22"/>
      <c r="D77" s="22"/>
      <c r="E77" s="22"/>
      <c r="F77" s="22"/>
      <c r="G77" s="135" t="s">
        <v>448</v>
      </c>
      <c r="H77" s="55" t="s">
        <v>449</v>
      </c>
      <c r="I77" s="49">
        <f>I79+I78</f>
        <v>3642031</v>
      </c>
      <c r="J77" s="49">
        <f>J79+J78</f>
        <v>0</v>
      </c>
      <c r="K77" s="49">
        <f>K79+K78</f>
        <v>0</v>
      </c>
      <c r="L77" s="26"/>
      <c r="M77" s="26"/>
      <c r="N77" s="27"/>
      <c r="O77" s="17"/>
    </row>
    <row r="78" spans="1:15" ht="57" customHeight="1" x14ac:dyDescent="0.2">
      <c r="A78" s="22"/>
      <c r="B78" s="22"/>
      <c r="C78" s="22"/>
      <c r="D78" s="22"/>
      <c r="E78" s="22"/>
      <c r="F78" s="22"/>
      <c r="G78" s="136" t="s">
        <v>450</v>
      </c>
      <c r="H78" s="57" t="s">
        <v>451</v>
      </c>
      <c r="I78" s="126">
        <v>3642031</v>
      </c>
      <c r="J78" s="51"/>
      <c r="K78" s="51"/>
      <c r="L78" s="26"/>
      <c r="M78" s="26"/>
      <c r="N78" s="27"/>
      <c r="O78" s="17"/>
    </row>
    <row r="79" spans="1:15" ht="41.45" hidden="1" customHeight="1" x14ac:dyDescent="0.2">
      <c r="A79" s="22"/>
      <c r="B79" s="22"/>
      <c r="C79" s="22"/>
      <c r="D79" s="22"/>
      <c r="E79" s="22"/>
      <c r="F79" s="22"/>
      <c r="G79" s="136" t="s">
        <v>452</v>
      </c>
      <c r="H79" s="57" t="s">
        <v>453</v>
      </c>
      <c r="I79" s="51"/>
      <c r="J79" s="51"/>
      <c r="K79" s="51"/>
      <c r="L79" s="26"/>
      <c r="M79" s="26"/>
      <c r="N79" s="27"/>
      <c r="O79" s="17"/>
    </row>
    <row r="80" spans="1:15" ht="19.7" hidden="1" customHeight="1" x14ac:dyDescent="0.2">
      <c r="A80" s="22"/>
      <c r="B80" s="22"/>
      <c r="C80" s="22"/>
      <c r="D80" s="22"/>
      <c r="E80" s="22"/>
      <c r="F80" s="22"/>
      <c r="G80" s="59" t="s">
        <v>454</v>
      </c>
      <c r="H80" s="60" t="s">
        <v>455</v>
      </c>
      <c r="I80" s="39">
        <f>I81+I104+I107+I112+I102</f>
        <v>0</v>
      </c>
      <c r="J80" s="39">
        <f>J81+J104+J107+J112+J102</f>
        <v>0</v>
      </c>
      <c r="K80" s="39">
        <f>K81+K104+K107+K112+K102</f>
        <v>0</v>
      </c>
      <c r="L80" s="26"/>
      <c r="M80" s="26"/>
      <c r="N80" s="27"/>
      <c r="O80" s="17"/>
    </row>
    <row r="81" spans="1:15" ht="35.25" hidden="1" customHeight="1" x14ac:dyDescent="0.2">
      <c r="A81" s="22" t="s">
        <v>4</v>
      </c>
      <c r="B81" s="22" t="s">
        <v>317</v>
      </c>
      <c r="C81" s="22" t="s">
        <v>456</v>
      </c>
      <c r="D81" s="22" t="s">
        <v>457</v>
      </c>
      <c r="E81" s="22" t="s">
        <v>458</v>
      </c>
      <c r="F81" s="22" t="s">
        <v>459</v>
      </c>
      <c r="G81" s="42" t="s">
        <v>460</v>
      </c>
      <c r="H81" s="31" t="s">
        <v>461</v>
      </c>
      <c r="I81" s="39">
        <f>I82+I84+I86+I88+I90+I92+I94+I98+I100+I96+I102</f>
        <v>0</v>
      </c>
      <c r="J81" s="39">
        <f>J82+J84+J86+J88+J90+J92+J94+J98+J100+J96+J102</f>
        <v>0</v>
      </c>
      <c r="K81" s="39">
        <f>K82+K84+K86+K88+K90+K92+K94+K98+K100+K96+K102</f>
        <v>0</v>
      </c>
      <c r="L81" s="26"/>
      <c r="M81" s="26"/>
      <c r="N81" s="27"/>
      <c r="O81" s="17"/>
    </row>
    <row r="82" spans="1:15" ht="51" hidden="1" x14ac:dyDescent="0.2">
      <c r="A82" s="22" t="s">
        <v>4</v>
      </c>
      <c r="B82" s="22" t="s">
        <v>317</v>
      </c>
      <c r="C82" s="22" t="s">
        <v>456</v>
      </c>
      <c r="D82" s="22" t="s">
        <v>457</v>
      </c>
      <c r="E82" s="22" t="s">
        <v>458</v>
      </c>
      <c r="F82" s="22" t="s">
        <v>462</v>
      </c>
      <c r="G82" s="42" t="s">
        <v>463</v>
      </c>
      <c r="H82" s="31" t="s">
        <v>464</v>
      </c>
      <c r="I82" s="49">
        <f>I83</f>
        <v>0</v>
      </c>
      <c r="J82" s="49">
        <f>J83</f>
        <v>0</v>
      </c>
      <c r="K82" s="49">
        <f>K83</f>
        <v>0</v>
      </c>
      <c r="L82" s="26"/>
      <c r="M82" s="26"/>
      <c r="N82" s="27"/>
      <c r="O82" s="17"/>
    </row>
    <row r="83" spans="1:15" ht="63.75" hidden="1" x14ac:dyDescent="0.2">
      <c r="A83" s="22"/>
      <c r="B83" s="22"/>
      <c r="C83" s="22"/>
      <c r="D83" s="22"/>
      <c r="E83" s="22"/>
      <c r="F83" s="22"/>
      <c r="G83" s="45" t="s">
        <v>465</v>
      </c>
      <c r="H83" s="46" t="s">
        <v>466</v>
      </c>
      <c r="I83" s="51"/>
      <c r="J83" s="51"/>
      <c r="K83" s="51"/>
      <c r="L83" s="26"/>
      <c r="M83" s="26"/>
      <c r="N83" s="27"/>
      <c r="O83" s="17"/>
    </row>
    <row r="84" spans="1:15" ht="63.75" hidden="1" customHeight="1" x14ac:dyDescent="0.2">
      <c r="A84" s="22"/>
      <c r="B84" s="22"/>
      <c r="C84" s="22"/>
      <c r="D84" s="22"/>
      <c r="E84" s="22"/>
      <c r="F84" s="22"/>
      <c r="G84" s="42" t="s">
        <v>467</v>
      </c>
      <c r="H84" s="31" t="s">
        <v>468</v>
      </c>
      <c r="I84" s="49">
        <f>I85</f>
        <v>0</v>
      </c>
      <c r="J84" s="49">
        <f>J85</f>
        <v>0</v>
      </c>
      <c r="K84" s="49">
        <f>K85</f>
        <v>0</v>
      </c>
      <c r="L84" s="26"/>
      <c r="M84" s="26"/>
      <c r="N84" s="27"/>
      <c r="O84" s="17"/>
    </row>
    <row r="85" spans="1:15" s="63" customFormat="1" ht="89.25" hidden="1" x14ac:dyDescent="0.2">
      <c r="A85" s="61" t="s">
        <v>4</v>
      </c>
      <c r="B85" s="61" t="s">
        <v>317</v>
      </c>
      <c r="C85" s="61" t="s">
        <v>456</v>
      </c>
      <c r="D85" s="61" t="s">
        <v>457</v>
      </c>
      <c r="E85" s="61" t="s">
        <v>458</v>
      </c>
      <c r="F85" s="61" t="s">
        <v>462</v>
      </c>
      <c r="G85" s="45" t="s">
        <v>469</v>
      </c>
      <c r="H85" s="46" t="s">
        <v>470</v>
      </c>
      <c r="I85" s="62"/>
      <c r="J85" s="62"/>
      <c r="K85" s="62"/>
    </row>
    <row r="86" spans="1:15" s="63" customFormat="1" ht="51" hidden="1" x14ac:dyDescent="0.2">
      <c r="A86" s="61"/>
      <c r="B86" s="61"/>
      <c r="C86" s="61"/>
      <c r="D86" s="61"/>
      <c r="E86" s="61"/>
      <c r="F86" s="61"/>
      <c r="G86" s="42" t="s">
        <v>471</v>
      </c>
      <c r="H86" s="31" t="s">
        <v>472</v>
      </c>
      <c r="I86" s="64">
        <f>I87</f>
        <v>0</v>
      </c>
      <c r="J86" s="64">
        <f>J87</f>
        <v>0</v>
      </c>
      <c r="K86" s="64">
        <f>K87</f>
        <v>0</v>
      </c>
    </row>
    <row r="87" spans="1:15" ht="63.75" hidden="1" x14ac:dyDescent="0.2">
      <c r="A87" s="22"/>
      <c r="B87" s="22"/>
      <c r="C87" s="22"/>
      <c r="D87" s="22"/>
      <c r="E87" s="22"/>
      <c r="F87" s="22"/>
      <c r="G87" s="45" t="s">
        <v>473</v>
      </c>
      <c r="H87" s="46" t="s">
        <v>474</v>
      </c>
      <c r="I87" s="51"/>
      <c r="J87" s="51"/>
      <c r="K87" s="51"/>
      <c r="L87" s="26"/>
      <c r="M87" s="26"/>
      <c r="N87" s="27"/>
      <c r="O87" s="17"/>
    </row>
    <row r="88" spans="1:15" ht="57" hidden="1" customHeight="1" x14ac:dyDescent="0.2">
      <c r="A88" s="22"/>
      <c r="B88" s="22"/>
      <c r="C88" s="22"/>
      <c r="D88" s="22"/>
      <c r="E88" s="22"/>
      <c r="F88" s="22"/>
      <c r="G88" s="42" t="s">
        <v>475</v>
      </c>
      <c r="H88" s="31" t="s">
        <v>476</v>
      </c>
      <c r="I88" s="51">
        <f>I89</f>
        <v>0</v>
      </c>
      <c r="J88" s="51">
        <f>J89</f>
        <v>0</v>
      </c>
      <c r="K88" s="51">
        <f>K89</f>
        <v>0</v>
      </c>
      <c r="L88" s="26"/>
      <c r="M88" s="26"/>
      <c r="N88" s="27"/>
      <c r="O88" s="17"/>
    </row>
    <row r="89" spans="1:15" ht="69.95" hidden="1" customHeight="1" x14ac:dyDescent="0.2">
      <c r="A89" s="22"/>
      <c r="B89" s="22"/>
      <c r="C89" s="22"/>
      <c r="D89" s="22"/>
      <c r="E89" s="22"/>
      <c r="F89" s="22"/>
      <c r="G89" s="45" t="s">
        <v>477</v>
      </c>
      <c r="H89" s="46" t="s">
        <v>478</v>
      </c>
      <c r="I89" s="51"/>
      <c r="J89" s="51"/>
      <c r="K89" s="51"/>
      <c r="L89" s="26"/>
      <c r="M89" s="26"/>
      <c r="N89" s="27"/>
      <c r="O89" s="17"/>
    </row>
    <row r="90" spans="1:15" ht="58.5" hidden="1" customHeight="1" x14ac:dyDescent="0.2">
      <c r="A90" s="22"/>
      <c r="B90" s="22"/>
      <c r="C90" s="22"/>
      <c r="D90" s="22"/>
      <c r="E90" s="22"/>
      <c r="F90" s="22"/>
      <c r="G90" s="42" t="s">
        <v>479</v>
      </c>
      <c r="H90" s="31" t="s">
        <v>480</v>
      </c>
      <c r="I90" s="49">
        <f>I91</f>
        <v>0</v>
      </c>
      <c r="J90" s="49">
        <f>J91</f>
        <v>0</v>
      </c>
      <c r="K90" s="49">
        <f>K91</f>
        <v>0</v>
      </c>
      <c r="L90" s="26"/>
      <c r="M90" s="26"/>
      <c r="N90" s="27"/>
      <c r="O90" s="17"/>
    </row>
    <row r="91" spans="1:15" ht="83.25" hidden="1" customHeight="1" x14ac:dyDescent="0.2">
      <c r="A91" s="22"/>
      <c r="B91" s="22"/>
      <c r="C91" s="22"/>
      <c r="D91" s="22"/>
      <c r="E91" s="22"/>
      <c r="F91" s="22"/>
      <c r="G91" s="45" t="s">
        <v>481</v>
      </c>
      <c r="H91" s="46" t="s">
        <v>482</v>
      </c>
      <c r="I91" s="51"/>
      <c r="J91" s="51"/>
      <c r="K91" s="51"/>
      <c r="L91" s="26"/>
      <c r="M91" s="26"/>
      <c r="N91" s="27"/>
      <c r="O91" s="17"/>
    </row>
    <row r="92" spans="1:15" ht="56.25" hidden="1" customHeight="1" x14ac:dyDescent="0.2">
      <c r="A92" s="22"/>
      <c r="B92" s="22"/>
      <c r="C92" s="22"/>
      <c r="D92" s="22"/>
      <c r="E92" s="22"/>
      <c r="F92" s="22"/>
      <c r="G92" s="42" t="s">
        <v>483</v>
      </c>
      <c r="H92" s="31" t="s">
        <v>484</v>
      </c>
      <c r="I92" s="49">
        <f>I93</f>
        <v>0</v>
      </c>
      <c r="J92" s="49">
        <f>J93</f>
        <v>0</v>
      </c>
      <c r="K92" s="49">
        <f>K93</f>
        <v>0</v>
      </c>
      <c r="L92" s="26"/>
      <c r="M92" s="26"/>
      <c r="N92" s="27"/>
      <c r="O92" s="17"/>
    </row>
    <row r="93" spans="1:15" ht="66" hidden="1" customHeight="1" x14ac:dyDescent="0.2">
      <c r="A93" s="22"/>
      <c r="B93" s="22"/>
      <c r="C93" s="22"/>
      <c r="D93" s="22"/>
      <c r="E93" s="22"/>
      <c r="F93" s="22"/>
      <c r="G93" s="45" t="s">
        <v>485</v>
      </c>
      <c r="H93" s="46" t="s">
        <v>486</v>
      </c>
      <c r="I93" s="51"/>
      <c r="J93" s="51"/>
      <c r="K93" s="51"/>
      <c r="L93" s="26"/>
      <c r="M93" s="26"/>
      <c r="N93" s="27"/>
      <c r="O93" s="17"/>
    </row>
    <row r="94" spans="1:15" ht="54" hidden="1" customHeight="1" x14ac:dyDescent="0.2">
      <c r="A94" s="22"/>
      <c r="B94" s="22"/>
      <c r="C94" s="22"/>
      <c r="D94" s="22"/>
      <c r="E94" s="22"/>
      <c r="F94" s="22"/>
      <c r="G94" s="42" t="s">
        <v>487</v>
      </c>
      <c r="H94" s="31" t="s">
        <v>488</v>
      </c>
      <c r="I94" s="49">
        <f>I95</f>
        <v>0</v>
      </c>
      <c r="J94" s="49">
        <f>J95</f>
        <v>0</v>
      </c>
      <c r="K94" s="49">
        <f>K95</f>
        <v>0</v>
      </c>
      <c r="L94" s="26"/>
      <c r="M94" s="26"/>
      <c r="N94" s="27"/>
      <c r="O94" s="17"/>
    </row>
    <row r="95" spans="1:15" ht="66" hidden="1" customHeight="1" x14ac:dyDescent="0.2">
      <c r="A95" s="22"/>
      <c r="B95" s="22"/>
      <c r="C95" s="22"/>
      <c r="D95" s="22"/>
      <c r="E95" s="22"/>
      <c r="F95" s="22"/>
      <c r="G95" s="45" t="s">
        <v>489</v>
      </c>
      <c r="H95" s="46" t="s">
        <v>490</v>
      </c>
      <c r="I95" s="51"/>
      <c r="J95" s="51"/>
      <c r="K95" s="51"/>
      <c r="L95" s="26"/>
      <c r="M95" s="26"/>
      <c r="N95" s="27"/>
      <c r="O95" s="17"/>
    </row>
    <row r="96" spans="1:15" ht="78" hidden="1" customHeight="1" x14ac:dyDescent="0.2">
      <c r="A96" s="22"/>
      <c r="B96" s="22"/>
      <c r="C96" s="22"/>
      <c r="D96" s="22"/>
      <c r="E96" s="22"/>
      <c r="F96" s="22"/>
      <c r="G96" s="42" t="s">
        <v>491</v>
      </c>
      <c r="H96" s="31" t="s">
        <v>492</v>
      </c>
      <c r="I96" s="49">
        <f>I97</f>
        <v>0</v>
      </c>
      <c r="J96" s="49">
        <f>J97</f>
        <v>0</v>
      </c>
      <c r="K96" s="49">
        <f>K97</f>
        <v>0</v>
      </c>
      <c r="L96" s="26"/>
      <c r="M96" s="26"/>
      <c r="N96" s="27"/>
      <c r="O96" s="17"/>
    </row>
    <row r="97" spans="1:15" ht="94.5" hidden="1" customHeight="1" x14ac:dyDescent="0.2">
      <c r="A97" s="22"/>
      <c r="B97" s="22"/>
      <c r="C97" s="22"/>
      <c r="D97" s="22"/>
      <c r="E97" s="22"/>
      <c r="F97" s="22"/>
      <c r="G97" s="45" t="s">
        <v>493</v>
      </c>
      <c r="H97" s="46" t="s">
        <v>494</v>
      </c>
      <c r="I97" s="51"/>
      <c r="J97" s="51"/>
      <c r="K97" s="51"/>
      <c r="L97" s="26"/>
      <c r="M97" s="26"/>
      <c r="N97" s="27"/>
      <c r="O97" s="17"/>
    </row>
    <row r="98" spans="1:15" ht="49.5" hidden="1" customHeight="1" x14ac:dyDescent="0.2">
      <c r="A98" s="22"/>
      <c r="B98" s="22"/>
      <c r="C98" s="22"/>
      <c r="D98" s="22"/>
      <c r="E98" s="22"/>
      <c r="F98" s="22"/>
      <c r="G98" s="42" t="s">
        <v>495</v>
      </c>
      <c r="H98" s="31" t="s">
        <v>496</v>
      </c>
      <c r="I98" s="49">
        <f>I99</f>
        <v>0</v>
      </c>
      <c r="J98" s="49">
        <f>J99</f>
        <v>0</v>
      </c>
      <c r="K98" s="49">
        <f>K99</f>
        <v>0</v>
      </c>
      <c r="L98" s="26"/>
      <c r="M98" s="26"/>
      <c r="N98" s="27"/>
      <c r="O98" s="17"/>
    </row>
    <row r="99" spans="1:15" ht="69" hidden="1" customHeight="1" x14ac:dyDescent="0.2">
      <c r="A99" s="22"/>
      <c r="B99" s="22"/>
      <c r="C99" s="22"/>
      <c r="D99" s="22"/>
      <c r="E99" s="22"/>
      <c r="F99" s="22"/>
      <c r="G99" s="45" t="s">
        <v>497</v>
      </c>
      <c r="H99" s="46" t="s">
        <v>498</v>
      </c>
      <c r="I99" s="51"/>
      <c r="J99" s="51"/>
      <c r="K99" s="51"/>
      <c r="L99" s="26"/>
      <c r="M99" s="26"/>
      <c r="N99" s="27"/>
      <c r="O99" s="17"/>
    </row>
    <row r="100" spans="1:15" ht="51" hidden="1" customHeight="1" x14ac:dyDescent="0.2">
      <c r="A100" s="22"/>
      <c r="B100" s="22"/>
      <c r="C100" s="22"/>
      <c r="D100" s="22"/>
      <c r="E100" s="22"/>
      <c r="F100" s="22"/>
      <c r="G100" s="42" t="s">
        <v>499</v>
      </c>
      <c r="H100" s="31" t="s">
        <v>500</v>
      </c>
      <c r="I100" s="49">
        <f>I101</f>
        <v>0</v>
      </c>
      <c r="J100" s="49">
        <f>J101</f>
        <v>0</v>
      </c>
      <c r="K100" s="49">
        <f>K101</f>
        <v>0</v>
      </c>
      <c r="L100" s="26"/>
      <c r="M100" s="26"/>
      <c r="N100" s="27"/>
      <c r="O100" s="17"/>
    </row>
    <row r="101" spans="1:15" ht="76.5" hidden="1" x14ac:dyDescent="0.2">
      <c r="A101" s="22"/>
      <c r="B101" s="22"/>
      <c r="C101" s="22"/>
      <c r="D101" s="22"/>
      <c r="E101" s="22"/>
      <c r="F101" s="22"/>
      <c r="G101" s="45" t="s">
        <v>501</v>
      </c>
      <c r="H101" s="46" t="s">
        <v>502</v>
      </c>
      <c r="I101" s="51"/>
      <c r="J101" s="51"/>
      <c r="K101" s="51"/>
      <c r="L101" s="26"/>
      <c r="M101" s="26"/>
      <c r="N101" s="27"/>
      <c r="O101" s="17"/>
    </row>
    <row r="102" spans="1:15" ht="90" hidden="1" customHeight="1" x14ac:dyDescent="0.2">
      <c r="A102" s="22"/>
      <c r="B102" s="22"/>
      <c r="C102" s="22"/>
      <c r="D102" s="22"/>
      <c r="E102" s="22"/>
      <c r="F102" s="22"/>
      <c r="G102" s="42" t="s">
        <v>503</v>
      </c>
      <c r="H102" s="31" t="s">
        <v>504</v>
      </c>
      <c r="I102" s="49">
        <f>I103</f>
        <v>0</v>
      </c>
      <c r="J102" s="49">
        <f>J103</f>
        <v>0</v>
      </c>
      <c r="K102" s="49">
        <f>K103</f>
        <v>0</v>
      </c>
      <c r="L102" s="26"/>
      <c r="M102" s="26"/>
      <c r="N102" s="27"/>
      <c r="O102" s="17"/>
    </row>
    <row r="103" spans="1:15" ht="116.25" hidden="1" customHeight="1" x14ac:dyDescent="0.2">
      <c r="A103" s="22"/>
      <c r="B103" s="22"/>
      <c r="C103" s="22"/>
      <c r="D103" s="22"/>
      <c r="E103" s="22"/>
      <c r="F103" s="22"/>
      <c r="G103" s="45" t="s">
        <v>505</v>
      </c>
      <c r="H103" s="46" t="s">
        <v>506</v>
      </c>
      <c r="I103" s="51"/>
      <c r="J103" s="51"/>
      <c r="K103" s="47"/>
      <c r="L103" s="26"/>
      <c r="M103" s="26"/>
      <c r="N103" s="27"/>
      <c r="O103" s="17"/>
    </row>
    <row r="104" spans="1:15" ht="89.25" hidden="1" x14ac:dyDescent="0.2">
      <c r="A104" s="22"/>
      <c r="B104" s="22"/>
      <c r="C104" s="22"/>
      <c r="D104" s="22"/>
      <c r="E104" s="22"/>
      <c r="F104" s="22"/>
      <c r="G104" s="40" t="s">
        <v>507</v>
      </c>
      <c r="H104" s="41" t="s">
        <v>508</v>
      </c>
      <c r="I104" s="39">
        <f t="shared" ref="I104:K105" si="2">I105</f>
        <v>0</v>
      </c>
      <c r="J104" s="39">
        <f t="shared" si="2"/>
        <v>0</v>
      </c>
      <c r="K104" s="39">
        <f t="shared" si="2"/>
        <v>0</v>
      </c>
      <c r="L104" s="26"/>
      <c r="M104" s="26"/>
      <c r="N104" s="27"/>
      <c r="O104" s="17"/>
    </row>
    <row r="105" spans="1:15" ht="71.25" hidden="1" customHeight="1" x14ac:dyDescent="0.2">
      <c r="A105" s="22"/>
      <c r="B105" s="22"/>
      <c r="C105" s="22"/>
      <c r="D105" s="22"/>
      <c r="E105" s="22"/>
      <c r="F105" s="22"/>
      <c r="G105" s="42" t="s">
        <v>509</v>
      </c>
      <c r="H105" s="31" t="s">
        <v>510</v>
      </c>
      <c r="I105" s="49">
        <f t="shared" si="2"/>
        <v>0</v>
      </c>
      <c r="J105" s="49">
        <f t="shared" si="2"/>
        <v>0</v>
      </c>
      <c r="K105" s="49">
        <f t="shared" si="2"/>
        <v>0</v>
      </c>
      <c r="L105" s="26"/>
      <c r="M105" s="26"/>
      <c r="N105" s="27"/>
      <c r="O105" s="17"/>
    </row>
    <row r="106" spans="1:15" ht="63.75" hidden="1" x14ac:dyDescent="0.2">
      <c r="A106" s="22"/>
      <c r="B106" s="22"/>
      <c r="C106" s="22"/>
      <c r="D106" s="22"/>
      <c r="E106" s="22"/>
      <c r="F106" s="22"/>
      <c r="G106" s="45" t="s">
        <v>511</v>
      </c>
      <c r="H106" s="46" t="s">
        <v>512</v>
      </c>
      <c r="I106" s="51"/>
      <c r="J106" s="51"/>
      <c r="K106" s="51"/>
      <c r="L106" s="26"/>
      <c r="M106" s="26"/>
      <c r="N106" s="27"/>
      <c r="O106" s="17"/>
    </row>
    <row r="107" spans="1:15" ht="24" hidden="1" customHeight="1" x14ac:dyDescent="0.2">
      <c r="A107" s="22"/>
      <c r="B107" s="22"/>
      <c r="C107" s="22"/>
      <c r="D107" s="22"/>
      <c r="E107" s="22"/>
      <c r="F107" s="22"/>
      <c r="G107" s="40" t="s">
        <v>513</v>
      </c>
      <c r="H107" s="41" t="s">
        <v>514</v>
      </c>
      <c r="I107" s="51">
        <f>I109+I108</f>
        <v>0</v>
      </c>
      <c r="J107" s="51">
        <f>J109</f>
        <v>0</v>
      </c>
      <c r="K107" s="25"/>
      <c r="L107" s="26"/>
      <c r="M107" s="26"/>
      <c r="N107" s="27"/>
      <c r="O107" s="17"/>
    </row>
    <row r="108" spans="1:15" ht="40.5" hidden="1" customHeight="1" x14ac:dyDescent="0.2">
      <c r="A108" s="22"/>
      <c r="B108" s="22"/>
      <c r="C108" s="22"/>
      <c r="D108" s="22"/>
      <c r="E108" s="22"/>
      <c r="F108" s="22"/>
      <c r="G108" s="74" t="s">
        <v>777</v>
      </c>
      <c r="H108" s="75" t="s">
        <v>778</v>
      </c>
      <c r="I108" s="51"/>
      <c r="J108" s="51"/>
      <c r="K108" s="25"/>
      <c r="L108" s="26"/>
      <c r="M108" s="26"/>
      <c r="N108" s="27"/>
      <c r="O108" s="17"/>
    </row>
    <row r="109" spans="1:15" ht="60" hidden="1" customHeight="1" x14ac:dyDescent="0.2">
      <c r="A109" s="22"/>
      <c r="B109" s="22"/>
      <c r="C109" s="22"/>
      <c r="D109" s="22"/>
      <c r="E109" s="22"/>
      <c r="F109" s="22"/>
      <c r="G109" s="42" t="s">
        <v>515</v>
      </c>
      <c r="H109" s="31" t="s">
        <v>516</v>
      </c>
      <c r="I109" s="51">
        <f>I110+I111</f>
        <v>0</v>
      </c>
      <c r="J109" s="49">
        <f>J110+J111</f>
        <v>0</v>
      </c>
      <c r="K109" s="25"/>
      <c r="L109" s="26"/>
      <c r="M109" s="26"/>
      <c r="N109" s="27"/>
      <c r="O109" s="17"/>
    </row>
    <row r="110" spans="1:15" ht="63.75" hidden="1" customHeight="1" x14ac:dyDescent="0.2">
      <c r="A110" s="22" t="s">
        <v>4</v>
      </c>
      <c r="B110" s="22" t="s">
        <v>317</v>
      </c>
      <c r="C110" s="22" t="s">
        <v>456</v>
      </c>
      <c r="D110" s="22" t="s">
        <v>517</v>
      </c>
      <c r="E110" s="22" t="s">
        <v>518</v>
      </c>
      <c r="F110" s="22" t="s">
        <v>518</v>
      </c>
      <c r="G110" s="45" t="s">
        <v>519</v>
      </c>
      <c r="H110" s="46" t="s">
        <v>520</v>
      </c>
      <c r="I110" s="49"/>
      <c r="J110" s="51"/>
      <c r="K110" s="25"/>
      <c r="L110" s="26"/>
      <c r="M110" s="26"/>
      <c r="N110" s="27"/>
      <c r="O110" s="17"/>
    </row>
    <row r="111" spans="1:15" ht="63.75" hidden="1" customHeight="1" x14ac:dyDescent="0.2">
      <c r="A111" s="22"/>
      <c r="B111" s="22"/>
      <c r="C111" s="22"/>
      <c r="D111" s="22"/>
      <c r="E111" s="22"/>
      <c r="F111" s="22"/>
      <c r="G111" s="45" t="s">
        <v>521</v>
      </c>
      <c r="H111" s="46" t="s">
        <v>522</v>
      </c>
      <c r="I111" s="49"/>
      <c r="J111" s="51"/>
      <c r="K111" s="25"/>
      <c r="L111" s="26"/>
      <c r="M111" s="26"/>
      <c r="N111" s="27"/>
      <c r="O111" s="17"/>
    </row>
    <row r="112" spans="1:15" hidden="1" x14ac:dyDescent="0.2">
      <c r="A112" s="22"/>
      <c r="B112" s="22"/>
      <c r="C112" s="22"/>
      <c r="D112" s="22"/>
      <c r="E112" s="22"/>
      <c r="F112" s="22"/>
      <c r="G112" s="65" t="s">
        <v>523</v>
      </c>
      <c r="H112" s="66" t="s">
        <v>524</v>
      </c>
      <c r="I112" s="39">
        <f>I113</f>
        <v>0</v>
      </c>
      <c r="J112" s="39">
        <f>J113</f>
        <v>0</v>
      </c>
      <c r="K112" s="39">
        <f>K113</f>
        <v>0</v>
      </c>
      <c r="L112" s="26"/>
      <c r="M112" s="26"/>
      <c r="N112" s="27"/>
      <c r="O112" s="17"/>
    </row>
    <row r="113" spans="1:15" ht="83.25" hidden="1" customHeight="1" x14ac:dyDescent="0.2">
      <c r="A113" s="22" t="s">
        <v>757</v>
      </c>
      <c r="B113" s="22"/>
      <c r="C113" s="22"/>
      <c r="D113" s="22"/>
      <c r="E113" s="22"/>
      <c r="F113" s="22"/>
      <c r="G113" s="45" t="s">
        <v>525</v>
      </c>
      <c r="H113" s="46" t="s">
        <v>526</v>
      </c>
      <c r="I113" s="51"/>
      <c r="J113" s="51"/>
      <c r="K113" s="51"/>
      <c r="L113" s="26"/>
      <c r="M113" s="26"/>
      <c r="N113" s="27"/>
      <c r="O113" s="17"/>
    </row>
    <row r="114" spans="1:15" ht="20.25" hidden="1" customHeight="1" x14ac:dyDescent="0.25">
      <c r="A114" s="22"/>
      <c r="B114" s="22"/>
      <c r="C114" s="22"/>
      <c r="D114" s="22"/>
      <c r="E114" s="22"/>
      <c r="F114" s="22"/>
      <c r="G114" s="40" t="s">
        <v>759</v>
      </c>
      <c r="H114" s="41" t="s">
        <v>758</v>
      </c>
      <c r="I114" s="39">
        <f>I115</f>
        <v>0</v>
      </c>
      <c r="J114" s="133"/>
      <c r="K114" s="133"/>
      <c r="L114" s="26"/>
      <c r="M114" s="26"/>
      <c r="N114" s="27"/>
      <c r="O114" s="17"/>
    </row>
    <row r="115" spans="1:15" ht="20.25" hidden="1" customHeight="1" x14ac:dyDescent="0.25">
      <c r="A115" s="22" t="s">
        <v>762</v>
      </c>
      <c r="B115" s="22"/>
      <c r="C115" s="22"/>
      <c r="D115" s="22"/>
      <c r="E115" s="22"/>
      <c r="F115" s="22"/>
      <c r="G115" s="40" t="s">
        <v>761</v>
      </c>
      <c r="H115" s="132" t="s">
        <v>760</v>
      </c>
      <c r="I115" s="39">
        <f>I116</f>
        <v>0</v>
      </c>
      <c r="J115" s="133"/>
      <c r="K115" s="133"/>
      <c r="L115" s="26"/>
      <c r="M115" s="26"/>
      <c r="N115" s="27"/>
      <c r="O115" s="17"/>
    </row>
    <row r="116" spans="1:15" ht="20.25" hidden="1" customHeight="1" x14ac:dyDescent="0.2">
      <c r="A116" s="22"/>
      <c r="B116" s="22"/>
      <c r="C116" s="22"/>
      <c r="D116" s="22"/>
      <c r="E116" s="22"/>
      <c r="F116" s="22"/>
      <c r="G116" s="40" t="s">
        <v>764</v>
      </c>
      <c r="H116" s="46" t="s">
        <v>763</v>
      </c>
      <c r="I116" s="51"/>
      <c r="J116" s="51"/>
      <c r="K116" s="51"/>
      <c r="L116" s="26"/>
      <c r="M116" s="26"/>
      <c r="N116" s="27"/>
      <c r="O116" s="17"/>
    </row>
    <row r="117" spans="1:15" ht="17.25" customHeight="1" x14ac:dyDescent="0.2">
      <c r="A117" s="22" t="s">
        <v>762</v>
      </c>
      <c r="B117" s="22"/>
      <c r="C117" s="22"/>
      <c r="D117" s="22"/>
      <c r="E117" s="22"/>
      <c r="F117" s="22"/>
      <c r="G117" s="67" t="s">
        <v>527</v>
      </c>
      <c r="H117" s="68" t="s">
        <v>528</v>
      </c>
      <c r="I117" s="69">
        <f>I118</f>
        <v>23284925.170000002</v>
      </c>
      <c r="J117" s="69">
        <f>J118</f>
        <v>0</v>
      </c>
      <c r="K117" s="69">
        <f>K118</f>
        <v>0</v>
      </c>
      <c r="L117" s="26"/>
      <c r="M117" s="26"/>
      <c r="N117" s="27"/>
      <c r="O117" s="17"/>
    </row>
    <row r="118" spans="1:15" ht="25.5" x14ac:dyDescent="0.2">
      <c r="A118" s="70"/>
      <c r="B118" s="70"/>
      <c r="C118" s="70"/>
      <c r="D118" s="70"/>
      <c r="E118" s="70"/>
      <c r="F118" s="70"/>
      <c r="G118" s="67" t="s">
        <v>529</v>
      </c>
      <c r="H118" s="68" t="s">
        <v>530</v>
      </c>
      <c r="I118" s="69">
        <f>I119+I145+I178+I124</f>
        <v>23284925.170000002</v>
      </c>
      <c r="J118" s="69">
        <f>J119+J145+J178+J124</f>
        <v>0</v>
      </c>
      <c r="K118" s="69">
        <f>K119+K145+K178+K124</f>
        <v>0</v>
      </c>
      <c r="L118" s="70"/>
      <c r="M118" s="70"/>
      <c r="N118" s="70"/>
      <c r="O118" s="70"/>
    </row>
    <row r="119" spans="1:15" ht="21" customHeight="1" x14ac:dyDescent="0.2">
      <c r="A119" s="70"/>
      <c r="B119" s="70"/>
      <c r="C119" s="70"/>
      <c r="D119" s="70"/>
      <c r="E119" s="70"/>
      <c r="F119" s="70"/>
      <c r="G119" s="71" t="s">
        <v>531</v>
      </c>
      <c r="H119" s="72" t="s">
        <v>532</v>
      </c>
      <c r="I119" s="69">
        <f>I120+I122</f>
        <v>11747960</v>
      </c>
      <c r="J119" s="69">
        <f>J120+J122</f>
        <v>0</v>
      </c>
      <c r="K119" s="69">
        <f>K120+K122</f>
        <v>0</v>
      </c>
      <c r="L119" s="73"/>
      <c r="M119" s="70"/>
      <c r="N119" s="70"/>
      <c r="O119" s="70"/>
    </row>
    <row r="120" spans="1:15" ht="22.5" hidden="1" customHeight="1" x14ac:dyDescent="0.2">
      <c r="G120" s="74" t="s">
        <v>533</v>
      </c>
      <c r="H120" s="75" t="s">
        <v>534</v>
      </c>
      <c r="I120" s="76">
        <f>I121</f>
        <v>0</v>
      </c>
      <c r="J120" s="76">
        <f>J121</f>
        <v>0</v>
      </c>
      <c r="K120" s="76">
        <f>K121</f>
        <v>0</v>
      </c>
    </row>
    <row r="121" spans="1:15" ht="25.5" hidden="1" x14ac:dyDescent="0.2">
      <c r="G121" s="74" t="s">
        <v>535</v>
      </c>
      <c r="H121" s="75" t="s">
        <v>536</v>
      </c>
      <c r="I121" s="76"/>
      <c r="J121" s="76"/>
      <c r="K121" s="76"/>
    </row>
    <row r="122" spans="1:15" ht="25.5" x14ac:dyDescent="0.2">
      <c r="G122" s="74" t="s">
        <v>537</v>
      </c>
      <c r="H122" s="75" t="s">
        <v>538</v>
      </c>
      <c r="I122" s="76">
        <f>I123</f>
        <v>11747960</v>
      </c>
      <c r="J122" s="76">
        <f>J123</f>
        <v>0</v>
      </c>
      <c r="K122" s="76">
        <f>K123</f>
        <v>0</v>
      </c>
    </row>
    <row r="123" spans="1:15" ht="25.5" x14ac:dyDescent="0.2">
      <c r="G123" s="74" t="s">
        <v>539</v>
      </c>
      <c r="H123" s="77" t="s">
        <v>540</v>
      </c>
      <c r="I123" s="78">
        <f>159190+11588770</f>
        <v>11747960</v>
      </c>
      <c r="J123" s="78"/>
      <c r="K123" s="78"/>
    </row>
    <row r="124" spans="1:15" ht="25.5" x14ac:dyDescent="0.2">
      <c r="G124" s="71" t="s">
        <v>541</v>
      </c>
      <c r="H124" s="72" t="s">
        <v>542</v>
      </c>
      <c r="I124" s="79">
        <f>SUM(I125:I134)</f>
        <v>11536965.17</v>
      </c>
      <c r="J124" s="79">
        <f>SUM(J125:J134)</f>
        <v>0</v>
      </c>
      <c r="K124" s="79">
        <f>SUM(K125:K134)</f>
        <v>0</v>
      </c>
    </row>
    <row r="125" spans="1:15" ht="45.2" hidden="1" customHeight="1" x14ac:dyDescent="0.2">
      <c r="G125" s="74" t="s">
        <v>543</v>
      </c>
      <c r="H125" s="75" t="s">
        <v>544</v>
      </c>
      <c r="I125" s="78"/>
      <c r="J125" s="78"/>
      <c r="K125" s="78"/>
    </row>
    <row r="126" spans="1:15" ht="75" customHeight="1" x14ac:dyDescent="0.2">
      <c r="G126" s="74" t="s">
        <v>545</v>
      </c>
      <c r="H126" s="75" t="s">
        <v>546</v>
      </c>
      <c r="I126" s="78">
        <v>11536965.17</v>
      </c>
      <c r="J126" s="78"/>
      <c r="K126" s="78"/>
    </row>
    <row r="127" spans="1:15" ht="51.95" hidden="1" customHeight="1" x14ac:dyDescent="0.2">
      <c r="G127" s="80" t="s">
        <v>547</v>
      </c>
      <c r="H127" s="81" t="s">
        <v>548</v>
      </c>
      <c r="I127" s="78"/>
      <c r="J127" s="78"/>
      <c r="K127" s="78"/>
    </row>
    <row r="128" spans="1:15" ht="63.75" hidden="1" x14ac:dyDescent="0.2">
      <c r="G128" s="74" t="s">
        <v>549</v>
      </c>
      <c r="H128" s="75" t="s">
        <v>550</v>
      </c>
      <c r="I128" s="78"/>
      <c r="J128" s="78"/>
      <c r="K128" s="78"/>
    </row>
    <row r="129" spans="7:11" ht="63.75" hidden="1" x14ac:dyDescent="0.2">
      <c r="G129" s="74" t="s">
        <v>551</v>
      </c>
      <c r="H129" s="82" t="s">
        <v>552</v>
      </c>
      <c r="I129" s="78"/>
      <c r="J129" s="78"/>
      <c r="K129" s="78"/>
    </row>
    <row r="130" spans="7:11" ht="73.7" hidden="1" customHeight="1" x14ac:dyDescent="0.2">
      <c r="G130" s="74" t="s">
        <v>553</v>
      </c>
      <c r="H130" s="75" t="s">
        <v>554</v>
      </c>
      <c r="I130" s="78"/>
      <c r="J130" s="78"/>
      <c r="K130" s="78"/>
    </row>
    <row r="131" spans="7:11" ht="69" hidden="1" customHeight="1" x14ac:dyDescent="0.2">
      <c r="G131" s="74" t="s">
        <v>553</v>
      </c>
      <c r="H131" s="75" t="s">
        <v>554</v>
      </c>
      <c r="I131" s="78"/>
      <c r="J131" s="78"/>
      <c r="K131" s="78"/>
    </row>
    <row r="132" spans="7:11" ht="30.75" hidden="1" customHeight="1" x14ac:dyDescent="0.2">
      <c r="G132" s="74" t="s">
        <v>555</v>
      </c>
      <c r="H132" s="75" t="s">
        <v>556</v>
      </c>
      <c r="I132" s="78"/>
      <c r="J132" s="78"/>
      <c r="K132" s="78"/>
    </row>
    <row r="133" spans="7:11" ht="30.75" hidden="1" customHeight="1" x14ac:dyDescent="0.2">
      <c r="G133" s="74" t="s">
        <v>723</v>
      </c>
      <c r="H133" s="75" t="s">
        <v>724</v>
      </c>
      <c r="I133" s="78"/>
      <c r="J133" s="78"/>
      <c r="K133" s="78"/>
    </row>
    <row r="134" spans="7:11" ht="17.25" hidden="1" customHeight="1" x14ac:dyDescent="0.2">
      <c r="G134" s="74" t="s">
        <v>557</v>
      </c>
      <c r="H134" s="82" t="s">
        <v>558</v>
      </c>
      <c r="I134" s="76">
        <f>I135+I136+I137+I140+I142+I143+I138+I139+I141+I144</f>
        <v>0</v>
      </c>
      <c r="J134" s="76">
        <f>J135+J136+J137+J140+J142+J143</f>
        <v>0</v>
      </c>
      <c r="K134" s="76">
        <f>K135+K136+K137+K140+K142+K143</f>
        <v>0</v>
      </c>
    </row>
    <row r="135" spans="7:11" ht="51" hidden="1" x14ac:dyDescent="0.2">
      <c r="G135" s="74" t="s">
        <v>557</v>
      </c>
      <c r="H135" s="83" t="s">
        <v>559</v>
      </c>
      <c r="I135" s="78"/>
      <c r="J135" s="78"/>
      <c r="K135" s="78"/>
    </row>
    <row r="136" spans="7:11" ht="51" hidden="1" x14ac:dyDescent="0.2">
      <c r="G136" s="74" t="s">
        <v>557</v>
      </c>
      <c r="H136" s="83" t="s">
        <v>560</v>
      </c>
      <c r="I136" s="84"/>
      <c r="J136" s="84">
        <v>0</v>
      </c>
      <c r="K136" s="78">
        <v>0</v>
      </c>
    </row>
    <row r="137" spans="7:11" ht="63.75" hidden="1" x14ac:dyDescent="0.2">
      <c r="G137" s="74" t="s">
        <v>557</v>
      </c>
      <c r="H137" s="85" t="s">
        <v>561</v>
      </c>
      <c r="I137" s="86">
        <v>0</v>
      </c>
      <c r="J137" s="86">
        <v>0</v>
      </c>
      <c r="K137" s="87">
        <v>0</v>
      </c>
    </row>
    <row r="138" spans="7:11" ht="39.75" hidden="1" customHeight="1" x14ac:dyDescent="0.2">
      <c r="G138" s="74" t="s">
        <v>557</v>
      </c>
      <c r="H138" s="83" t="s">
        <v>736</v>
      </c>
      <c r="I138" s="84"/>
      <c r="J138" s="84"/>
      <c r="K138" s="87"/>
    </row>
    <row r="139" spans="7:11" ht="34.5" hidden="1" customHeight="1" x14ac:dyDescent="0.2">
      <c r="G139" s="74" t="s">
        <v>557</v>
      </c>
      <c r="H139" s="83" t="s">
        <v>737</v>
      </c>
      <c r="I139" s="84"/>
      <c r="J139" s="84"/>
      <c r="K139" s="87"/>
    </row>
    <row r="140" spans="7:11" ht="63.75" hidden="1" x14ac:dyDescent="0.2">
      <c r="G140" s="74" t="s">
        <v>557</v>
      </c>
      <c r="H140" s="83" t="s">
        <v>562</v>
      </c>
      <c r="I140" s="84"/>
      <c r="J140" s="84"/>
      <c r="K140" s="78"/>
    </row>
    <row r="141" spans="7:11" ht="42" hidden="1" customHeight="1" x14ac:dyDescent="0.2">
      <c r="G141" s="74" t="s">
        <v>557</v>
      </c>
      <c r="H141" s="83" t="s">
        <v>738</v>
      </c>
      <c r="I141" s="84"/>
      <c r="J141" s="84"/>
      <c r="K141" s="78"/>
    </row>
    <row r="142" spans="7:11" ht="63.75" hidden="1" x14ac:dyDescent="0.2">
      <c r="G142" s="74" t="s">
        <v>557</v>
      </c>
      <c r="H142" s="83" t="s">
        <v>563</v>
      </c>
      <c r="I142" s="84"/>
      <c r="J142" s="84"/>
      <c r="K142" s="78"/>
    </row>
    <row r="143" spans="7:11" ht="51" hidden="1" x14ac:dyDescent="0.2">
      <c r="G143" s="74" t="s">
        <v>557</v>
      </c>
      <c r="H143" s="75" t="s">
        <v>564</v>
      </c>
      <c r="I143" s="84"/>
      <c r="J143" s="84"/>
      <c r="K143" s="78"/>
    </row>
    <row r="144" spans="7:11" ht="60.75" hidden="1" customHeight="1" x14ac:dyDescent="0.2">
      <c r="G144" s="74" t="s">
        <v>557</v>
      </c>
      <c r="H144" s="75" t="s">
        <v>770</v>
      </c>
      <c r="I144" s="84"/>
      <c r="J144" s="84"/>
      <c r="K144" s="78"/>
    </row>
    <row r="145" spans="7:14" ht="33" hidden="1" customHeight="1" x14ac:dyDescent="0.2">
      <c r="G145" s="71" t="s">
        <v>565</v>
      </c>
      <c r="H145" s="72" t="s">
        <v>566</v>
      </c>
      <c r="I145" s="69">
        <f>+I148+I150+I162+I168+I146+I164+I172</f>
        <v>0</v>
      </c>
      <c r="J145" s="69">
        <f>+J148+J150+J162+J168+J146+J164+J172</f>
        <v>0</v>
      </c>
      <c r="K145" s="69">
        <f>+K148+K150+K162+K168+K146+K164+K172</f>
        <v>0</v>
      </c>
    </row>
    <row r="146" spans="7:14" ht="63.75" hidden="1" x14ac:dyDescent="0.2">
      <c r="G146" s="88" t="s">
        <v>567</v>
      </c>
      <c r="H146" s="89" t="s">
        <v>568</v>
      </c>
      <c r="I146" s="90">
        <f>I147</f>
        <v>0</v>
      </c>
      <c r="J146" s="90">
        <f>J147</f>
        <v>0</v>
      </c>
      <c r="K146" s="90">
        <f>K147</f>
        <v>0</v>
      </c>
      <c r="L146" s="91"/>
      <c r="M146" s="91"/>
      <c r="N146" s="91"/>
    </row>
    <row r="147" spans="7:14" ht="63.75" hidden="1" x14ac:dyDescent="0.2">
      <c r="G147" s="88" t="s">
        <v>567</v>
      </c>
      <c r="H147" s="89" t="s">
        <v>569</v>
      </c>
      <c r="I147" s="90"/>
      <c r="J147" s="90"/>
      <c r="K147" s="90"/>
    </row>
    <row r="148" spans="7:14" ht="38.25" hidden="1" x14ac:dyDescent="0.2">
      <c r="G148" s="74" t="s">
        <v>570</v>
      </c>
      <c r="H148" s="82" t="s">
        <v>571</v>
      </c>
      <c r="I148" s="78">
        <f>I149</f>
        <v>0</v>
      </c>
      <c r="J148" s="78">
        <f>J149</f>
        <v>0</v>
      </c>
      <c r="K148" s="78">
        <f>K149</f>
        <v>0</v>
      </c>
    </row>
    <row r="149" spans="7:14" ht="38.25" hidden="1" x14ac:dyDescent="0.2">
      <c r="G149" s="74" t="s">
        <v>572</v>
      </c>
      <c r="H149" s="82" t="s">
        <v>573</v>
      </c>
      <c r="I149" s="78">
        <v>0</v>
      </c>
      <c r="J149" s="78">
        <v>0</v>
      </c>
      <c r="K149" s="78">
        <v>0</v>
      </c>
    </row>
    <row r="150" spans="7:14" ht="25.5" hidden="1" x14ac:dyDescent="0.2">
      <c r="G150" s="71" t="s">
        <v>574</v>
      </c>
      <c r="H150" s="72" t="s">
        <v>575</v>
      </c>
      <c r="I150" s="69">
        <f>I151+I152+I153+I154+I155+I156+I157+I158+I160+I161+I159</f>
        <v>0</v>
      </c>
      <c r="J150" s="69">
        <f>J151+J152+J153+J154+J155+J156+J157+J158+J160+J161+J159</f>
        <v>0</v>
      </c>
      <c r="K150" s="69">
        <f>K151+K152+K153+K154+K155+K156+K157+K158+K160+K161+K159</f>
        <v>0</v>
      </c>
    </row>
    <row r="151" spans="7:14" ht="55.7" hidden="1" customHeight="1" x14ac:dyDescent="0.2">
      <c r="G151" s="74" t="s">
        <v>576</v>
      </c>
      <c r="H151" s="75" t="s">
        <v>577</v>
      </c>
      <c r="I151" s="78"/>
      <c r="J151" s="78"/>
      <c r="K151" s="78"/>
    </row>
    <row r="152" spans="7:14" ht="25.5" hidden="1" x14ac:dyDescent="0.2">
      <c r="G152" s="92" t="s">
        <v>578</v>
      </c>
      <c r="H152" s="75" t="s">
        <v>771</v>
      </c>
      <c r="I152" s="78"/>
      <c r="J152" s="78"/>
      <c r="K152" s="78"/>
    </row>
    <row r="153" spans="7:14" ht="69" hidden="1" customHeight="1" x14ac:dyDescent="0.2">
      <c r="G153" s="74" t="s">
        <v>576</v>
      </c>
      <c r="H153" s="75" t="s">
        <v>579</v>
      </c>
      <c r="I153" s="78"/>
      <c r="J153" s="78"/>
      <c r="K153" s="78"/>
    </row>
    <row r="154" spans="7:14" ht="94.5" hidden="1" customHeight="1" x14ac:dyDescent="0.2">
      <c r="G154" s="74" t="s">
        <v>576</v>
      </c>
      <c r="H154" s="75" t="s">
        <v>580</v>
      </c>
      <c r="I154" s="78"/>
      <c r="J154" s="78"/>
      <c r="K154" s="78"/>
    </row>
    <row r="155" spans="7:14" ht="53.25" hidden="1" customHeight="1" x14ac:dyDescent="0.2">
      <c r="G155" s="74" t="s">
        <v>581</v>
      </c>
      <c r="H155" s="75" t="s">
        <v>582</v>
      </c>
      <c r="I155" s="78"/>
      <c r="J155" s="78"/>
      <c r="K155" s="78"/>
    </row>
    <row r="156" spans="7:14" ht="53.25" hidden="1" customHeight="1" x14ac:dyDescent="0.2">
      <c r="G156" s="74" t="s">
        <v>576</v>
      </c>
      <c r="H156" s="75" t="s">
        <v>583</v>
      </c>
      <c r="I156" s="78"/>
      <c r="J156" s="78"/>
      <c r="K156" s="78"/>
    </row>
    <row r="157" spans="7:14" ht="38.25" hidden="1" x14ac:dyDescent="0.2">
      <c r="G157" s="74" t="s">
        <v>576</v>
      </c>
      <c r="H157" s="75" t="s">
        <v>584</v>
      </c>
      <c r="I157" s="78"/>
      <c r="J157" s="78"/>
      <c r="K157" s="78"/>
    </row>
    <row r="158" spans="7:14" ht="31.5" hidden="1" customHeight="1" x14ac:dyDescent="0.2">
      <c r="G158" s="74" t="s">
        <v>576</v>
      </c>
      <c r="H158" s="75" t="s">
        <v>783</v>
      </c>
      <c r="I158" s="76"/>
      <c r="J158" s="76"/>
      <c r="K158" s="76"/>
      <c r="L158" s="91"/>
      <c r="M158" s="91"/>
    </row>
    <row r="159" spans="7:14" ht="116.25" hidden="1" customHeight="1" x14ac:dyDescent="0.2">
      <c r="G159" s="74" t="s">
        <v>576</v>
      </c>
      <c r="H159" s="75" t="s">
        <v>585</v>
      </c>
      <c r="I159" s="78"/>
      <c r="J159" s="78"/>
      <c r="K159" s="78"/>
    </row>
    <row r="160" spans="7:14" ht="38.25" hidden="1" x14ac:dyDescent="0.2">
      <c r="G160" s="74" t="s">
        <v>576</v>
      </c>
      <c r="H160" s="75" t="s">
        <v>586</v>
      </c>
      <c r="I160" s="78"/>
      <c r="J160" s="78"/>
      <c r="K160" s="78"/>
    </row>
    <row r="161" spans="7:12" ht="76.5" hidden="1" x14ac:dyDescent="0.2">
      <c r="G161" s="74" t="s">
        <v>576</v>
      </c>
      <c r="H161" s="75" t="s">
        <v>587</v>
      </c>
      <c r="I161" s="78"/>
      <c r="J161" s="78"/>
      <c r="K161" s="78"/>
      <c r="L161" s="91"/>
    </row>
    <row r="162" spans="7:12" ht="54" hidden="1" customHeight="1" x14ac:dyDescent="0.2">
      <c r="G162" s="74" t="s">
        <v>588</v>
      </c>
      <c r="H162" s="82" t="s">
        <v>589</v>
      </c>
      <c r="I162" s="78">
        <f>I163</f>
        <v>0</v>
      </c>
      <c r="J162" s="78">
        <f>J163</f>
        <v>0</v>
      </c>
      <c r="K162" s="78">
        <f>K163</f>
        <v>0</v>
      </c>
    </row>
    <row r="163" spans="7:12" ht="58.5" hidden="1" customHeight="1" x14ac:dyDescent="0.2">
      <c r="G163" s="74" t="s">
        <v>590</v>
      </c>
      <c r="H163" s="82" t="s">
        <v>591</v>
      </c>
      <c r="I163" s="78"/>
      <c r="J163" s="78"/>
      <c r="K163" s="78"/>
    </row>
    <row r="164" spans="7:12" ht="60.75" hidden="1" customHeight="1" x14ac:dyDescent="0.2">
      <c r="G164" s="74" t="s">
        <v>592</v>
      </c>
      <c r="H164" s="82" t="s">
        <v>593</v>
      </c>
      <c r="I164" s="76">
        <f>I165</f>
        <v>0</v>
      </c>
      <c r="J164" s="76">
        <f>J165</f>
        <v>0</v>
      </c>
      <c r="K164" s="76">
        <f>K165</f>
        <v>0</v>
      </c>
    </row>
    <row r="165" spans="7:12" ht="58.5" hidden="1" customHeight="1" x14ac:dyDescent="0.2">
      <c r="G165" s="74" t="s">
        <v>594</v>
      </c>
      <c r="H165" s="82" t="s">
        <v>595</v>
      </c>
      <c r="I165" s="76"/>
      <c r="J165" s="76"/>
      <c r="K165" s="76"/>
    </row>
    <row r="166" spans="7:12" ht="38.25" hidden="1" x14ac:dyDescent="0.2">
      <c r="G166" s="74" t="s">
        <v>596</v>
      </c>
      <c r="H166" s="82" t="s">
        <v>597</v>
      </c>
      <c r="I166" s="76"/>
      <c r="J166" s="76"/>
      <c r="K166" s="76"/>
    </row>
    <row r="167" spans="7:12" ht="38.25" hidden="1" x14ac:dyDescent="0.2">
      <c r="G167" s="74" t="s">
        <v>598</v>
      </c>
      <c r="H167" s="82" t="s">
        <v>599</v>
      </c>
      <c r="I167" s="76"/>
      <c r="J167" s="76"/>
      <c r="K167" s="76"/>
    </row>
    <row r="168" spans="7:12" hidden="1" x14ac:dyDescent="0.2">
      <c r="G168" s="92" t="s">
        <v>600</v>
      </c>
      <c r="H168" s="68" t="s">
        <v>601</v>
      </c>
      <c r="I168" s="76"/>
      <c r="J168" s="76"/>
      <c r="K168" s="76"/>
    </row>
    <row r="169" spans="7:12" hidden="1" x14ac:dyDescent="0.2">
      <c r="G169" s="92" t="s">
        <v>602</v>
      </c>
      <c r="H169" s="75" t="s">
        <v>603</v>
      </c>
      <c r="I169" s="76"/>
      <c r="J169" s="76"/>
      <c r="K169" s="76"/>
    </row>
    <row r="170" spans="7:12" ht="38.25" hidden="1" x14ac:dyDescent="0.2">
      <c r="G170" s="92" t="s">
        <v>602</v>
      </c>
      <c r="H170" s="75" t="s">
        <v>604</v>
      </c>
      <c r="I170" s="78">
        <v>0</v>
      </c>
      <c r="J170" s="78">
        <v>0</v>
      </c>
      <c r="K170" s="78">
        <v>0</v>
      </c>
    </row>
    <row r="171" spans="7:12" ht="76.5" hidden="1" x14ac:dyDescent="0.2">
      <c r="G171" s="92" t="s">
        <v>605</v>
      </c>
      <c r="H171" s="75" t="s">
        <v>606</v>
      </c>
      <c r="I171" s="78">
        <v>0</v>
      </c>
      <c r="J171" s="78">
        <v>0</v>
      </c>
      <c r="K171" s="78">
        <v>0</v>
      </c>
    </row>
    <row r="172" spans="7:12" ht="30" hidden="1" customHeight="1" x14ac:dyDescent="0.2">
      <c r="G172" s="67" t="s">
        <v>527</v>
      </c>
      <c r="H172" s="68" t="s">
        <v>607</v>
      </c>
      <c r="I172" s="69">
        <f>I173</f>
        <v>0</v>
      </c>
      <c r="J172" s="69">
        <f>J173</f>
        <v>0</v>
      </c>
      <c r="K172" s="69">
        <f>K173</f>
        <v>0</v>
      </c>
    </row>
    <row r="173" spans="7:12" ht="22.5" hidden="1" customHeight="1" x14ac:dyDescent="0.2">
      <c r="G173" s="71" t="s">
        <v>565</v>
      </c>
      <c r="H173" s="72" t="s">
        <v>566</v>
      </c>
      <c r="I173" s="69">
        <f>I176+I174+I175+I166</f>
        <v>0</v>
      </c>
      <c r="J173" s="69">
        <f>J176+J174+J175+J166</f>
        <v>0</v>
      </c>
      <c r="K173" s="69">
        <f>K176+K174+K175+K166</f>
        <v>0</v>
      </c>
    </row>
    <row r="174" spans="7:12" ht="32.25" hidden="1" customHeight="1" x14ac:dyDescent="0.2">
      <c r="G174" s="74" t="s">
        <v>576</v>
      </c>
      <c r="H174" s="75" t="s">
        <v>608</v>
      </c>
      <c r="I174" s="78"/>
      <c r="J174" s="78"/>
      <c r="K174" s="78"/>
    </row>
    <row r="175" spans="7:12" ht="96.75" hidden="1" customHeight="1" x14ac:dyDescent="0.2">
      <c r="G175" s="74" t="s">
        <v>576</v>
      </c>
      <c r="H175" s="75" t="s">
        <v>580</v>
      </c>
      <c r="I175" s="78"/>
      <c r="J175" s="78"/>
      <c r="K175" s="78"/>
    </row>
    <row r="176" spans="7:12" ht="51" hidden="1" x14ac:dyDescent="0.2">
      <c r="G176" s="74" t="s">
        <v>609</v>
      </c>
      <c r="H176" s="82" t="s">
        <v>610</v>
      </c>
      <c r="I176" s="76">
        <f>I177</f>
        <v>0</v>
      </c>
      <c r="J176" s="76">
        <f>J177</f>
        <v>0</v>
      </c>
      <c r="K176" s="76">
        <f>K177</f>
        <v>0</v>
      </c>
    </row>
    <row r="177" spans="7:11" ht="51" hidden="1" x14ac:dyDescent="0.2">
      <c r="G177" s="74" t="s">
        <v>611</v>
      </c>
      <c r="H177" s="82" t="s">
        <v>612</v>
      </c>
      <c r="I177" s="76"/>
      <c r="J177" s="76"/>
      <c r="K177" s="76"/>
    </row>
    <row r="178" spans="7:11" ht="19.7" hidden="1" customHeight="1" x14ac:dyDescent="0.2">
      <c r="G178" s="67" t="s">
        <v>752</v>
      </c>
      <c r="H178" s="93" t="s">
        <v>5</v>
      </c>
      <c r="I178" s="79">
        <f>I179+I181+I182</f>
        <v>0</v>
      </c>
      <c r="J178" s="79">
        <f>J179+J181</f>
        <v>0</v>
      </c>
      <c r="K178" s="79">
        <f>K179+K181</f>
        <v>0</v>
      </c>
    </row>
    <row r="179" spans="7:11" ht="51" hidden="1" x14ac:dyDescent="0.2">
      <c r="G179" s="74" t="s">
        <v>613</v>
      </c>
      <c r="H179" s="82" t="s">
        <v>614</v>
      </c>
      <c r="I179" s="78">
        <f>I180</f>
        <v>0</v>
      </c>
      <c r="J179" s="78">
        <f>J180</f>
        <v>0</v>
      </c>
      <c r="K179" s="78">
        <f>K180</f>
        <v>0</v>
      </c>
    </row>
    <row r="180" spans="7:11" ht="51" hidden="1" x14ac:dyDescent="0.2">
      <c r="G180" s="74" t="s">
        <v>615</v>
      </c>
      <c r="H180" s="82" t="s">
        <v>616</v>
      </c>
      <c r="I180" s="78"/>
      <c r="J180" s="78"/>
      <c r="K180" s="78"/>
    </row>
    <row r="181" spans="7:11" ht="57.75" hidden="1" customHeight="1" x14ac:dyDescent="0.2">
      <c r="G181" s="80" t="s">
        <v>617</v>
      </c>
      <c r="H181" s="81" t="s">
        <v>618</v>
      </c>
      <c r="I181" s="78"/>
      <c r="J181" s="78"/>
      <c r="K181" s="78"/>
    </row>
    <row r="182" spans="7:11" ht="70.5" hidden="1" customHeight="1" x14ac:dyDescent="0.2">
      <c r="G182" s="80" t="s">
        <v>751</v>
      </c>
      <c r="H182" s="94" t="s">
        <v>766</v>
      </c>
      <c r="I182" s="78"/>
      <c r="J182" s="78"/>
      <c r="K182" s="78"/>
    </row>
    <row r="183" spans="7:11" ht="18.75" customHeight="1" x14ac:dyDescent="0.2">
      <c r="G183" s="95"/>
      <c r="H183" s="68" t="s">
        <v>619</v>
      </c>
      <c r="I183" s="96">
        <f>I19+I117</f>
        <v>25746065.170000002</v>
      </c>
      <c r="J183" s="96">
        <f>J19+J117</f>
        <v>0</v>
      </c>
      <c r="K183" s="96">
        <f>K19+K117</f>
        <v>0</v>
      </c>
    </row>
    <row r="185" spans="7:11" x14ac:dyDescent="0.2">
      <c r="J185" s="91"/>
      <c r="K185" s="91"/>
    </row>
  </sheetData>
  <mergeCells count="18">
    <mergeCell ref="G14:K14"/>
    <mergeCell ref="G16:G18"/>
    <mergeCell ref="H16:H18"/>
    <mergeCell ref="I16:I18"/>
    <mergeCell ref="J16:J18"/>
    <mergeCell ref="K16:K18"/>
    <mergeCell ref="G12:K12"/>
    <mergeCell ref="J1:K1"/>
    <mergeCell ref="J2:K2"/>
    <mergeCell ref="J3:K3"/>
    <mergeCell ref="J4:K4"/>
    <mergeCell ref="I5:K5"/>
    <mergeCell ref="H6:K6"/>
    <mergeCell ref="H7:K7"/>
    <mergeCell ref="H8:K8"/>
    <mergeCell ref="H9:K9"/>
    <mergeCell ref="A10:K10"/>
    <mergeCell ref="G11:K11"/>
  </mergeCells>
  <pageMargins left="0.78740157480314965" right="0.19685039370078741" top="0.19685039370078741" bottom="7.874015748031496E-2" header="0.15748031496062992" footer="0.23622047244094491"/>
  <pageSetup paperSize="9"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81"/>
  <sheetViews>
    <sheetView showGridLines="0" topLeftCell="A173" zoomScaleNormal="100" zoomScaleSheetLayoutView="90" workbookViewId="0">
      <selection activeCell="G195" sqref="G195"/>
    </sheetView>
  </sheetViews>
  <sheetFormatPr defaultColWidth="9.140625" defaultRowHeight="15.75" outlineLevelRow="4" x14ac:dyDescent="0.25"/>
  <cols>
    <col min="1" max="1" width="40" style="98" customWidth="1"/>
    <col min="2" max="2" width="6.85546875" style="98" customWidth="1"/>
    <col min="3" max="4" width="5.5703125" style="99" customWidth="1"/>
    <col min="5" max="5" width="14" style="99" customWidth="1"/>
    <col min="6" max="6" width="7.7109375" style="98" customWidth="1"/>
    <col min="7" max="9" width="20.140625" style="98" customWidth="1"/>
    <col min="10" max="10" width="9.140625" style="98" customWidth="1"/>
    <col min="11" max="16384" width="9.140625" style="98"/>
  </cols>
  <sheetData>
    <row r="1" spans="1:10" x14ac:dyDescent="0.25">
      <c r="A1" s="116"/>
      <c r="B1" s="116"/>
      <c r="C1" s="116"/>
      <c r="D1" s="116"/>
      <c r="E1" s="117"/>
      <c r="F1" s="116"/>
      <c r="G1" s="15"/>
      <c r="H1" s="167" t="s">
        <v>306</v>
      </c>
      <c r="I1" s="167"/>
    </row>
    <row r="2" spans="1:10" x14ac:dyDescent="0.25">
      <c r="A2" s="116"/>
      <c r="B2" s="116"/>
      <c r="C2" s="116"/>
      <c r="D2" s="116"/>
      <c r="E2" s="117"/>
      <c r="F2" s="116"/>
      <c r="G2" s="15"/>
      <c r="H2" s="167" t="s">
        <v>7</v>
      </c>
      <c r="I2" s="167"/>
    </row>
    <row r="3" spans="1:10" x14ac:dyDescent="0.25">
      <c r="A3" s="116"/>
      <c r="B3" s="116"/>
      <c r="C3" s="116"/>
      <c r="D3" s="116"/>
      <c r="E3" s="117"/>
      <c r="F3" s="116"/>
      <c r="G3" s="15"/>
      <c r="H3" s="167" t="s">
        <v>0</v>
      </c>
      <c r="I3" s="167"/>
    </row>
    <row r="4" spans="1:10" x14ac:dyDescent="0.25">
      <c r="A4" s="116"/>
      <c r="B4" s="116"/>
      <c r="C4" s="116"/>
      <c r="D4" s="116"/>
      <c r="E4" s="117"/>
      <c r="F4" s="116"/>
      <c r="G4" s="15"/>
      <c r="H4" s="167" t="s">
        <v>765</v>
      </c>
      <c r="I4" s="167"/>
    </row>
    <row r="5" spans="1:10" ht="90" customHeight="1" x14ac:dyDescent="0.25">
      <c r="A5" s="116"/>
      <c r="B5" s="116"/>
      <c r="C5" s="116"/>
      <c r="D5" s="116"/>
      <c r="E5" s="117"/>
      <c r="F5" s="116"/>
      <c r="G5" s="168" t="s">
        <v>305</v>
      </c>
      <c r="H5" s="168"/>
      <c r="I5" s="168"/>
    </row>
    <row r="6" spans="1:10" x14ac:dyDescent="0.25">
      <c r="A6" s="115"/>
      <c r="B6" s="115"/>
      <c r="C6" s="114"/>
      <c r="D6" s="1"/>
      <c r="E6" s="113"/>
      <c r="F6" s="2"/>
      <c r="G6" s="181" t="s">
        <v>785</v>
      </c>
      <c r="H6" s="183"/>
      <c r="I6" s="183"/>
    </row>
    <row r="7" spans="1:10" x14ac:dyDescent="0.25">
      <c r="A7" s="115"/>
      <c r="B7" s="115"/>
      <c r="C7" s="114"/>
      <c r="D7" s="1"/>
      <c r="E7" s="113"/>
      <c r="F7" s="2"/>
      <c r="G7" s="181" t="s">
        <v>7</v>
      </c>
      <c r="H7" s="183"/>
      <c r="I7" s="183"/>
    </row>
    <row r="8" spans="1:10" x14ac:dyDescent="0.25">
      <c r="A8" s="115"/>
      <c r="B8" s="115"/>
      <c r="C8" s="114"/>
      <c r="D8" s="1"/>
      <c r="E8" s="113"/>
      <c r="F8" s="2"/>
      <c r="G8" s="181" t="s">
        <v>0</v>
      </c>
      <c r="H8" s="183"/>
      <c r="I8" s="183"/>
    </row>
    <row r="9" spans="1:10" x14ac:dyDescent="0.25">
      <c r="A9" s="115"/>
      <c r="B9" s="115"/>
      <c r="C9" s="114"/>
      <c r="D9" s="1"/>
      <c r="E9" s="113"/>
      <c r="F9" s="2"/>
      <c r="G9" s="182" t="s">
        <v>1</v>
      </c>
      <c r="H9" s="182"/>
      <c r="I9" s="182"/>
    </row>
    <row r="10" spans="1:10" x14ac:dyDescent="0.25">
      <c r="A10" s="115"/>
      <c r="B10" s="115"/>
      <c r="C10" s="114"/>
      <c r="D10" s="1"/>
      <c r="E10" s="113"/>
      <c r="F10" s="182" t="s">
        <v>8</v>
      </c>
      <c r="G10" s="182"/>
      <c r="H10" s="182"/>
      <c r="I10" s="182"/>
    </row>
    <row r="11" spans="1:10" x14ac:dyDescent="0.25">
      <c r="A11" s="115"/>
      <c r="B11" s="115"/>
      <c r="C11" s="114"/>
      <c r="D11" s="1"/>
      <c r="E11" s="113"/>
      <c r="F11" s="182" t="s">
        <v>2</v>
      </c>
      <c r="G11" s="182"/>
      <c r="H11" s="182"/>
      <c r="I11" s="182"/>
    </row>
    <row r="12" spans="1:10" x14ac:dyDescent="0.25">
      <c r="A12" s="115"/>
      <c r="B12" s="115"/>
      <c r="C12" s="114"/>
      <c r="D12" s="1"/>
      <c r="E12" s="113"/>
      <c r="F12" s="181" t="s">
        <v>3</v>
      </c>
      <c r="G12" s="181"/>
      <c r="H12" s="181"/>
      <c r="I12" s="181"/>
    </row>
    <row r="14" spans="1:10" ht="33" customHeight="1" x14ac:dyDescent="0.25">
      <c r="A14" s="184" t="s">
        <v>747</v>
      </c>
      <c r="B14" s="184"/>
      <c r="C14" s="184"/>
      <c r="D14" s="184"/>
      <c r="E14" s="184"/>
      <c r="F14" s="184"/>
      <c r="G14" s="184"/>
      <c r="H14" s="184"/>
      <c r="I14" s="184"/>
    </row>
    <row r="15" spans="1:10" x14ac:dyDescent="0.25">
      <c r="A15" s="180" t="s">
        <v>10</v>
      </c>
      <c r="B15" s="180"/>
      <c r="C15" s="180"/>
      <c r="D15" s="180"/>
      <c r="E15" s="180"/>
      <c r="F15" s="180"/>
      <c r="G15" s="180"/>
      <c r="H15" s="180"/>
      <c r="I15" s="180"/>
      <c r="J15" s="100"/>
    </row>
    <row r="16" spans="1:10" ht="31.5" customHeight="1" x14ac:dyDescent="0.25">
      <c r="A16" s="111" t="s">
        <v>720</v>
      </c>
      <c r="B16" s="111" t="s">
        <v>12</v>
      </c>
      <c r="C16" s="112" t="s">
        <v>13</v>
      </c>
      <c r="D16" s="112" t="s">
        <v>14</v>
      </c>
      <c r="E16" s="112" t="s">
        <v>719</v>
      </c>
      <c r="F16" s="111" t="s">
        <v>16</v>
      </c>
      <c r="G16" s="4" t="s">
        <v>17</v>
      </c>
      <c r="H16" s="4" t="s">
        <v>18</v>
      </c>
      <c r="I16" s="4" t="s">
        <v>19</v>
      </c>
      <c r="J16" s="100"/>
    </row>
    <row r="17" spans="1:10" x14ac:dyDescent="0.25">
      <c r="A17" s="111">
        <v>1</v>
      </c>
      <c r="B17" s="111">
        <v>2</v>
      </c>
      <c r="C17" s="112" t="s">
        <v>21</v>
      </c>
      <c r="D17" s="112" t="s">
        <v>22</v>
      </c>
      <c r="E17" s="112">
        <v>5</v>
      </c>
      <c r="F17" s="111">
        <v>6</v>
      </c>
      <c r="G17" s="111">
        <v>7</v>
      </c>
      <c r="H17" s="111">
        <v>8</v>
      </c>
      <c r="I17" s="111">
        <v>9</v>
      </c>
      <c r="J17" s="100"/>
    </row>
    <row r="18" spans="1:10" ht="37.700000000000003" hidden="1" customHeight="1" x14ac:dyDescent="0.25">
      <c r="A18" s="5" t="s">
        <v>28</v>
      </c>
      <c r="B18" s="118" t="s">
        <v>29</v>
      </c>
      <c r="C18" s="119"/>
      <c r="D18" s="119"/>
      <c r="E18" s="119"/>
      <c r="F18" s="118"/>
      <c r="G18" s="120">
        <f>G19</f>
        <v>0</v>
      </c>
      <c r="H18" s="120">
        <f t="shared" ref="H18:I18" si="0">H19</f>
        <v>0</v>
      </c>
      <c r="I18" s="120">
        <f t="shared" si="0"/>
        <v>0</v>
      </c>
      <c r="J18" s="100"/>
    </row>
    <row r="19" spans="1:10" hidden="1" outlineLevel="1" x14ac:dyDescent="0.25">
      <c r="A19" s="97" t="s">
        <v>30</v>
      </c>
      <c r="B19" s="107" t="s">
        <v>29</v>
      </c>
      <c r="C19" s="108" t="s">
        <v>31</v>
      </c>
      <c r="D19" s="108"/>
      <c r="E19" s="108"/>
      <c r="F19" s="107"/>
      <c r="G19" s="106">
        <f>G20+G24</f>
        <v>0</v>
      </c>
      <c r="H19" s="106">
        <f t="shared" ref="H19:I19" si="1">H20+H24</f>
        <v>0</v>
      </c>
      <c r="I19" s="106">
        <f t="shared" si="1"/>
        <v>0</v>
      </c>
      <c r="J19" s="100"/>
    </row>
    <row r="20" spans="1:10" ht="72.75" hidden="1" customHeight="1" outlineLevel="2" x14ac:dyDescent="0.25">
      <c r="A20" s="109" t="s">
        <v>32</v>
      </c>
      <c r="B20" s="107" t="s">
        <v>29</v>
      </c>
      <c r="C20" s="108" t="s">
        <v>31</v>
      </c>
      <c r="D20" s="108" t="s">
        <v>33</v>
      </c>
      <c r="E20" s="108"/>
      <c r="F20" s="107"/>
      <c r="G20" s="106">
        <f>G21</f>
        <v>0</v>
      </c>
      <c r="H20" s="106">
        <f t="shared" ref="H20:I20" si="2">H21</f>
        <v>0</v>
      </c>
      <c r="I20" s="106">
        <f t="shared" si="2"/>
        <v>0</v>
      </c>
      <c r="J20" s="100"/>
    </row>
    <row r="21" spans="1:10" ht="52.5" hidden="1" customHeight="1" outlineLevel="3" x14ac:dyDescent="0.25">
      <c r="A21" s="109" t="s">
        <v>34</v>
      </c>
      <c r="B21" s="107" t="s">
        <v>29</v>
      </c>
      <c r="C21" s="108" t="s">
        <v>31</v>
      </c>
      <c r="D21" s="108" t="s">
        <v>33</v>
      </c>
      <c r="E21" s="108" t="s">
        <v>718</v>
      </c>
      <c r="F21" s="107"/>
      <c r="G21" s="106">
        <f>G22</f>
        <v>0</v>
      </c>
      <c r="H21" s="106">
        <f t="shared" ref="H21:I21" si="3">H22</f>
        <v>0</v>
      </c>
      <c r="I21" s="106">
        <f t="shared" si="3"/>
        <v>0</v>
      </c>
      <c r="J21" s="100"/>
    </row>
    <row r="22" spans="1:10" ht="121.5" hidden="1" customHeight="1" outlineLevel="3" x14ac:dyDescent="0.25">
      <c r="A22" s="109" t="s">
        <v>35</v>
      </c>
      <c r="B22" s="107" t="s">
        <v>29</v>
      </c>
      <c r="C22" s="108" t="s">
        <v>31</v>
      </c>
      <c r="D22" s="108" t="s">
        <v>33</v>
      </c>
      <c r="E22" s="108" t="s">
        <v>718</v>
      </c>
      <c r="F22" s="107">
        <v>100</v>
      </c>
      <c r="G22" s="106">
        <f>G23</f>
        <v>0</v>
      </c>
      <c r="H22" s="106">
        <f t="shared" ref="H22:I22" si="4">H23</f>
        <v>0</v>
      </c>
      <c r="I22" s="106">
        <f t="shared" si="4"/>
        <v>0</v>
      </c>
      <c r="J22" s="100"/>
    </row>
    <row r="23" spans="1:10" ht="47.25" hidden="1" outlineLevel="4" x14ac:dyDescent="0.25">
      <c r="A23" s="109" t="s">
        <v>37</v>
      </c>
      <c r="B23" s="107" t="s">
        <v>29</v>
      </c>
      <c r="C23" s="108" t="s">
        <v>31</v>
      </c>
      <c r="D23" s="108" t="s">
        <v>33</v>
      </c>
      <c r="E23" s="108" t="s">
        <v>718</v>
      </c>
      <c r="F23" s="107" t="s">
        <v>38</v>
      </c>
      <c r="G23" s="106"/>
      <c r="H23" s="106"/>
      <c r="I23" s="106"/>
      <c r="J23" s="100"/>
    </row>
    <row r="24" spans="1:10" ht="88.5" hidden="1" customHeight="1" outlineLevel="2" x14ac:dyDescent="0.25">
      <c r="A24" s="109" t="s">
        <v>39</v>
      </c>
      <c r="B24" s="107" t="s">
        <v>29</v>
      </c>
      <c r="C24" s="108" t="s">
        <v>31</v>
      </c>
      <c r="D24" s="108" t="s">
        <v>40</v>
      </c>
      <c r="E24" s="108"/>
      <c r="F24" s="107"/>
      <c r="G24" s="106">
        <f>G25+G30</f>
        <v>0</v>
      </c>
      <c r="H24" s="106">
        <f t="shared" ref="H24:I24" si="5">H25+H30</f>
        <v>0</v>
      </c>
      <c r="I24" s="106">
        <f t="shared" si="5"/>
        <v>0</v>
      </c>
      <c r="J24" s="100"/>
    </row>
    <row r="25" spans="1:10" ht="47.25" hidden="1" outlineLevel="3" x14ac:dyDescent="0.25">
      <c r="A25" s="109" t="s">
        <v>41</v>
      </c>
      <c r="B25" s="107" t="s">
        <v>29</v>
      </c>
      <c r="C25" s="108" t="s">
        <v>31</v>
      </c>
      <c r="D25" s="108" t="s">
        <v>40</v>
      </c>
      <c r="E25" s="108" t="s">
        <v>624</v>
      </c>
      <c r="F25" s="107"/>
      <c r="G25" s="106">
        <f>G26+G28</f>
        <v>0</v>
      </c>
      <c r="H25" s="106">
        <f t="shared" ref="H25:I25" si="6">H26+H28</f>
        <v>0</v>
      </c>
      <c r="I25" s="106">
        <f t="shared" si="6"/>
        <v>0</v>
      </c>
      <c r="J25" s="100"/>
    </row>
    <row r="26" spans="1:10" ht="118.5" hidden="1" customHeight="1" outlineLevel="3" x14ac:dyDescent="0.25">
      <c r="A26" s="109" t="s">
        <v>35</v>
      </c>
      <c r="B26" s="107" t="s">
        <v>29</v>
      </c>
      <c r="C26" s="108" t="s">
        <v>31</v>
      </c>
      <c r="D26" s="108" t="s">
        <v>40</v>
      </c>
      <c r="E26" s="108" t="s">
        <v>624</v>
      </c>
      <c r="F26" s="107">
        <v>100</v>
      </c>
      <c r="G26" s="106">
        <f>G27</f>
        <v>0</v>
      </c>
      <c r="H26" s="106">
        <f t="shared" ref="H26:I26" si="7">H27</f>
        <v>0</v>
      </c>
      <c r="I26" s="106">
        <f t="shared" si="7"/>
        <v>0</v>
      </c>
      <c r="J26" s="100"/>
    </row>
    <row r="27" spans="1:10" ht="47.25" hidden="1" outlineLevel="4" x14ac:dyDescent="0.25">
      <c r="A27" s="109" t="s">
        <v>37</v>
      </c>
      <c r="B27" s="107" t="s">
        <v>29</v>
      </c>
      <c r="C27" s="108" t="s">
        <v>31</v>
      </c>
      <c r="D27" s="108" t="s">
        <v>40</v>
      </c>
      <c r="E27" s="108" t="s">
        <v>624</v>
      </c>
      <c r="F27" s="107" t="s">
        <v>38</v>
      </c>
      <c r="G27" s="106"/>
      <c r="H27" s="106"/>
      <c r="I27" s="106"/>
      <c r="J27" s="100"/>
    </row>
    <row r="28" spans="1:10" ht="47.25" hidden="1" outlineLevel="4" x14ac:dyDescent="0.25">
      <c r="A28" s="10" t="s">
        <v>42</v>
      </c>
      <c r="B28" s="107" t="s">
        <v>29</v>
      </c>
      <c r="C28" s="108" t="s">
        <v>31</v>
      </c>
      <c r="D28" s="108" t="s">
        <v>40</v>
      </c>
      <c r="E28" s="108" t="s">
        <v>624</v>
      </c>
      <c r="F28" s="107">
        <v>200</v>
      </c>
      <c r="G28" s="106">
        <f>G29</f>
        <v>0</v>
      </c>
      <c r="H28" s="106">
        <f t="shared" ref="H28:I28" si="8">H29</f>
        <v>0</v>
      </c>
      <c r="I28" s="106">
        <f t="shared" si="8"/>
        <v>0</v>
      </c>
      <c r="J28" s="100"/>
    </row>
    <row r="29" spans="1:10" ht="47.25" hidden="1" outlineLevel="4" x14ac:dyDescent="0.25">
      <c r="A29" s="109" t="s">
        <v>44</v>
      </c>
      <c r="B29" s="107" t="s">
        <v>29</v>
      </c>
      <c r="C29" s="108" t="s">
        <v>31</v>
      </c>
      <c r="D29" s="108" t="s">
        <v>40</v>
      </c>
      <c r="E29" s="108" t="s">
        <v>624</v>
      </c>
      <c r="F29" s="107" t="s">
        <v>45</v>
      </c>
      <c r="G29" s="106"/>
      <c r="H29" s="106"/>
      <c r="I29" s="106"/>
      <c r="J29" s="100"/>
    </row>
    <row r="30" spans="1:10" ht="31.5" hidden="1" outlineLevel="3" x14ac:dyDescent="0.25">
      <c r="A30" s="109" t="s">
        <v>46</v>
      </c>
      <c r="B30" s="107" t="s">
        <v>29</v>
      </c>
      <c r="C30" s="108" t="s">
        <v>31</v>
      </c>
      <c r="D30" s="108" t="s">
        <v>40</v>
      </c>
      <c r="E30" s="108" t="s">
        <v>622</v>
      </c>
      <c r="F30" s="107"/>
      <c r="G30" s="106">
        <f>G31</f>
        <v>0</v>
      </c>
      <c r="H30" s="106">
        <f t="shared" ref="H30:I30" si="9">H31</f>
        <v>0</v>
      </c>
      <c r="I30" s="106">
        <f t="shared" si="9"/>
        <v>0</v>
      </c>
      <c r="J30" s="100"/>
    </row>
    <row r="31" spans="1:10" hidden="1" outlineLevel="3" x14ac:dyDescent="0.25">
      <c r="A31" s="10" t="s">
        <v>47</v>
      </c>
      <c r="B31" s="107" t="s">
        <v>29</v>
      </c>
      <c r="C31" s="108" t="s">
        <v>31</v>
      </c>
      <c r="D31" s="108" t="s">
        <v>40</v>
      </c>
      <c r="E31" s="108" t="s">
        <v>622</v>
      </c>
      <c r="F31" s="107">
        <v>800</v>
      </c>
      <c r="G31" s="106">
        <f>G32</f>
        <v>0</v>
      </c>
      <c r="H31" s="106">
        <f t="shared" ref="H31:I31" si="10">H32</f>
        <v>0</v>
      </c>
      <c r="I31" s="106">
        <f t="shared" si="10"/>
        <v>0</v>
      </c>
      <c r="J31" s="100"/>
    </row>
    <row r="32" spans="1:10" ht="31.5" hidden="1" outlineLevel="4" x14ac:dyDescent="0.25">
      <c r="A32" s="109" t="s">
        <v>49</v>
      </c>
      <c r="B32" s="107" t="s">
        <v>29</v>
      </c>
      <c r="C32" s="108" t="s">
        <v>31</v>
      </c>
      <c r="D32" s="108" t="s">
        <v>40</v>
      </c>
      <c r="E32" s="108" t="s">
        <v>622</v>
      </c>
      <c r="F32" s="107" t="s">
        <v>50</v>
      </c>
      <c r="G32" s="106"/>
      <c r="H32" s="106"/>
      <c r="I32" s="106"/>
      <c r="J32" s="100"/>
    </row>
    <row r="33" spans="1:10" ht="31.5" collapsed="1" x14ac:dyDescent="0.25">
      <c r="A33" s="5" t="s">
        <v>51</v>
      </c>
      <c r="B33" s="118" t="s">
        <v>52</v>
      </c>
      <c r="C33" s="119"/>
      <c r="D33" s="119"/>
      <c r="E33" s="119"/>
      <c r="F33" s="118"/>
      <c r="G33" s="120">
        <f>G34+G134</f>
        <v>59850</v>
      </c>
      <c r="H33" s="120">
        <f t="shared" ref="H33:I33" si="11">H34+H134</f>
        <v>0</v>
      </c>
      <c r="I33" s="120">
        <f t="shared" si="11"/>
        <v>0</v>
      </c>
      <c r="J33" s="100"/>
    </row>
    <row r="34" spans="1:10" outlineLevel="1" x14ac:dyDescent="0.25">
      <c r="A34" s="97" t="s">
        <v>53</v>
      </c>
      <c r="B34" s="107" t="s">
        <v>52</v>
      </c>
      <c r="C34" s="108" t="s">
        <v>54</v>
      </c>
      <c r="D34" s="108"/>
      <c r="E34" s="108"/>
      <c r="F34" s="107"/>
      <c r="G34" s="106">
        <f>G35+G48+G79+G92+G96</f>
        <v>59850</v>
      </c>
      <c r="H34" s="106">
        <f t="shared" ref="H34:I34" si="12">H35+H48+H79+H92+H96</f>
        <v>0</v>
      </c>
      <c r="I34" s="106">
        <f t="shared" si="12"/>
        <v>0</v>
      </c>
      <c r="J34" s="100"/>
    </row>
    <row r="35" spans="1:10" outlineLevel="2" x14ac:dyDescent="0.25">
      <c r="A35" s="109" t="s">
        <v>55</v>
      </c>
      <c r="B35" s="107" t="s">
        <v>52</v>
      </c>
      <c r="C35" s="108" t="s">
        <v>54</v>
      </c>
      <c r="D35" s="108" t="s">
        <v>31</v>
      </c>
      <c r="E35" s="108"/>
      <c r="F35" s="107"/>
      <c r="G35" s="106">
        <f>G36+G39+G42+G45</f>
        <v>37380</v>
      </c>
      <c r="H35" s="106">
        <f t="shared" ref="H35:I35" si="13">H36+H39+H42+H45</f>
        <v>0</v>
      </c>
      <c r="I35" s="106">
        <f t="shared" si="13"/>
        <v>0</v>
      </c>
      <c r="J35" s="100"/>
    </row>
    <row r="36" spans="1:10" ht="390" hidden="1" customHeight="1" outlineLevel="3" x14ac:dyDescent="0.25">
      <c r="A36" s="109" t="s">
        <v>56</v>
      </c>
      <c r="B36" s="107" t="s">
        <v>52</v>
      </c>
      <c r="C36" s="108" t="s">
        <v>54</v>
      </c>
      <c r="D36" s="108" t="s">
        <v>31</v>
      </c>
      <c r="E36" s="108" t="s">
        <v>717</v>
      </c>
      <c r="F36" s="107"/>
      <c r="G36" s="106">
        <f>G37</f>
        <v>0</v>
      </c>
      <c r="H36" s="106">
        <f t="shared" ref="H36:I36" si="14">H37</f>
        <v>0</v>
      </c>
      <c r="I36" s="106">
        <f t="shared" si="14"/>
        <v>0</v>
      </c>
      <c r="J36" s="100"/>
    </row>
    <row r="37" spans="1:10" ht="63.2" hidden="1" customHeight="1" outlineLevel="3" x14ac:dyDescent="0.25">
      <c r="A37" s="10" t="s">
        <v>57</v>
      </c>
      <c r="B37" s="107" t="s">
        <v>52</v>
      </c>
      <c r="C37" s="108" t="s">
        <v>54</v>
      </c>
      <c r="D37" s="108" t="s">
        <v>31</v>
      </c>
      <c r="E37" s="108" t="s">
        <v>717</v>
      </c>
      <c r="F37" s="107">
        <v>600</v>
      </c>
      <c r="G37" s="106">
        <f>G38</f>
        <v>0</v>
      </c>
      <c r="H37" s="106">
        <f t="shared" ref="H37:I37" si="15">H38</f>
        <v>0</v>
      </c>
      <c r="I37" s="106">
        <f t="shared" si="15"/>
        <v>0</v>
      </c>
      <c r="J37" s="100"/>
    </row>
    <row r="38" spans="1:10" hidden="1" outlineLevel="4" x14ac:dyDescent="0.25">
      <c r="A38" s="109" t="s">
        <v>59</v>
      </c>
      <c r="B38" s="107" t="s">
        <v>52</v>
      </c>
      <c r="C38" s="108" t="s">
        <v>54</v>
      </c>
      <c r="D38" s="108" t="s">
        <v>31</v>
      </c>
      <c r="E38" s="108" t="s">
        <v>717</v>
      </c>
      <c r="F38" s="107" t="s">
        <v>60</v>
      </c>
      <c r="G38" s="106"/>
      <c r="H38" s="106"/>
      <c r="I38" s="106"/>
      <c r="J38" s="100"/>
    </row>
    <row r="39" spans="1:10" ht="94.5" outlineLevel="3" collapsed="1" x14ac:dyDescent="0.25">
      <c r="A39" s="109" t="s">
        <v>716</v>
      </c>
      <c r="B39" s="107" t="s">
        <v>52</v>
      </c>
      <c r="C39" s="108" t="s">
        <v>54</v>
      </c>
      <c r="D39" s="108" t="s">
        <v>31</v>
      </c>
      <c r="E39" s="108" t="s">
        <v>715</v>
      </c>
      <c r="F39" s="107"/>
      <c r="G39" s="106">
        <f>G40</f>
        <v>37380</v>
      </c>
      <c r="H39" s="106">
        <f t="shared" ref="H39:I39" si="16">H40</f>
        <v>0</v>
      </c>
      <c r="I39" s="106">
        <f t="shared" si="16"/>
        <v>0</v>
      </c>
      <c r="J39" s="100"/>
    </row>
    <row r="40" spans="1:10" ht="63" outlineLevel="3" x14ac:dyDescent="0.25">
      <c r="A40" s="10" t="s">
        <v>57</v>
      </c>
      <c r="B40" s="107" t="s">
        <v>52</v>
      </c>
      <c r="C40" s="108" t="s">
        <v>54</v>
      </c>
      <c r="D40" s="108" t="s">
        <v>31</v>
      </c>
      <c r="E40" s="108" t="s">
        <v>715</v>
      </c>
      <c r="F40" s="107">
        <v>600</v>
      </c>
      <c r="G40" s="106">
        <f>G41</f>
        <v>37380</v>
      </c>
      <c r="H40" s="106">
        <f t="shared" ref="H40:I40" si="17">H41</f>
        <v>0</v>
      </c>
      <c r="I40" s="106">
        <f t="shared" si="17"/>
        <v>0</v>
      </c>
      <c r="J40" s="100"/>
    </row>
    <row r="41" spans="1:10" outlineLevel="4" x14ac:dyDescent="0.25">
      <c r="A41" s="109" t="s">
        <v>59</v>
      </c>
      <c r="B41" s="107" t="s">
        <v>52</v>
      </c>
      <c r="C41" s="108" t="s">
        <v>54</v>
      </c>
      <c r="D41" s="108" t="s">
        <v>31</v>
      </c>
      <c r="E41" s="108" t="s">
        <v>715</v>
      </c>
      <c r="F41" s="107" t="s">
        <v>60</v>
      </c>
      <c r="G41" s="106">
        <v>37380</v>
      </c>
      <c r="H41" s="106"/>
      <c r="I41" s="106"/>
      <c r="J41" s="100"/>
    </row>
    <row r="42" spans="1:10" ht="47.25" hidden="1" outlineLevel="3" x14ac:dyDescent="0.25">
      <c r="A42" s="109" t="s">
        <v>62</v>
      </c>
      <c r="B42" s="107" t="s">
        <v>52</v>
      </c>
      <c r="C42" s="108" t="s">
        <v>54</v>
      </c>
      <c r="D42" s="108" t="s">
        <v>31</v>
      </c>
      <c r="E42" s="108" t="s">
        <v>709</v>
      </c>
      <c r="F42" s="107"/>
      <c r="G42" s="106">
        <f>G43</f>
        <v>0</v>
      </c>
      <c r="H42" s="106">
        <f t="shared" ref="H42:I42" si="18">H43</f>
        <v>0</v>
      </c>
      <c r="I42" s="106">
        <f t="shared" si="18"/>
        <v>0</v>
      </c>
      <c r="J42" s="100"/>
    </row>
    <row r="43" spans="1:10" ht="63" hidden="1" outlineLevel="3" x14ac:dyDescent="0.25">
      <c r="A43" s="10" t="s">
        <v>57</v>
      </c>
      <c r="B43" s="107" t="s">
        <v>52</v>
      </c>
      <c r="C43" s="108" t="s">
        <v>54</v>
      </c>
      <c r="D43" s="108" t="s">
        <v>31</v>
      </c>
      <c r="E43" s="108" t="s">
        <v>709</v>
      </c>
      <c r="F43" s="107">
        <v>600</v>
      </c>
      <c r="G43" s="106">
        <f>G44</f>
        <v>0</v>
      </c>
      <c r="H43" s="106">
        <f t="shared" ref="H43:I43" si="19">H44</f>
        <v>0</v>
      </c>
      <c r="I43" s="106">
        <f t="shared" si="19"/>
        <v>0</v>
      </c>
      <c r="J43" s="100"/>
    </row>
    <row r="44" spans="1:10" hidden="1" outlineLevel="4" x14ac:dyDescent="0.25">
      <c r="A44" s="109" t="s">
        <v>59</v>
      </c>
      <c r="B44" s="107" t="s">
        <v>52</v>
      </c>
      <c r="C44" s="108" t="s">
        <v>54</v>
      </c>
      <c r="D44" s="108" t="s">
        <v>31</v>
      </c>
      <c r="E44" s="108" t="s">
        <v>709</v>
      </c>
      <c r="F44" s="107" t="s">
        <v>60</v>
      </c>
      <c r="G44" s="106"/>
      <c r="H44" s="106"/>
      <c r="I44" s="106"/>
      <c r="J44" s="100"/>
    </row>
    <row r="45" spans="1:10" ht="47.25" hidden="1" outlineLevel="3" collapsed="1" x14ac:dyDescent="0.25">
      <c r="A45" s="109" t="s">
        <v>63</v>
      </c>
      <c r="B45" s="107" t="s">
        <v>52</v>
      </c>
      <c r="C45" s="108" t="s">
        <v>54</v>
      </c>
      <c r="D45" s="108" t="s">
        <v>31</v>
      </c>
      <c r="E45" s="108" t="s">
        <v>708</v>
      </c>
      <c r="F45" s="107"/>
      <c r="G45" s="106">
        <f>G46</f>
        <v>0</v>
      </c>
      <c r="H45" s="106">
        <f t="shared" ref="H45:I45" si="20">H46</f>
        <v>0</v>
      </c>
      <c r="I45" s="106">
        <f t="shared" si="20"/>
        <v>0</v>
      </c>
      <c r="J45" s="100"/>
    </row>
    <row r="46" spans="1:10" ht="63" hidden="1" outlineLevel="3" x14ac:dyDescent="0.25">
      <c r="A46" s="10" t="s">
        <v>57</v>
      </c>
      <c r="B46" s="107" t="s">
        <v>52</v>
      </c>
      <c r="C46" s="108" t="s">
        <v>54</v>
      </c>
      <c r="D46" s="108" t="s">
        <v>31</v>
      </c>
      <c r="E46" s="108" t="s">
        <v>708</v>
      </c>
      <c r="F46" s="107">
        <v>600</v>
      </c>
      <c r="G46" s="106">
        <f>G47</f>
        <v>0</v>
      </c>
      <c r="H46" s="106">
        <f t="shared" ref="H46:I46" si="21">H47</f>
        <v>0</v>
      </c>
      <c r="I46" s="106">
        <f t="shared" si="21"/>
        <v>0</v>
      </c>
      <c r="J46" s="100"/>
    </row>
    <row r="47" spans="1:10" hidden="1" outlineLevel="4" x14ac:dyDescent="0.25">
      <c r="A47" s="109" t="s">
        <v>59</v>
      </c>
      <c r="B47" s="107" t="s">
        <v>52</v>
      </c>
      <c r="C47" s="108" t="s">
        <v>54</v>
      </c>
      <c r="D47" s="108" t="s">
        <v>31</v>
      </c>
      <c r="E47" s="108" t="s">
        <v>708</v>
      </c>
      <c r="F47" s="107" t="s">
        <v>60</v>
      </c>
      <c r="G47" s="106"/>
      <c r="H47" s="106"/>
      <c r="I47" s="106"/>
      <c r="J47" s="100"/>
    </row>
    <row r="48" spans="1:10" outlineLevel="2" x14ac:dyDescent="0.25">
      <c r="A48" s="109" t="s">
        <v>64</v>
      </c>
      <c r="B48" s="107" t="s">
        <v>52</v>
      </c>
      <c r="C48" s="108" t="s">
        <v>54</v>
      </c>
      <c r="D48" s="108" t="s">
        <v>33</v>
      </c>
      <c r="E48" s="108"/>
      <c r="F48" s="107"/>
      <c r="G48" s="106">
        <f>G49+G52+G55+G58+G61+G67+G70+G73+G76+G64</f>
        <v>22470</v>
      </c>
      <c r="H48" s="106">
        <f t="shared" ref="H48:I48" si="22">H49+H52+H55+H58+H61+H67+H70+H73+H76</f>
        <v>0</v>
      </c>
      <c r="I48" s="106">
        <f t="shared" si="22"/>
        <v>0</v>
      </c>
      <c r="J48" s="100"/>
    </row>
    <row r="49" spans="1:10" ht="47.25" hidden="1" outlineLevel="3" x14ac:dyDescent="0.25">
      <c r="A49" s="109" t="s">
        <v>307</v>
      </c>
      <c r="B49" s="107" t="s">
        <v>52</v>
      </c>
      <c r="C49" s="108" t="s">
        <v>54</v>
      </c>
      <c r="D49" s="108" t="s">
        <v>33</v>
      </c>
      <c r="E49" s="108" t="s">
        <v>714</v>
      </c>
      <c r="F49" s="107"/>
      <c r="G49" s="106">
        <f>G50</f>
        <v>0</v>
      </c>
      <c r="H49" s="106">
        <f t="shared" ref="H49:I49" si="23">H50</f>
        <v>0</v>
      </c>
      <c r="I49" s="106">
        <f t="shared" si="23"/>
        <v>0</v>
      </c>
      <c r="J49" s="100"/>
    </row>
    <row r="50" spans="1:10" ht="63" hidden="1" outlineLevel="3" x14ac:dyDescent="0.25">
      <c r="A50" s="10" t="s">
        <v>57</v>
      </c>
      <c r="B50" s="107" t="s">
        <v>52</v>
      </c>
      <c r="C50" s="108" t="s">
        <v>54</v>
      </c>
      <c r="D50" s="108" t="s">
        <v>33</v>
      </c>
      <c r="E50" s="108" t="s">
        <v>714</v>
      </c>
      <c r="F50" s="107">
        <v>600</v>
      </c>
      <c r="G50" s="106">
        <f>G51</f>
        <v>0</v>
      </c>
      <c r="H50" s="106">
        <f t="shared" ref="H50:I50" si="24">H51</f>
        <v>0</v>
      </c>
      <c r="I50" s="106">
        <f t="shared" si="24"/>
        <v>0</v>
      </c>
      <c r="J50" s="100"/>
    </row>
    <row r="51" spans="1:10" hidden="1" outlineLevel="4" x14ac:dyDescent="0.25">
      <c r="A51" s="109" t="s">
        <v>59</v>
      </c>
      <c r="B51" s="107" t="s">
        <v>52</v>
      </c>
      <c r="C51" s="108" t="s">
        <v>54</v>
      </c>
      <c r="D51" s="108" t="s">
        <v>33</v>
      </c>
      <c r="E51" s="108" t="s">
        <v>714</v>
      </c>
      <c r="F51" s="107" t="s">
        <v>60</v>
      </c>
      <c r="G51" s="106"/>
      <c r="H51" s="106"/>
      <c r="I51" s="106"/>
      <c r="J51" s="100"/>
    </row>
    <row r="52" spans="1:10" ht="131.44999999999999" hidden="1" customHeight="1" outlineLevel="3" collapsed="1" x14ac:dyDescent="0.25">
      <c r="A52" s="109" t="s">
        <v>65</v>
      </c>
      <c r="B52" s="107" t="s">
        <v>52</v>
      </c>
      <c r="C52" s="108" t="s">
        <v>54</v>
      </c>
      <c r="D52" s="108" t="s">
        <v>33</v>
      </c>
      <c r="E52" s="108" t="s">
        <v>713</v>
      </c>
      <c r="F52" s="107"/>
      <c r="G52" s="106">
        <f>G53</f>
        <v>0</v>
      </c>
      <c r="H52" s="106">
        <f t="shared" ref="H52:I52" si="25">H53</f>
        <v>0</v>
      </c>
      <c r="I52" s="106">
        <f t="shared" si="25"/>
        <v>0</v>
      </c>
      <c r="J52" s="100"/>
    </row>
    <row r="53" spans="1:10" ht="63" hidden="1" outlineLevel="3" x14ac:dyDescent="0.25">
      <c r="A53" s="10" t="s">
        <v>57</v>
      </c>
      <c r="B53" s="107" t="s">
        <v>52</v>
      </c>
      <c r="C53" s="108" t="s">
        <v>54</v>
      </c>
      <c r="D53" s="108" t="s">
        <v>33</v>
      </c>
      <c r="E53" s="108" t="s">
        <v>713</v>
      </c>
      <c r="F53" s="107">
        <v>600</v>
      </c>
      <c r="G53" s="106">
        <f>G54</f>
        <v>0</v>
      </c>
      <c r="H53" s="106">
        <f t="shared" ref="H53:I53" si="26">H54</f>
        <v>0</v>
      </c>
      <c r="I53" s="106">
        <f t="shared" si="26"/>
        <v>0</v>
      </c>
      <c r="J53" s="100"/>
    </row>
    <row r="54" spans="1:10" hidden="1" outlineLevel="4" x14ac:dyDescent="0.25">
      <c r="A54" s="109" t="s">
        <v>59</v>
      </c>
      <c r="B54" s="107" t="s">
        <v>52</v>
      </c>
      <c r="C54" s="108" t="s">
        <v>54</v>
      </c>
      <c r="D54" s="108" t="s">
        <v>33</v>
      </c>
      <c r="E54" s="108" t="s">
        <v>713</v>
      </c>
      <c r="F54" s="107" t="s">
        <v>60</v>
      </c>
      <c r="G54" s="106"/>
      <c r="H54" s="106"/>
      <c r="I54" s="106"/>
      <c r="J54" s="100"/>
    </row>
    <row r="55" spans="1:10" ht="94.5" hidden="1" outlineLevel="3" collapsed="1" x14ac:dyDescent="0.25">
      <c r="A55" s="109" t="s">
        <v>66</v>
      </c>
      <c r="B55" s="107" t="s">
        <v>52</v>
      </c>
      <c r="C55" s="108" t="s">
        <v>54</v>
      </c>
      <c r="D55" s="108" t="s">
        <v>33</v>
      </c>
      <c r="E55" s="108" t="s">
        <v>712</v>
      </c>
      <c r="F55" s="107"/>
      <c r="G55" s="106">
        <f>G56</f>
        <v>0</v>
      </c>
      <c r="H55" s="106">
        <f t="shared" ref="H55:I55" si="27">H56</f>
        <v>0</v>
      </c>
      <c r="I55" s="106">
        <f t="shared" si="27"/>
        <v>0</v>
      </c>
      <c r="J55" s="100"/>
    </row>
    <row r="56" spans="1:10" ht="63" hidden="1" outlineLevel="3" x14ac:dyDescent="0.25">
      <c r="A56" s="10" t="s">
        <v>57</v>
      </c>
      <c r="B56" s="107" t="s">
        <v>52</v>
      </c>
      <c r="C56" s="108" t="s">
        <v>54</v>
      </c>
      <c r="D56" s="108" t="s">
        <v>33</v>
      </c>
      <c r="E56" s="108" t="s">
        <v>712</v>
      </c>
      <c r="F56" s="107">
        <v>600</v>
      </c>
      <c r="G56" s="106">
        <f>G57</f>
        <v>0</v>
      </c>
      <c r="H56" s="106">
        <f t="shared" ref="H56:I56" si="28">H57</f>
        <v>0</v>
      </c>
      <c r="I56" s="106">
        <f t="shared" si="28"/>
        <v>0</v>
      </c>
      <c r="J56" s="100"/>
    </row>
    <row r="57" spans="1:10" hidden="1" outlineLevel="4" x14ac:dyDescent="0.25">
      <c r="A57" s="109" t="s">
        <v>59</v>
      </c>
      <c r="B57" s="107" t="s">
        <v>52</v>
      </c>
      <c r="C57" s="108" t="s">
        <v>54</v>
      </c>
      <c r="D57" s="108" t="s">
        <v>33</v>
      </c>
      <c r="E57" s="108" t="s">
        <v>712</v>
      </c>
      <c r="F57" s="107" t="s">
        <v>60</v>
      </c>
      <c r="G57" s="106"/>
      <c r="H57" s="106"/>
      <c r="I57" s="106"/>
      <c r="J57" s="100"/>
    </row>
    <row r="58" spans="1:10" outlineLevel="3" collapsed="1" x14ac:dyDescent="0.25">
      <c r="A58" s="109" t="s">
        <v>67</v>
      </c>
      <c r="B58" s="107" t="s">
        <v>52</v>
      </c>
      <c r="C58" s="108" t="s">
        <v>54</v>
      </c>
      <c r="D58" s="108" t="s">
        <v>33</v>
      </c>
      <c r="E58" s="108" t="s">
        <v>711</v>
      </c>
      <c r="F58" s="107"/>
      <c r="G58" s="106">
        <f>G59</f>
        <v>22470</v>
      </c>
      <c r="H58" s="106">
        <f t="shared" ref="H58:I58" si="29">H59</f>
        <v>0</v>
      </c>
      <c r="I58" s="106">
        <f t="shared" si="29"/>
        <v>0</v>
      </c>
      <c r="J58" s="100"/>
    </row>
    <row r="59" spans="1:10" ht="63" outlineLevel="3" x14ac:dyDescent="0.25">
      <c r="A59" s="10" t="s">
        <v>57</v>
      </c>
      <c r="B59" s="107" t="s">
        <v>52</v>
      </c>
      <c r="C59" s="108" t="s">
        <v>54</v>
      </c>
      <c r="D59" s="108" t="s">
        <v>33</v>
      </c>
      <c r="E59" s="108" t="s">
        <v>711</v>
      </c>
      <c r="F59" s="107">
        <v>600</v>
      </c>
      <c r="G59" s="106">
        <f>G60</f>
        <v>22470</v>
      </c>
      <c r="H59" s="106">
        <f t="shared" ref="H59:I59" si="30">H60</f>
        <v>0</v>
      </c>
      <c r="I59" s="106">
        <f t="shared" si="30"/>
        <v>0</v>
      </c>
      <c r="J59" s="100"/>
    </row>
    <row r="60" spans="1:10" outlineLevel="4" x14ac:dyDescent="0.25">
      <c r="A60" s="109" t="s">
        <v>59</v>
      </c>
      <c r="B60" s="107" t="s">
        <v>52</v>
      </c>
      <c r="C60" s="108" t="s">
        <v>54</v>
      </c>
      <c r="D60" s="108" t="s">
        <v>33</v>
      </c>
      <c r="E60" s="108" t="s">
        <v>711</v>
      </c>
      <c r="F60" s="107" t="s">
        <v>60</v>
      </c>
      <c r="G60" s="106">
        <v>22470</v>
      </c>
      <c r="H60" s="106"/>
      <c r="I60" s="106"/>
      <c r="J60" s="100"/>
    </row>
    <row r="61" spans="1:10" ht="78.75" hidden="1" outlineLevel="3" x14ac:dyDescent="0.25">
      <c r="A61" s="109" t="s">
        <v>68</v>
      </c>
      <c r="B61" s="107" t="s">
        <v>52</v>
      </c>
      <c r="C61" s="108" t="s">
        <v>54</v>
      </c>
      <c r="D61" s="108" t="s">
        <v>33</v>
      </c>
      <c r="E61" s="108" t="s">
        <v>710</v>
      </c>
      <c r="F61" s="107"/>
      <c r="G61" s="106">
        <f>G62</f>
        <v>0</v>
      </c>
      <c r="H61" s="106">
        <f t="shared" ref="H61:I61" si="31">H62</f>
        <v>0</v>
      </c>
      <c r="I61" s="106">
        <f t="shared" si="31"/>
        <v>0</v>
      </c>
      <c r="J61" s="100"/>
    </row>
    <row r="62" spans="1:10" ht="63" hidden="1" outlineLevel="3" x14ac:dyDescent="0.25">
      <c r="A62" s="10" t="s">
        <v>57</v>
      </c>
      <c r="B62" s="107" t="s">
        <v>52</v>
      </c>
      <c r="C62" s="108" t="s">
        <v>54</v>
      </c>
      <c r="D62" s="108" t="s">
        <v>33</v>
      </c>
      <c r="E62" s="108" t="s">
        <v>710</v>
      </c>
      <c r="F62" s="107">
        <v>600</v>
      </c>
      <c r="G62" s="106">
        <f>G63</f>
        <v>0</v>
      </c>
      <c r="H62" s="106">
        <f t="shared" ref="H62:I62" si="32">H63</f>
        <v>0</v>
      </c>
      <c r="I62" s="106">
        <f t="shared" si="32"/>
        <v>0</v>
      </c>
      <c r="J62" s="100"/>
    </row>
    <row r="63" spans="1:10" hidden="1" outlineLevel="4" x14ac:dyDescent="0.25">
      <c r="A63" s="109" t="s">
        <v>59</v>
      </c>
      <c r="B63" s="107" t="s">
        <v>52</v>
      </c>
      <c r="C63" s="108" t="s">
        <v>54</v>
      </c>
      <c r="D63" s="108" t="s">
        <v>33</v>
      </c>
      <c r="E63" s="108" t="s">
        <v>710</v>
      </c>
      <c r="F63" s="107" t="s">
        <v>60</v>
      </c>
      <c r="G63" s="106"/>
      <c r="H63" s="106"/>
      <c r="I63" s="106"/>
      <c r="J63" s="100"/>
    </row>
    <row r="64" spans="1:10" ht="48.75" hidden="1" customHeight="1" outlineLevel="4" x14ac:dyDescent="0.25">
      <c r="A64" s="109" t="s">
        <v>743</v>
      </c>
      <c r="B64" s="107" t="s">
        <v>52</v>
      </c>
      <c r="C64" s="108" t="s">
        <v>54</v>
      </c>
      <c r="D64" s="108" t="s">
        <v>33</v>
      </c>
      <c r="E64" s="108" t="s">
        <v>744</v>
      </c>
      <c r="F64" s="107"/>
      <c r="G64" s="106">
        <f>G65</f>
        <v>0</v>
      </c>
      <c r="H64" s="106"/>
      <c r="I64" s="106"/>
      <c r="J64" s="100"/>
    </row>
    <row r="65" spans="1:10" ht="63" hidden="1" outlineLevel="4" x14ac:dyDescent="0.25">
      <c r="A65" s="10" t="s">
        <v>57</v>
      </c>
      <c r="B65" s="107" t="s">
        <v>52</v>
      </c>
      <c r="C65" s="108" t="s">
        <v>54</v>
      </c>
      <c r="D65" s="108" t="s">
        <v>33</v>
      </c>
      <c r="E65" s="108" t="s">
        <v>744</v>
      </c>
      <c r="F65" s="107">
        <v>600</v>
      </c>
      <c r="G65" s="106">
        <f>G66</f>
        <v>0</v>
      </c>
      <c r="H65" s="106"/>
      <c r="I65" s="106"/>
      <c r="J65" s="100"/>
    </row>
    <row r="66" spans="1:10" hidden="1" outlineLevel="4" x14ac:dyDescent="0.25">
      <c r="A66" s="109" t="s">
        <v>59</v>
      </c>
      <c r="B66" s="107" t="s">
        <v>52</v>
      </c>
      <c r="C66" s="108" t="s">
        <v>54</v>
      </c>
      <c r="D66" s="108" t="s">
        <v>33</v>
      </c>
      <c r="E66" s="108" t="s">
        <v>744</v>
      </c>
      <c r="F66" s="107">
        <v>610</v>
      </c>
      <c r="G66" s="106"/>
      <c r="H66" s="106"/>
      <c r="I66" s="106"/>
      <c r="J66" s="100"/>
    </row>
    <row r="67" spans="1:10" ht="47.25" hidden="1" outlineLevel="3" collapsed="1" x14ac:dyDescent="0.25">
      <c r="A67" s="109" t="s">
        <v>62</v>
      </c>
      <c r="B67" s="107" t="s">
        <v>52</v>
      </c>
      <c r="C67" s="108" t="s">
        <v>54</v>
      </c>
      <c r="D67" s="108" t="s">
        <v>33</v>
      </c>
      <c r="E67" s="108" t="s">
        <v>709</v>
      </c>
      <c r="F67" s="107"/>
      <c r="G67" s="106">
        <f>G68</f>
        <v>0</v>
      </c>
      <c r="H67" s="106">
        <f t="shared" ref="H67:I67" si="33">H68</f>
        <v>0</v>
      </c>
      <c r="I67" s="106">
        <f t="shared" si="33"/>
        <v>0</v>
      </c>
      <c r="J67" s="100"/>
    </row>
    <row r="68" spans="1:10" ht="63" hidden="1" outlineLevel="3" x14ac:dyDescent="0.25">
      <c r="A68" s="10" t="s">
        <v>57</v>
      </c>
      <c r="B68" s="107" t="s">
        <v>52</v>
      </c>
      <c r="C68" s="108" t="s">
        <v>54</v>
      </c>
      <c r="D68" s="108" t="s">
        <v>33</v>
      </c>
      <c r="E68" s="108" t="s">
        <v>709</v>
      </c>
      <c r="F68" s="107">
        <v>600</v>
      </c>
      <c r="G68" s="106">
        <f>G69</f>
        <v>0</v>
      </c>
      <c r="H68" s="106">
        <f t="shared" ref="H68:I68" si="34">H69</f>
        <v>0</v>
      </c>
      <c r="I68" s="106">
        <f t="shared" si="34"/>
        <v>0</v>
      </c>
      <c r="J68" s="100"/>
    </row>
    <row r="69" spans="1:10" hidden="1" outlineLevel="4" x14ac:dyDescent="0.25">
      <c r="A69" s="109" t="s">
        <v>59</v>
      </c>
      <c r="B69" s="107" t="s">
        <v>52</v>
      </c>
      <c r="C69" s="108" t="s">
        <v>54</v>
      </c>
      <c r="D69" s="108" t="s">
        <v>33</v>
      </c>
      <c r="E69" s="108" t="s">
        <v>709</v>
      </c>
      <c r="F69" s="107" t="s">
        <v>60</v>
      </c>
      <c r="G69" s="106"/>
      <c r="H69" s="106"/>
      <c r="I69" s="106"/>
      <c r="J69" s="100"/>
    </row>
    <row r="70" spans="1:10" ht="47.25" hidden="1" outlineLevel="3" collapsed="1" x14ac:dyDescent="0.25">
      <c r="A70" s="109" t="s">
        <v>63</v>
      </c>
      <c r="B70" s="107" t="s">
        <v>52</v>
      </c>
      <c r="C70" s="108" t="s">
        <v>54</v>
      </c>
      <c r="D70" s="108" t="s">
        <v>33</v>
      </c>
      <c r="E70" s="108" t="s">
        <v>708</v>
      </c>
      <c r="F70" s="107"/>
      <c r="G70" s="106">
        <f>G71</f>
        <v>0</v>
      </c>
      <c r="H70" s="106">
        <f t="shared" ref="H70:I70" si="35">H71</f>
        <v>0</v>
      </c>
      <c r="I70" s="106">
        <f t="shared" si="35"/>
        <v>0</v>
      </c>
      <c r="J70" s="100"/>
    </row>
    <row r="71" spans="1:10" ht="63" hidden="1" outlineLevel="3" x14ac:dyDescent="0.25">
      <c r="A71" s="10" t="s">
        <v>57</v>
      </c>
      <c r="B71" s="107" t="s">
        <v>52</v>
      </c>
      <c r="C71" s="108" t="s">
        <v>54</v>
      </c>
      <c r="D71" s="108" t="s">
        <v>33</v>
      </c>
      <c r="E71" s="108" t="s">
        <v>708</v>
      </c>
      <c r="F71" s="107">
        <v>600</v>
      </c>
      <c r="G71" s="106">
        <f>G72</f>
        <v>0</v>
      </c>
      <c r="H71" s="106">
        <f t="shared" ref="H71:I71" si="36">H72</f>
        <v>0</v>
      </c>
      <c r="I71" s="106">
        <f t="shared" si="36"/>
        <v>0</v>
      </c>
      <c r="J71" s="100"/>
    </row>
    <row r="72" spans="1:10" hidden="1" outlineLevel="4" x14ac:dyDescent="0.25">
      <c r="A72" s="109" t="s">
        <v>59</v>
      </c>
      <c r="B72" s="107" t="s">
        <v>52</v>
      </c>
      <c r="C72" s="108" t="s">
        <v>54</v>
      </c>
      <c r="D72" s="108" t="s">
        <v>33</v>
      </c>
      <c r="E72" s="108" t="s">
        <v>708</v>
      </c>
      <c r="F72" s="107" t="s">
        <v>60</v>
      </c>
      <c r="G72" s="106"/>
      <c r="H72" s="106"/>
      <c r="I72" s="106"/>
      <c r="J72" s="100"/>
    </row>
    <row r="73" spans="1:10" ht="78.75" hidden="1" outlineLevel="3" collapsed="1" x14ac:dyDescent="0.25">
      <c r="A73" s="109" t="s">
        <v>69</v>
      </c>
      <c r="B73" s="107" t="s">
        <v>52</v>
      </c>
      <c r="C73" s="108" t="s">
        <v>54</v>
      </c>
      <c r="D73" s="108" t="s">
        <v>33</v>
      </c>
      <c r="E73" s="108" t="s">
        <v>707</v>
      </c>
      <c r="F73" s="107"/>
      <c r="G73" s="106">
        <f>G74</f>
        <v>0</v>
      </c>
      <c r="H73" s="106">
        <f t="shared" ref="H73:I73" si="37">H74</f>
        <v>0</v>
      </c>
      <c r="I73" s="106">
        <f t="shared" si="37"/>
        <v>0</v>
      </c>
      <c r="J73" s="100"/>
    </row>
    <row r="74" spans="1:10" ht="63" hidden="1" outlineLevel="3" x14ac:dyDescent="0.25">
      <c r="A74" s="10" t="s">
        <v>57</v>
      </c>
      <c r="B74" s="107" t="s">
        <v>52</v>
      </c>
      <c r="C74" s="108" t="s">
        <v>54</v>
      </c>
      <c r="D74" s="108" t="s">
        <v>33</v>
      </c>
      <c r="E74" s="108" t="s">
        <v>707</v>
      </c>
      <c r="F74" s="107">
        <v>600</v>
      </c>
      <c r="G74" s="106">
        <f>G75</f>
        <v>0</v>
      </c>
      <c r="H74" s="106">
        <f t="shared" ref="H74:I74" si="38">H75</f>
        <v>0</v>
      </c>
      <c r="I74" s="106">
        <f t="shared" si="38"/>
        <v>0</v>
      </c>
      <c r="J74" s="100"/>
    </row>
    <row r="75" spans="1:10" hidden="1" outlineLevel="4" x14ac:dyDescent="0.25">
      <c r="A75" s="109" t="s">
        <v>59</v>
      </c>
      <c r="B75" s="107" t="s">
        <v>52</v>
      </c>
      <c r="C75" s="108" t="s">
        <v>54</v>
      </c>
      <c r="D75" s="108" t="s">
        <v>33</v>
      </c>
      <c r="E75" s="108" t="s">
        <v>707</v>
      </c>
      <c r="F75" s="107" t="s">
        <v>60</v>
      </c>
      <c r="G75" s="106"/>
      <c r="H75" s="106"/>
      <c r="I75" s="106"/>
      <c r="J75" s="100"/>
    </row>
    <row r="76" spans="1:10" ht="63" hidden="1" outlineLevel="3" collapsed="1" x14ac:dyDescent="0.25">
      <c r="A76" s="109" t="s">
        <v>70</v>
      </c>
      <c r="B76" s="107" t="s">
        <v>52</v>
      </c>
      <c r="C76" s="108" t="s">
        <v>54</v>
      </c>
      <c r="D76" s="108" t="s">
        <v>33</v>
      </c>
      <c r="E76" s="108" t="s">
        <v>706</v>
      </c>
      <c r="F76" s="107"/>
      <c r="G76" s="106">
        <f>G77</f>
        <v>0</v>
      </c>
      <c r="H76" s="106">
        <f t="shared" ref="H76:I76" si="39">H77</f>
        <v>0</v>
      </c>
      <c r="I76" s="106">
        <f t="shared" si="39"/>
        <v>0</v>
      </c>
      <c r="J76" s="100"/>
    </row>
    <row r="77" spans="1:10" ht="63" hidden="1" outlineLevel="3" x14ac:dyDescent="0.25">
      <c r="A77" s="10" t="s">
        <v>57</v>
      </c>
      <c r="B77" s="107" t="s">
        <v>52</v>
      </c>
      <c r="C77" s="108" t="s">
        <v>54</v>
      </c>
      <c r="D77" s="108" t="s">
        <v>33</v>
      </c>
      <c r="E77" s="108" t="s">
        <v>706</v>
      </c>
      <c r="F77" s="107">
        <v>600</v>
      </c>
      <c r="G77" s="106">
        <f>G78</f>
        <v>0</v>
      </c>
      <c r="H77" s="106">
        <f t="shared" ref="H77:I77" si="40">H78</f>
        <v>0</v>
      </c>
      <c r="I77" s="106">
        <f t="shared" si="40"/>
        <v>0</v>
      </c>
      <c r="J77" s="100"/>
    </row>
    <row r="78" spans="1:10" hidden="1" outlineLevel="4" x14ac:dyDescent="0.25">
      <c r="A78" s="109" t="s">
        <v>59</v>
      </c>
      <c r="B78" s="107" t="s">
        <v>52</v>
      </c>
      <c r="C78" s="108" t="s">
        <v>54</v>
      </c>
      <c r="D78" s="108" t="s">
        <v>33</v>
      </c>
      <c r="E78" s="108" t="s">
        <v>706</v>
      </c>
      <c r="F78" s="107" t="s">
        <v>60</v>
      </c>
      <c r="G78" s="106"/>
      <c r="H78" s="106"/>
      <c r="I78" s="106"/>
      <c r="J78" s="100"/>
    </row>
    <row r="79" spans="1:10" hidden="1" outlineLevel="2" x14ac:dyDescent="0.25">
      <c r="A79" s="109" t="s">
        <v>71</v>
      </c>
      <c r="B79" s="107" t="s">
        <v>52</v>
      </c>
      <c r="C79" s="108" t="s">
        <v>54</v>
      </c>
      <c r="D79" s="108" t="s">
        <v>40</v>
      </c>
      <c r="E79" s="108"/>
      <c r="F79" s="107"/>
      <c r="G79" s="106">
        <f>G80+G83+G89+G86</f>
        <v>0</v>
      </c>
      <c r="H79" s="106">
        <f t="shared" ref="H79:I79" si="41">H80+H83+H89</f>
        <v>0</v>
      </c>
      <c r="I79" s="106">
        <f t="shared" si="41"/>
        <v>0</v>
      </c>
      <c r="J79" s="100"/>
    </row>
    <row r="80" spans="1:10" ht="31.5" hidden="1" outlineLevel="3" x14ac:dyDescent="0.25">
      <c r="A80" s="109" t="s">
        <v>72</v>
      </c>
      <c r="B80" s="107" t="s">
        <v>52</v>
      </c>
      <c r="C80" s="108" t="s">
        <v>54</v>
      </c>
      <c r="D80" s="108" t="s">
        <v>40</v>
      </c>
      <c r="E80" s="108" t="s">
        <v>705</v>
      </c>
      <c r="F80" s="107"/>
      <c r="G80" s="106">
        <f>G81</f>
        <v>0</v>
      </c>
      <c r="H80" s="106">
        <f t="shared" ref="H80:I81" si="42">H81</f>
        <v>0</v>
      </c>
      <c r="I80" s="106">
        <f t="shared" si="42"/>
        <v>0</v>
      </c>
      <c r="J80" s="100"/>
    </row>
    <row r="81" spans="1:10" ht="63" hidden="1" outlineLevel="3" x14ac:dyDescent="0.25">
      <c r="A81" s="10" t="s">
        <v>57</v>
      </c>
      <c r="B81" s="107" t="s">
        <v>52</v>
      </c>
      <c r="C81" s="108" t="s">
        <v>54</v>
      </c>
      <c r="D81" s="108" t="s">
        <v>40</v>
      </c>
      <c r="E81" s="108" t="s">
        <v>705</v>
      </c>
      <c r="F81" s="107">
        <v>600</v>
      </c>
      <c r="G81" s="106">
        <f>G82</f>
        <v>0</v>
      </c>
      <c r="H81" s="106">
        <f t="shared" si="42"/>
        <v>0</v>
      </c>
      <c r="I81" s="106">
        <f t="shared" si="42"/>
        <v>0</v>
      </c>
      <c r="J81" s="100"/>
    </row>
    <row r="82" spans="1:10" hidden="1" outlineLevel="4" x14ac:dyDescent="0.25">
      <c r="A82" s="109" t="s">
        <v>59</v>
      </c>
      <c r="B82" s="107" t="s">
        <v>52</v>
      </c>
      <c r="C82" s="108" t="s">
        <v>54</v>
      </c>
      <c r="D82" s="108" t="s">
        <v>40</v>
      </c>
      <c r="E82" s="108" t="s">
        <v>705</v>
      </c>
      <c r="F82" s="107" t="s">
        <v>60</v>
      </c>
      <c r="G82" s="106"/>
      <c r="H82" s="106"/>
      <c r="I82" s="106"/>
      <c r="J82" s="100"/>
    </row>
    <row r="83" spans="1:10" ht="64.5" hidden="1" customHeight="1" outlineLevel="4" x14ac:dyDescent="0.25">
      <c r="A83" s="109" t="s">
        <v>727</v>
      </c>
      <c r="B83" s="107" t="s">
        <v>52</v>
      </c>
      <c r="C83" s="108" t="s">
        <v>54</v>
      </c>
      <c r="D83" s="108" t="s">
        <v>40</v>
      </c>
      <c r="E83" s="108" t="s">
        <v>728</v>
      </c>
      <c r="F83" s="107"/>
      <c r="G83" s="106">
        <f>G84</f>
        <v>0</v>
      </c>
      <c r="H83" s="106">
        <f t="shared" ref="H83:I83" si="43">H84</f>
        <v>0</v>
      </c>
      <c r="I83" s="106">
        <f t="shared" si="43"/>
        <v>0</v>
      </c>
      <c r="J83" s="100"/>
    </row>
    <row r="84" spans="1:10" ht="63" hidden="1" outlineLevel="4" x14ac:dyDescent="0.25">
      <c r="A84" s="10" t="s">
        <v>57</v>
      </c>
      <c r="B84" s="107" t="s">
        <v>52</v>
      </c>
      <c r="C84" s="108" t="s">
        <v>54</v>
      </c>
      <c r="D84" s="108" t="s">
        <v>40</v>
      </c>
      <c r="E84" s="108" t="s">
        <v>728</v>
      </c>
      <c r="F84" s="107">
        <v>600</v>
      </c>
      <c r="G84" s="106">
        <f>G85</f>
        <v>0</v>
      </c>
      <c r="H84" s="106">
        <f t="shared" ref="H84:I84" si="44">H85</f>
        <v>0</v>
      </c>
      <c r="I84" s="106">
        <f t="shared" si="44"/>
        <v>0</v>
      </c>
      <c r="J84" s="100"/>
    </row>
    <row r="85" spans="1:10" hidden="1" outlineLevel="4" x14ac:dyDescent="0.25">
      <c r="A85" s="109" t="s">
        <v>59</v>
      </c>
      <c r="B85" s="107" t="s">
        <v>52</v>
      </c>
      <c r="C85" s="108" t="s">
        <v>54</v>
      </c>
      <c r="D85" s="108" t="s">
        <v>40</v>
      </c>
      <c r="E85" s="108" t="s">
        <v>728</v>
      </c>
      <c r="F85" s="107">
        <v>610</v>
      </c>
      <c r="G85" s="106"/>
      <c r="H85" s="106"/>
      <c r="I85" s="106"/>
      <c r="J85" s="100"/>
    </row>
    <row r="86" spans="1:10" ht="47.25" hidden="1" outlineLevel="4" x14ac:dyDescent="0.25">
      <c r="A86" s="109" t="s">
        <v>62</v>
      </c>
      <c r="B86" s="107" t="s">
        <v>52</v>
      </c>
      <c r="C86" s="108" t="s">
        <v>54</v>
      </c>
      <c r="D86" s="108" t="s">
        <v>40</v>
      </c>
      <c r="E86" s="108" t="s">
        <v>709</v>
      </c>
      <c r="F86" s="107"/>
      <c r="G86" s="106">
        <f>G87</f>
        <v>0</v>
      </c>
      <c r="H86" s="106"/>
      <c r="I86" s="106"/>
      <c r="J86" s="100"/>
    </row>
    <row r="87" spans="1:10" ht="63" hidden="1" outlineLevel="4" x14ac:dyDescent="0.25">
      <c r="A87" s="10" t="s">
        <v>57</v>
      </c>
      <c r="B87" s="107" t="s">
        <v>52</v>
      </c>
      <c r="C87" s="108" t="s">
        <v>54</v>
      </c>
      <c r="D87" s="108" t="s">
        <v>40</v>
      </c>
      <c r="E87" s="108" t="s">
        <v>709</v>
      </c>
      <c r="F87" s="107">
        <v>600</v>
      </c>
      <c r="G87" s="106">
        <f>G88</f>
        <v>0</v>
      </c>
      <c r="H87" s="106"/>
      <c r="I87" s="106"/>
      <c r="J87" s="100"/>
    </row>
    <row r="88" spans="1:10" hidden="1" outlineLevel="4" x14ac:dyDescent="0.25">
      <c r="A88" s="109" t="s">
        <v>59</v>
      </c>
      <c r="B88" s="107" t="s">
        <v>52</v>
      </c>
      <c r="C88" s="108" t="s">
        <v>54</v>
      </c>
      <c r="D88" s="108" t="s">
        <v>40</v>
      </c>
      <c r="E88" s="108" t="s">
        <v>709</v>
      </c>
      <c r="F88" s="107">
        <v>610</v>
      </c>
      <c r="G88" s="106"/>
      <c r="H88" s="106"/>
      <c r="I88" s="106"/>
      <c r="J88" s="100"/>
    </row>
    <row r="89" spans="1:10" ht="63" hidden="1" outlineLevel="3" collapsed="1" x14ac:dyDescent="0.25">
      <c r="A89" s="109" t="s">
        <v>73</v>
      </c>
      <c r="B89" s="107" t="s">
        <v>52</v>
      </c>
      <c r="C89" s="108" t="s">
        <v>54</v>
      </c>
      <c r="D89" s="108" t="s">
        <v>40</v>
      </c>
      <c r="E89" s="108" t="s">
        <v>704</v>
      </c>
      <c r="F89" s="107"/>
      <c r="G89" s="106">
        <f>G90</f>
        <v>0</v>
      </c>
      <c r="H89" s="106">
        <f t="shared" ref="H89:I89" si="45">H90</f>
        <v>0</v>
      </c>
      <c r="I89" s="106">
        <f t="shared" si="45"/>
        <v>0</v>
      </c>
      <c r="J89" s="100"/>
    </row>
    <row r="90" spans="1:10" ht="63" hidden="1" outlineLevel="3" x14ac:dyDescent="0.25">
      <c r="A90" s="10" t="s">
        <v>57</v>
      </c>
      <c r="B90" s="107" t="s">
        <v>52</v>
      </c>
      <c r="C90" s="108" t="s">
        <v>54</v>
      </c>
      <c r="D90" s="108" t="s">
        <v>40</v>
      </c>
      <c r="E90" s="108" t="s">
        <v>704</v>
      </c>
      <c r="F90" s="107">
        <v>600</v>
      </c>
      <c r="G90" s="106">
        <f>G91</f>
        <v>0</v>
      </c>
      <c r="H90" s="106">
        <f t="shared" ref="H90:I90" si="46">H91</f>
        <v>0</v>
      </c>
      <c r="I90" s="106">
        <f t="shared" si="46"/>
        <v>0</v>
      </c>
      <c r="J90" s="100"/>
    </row>
    <row r="91" spans="1:10" hidden="1" outlineLevel="4" x14ac:dyDescent="0.25">
      <c r="A91" s="109" t="s">
        <v>59</v>
      </c>
      <c r="B91" s="107" t="s">
        <v>52</v>
      </c>
      <c r="C91" s="108" t="s">
        <v>54</v>
      </c>
      <c r="D91" s="108" t="s">
        <v>40</v>
      </c>
      <c r="E91" s="108" t="s">
        <v>704</v>
      </c>
      <c r="F91" s="107" t="s">
        <v>60</v>
      </c>
      <c r="G91" s="106"/>
      <c r="H91" s="106"/>
      <c r="I91" s="106"/>
      <c r="J91" s="100"/>
    </row>
    <row r="92" spans="1:10" ht="23.45" hidden="1" customHeight="1" outlineLevel="2" collapsed="1" x14ac:dyDescent="0.25">
      <c r="A92" s="109" t="s">
        <v>74</v>
      </c>
      <c r="B92" s="107" t="s">
        <v>52</v>
      </c>
      <c r="C92" s="108" t="s">
        <v>54</v>
      </c>
      <c r="D92" s="108" t="s">
        <v>54</v>
      </c>
      <c r="E92" s="108"/>
      <c r="F92" s="107"/>
      <c r="G92" s="106">
        <f>G93</f>
        <v>0</v>
      </c>
      <c r="H92" s="106">
        <f t="shared" ref="H92:I92" si="47">H93</f>
        <v>0</v>
      </c>
      <c r="I92" s="106">
        <f t="shared" si="47"/>
        <v>0</v>
      </c>
      <c r="J92" s="100"/>
    </row>
    <row r="93" spans="1:10" ht="31.5" hidden="1" outlineLevel="3" x14ac:dyDescent="0.25">
      <c r="A93" s="109" t="s">
        <v>75</v>
      </c>
      <c r="B93" s="107" t="s">
        <v>52</v>
      </c>
      <c r="C93" s="108" t="s">
        <v>54</v>
      </c>
      <c r="D93" s="108" t="s">
        <v>54</v>
      </c>
      <c r="E93" s="108" t="s">
        <v>703</v>
      </c>
      <c r="F93" s="107"/>
      <c r="G93" s="106">
        <f>G94</f>
        <v>0</v>
      </c>
      <c r="H93" s="106">
        <f t="shared" ref="H93:I93" si="48">H94</f>
        <v>0</v>
      </c>
      <c r="I93" s="106">
        <f t="shared" si="48"/>
        <v>0</v>
      </c>
      <c r="J93" s="100"/>
    </row>
    <row r="94" spans="1:10" ht="63" hidden="1" outlineLevel="3" x14ac:dyDescent="0.25">
      <c r="A94" s="10" t="s">
        <v>57</v>
      </c>
      <c r="B94" s="107" t="s">
        <v>52</v>
      </c>
      <c r="C94" s="108" t="s">
        <v>54</v>
      </c>
      <c r="D94" s="108" t="s">
        <v>54</v>
      </c>
      <c r="E94" s="108" t="s">
        <v>703</v>
      </c>
      <c r="F94" s="107">
        <v>600</v>
      </c>
      <c r="G94" s="106">
        <f>G95</f>
        <v>0</v>
      </c>
      <c r="H94" s="106">
        <f t="shared" ref="H94:I94" si="49">H95</f>
        <v>0</v>
      </c>
      <c r="I94" s="106">
        <f t="shared" si="49"/>
        <v>0</v>
      </c>
      <c r="J94" s="100"/>
    </row>
    <row r="95" spans="1:10" hidden="1" outlineLevel="4" x14ac:dyDescent="0.25">
      <c r="A95" s="109" t="s">
        <v>59</v>
      </c>
      <c r="B95" s="107" t="s">
        <v>52</v>
      </c>
      <c r="C95" s="108" t="s">
        <v>54</v>
      </c>
      <c r="D95" s="108" t="s">
        <v>54</v>
      </c>
      <c r="E95" s="108" t="s">
        <v>703</v>
      </c>
      <c r="F95" s="107" t="s">
        <v>60</v>
      </c>
      <c r="G95" s="106"/>
      <c r="H95" s="106"/>
      <c r="I95" s="106"/>
      <c r="J95" s="100"/>
    </row>
    <row r="96" spans="1:10" ht="31.5" hidden="1" outlineLevel="2" collapsed="1" x14ac:dyDescent="0.25">
      <c r="A96" s="109" t="s">
        <v>76</v>
      </c>
      <c r="B96" s="107" t="s">
        <v>52</v>
      </c>
      <c r="C96" s="108" t="s">
        <v>54</v>
      </c>
      <c r="D96" s="108" t="s">
        <v>77</v>
      </c>
      <c r="E96" s="108"/>
      <c r="F96" s="107"/>
      <c r="G96" s="106">
        <f>G97+G100+G103+G106+G112+G116+G119+G122+G125+G128+G131</f>
        <v>0</v>
      </c>
      <c r="H96" s="106">
        <f t="shared" ref="H96:I96" si="50">H97+H100+H103+H106+H112+H116+H119+H122+H125+H128</f>
        <v>0</v>
      </c>
      <c r="I96" s="106">
        <f t="shared" si="50"/>
        <v>0</v>
      </c>
      <c r="J96" s="100"/>
    </row>
    <row r="97" spans="1:10" ht="173.25" hidden="1" outlineLevel="3" x14ac:dyDescent="0.25">
      <c r="A97" s="109" t="s">
        <v>78</v>
      </c>
      <c r="B97" s="107" t="s">
        <v>52</v>
      </c>
      <c r="C97" s="108" t="s">
        <v>54</v>
      </c>
      <c r="D97" s="108" t="s">
        <v>77</v>
      </c>
      <c r="E97" s="108" t="s">
        <v>702</v>
      </c>
      <c r="F97" s="107"/>
      <c r="G97" s="106">
        <f>G98</f>
        <v>0</v>
      </c>
      <c r="H97" s="106">
        <f t="shared" ref="H97:I97" si="51">H98</f>
        <v>0</v>
      </c>
      <c r="I97" s="106">
        <f t="shared" si="51"/>
        <v>0</v>
      </c>
      <c r="J97" s="100"/>
    </row>
    <row r="98" spans="1:10" ht="63" hidden="1" outlineLevel="3" x14ac:dyDescent="0.25">
      <c r="A98" s="10" t="s">
        <v>57</v>
      </c>
      <c r="B98" s="107" t="s">
        <v>52</v>
      </c>
      <c r="C98" s="108" t="s">
        <v>54</v>
      </c>
      <c r="D98" s="108" t="s">
        <v>77</v>
      </c>
      <c r="E98" s="108" t="s">
        <v>702</v>
      </c>
      <c r="F98" s="107">
        <v>600</v>
      </c>
      <c r="G98" s="106">
        <f>G99</f>
        <v>0</v>
      </c>
      <c r="H98" s="106">
        <f t="shared" ref="H98:I98" si="52">H99</f>
        <v>0</v>
      </c>
      <c r="I98" s="106">
        <f t="shared" si="52"/>
        <v>0</v>
      </c>
      <c r="J98" s="100"/>
    </row>
    <row r="99" spans="1:10" ht="31.5" hidden="1" customHeight="1" outlineLevel="4" x14ac:dyDescent="0.25">
      <c r="A99" s="109" t="s">
        <v>59</v>
      </c>
      <c r="B99" s="107" t="s">
        <v>52</v>
      </c>
      <c r="C99" s="108" t="s">
        <v>54</v>
      </c>
      <c r="D99" s="108" t="s">
        <v>77</v>
      </c>
      <c r="E99" s="108" t="s">
        <v>702</v>
      </c>
      <c r="F99" s="107" t="s">
        <v>60</v>
      </c>
      <c r="G99" s="106"/>
      <c r="H99" s="106"/>
      <c r="I99" s="106"/>
      <c r="J99" s="100"/>
    </row>
    <row r="100" spans="1:10" ht="47.25" hidden="1" outlineLevel="3" x14ac:dyDescent="0.25">
      <c r="A100" s="109" t="s">
        <v>41</v>
      </c>
      <c r="B100" s="107" t="s">
        <v>52</v>
      </c>
      <c r="C100" s="108" t="s">
        <v>54</v>
      </c>
      <c r="D100" s="108" t="s">
        <v>77</v>
      </c>
      <c r="E100" s="108" t="s">
        <v>701</v>
      </c>
      <c r="F100" s="107"/>
      <c r="G100" s="106">
        <f>G101</f>
        <v>0</v>
      </c>
      <c r="H100" s="106">
        <f t="shared" ref="H100:I100" si="53">H101</f>
        <v>0</v>
      </c>
      <c r="I100" s="106">
        <f t="shared" si="53"/>
        <v>0</v>
      </c>
      <c r="J100" s="100"/>
    </row>
    <row r="101" spans="1:10" ht="110.25" hidden="1" outlineLevel="3" x14ac:dyDescent="0.25">
      <c r="A101" s="10" t="s">
        <v>35</v>
      </c>
      <c r="B101" s="107" t="s">
        <v>52</v>
      </c>
      <c r="C101" s="108" t="s">
        <v>54</v>
      </c>
      <c r="D101" s="108" t="s">
        <v>77</v>
      </c>
      <c r="E101" s="108" t="s">
        <v>701</v>
      </c>
      <c r="F101" s="107">
        <v>100</v>
      </c>
      <c r="G101" s="106">
        <f>G102</f>
        <v>0</v>
      </c>
      <c r="H101" s="106">
        <f t="shared" ref="H101:I101" si="54">H102</f>
        <v>0</v>
      </c>
      <c r="I101" s="106">
        <f t="shared" si="54"/>
        <v>0</v>
      </c>
      <c r="J101" s="100"/>
    </row>
    <row r="102" spans="1:10" ht="47.25" hidden="1" outlineLevel="4" x14ac:dyDescent="0.25">
      <c r="A102" s="109" t="s">
        <v>37</v>
      </c>
      <c r="B102" s="107" t="s">
        <v>52</v>
      </c>
      <c r="C102" s="108" t="s">
        <v>54</v>
      </c>
      <c r="D102" s="108" t="s">
        <v>77</v>
      </c>
      <c r="E102" s="108" t="s">
        <v>701</v>
      </c>
      <c r="F102" s="107" t="s">
        <v>38</v>
      </c>
      <c r="G102" s="106"/>
      <c r="H102" s="106"/>
      <c r="I102" s="106"/>
      <c r="J102" s="100"/>
    </row>
    <row r="103" spans="1:10" ht="31.5" hidden="1" outlineLevel="3" x14ac:dyDescent="0.25">
      <c r="A103" s="109" t="s">
        <v>79</v>
      </c>
      <c r="B103" s="107" t="s">
        <v>52</v>
      </c>
      <c r="C103" s="108" t="s">
        <v>54</v>
      </c>
      <c r="D103" s="108" t="s">
        <v>77</v>
      </c>
      <c r="E103" s="108" t="s">
        <v>700</v>
      </c>
      <c r="F103" s="107"/>
      <c r="G103" s="106">
        <f>G104</f>
        <v>0</v>
      </c>
      <c r="H103" s="106">
        <f t="shared" ref="H103:I103" si="55">H104</f>
        <v>0</v>
      </c>
      <c r="I103" s="106">
        <f t="shared" si="55"/>
        <v>0</v>
      </c>
      <c r="J103" s="100"/>
    </row>
    <row r="104" spans="1:10" ht="63" hidden="1" outlineLevel="3" x14ac:dyDescent="0.25">
      <c r="A104" s="10" t="s">
        <v>57</v>
      </c>
      <c r="B104" s="107" t="s">
        <v>52</v>
      </c>
      <c r="C104" s="108" t="s">
        <v>54</v>
      </c>
      <c r="D104" s="108" t="s">
        <v>77</v>
      </c>
      <c r="E104" s="108" t="s">
        <v>700</v>
      </c>
      <c r="F104" s="107">
        <v>600</v>
      </c>
      <c r="G104" s="106">
        <f>G105</f>
        <v>0</v>
      </c>
      <c r="H104" s="106">
        <f t="shared" ref="H104:I104" si="56">H105</f>
        <v>0</v>
      </c>
      <c r="I104" s="106">
        <f t="shared" si="56"/>
        <v>0</v>
      </c>
      <c r="J104" s="100"/>
    </row>
    <row r="105" spans="1:10" ht="20.25" hidden="1" customHeight="1" outlineLevel="4" x14ac:dyDescent="0.25">
      <c r="A105" s="109" t="s">
        <v>59</v>
      </c>
      <c r="B105" s="107" t="s">
        <v>52</v>
      </c>
      <c r="C105" s="108" t="s">
        <v>54</v>
      </c>
      <c r="D105" s="108" t="s">
        <v>77</v>
      </c>
      <c r="E105" s="108" t="s">
        <v>700</v>
      </c>
      <c r="F105" s="107" t="s">
        <v>60</v>
      </c>
      <c r="G105" s="106"/>
      <c r="H105" s="106"/>
      <c r="I105" s="106"/>
      <c r="J105" s="100"/>
    </row>
    <row r="106" spans="1:10" ht="63" hidden="1" outlineLevel="3" x14ac:dyDescent="0.25">
      <c r="A106" s="109" t="s">
        <v>80</v>
      </c>
      <c r="B106" s="107" t="s">
        <v>52</v>
      </c>
      <c r="C106" s="108" t="s">
        <v>54</v>
      </c>
      <c r="D106" s="108" t="s">
        <v>77</v>
      </c>
      <c r="E106" s="108" t="s">
        <v>699</v>
      </c>
      <c r="F106" s="107"/>
      <c r="G106" s="106">
        <f>G107+G110</f>
        <v>0</v>
      </c>
      <c r="H106" s="106">
        <f t="shared" ref="H106:I106" si="57">H107+H110</f>
        <v>0</v>
      </c>
      <c r="I106" s="106">
        <f t="shared" si="57"/>
        <v>0</v>
      </c>
      <c r="J106" s="100"/>
    </row>
    <row r="107" spans="1:10" ht="110.25" hidden="1" outlineLevel="3" x14ac:dyDescent="0.25">
      <c r="A107" s="10" t="s">
        <v>35</v>
      </c>
      <c r="B107" s="107" t="s">
        <v>52</v>
      </c>
      <c r="C107" s="108" t="s">
        <v>54</v>
      </c>
      <c r="D107" s="108" t="s">
        <v>77</v>
      </c>
      <c r="E107" s="108" t="s">
        <v>699</v>
      </c>
      <c r="F107" s="107">
        <v>100</v>
      </c>
      <c r="G107" s="106">
        <f>G108+G109</f>
        <v>0</v>
      </c>
      <c r="H107" s="106">
        <f t="shared" ref="H107:I107" si="58">H108+H109</f>
        <v>0</v>
      </c>
      <c r="I107" s="106">
        <f t="shared" si="58"/>
        <v>0</v>
      </c>
      <c r="J107" s="100"/>
    </row>
    <row r="108" spans="1:10" ht="31.5" hidden="1" outlineLevel="4" x14ac:dyDescent="0.25">
      <c r="A108" s="109" t="s">
        <v>81</v>
      </c>
      <c r="B108" s="107" t="s">
        <v>52</v>
      </c>
      <c r="C108" s="108" t="s">
        <v>54</v>
      </c>
      <c r="D108" s="108" t="s">
        <v>77</v>
      </c>
      <c r="E108" s="108" t="s">
        <v>699</v>
      </c>
      <c r="F108" s="107" t="s">
        <v>82</v>
      </c>
      <c r="G108" s="106"/>
      <c r="H108" s="106"/>
      <c r="I108" s="106"/>
      <c r="J108" s="100"/>
    </row>
    <row r="109" spans="1:10" ht="47.25" hidden="1" outlineLevel="4" x14ac:dyDescent="0.25">
      <c r="A109" s="109" t="s">
        <v>37</v>
      </c>
      <c r="B109" s="107" t="s">
        <v>52</v>
      </c>
      <c r="C109" s="108" t="s">
        <v>54</v>
      </c>
      <c r="D109" s="108" t="s">
        <v>77</v>
      </c>
      <c r="E109" s="108" t="s">
        <v>699</v>
      </c>
      <c r="F109" s="107" t="s">
        <v>38</v>
      </c>
      <c r="G109" s="106"/>
      <c r="H109" s="106"/>
      <c r="I109" s="106"/>
      <c r="J109" s="100"/>
    </row>
    <row r="110" spans="1:10" ht="47.25" hidden="1" outlineLevel="4" x14ac:dyDescent="0.25">
      <c r="A110" s="10" t="s">
        <v>42</v>
      </c>
      <c r="B110" s="107" t="s">
        <v>52</v>
      </c>
      <c r="C110" s="108" t="s">
        <v>54</v>
      </c>
      <c r="D110" s="108" t="s">
        <v>77</v>
      </c>
      <c r="E110" s="108" t="s">
        <v>699</v>
      </c>
      <c r="F110" s="107">
        <v>200</v>
      </c>
      <c r="G110" s="106">
        <f>G111</f>
        <v>0</v>
      </c>
      <c r="H110" s="106">
        <f t="shared" ref="H110:I110" si="59">H111</f>
        <v>0</v>
      </c>
      <c r="I110" s="106">
        <f t="shared" si="59"/>
        <v>0</v>
      </c>
      <c r="J110" s="100"/>
    </row>
    <row r="111" spans="1:10" ht="47.25" hidden="1" outlineLevel="4" x14ac:dyDescent="0.25">
      <c r="A111" s="109" t="s">
        <v>44</v>
      </c>
      <c r="B111" s="107" t="s">
        <v>52</v>
      </c>
      <c r="C111" s="108" t="s">
        <v>54</v>
      </c>
      <c r="D111" s="108" t="s">
        <v>77</v>
      </c>
      <c r="E111" s="108" t="s">
        <v>699</v>
      </c>
      <c r="F111" s="107" t="s">
        <v>45</v>
      </c>
      <c r="G111" s="106"/>
      <c r="H111" s="106"/>
      <c r="I111" s="106"/>
      <c r="J111" s="100"/>
    </row>
    <row r="112" spans="1:10" ht="31.5" hidden="1" outlineLevel="3" x14ac:dyDescent="0.25">
      <c r="A112" s="109" t="s">
        <v>46</v>
      </c>
      <c r="B112" s="107" t="s">
        <v>52</v>
      </c>
      <c r="C112" s="108" t="s">
        <v>54</v>
      </c>
      <c r="D112" s="108" t="s">
        <v>77</v>
      </c>
      <c r="E112" s="108" t="s">
        <v>698</v>
      </c>
      <c r="F112" s="107"/>
      <c r="G112" s="106">
        <f>G113</f>
        <v>0</v>
      </c>
      <c r="H112" s="106">
        <f t="shared" ref="H112:I112" si="60">H113</f>
        <v>0</v>
      </c>
      <c r="I112" s="106">
        <f t="shared" si="60"/>
        <v>0</v>
      </c>
      <c r="J112" s="100"/>
    </row>
    <row r="113" spans="1:10" hidden="1" outlineLevel="3" x14ac:dyDescent="0.25">
      <c r="A113" s="10" t="s">
        <v>47</v>
      </c>
      <c r="B113" s="107" t="s">
        <v>52</v>
      </c>
      <c r="C113" s="108" t="s">
        <v>54</v>
      </c>
      <c r="D113" s="108" t="s">
        <v>77</v>
      </c>
      <c r="E113" s="108" t="s">
        <v>698</v>
      </c>
      <c r="F113" s="107">
        <v>800</v>
      </c>
      <c r="G113" s="106">
        <f>G114+G115</f>
        <v>0</v>
      </c>
      <c r="H113" s="106">
        <f t="shared" ref="H113:I113" si="61">H114+H115</f>
        <v>0</v>
      </c>
      <c r="I113" s="106">
        <f t="shared" si="61"/>
        <v>0</v>
      </c>
      <c r="J113" s="100"/>
    </row>
    <row r="114" spans="1:10" ht="27.2" hidden="1" customHeight="1" outlineLevel="3" x14ac:dyDescent="0.25">
      <c r="A114" s="109" t="s">
        <v>729</v>
      </c>
      <c r="B114" s="107" t="s">
        <v>52</v>
      </c>
      <c r="C114" s="108" t="s">
        <v>54</v>
      </c>
      <c r="D114" s="108" t="s">
        <v>77</v>
      </c>
      <c r="E114" s="108" t="s">
        <v>698</v>
      </c>
      <c r="F114" s="107">
        <v>830</v>
      </c>
      <c r="G114" s="106"/>
      <c r="H114" s="106"/>
      <c r="I114" s="106"/>
      <c r="J114" s="100"/>
    </row>
    <row r="115" spans="1:10" ht="45.2" hidden="1" customHeight="1" outlineLevel="4" x14ac:dyDescent="0.25">
      <c r="A115" s="109" t="s">
        <v>49</v>
      </c>
      <c r="B115" s="107" t="s">
        <v>52</v>
      </c>
      <c r="C115" s="108" t="s">
        <v>54</v>
      </c>
      <c r="D115" s="108" t="s">
        <v>77</v>
      </c>
      <c r="E115" s="108" t="s">
        <v>698</v>
      </c>
      <c r="F115" s="107" t="s">
        <v>50</v>
      </c>
      <c r="G115" s="106"/>
      <c r="H115" s="106"/>
      <c r="I115" s="106"/>
      <c r="J115" s="100"/>
    </row>
    <row r="116" spans="1:10" ht="31.5" hidden="1" outlineLevel="3" x14ac:dyDescent="0.25">
      <c r="A116" s="109" t="s">
        <v>83</v>
      </c>
      <c r="B116" s="107" t="s">
        <v>52</v>
      </c>
      <c r="C116" s="108" t="s">
        <v>54</v>
      </c>
      <c r="D116" s="108" t="s">
        <v>77</v>
      </c>
      <c r="E116" s="108" t="s">
        <v>697</v>
      </c>
      <c r="F116" s="107"/>
      <c r="G116" s="106">
        <f>G117</f>
        <v>0</v>
      </c>
      <c r="H116" s="106">
        <v>0</v>
      </c>
      <c r="I116" s="106">
        <v>0</v>
      </c>
      <c r="J116" s="100"/>
    </row>
    <row r="117" spans="1:10" ht="63" hidden="1" outlineLevel="3" x14ac:dyDescent="0.25">
      <c r="A117" s="10" t="s">
        <v>57</v>
      </c>
      <c r="B117" s="107" t="s">
        <v>52</v>
      </c>
      <c r="C117" s="108" t="s">
        <v>54</v>
      </c>
      <c r="D117" s="108" t="s">
        <v>77</v>
      </c>
      <c r="E117" s="108" t="s">
        <v>697</v>
      </c>
      <c r="F117" s="107">
        <v>600</v>
      </c>
      <c r="G117" s="106">
        <f>G118</f>
        <v>0</v>
      </c>
      <c r="H117" s="106"/>
      <c r="I117" s="106"/>
      <c r="J117" s="100"/>
    </row>
    <row r="118" spans="1:10" hidden="1" outlineLevel="4" x14ac:dyDescent="0.25">
      <c r="A118" s="109" t="s">
        <v>59</v>
      </c>
      <c r="B118" s="107" t="s">
        <v>52</v>
      </c>
      <c r="C118" s="108" t="s">
        <v>54</v>
      </c>
      <c r="D118" s="108" t="s">
        <v>77</v>
      </c>
      <c r="E118" s="108" t="s">
        <v>697</v>
      </c>
      <c r="F118" s="107" t="s">
        <v>60</v>
      </c>
      <c r="G118" s="106"/>
      <c r="H118" s="106"/>
      <c r="I118" s="106"/>
      <c r="J118" s="100"/>
    </row>
    <row r="119" spans="1:10" ht="47.25" hidden="1" outlineLevel="3" x14ac:dyDescent="0.25">
      <c r="A119" s="109" t="s">
        <v>84</v>
      </c>
      <c r="B119" s="107" t="s">
        <v>52</v>
      </c>
      <c r="C119" s="108" t="s">
        <v>54</v>
      </c>
      <c r="D119" s="108" t="s">
        <v>77</v>
      </c>
      <c r="E119" s="108" t="s">
        <v>696</v>
      </c>
      <c r="F119" s="107"/>
      <c r="G119" s="106">
        <f>G120</f>
        <v>0</v>
      </c>
      <c r="H119" s="106">
        <v>0</v>
      </c>
      <c r="I119" s="106">
        <v>0</v>
      </c>
      <c r="J119" s="100"/>
    </row>
    <row r="120" spans="1:10" ht="63" hidden="1" outlineLevel="3" x14ac:dyDescent="0.25">
      <c r="A120" s="10" t="s">
        <v>57</v>
      </c>
      <c r="B120" s="107" t="s">
        <v>52</v>
      </c>
      <c r="C120" s="108" t="s">
        <v>54</v>
      </c>
      <c r="D120" s="108" t="s">
        <v>77</v>
      </c>
      <c r="E120" s="108" t="s">
        <v>696</v>
      </c>
      <c r="F120" s="107">
        <v>600</v>
      </c>
      <c r="G120" s="106">
        <f>G121</f>
        <v>0</v>
      </c>
      <c r="H120" s="106"/>
      <c r="I120" s="106"/>
      <c r="J120" s="100"/>
    </row>
    <row r="121" spans="1:10" hidden="1" outlineLevel="4" x14ac:dyDescent="0.25">
      <c r="A121" s="109" t="s">
        <v>59</v>
      </c>
      <c r="B121" s="107" t="s">
        <v>52</v>
      </c>
      <c r="C121" s="108" t="s">
        <v>54</v>
      </c>
      <c r="D121" s="108" t="s">
        <v>77</v>
      </c>
      <c r="E121" s="108" t="s">
        <v>696</v>
      </c>
      <c r="F121" s="107" t="s">
        <v>60</v>
      </c>
      <c r="G121" s="106"/>
      <c r="H121" s="106"/>
      <c r="I121" s="106"/>
      <c r="J121" s="100"/>
    </row>
    <row r="122" spans="1:10" ht="31.5" hidden="1" outlineLevel="3" x14ac:dyDescent="0.25">
      <c r="A122" s="109" t="s">
        <v>85</v>
      </c>
      <c r="B122" s="107" t="s">
        <v>52</v>
      </c>
      <c r="C122" s="108" t="s">
        <v>54</v>
      </c>
      <c r="D122" s="108" t="s">
        <v>77</v>
      </c>
      <c r="E122" s="108" t="s">
        <v>695</v>
      </c>
      <c r="F122" s="107"/>
      <c r="G122" s="106">
        <f>G123</f>
        <v>0</v>
      </c>
      <c r="H122" s="106">
        <v>0</v>
      </c>
      <c r="I122" s="106">
        <v>0</v>
      </c>
      <c r="J122" s="100"/>
    </row>
    <row r="123" spans="1:10" ht="63" hidden="1" outlineLevel="3" x14ac:dyDescent="0.25">
      <c r="A123" s="10" t="s">
        <v>57</v>
      </c>
      <c r="B123" s="107" t="s">
        <v>52</v>
      </c>
      <c r="C123" s="108" t="s">
        <v>54</v>
      </c>
      <c r="D123" s="108" t="s">
        <v>77</v>
      </c>
      <c r="E123" s="108" t="s">
        <v>695</v>
      </c>
      <c r="F123" s="107">
        <v>600</v>
      </c>
      <c r="G123" s="106">
        <f>G124</f>
        <v>0</v>
      </c>
      <c r="H123" s="106"/>
      <c r="I123" s="106"/>
      <c r="J123" s="100"/>
    </row>
    <row r="124" spans="1:10" hidden="1" outlineLevel="4" x14ac:dyDescent="0.25">
      <c r="A124" s="109" t="s">
        <v>59</v>
      </c>
      <c r="B124" s="107" t="s">
        <v>52</v>
      </c>
      <c r="C124" s="108" t="s">
        <v>54</v>
      </c>
      <c r="D124" s="108" t="s">
        <v>77</v>
      </c>
      <c r="E124" s="108" t="s">
        <v>695</v>
      </c>
      <c r="F124" s="107" t="s">
        <v>60</v>
      </c>
      <c r="G124" s="106"/>
      <c r="H124" s="106"/>
      <c r="I124" s="106"/>
      <c r="J124" s="100"/>
    </row>
    <row r="125" spans="1:10" ht="47.25" hidden="1" outlineLevel="3" x14ac:dyDescent="0.25">
      <c r="A125" s="109" t="s">
        <v>86</v>
      </c>
      <c r="B125" s="107" t="s">
        <v>52</v>
      </c>
      <c r="C125" s="108" t="s">
        <v>54</v>
      </c>
      <c r="D125" s="108" t="s">
        <v>77</v>
      </c>
      <c r="E125" s="108" t="s">
        <v>694</v>
      </c>
      <c r="F125" s="107"/>
      <c r="G125" s="106">
        <f>G126</f>
        <v>0</v>
      </c>
      <c r="H125" s="106">
        <v>0</v>
      </c>
      <c r="I125" s="106">
        <v>0</v>
      </c>
      <c r="J125" s="100"/>
    </row>
    <row r="126" spans="1:10" ht="63" hidden="1" outlineLevel="3" x14ac:dyDescent="0.25">
      <c r="A126" s="10" t="s">
        <v>57</v>
      </c>
      <c r="B126" s="107" t="s">
        <v>52</v>
      </c>
      <c r="C126" s="108" t="s">
        <v>54</v>
      </c>
      <c r="D126" s="108" t="s">
        <v>77</v>
      </c>
      <c r="E126" s="108" t="s">
        <v>694</v>
      </c>
      <c r="F126" s="107">
        <v>600</v>
      </c>
      <c r="G126" s="106">
        <f>G127</f>
        <v>0</v>
      </c>
      <c r="H126" s="106"/>
      <c r="I126" s="106"/>
      <c r="J126" s="100"/>
    </row>
    <row r="127" spans="1:10" hidden="1" outlineLevel="4" x14ac:dyDescent="0.25">
      <c r="A127" s="109" t="s">
        <v>59</v>
      </c>
      <c r="B127" s="107" t="s">
        <v>52</v>
      </c>
      <c r="C127" s="108" t="s">
        <v>54</v>
      </c>
      <c r="D127" s="108" t="s">
        <v>77</v>
      </c>
      <c r="E127" s="108" t="s">
        <v>694</v>
      </c>
      <c r="F127" s="107" t="s">
        <v>60</v>
      </c>
      <c r="G127" s="106"/>
      <c r="H127" s="106"/>
      <c r="I127" s="106"/>
      <c r="J127" s="100"/>
    </row>
    <row r="128" spans="1:10" ht="47.25" hidden="1" outlineLevel="3" x14ac:dyDescent="0.25">
      <c r="A128" s="109" t="s">
        <v>87</v>
      </c>
      <c r="B128" s="107" t="s">
        <v>52</v>
      </c>
      <c r="C128" s="108" t="s">
        <v>54</v>
      </c>
      <c r="D128" s="108" t="s">
        <v>77</v>
      </c>
      <c r="E128" s="108" t="s">
        <v>693</v>
      </c>
      <c r="F128" s="107"/>
      <c r="G128" s="106">
        <f>G129</f>
        <v>0</v>
      </c>
      <c r="H128" s="106">
        <v>0</v>
      </c>
      <c r="I128" s="106">
        <v>0</v>
      </c>
      <c r="J128" s="100"/>
    </row>
    <row r="129" spans="1:10" ht="63" hidden="1" outlineLevel="3" x14ac:dyDescent="0.25">
      <c r="A129" s="10" t="s">
        <v>57</v>
      </c>
      <c r="B129" s="107" t="s">
        <v>52</v>
      </c>
      <c r="C129" s="108" t="s">
        <v>54</v>
      </c>
      <c r="D129" s="108" t="s">
        <v>77</v>
      </c>
      <c r="E129" s="108" t="s">
        <v>693</v>
      </c>
      <c r="F129" s="107">
        <v>600</v>
      </c>
      <c r="G129" s="106">
        <f>G130</f>
        <v>0</v>
      </c>
      <c r="H129" s="106"/>
      <c r="I129" s="106"/>
      <c r="J129" s="100"/>
    </row>
    <row r="130" spans="1:10" hidden="1" outlineLevel="4" x14ac:dyDescent="0.25">
      <c r="A130" s="109" t="s">
        <v>59</v>
      </c>
      <c r="B130" s="107" t="s">
        <v>52</v>
      </c>
      <c r="C130" s="108" t="s">
        <v>54</v>
      </c>
      <c r="D130" s="108" t="s">
        <v>77</v>
      </c>
      <c r="E130" s="108" t="s">
        <v>693</v>
      </c>
      <c r="F130" s="107" t="s">
        <v>60</v>
      </c>
      <c r="G130" s="106"/>
      <c r="H130" s="106"/>
      <c r="I130" s="106"/>
      <c r="J130" s="100"/>
    </row>
    <row r="131" spans="1:10" ht="49.5" hidden="1" customHeight="1" outlineLevel="4" x14ac:dyDescent="0.25">
      <c r="A131" s="109" t="s">
        <v>768</v>
      </c>
      <c r="B131" s="107" t="s">
        <v>52</v>
      </c>
      <c r="C131" s="108" t="s">
        <v>54</v>
      </c>
      <c r="D131" s="108" t="s">
        <v>77</v>
      </c>
      <c r="E131" s="108" t="s">
        <v>769</v>
      </c>
      <c r="F131" s="107"/>
      <c r="G131" s="106">
        <f>G132</f>
        <v>0</v>
      </c>
      <c r="H131" s="106"/>
      <c r="I131" s="106"/>
      <c r="J131" s="100"/>
    </row>
    <row r="132" spans="1:10" ht="110.25" hidden="1" outlineLevel="4" x14ac:dyDescent="0.25">
      <c r="A132" s="10" t="s">
        <v>35</v>
      </c>
      <c r="B132" s="107" t="s">
        <v>52</v>
      </c>
      <c r="C132" s="108" t="s">
        <v>54</v>
      </c>
      <c r="D132" s="108" t="s">
        <v>77</v>
      </c>
      <c r="E132" s="108" t="s">
        <v>769</v>
      </c>
      <c r="F132" s="107">
        <v>100</v>
      </c>
      <c r="G132" s="106">
        <f>G133</f>
        <v>0</v>
      </c>
      <c r="H132" s="106"/>
      <c r="I132" s="106"/>
      <c r="J132" s="100"/>
    </row>
    <row r="133" spans="1:10" ht="47.25" hidden="1" outlineLevel="4" x14ac:dyDescent="0.25">
      <c r="A133" s="109" t="s">
        <v>37</v>
      </c>
      <c r="B133" s="107" t="s">
        <v>52</v>
      </c>
      <c r="C133" s="108" t="s">
        <v>54</v>
      </c>
      <c r="D133" s="108" t="s">
        <v>77</v>
      </c>
      <c r="E133" s="108" t="s">
        <v>769</v>
      </c>
      <c r="F133" s="107">
        <v>120</v>
      </c>
      <c r="G133" s="106"/>
      <c r="H133" s="106"/>
      <c r="I133" s="106"/>
      <c r="J133" s="100"/>
    </row>
    <row r="134" spans="1:10" hidden="1" outlineLevel="1" x14ac:dyDescent="0.25">
      <c r="A134" s="97" t="s">
        <v>88</v>
      </c>
      <c r="B134" s="107" t="s">
        <v>52</v>
      </c>
      <c r="C134" s="108" t="s">
        <v>89</v>
      </c>
      <c r="D134" s="108"/>
      <c r="E134" s="108"/>
      <c r="F134" s="107"/>
      <c r="G134" s="106">
        <f>G135</f>
        <v>0</v>
      </c>
      <c r="H134" s="106">
        <f t="shared" ref="H134:I134" si="62">H135</f>
        <v>0</v>
      </c>
      <c r="I134" s="106">
        <f t="shared" si="62"/>
        <v>0</v>
      </c>
      <c r="J134" s="100"/>
    </row>
    <row r="135" spans="1:10" hidden="1" outlineLevel="2" x14ac:dyDescent="0.25">
      <c r="A135" s="109" t="s">
        <v>90</v>
      </c>
      <c r="B135" s="107" t="s">
        <v>52</v>
      </c>
      <c r="C135" s="108" t="s">
        <v>89</v>
      </c>
      <c r="D135" s="108" t="s">
        <v>91</v>
      </c>
      <c r="E135" s="108"/>
      <c r="F135" s="107"/>
      <c r="G135" s="106">
        <f>G136</f>
        <v>0</v>
      </c>
      <c r="H135" s="106">
        <f t="shared" ref="H135:I135" si="63">H136</f>
        <v>0</v>
      </c>
      <c r="I135" s="106">
        <f t="shared" si="63"/>
        <v>0</v>
      </c>
      <c r="J135" s="100"/>
    </row>
    <row r="136" spans="1:10" ht="78.75" hidden="1" outlineLevel="3" x14ac:dyDescent="0.25">
      <c r="A136" s="109" t="s">
        <v>92</v>
      </c>
      <c r="B136" s="107" t="s">
        <v>52</v>
      </c>
      <c r="C136" s="108" t="s">
        <v>89</v>
      </c>
      <c r="D136" s="108" t="s">
        <v>91</v>
      </c>
      <c r="E136" s="108" t="s">
        <v>692</v>
      </c>
      <c r="F136" s="107"/>
      <c r="G136" s="106">
        <f>G137</f>
        <v>0</v>
      </c>
      <c r="H136" s="106">
        <f t="shared" ref="H136:I136" si="64">H137</f>
        <v>0</v>
      </c>
      <c r="I136" s="106">
        <f t="shared" si="64"/>
        <v>0</v>
      </c>
      <c r="J136" s="100"/>
    </row>
    <row r="137" spans="1:10" hidden="1" outlineLevel="3" x14ac:dyDescent="0.25">
      <c r="A137" s="109"/>
      <c r="B137" s="107" t="s">
        <v>52</v>
      </c>
      <c r="C137" s="108" t="s">
        <v>89</v>
      </c>
      <c r="D137" s="108" t="s">
        <v>91</v>
      </c>
      <c r="E137" s="108" t="s">
        <v>692</v>
      </c>
      <c r="F137" s="107">
        <v>300</v>
      </c>
      <c r="G137" s="106">
        <f>G138</f>
        <v>0</v>
      </c>
      <c r="H137" s="106">
        <f t="shared" ref="H137:I137" si="65">H138</f>
        <v>0</v>
      </c>
      <c r="I137" s="106">
        <f t="shared" si="65"/>
        <v>0</v>
      </c>
      <c r="J137" s="100"/>
    </row>
    <row r="138" spans="1:10" ht="47.25" hidden="1" outlineLevel="4" x14ac:dyDescent="0.25">
      <c r="A138" s="109" t="s">
        <v>95</v>
      </c>
      <c r="B138" s="107" t="s">
        <v>52</v>
      </c>
      <c r="C138" s="108" t="s">
        <v>89</v>
      </c>
      <c r="D138" s="108" t="s">
        <v>91</v>
      </c>
      <c r="E138" s="108" t="s">
        <v>692</v>
      </c>
      <c r="F138" s="107" t="s">
        <v>96</v>
      </c>
      <c r="G138" s="106"/>
      <c r="H138" s="106"/>
      <c r="I138" s="106"/>
      <c r="J138" s="100"/>
    </row>
    <row r="139" spans="1:10" ht="47.25" x14ac:dyDescent="0.25">
      <c r="A139" s="5" t="s">
        <v>97</v>
      </c>
      <c r="B139" s="107" t="s">
        <v>98</v>
      </c>
      <c r="C139" s="108"/>
      <c r="D139" s="108"/>
      <c r="E139" s="108"/>
      <c r="F139" s="107"/>
      <c r="G139" s="106">
        <f>G140+G153</f>
        <v>0</v>
      </c>
      <c r="H139" s="106">
        <f t="shared" ref="H139:I139" si="66">H140+H153</f>
        <v>0</v>
      </c>
      <c r="I139" s="106">
        <f t="shared" si="66"/>
        <v>0</v>
      </c>
      <c r="J139" s="100"/>
    </row>
    <row r="140" spans="1:10" hidden="1" outlineLevel="1" x14ac:dyDescent="0.25">
      <c r="A140" s="97" t="s">
        <v>30</v>
      </c>
      <c r="B140" s="107" t="s">
        <v>98</v>
      </c>
      <c r="C140" s="108" t="s">
        <v>31</v>
      </c>
      <c r="D140" s="108"/>
      <c r="E140" s="108"/>
      <c r="F140" s="107"/>
      <c r="G140" s="106">
        <f>G141</f>
        <v>0</v>
      </c>
      <c r="H140" s="106">
        <f t="shared" ref="H140:I140" si="67">H141</f>
        <v>0</v>
      </c>
      <c r="I140" s="106">
        <f t="shared" si="67"/>
        <v>0</v>
      </c>
      <c r="J140" s="100"/>
    </row>
    <row r="141" spans="1:10" hidden="1" outlineLevel="2" x14ac:dyDescent="0.25">
      <c r="A141" s="109" t="s">
        <v>99</v>
      </c>
      <c r="B141" s="107" t="s">
        <v>98</v>
      </c>
      <c r="C141" s="108" t="s">
        <v>31</v>
      </c>
      <c r="D141" s="108" t="s">
        <v>100</v>
      </c>
      <c r="E141" s="108"/>
      <c r="F141" s="107"/>
      <c r="G141" s="106">
        <f>G142+G147+G150</f>
        <v>0</v>
      </c>
      <c r="H141" s="106">
        <f t="shared" ref="H141:I141" si="68">H142+H147</f>
        <v>0</v>
      </c>
      <c r="I141" s="106">
        <f t="shared" si="68"/>
        <v>0</v>
      </c>
      <c r="J141" s="100"/>
    </row>
    <row r="142" spans="1:10" ht="47.25" hidden="1" outlineLevel="3" x14ac:dyDescent="0.25">
      <c r="A142" s="109" t="s">
        <v>41</v>
      </c>
      <c r="B142" s="107" t="s">
        <v>98</v>
      </c>
      <c r="C142" s="108" t="s">
        <v>31</v>
      </c>
      <c r="D142" s="108" t="s">
        <v>100</v>
      </c>
      <c r="E142" s="108" t="s">
        <v>691</v>
      </c>
      <c r="F142" s="107"/>
      <c r="G142" s="106">
        <f>G143+G145</f>
        <v>0</v>
      </c>
      <c r="H142" s="106">
        <f t="shared" ref="H142:I142" si="69">H143+H145</f>
        <v>0</v>
      </c>
      <c r="I142" s="106">
        <f t="shared" si="69"/>
        <v>0</v>
      </c>
      <c r="J142" s="100"/>
    </row>
    <row r="143" spans="1:10" ht="110.25" hidden="1" outlineLevel="3" x14ac:dyDescent="0.25">
      <c r="A143" s="10" t="s">
        <v>35</v>
      </c>
      <c r="B143" s="107" t="s">
        <v>98</v>
      </c>
      <c r="C143" s="108" t="s">
        <v>31</v>
      </c>
      <c r="D143" s="108" t="s">
        <v>100</v>
      </c>
      <c r="E143" s="108" t="s">
        <v>691</v>
      </c>
      <c r="F143" s="107">
        <v>100</v>
      </c>
      <c r="G143" s="106">
        <f>G144</f>
        <v>0</v>
      </c>
      <c r="H143" s="106">
        <f t="shared" ref="H143:I143" si="70">H144</f>
        <v>0</v>
      </c>
      <c r="I143" s="106">
        <f t="shared" si="70"/>
        <v>0</v>
      </c>
      <c r="J143" s="100"/>
    </row>
    <row r="144" spans="1:10" ht="47.25" hidden="1" outlineLevel="4" x14ac:dyDescent="0.25">
      <c r="A144" s="109" t="s">
        <v>37</v>
      </c>
      <c r="B144" s="107" t="s">
        <v>98</v>
      </c>
      <c r="C144" s="108" t="s">
        <v>31</v>
      </c>
      <c r="D144" s="108" t="s">
        <v>100</v>
      </c>
      <c r="E144" s="108" t="s">
        <v>691</v>
      </c>
      <c r="F144" s="107" t="s">
        <v>38</v>
      </c>
      <c r="G144" s="106"/>
      <c r="H144" s="106"/>
      <c r="I144" s="106"/>
      <c r="J144" s="100"/>
    </row>
    <row r="145" spans="1:10" ht="47.25" hidden="1" outlineLevel="4" x14ac:dyDescent="0.25">
      <c r="A145" s="10" t="s">
        <v>42</v>
      </c>
      <c r="B145" s="107" t="s">
        <v>98</v>
      </c>
      <c r="C145" s="108" t="s">
        <v>31</v>
      </c>
      <c r="D145" s="108" t="s">
        <v>100</v>
      </c>
      <c r="E145" s="108" t="s">
        <v>691</v>
      </c>
      <c r="F145" s="107">
        <v>200</v>
      </c>
      <c r="G145" s="106">
        <f>G146</f>
        <v>0</v>
      </c>
      <c r="H145" s="106">
        <f t="shared" ref="H145:I145" si="71">H146</f>
        <v>0</v>
      </c>
      <c r="I145" s="106">
        <f t="shared" si="71"/>
        <v>0</v>
      </c>
      <c r="J145" s="100"/>
    </row>
    <row r="146" spans="1:10" ht="47.25" hidden="1" outlineLevel="4" x14ac:dyDescent="0.25">
      <c r="A146" s="109" t="s">
        <v>44</v>
      </c>
      <c r="B146" s="107" t="s">
        <v>98</v>
      </c>
      <c r="C146" s="108" t="s">
        <v>31</v>
      </c>
      <c r="D146" s="108" t="s">
        <v>100</v>
      </c>
      <c r="E146" s="108" t="s">
        <v>691</v>
      </c>
      <c r="F146" s="107" t="s">
        <v>45</v>
      </c>
      <c r="G146" s="106"/>
      <c r="H146" s="106"/>
      <c r="I146" s="106"/>
      <c r="J146" s="100"/>
    </row>
    <row r="147" spans="1:10" ht="31.5" hidden="1" outlineLevel="3" x14ac:dyDescent="0.25">
      <c r="A147" s="109" t="s">
        <v>46</v>
      </c>
      <c r="B147" s="107" t="s">
        <v>98</v>
      </c>
      <c r="C147" s="108" t="s">
        <v>31</v>
      </c>
      <c r="D147" s="108" t="s">
        <v>100</v>
      </c>
      <c r="E147" s="108" t="s">
        <v>690</v>
      </c>
      <c r="F147" s="107"/>
      <c r="G147" s="106">
        <f>G148</f>
        <v>0</v>
      </c>
      <c r="H147" s="106">
        <f t="shared" ref="H147:I147" si="72">H148</f>
        <v>0</v>
      </c>
      <c r="I147" s="106">
        <f t="shared" si="72"/>
        <v>0</v>
      </c>
      <c r="J147" s="100"/>
    </row>
    <row r="148" spans="1:10" hidden="1" outlineLevel="3" x14ac:dyDescent="0.25">
      <c r="A148" s="10" t="s">
        <v>47</v>
      </c>
      <c r="B148" s="107" t="s">
        <v>98</v>
      </c>
      <c r="C148" s="108" t="s">
        <v>31</v>
      </c>
      <c r="D148" s="108" t="s">
        <v>100</v>
      </c>
      <c r="E148" s="108" t="s">
        <v>690</v>
      </c>
      <c r="F148" s="107">
        <v>800</v>
      </c>
      <c r="G148" s="106">
        <f>G149</f>
        <v>0</v>
      </c>
      <c r="H148" s="106">
        <f t="shared" ref="H148:I148" si="73">H149</f>
        <v>0</v>
      </c>
      <c r="I148" s="106">
        <f t="shared" si="73"/>
        <v>0</v>
      </c>
      <c r="J148" s="100"/>
    </row>
    <row r="149" spans="1:10" ht="31.5" hidden="1" outlineLevel="4" x14ac:dyDescent="0.25">
      <c r="A149" s="109" t="s">
        <v>49</v>
      </c>
      <c r="B149" s="107" t="s">
        <v>98</v>
      </c>
      <c r="C149" s="108" t="s">
        <v>31</v>
      </c>
      <c r="D149" s="108" t="s">
        <v>100</v>
      </c>
      <c r="E149" s="108" t="s">
        <v>690</v>
      </c>
      <c r="F149" s="107" t="s">
        <v>50</v>
      </c>
      <c r="G149" s="106"/>
      <c r="H149" s="106"/>
      <c r="I149" s="106"/>
      <c r="J149" s="100"/>
    </row>
    <row r="150" spans="1:10" ht="47.25" hidden="1" outlineLevel="4" x14ac:dyDescent="0.25">
      <c r="A150" s="109" t="s">
        <v>768</v>
      </c>
      <c r="B150" s="107" t="s">
        <v>98</v>
      </c>
      <c r="C150" s="108" t="s">
        <v>31</v>
      </c>
      <c r="D150" s="108" t="s">
        <v>100</v>
      </c>
      <c r="E150" s="108" t="s">
        <v>769</v>
      </c>
      <c r="F150" s="107"/>
      <c r="G150" s="106">
        <f>G151</f>
        <v>0</v>
      </c>
      <c r="H150" s="106"/>
      <c r="I150" s="106"/>
      <c r="J150" s="100"/>
    </row>
    <row r="151" spans="1:10" ht="110.25" hidden="1" outlineLevel="4" x14ac:dyDescent="0.25">
      <c r="A151" s="10" t="s">
        <v>35</v>
      </c>
      <c r="B151" s="107" t="s">
        <v>98</v>
      </c>
      <c r="C151" s="108" t="s">
        <v>31</v>
      </c>
      <c r="D151" s="108" t="s">
        <v>100</v>
      </c>
      <c r="E151" s="108" t="s">
        <v>769</v>
      </c>
      <c r="F151" s="107">
        <v>100</v>
      </c>
      <c r="G151" s="106">
        <f>G152</f>
        <v>0</v>
      </c>
      <c r="H151" s="106"/>
      <c r="I151" s="106"/>
      <c r="J151" s="100"/>
    </row>
    <row r="152" spans="1:10" ht="47.25" hidden="1" outlineLevel="4" x14ac:dyDescent="0.25">
      <c r="A152" s="109" t="s">
        <v>37</v>
      </c>
      <c r="B152" s="107" t="s">
        <v>98</v>
      </c>
      <c r="C152" s="108" t="s">
        <v>31</v>
      </c>
      <c r="D152" s="108" t="s">
        <v>100</v>
      </c>
      <c r="E152" s="108" t="s">
        <v>769</v>
      </c>
      <c r="F152" s="107">
        <v>120</v>
      </c>
      <c r="G152" s="106"/>
      <c r="H152" s="106"/>
      <c r="I152" s="106"/>
      <c r="J152" s="100"/>
    </row>
    <row r="153" spans="1:10" hidden="1" outlineLevel="1" collapsed="1" x14ac:dyDescent="0.25">
      <c r="A153" s="97" t="s">
        <v>101</v>
      </c>
      <c r="B153" s="107" t="s">
        <v>98</v>
      </c>
      <c r="C153" s="108" t="s">
        <v>91</v>
      </c>
      <c r="D153" s="108"/>
      <c r="E153" s="108"/>
      <c r="F153" s="107"/>
      <c r="G153" s="106">
        <f>G158+G154</f>
        <v>0</v>
      </c>
      <c r="H153" s="106">
        <f t="shared" ref="H153:I153" si="74">H158</f>
        <v>0</v>
      </c>
      <c r="I153" s="106">
        <f t="shared" si="74"/>
        <v>0</v>
      </c>
      <c r="J153" s="100"/>
    </row>
    <row r="154" spans="1:10" hidden="1" outlineLevel="1" x14ac:dyDescent="0.25">
      <c r="A154" s="97" t="s">
        <v>150</v>
      </c>
      <c r="B154" s="107" t="s">
        <v>98</v>
      </c>
      <c r="C154" s="108" t="s">
        <v>91</v>
      </c>
      <c r="D154" s="108" t="s">
        <v>137</v>
      </c>
      <c r="E154" s="108"/>
      <c r="F154" s="107"/>
      <c r="G154" s="106">
        <f>G155</f>
        <v>0</v>
      </c>
      <c r="H154" s="106"/>
      <c r="I154" s="106"/>
      <c r="J154" s="100"/>
    </row>
    <row r="155" spans="1:10" ht="53.25" hidden="1" customHeight="1" outlineLevel="1" x14ac:dyDescent="0.25">
      <c r="A155" s="97" t="s">
        <v>739</v>
      </c>
      <c r="B155" s="107" t="s">
        <v>98</v>
      </c>
      <c r="C155" s="108" t="s">
        <v>91</v>
      </c>
      <c r="D155" s="108" t="s">
        <v>137</v>
      </c>
      <c r="E155" s="108" t="s">
        <v>740</v>
      </c>
      <c r="F155" s="107"/>
      <c r="G155" s="106">
        <f>G156</f>
        <v>0</v>
      </c>
      <c r="H155" s="106"/>
      <c r="I155" s="106"/>
      <c r="J155" s="100"/>
    </row>
    <row r="156" spans="1:10" ht="47.25" hidden="1" outlineLevel="1" x14ac:dyDescent="0.25">
      <c r="A156" s="10" t="s">
        <v>42</v>
      </c>
      <c r="B156" s="107" t="s">
        <v>98</v>
      </c>
      <c r="C156" s="108" t="s">
        <v>91</v>
      </c>
      <c r="D156" s="108" t="s">
        <v>137</v>
      </c>
      <c r="E156" s="108" t="s">
        <v>740</v>
      </c>
      <c r="F156" s="107">
        <v>200</v>
      </c>
      <c r="G156" s="106">
        <f>G157</f>
        <v>0</v>
      </c>
      <c r="H156" s="106"/>
      <c r="I156" s="106"/>
      <c r="J156" s="100"/>
    </row>
    <row r="157" spans="1:10" ht="47.25" hidden="1" outlineLevel="1" x14ac:dyDescent="0.25">
      <c r="A157" s="109" t="s">
        <v>44</v>
      </c>
      <c r="B157" s="107" t="s">
        <v>98</v>
      </c>
      <c r="C157" s="108" t="s">
        <v>91</v>
      </c>
      <c r="D157" s="108" t="s">
        <v>137</v>
      </c>
      <c r="E157" s="108" t="s">
        <v>740</v>
      </c>
      <c r="F157" s="107">
        <v>240</v>
      </c>
      <c r="G157" s="106"/>
      <c r="H157" s="106"/>
      <c r="I157" s="106"/>
      <c r="J157" s="100"/>
    </row>
    <row r="158" spans="1:10" ht="31.5" outlineLevel="2" x14ac:dyDescent="0.25">
      <c r="A158" s="109" t="s">
        <v>102</v>
      </c>
      <c r="B158" s="107" t="s">
        <v>98</v>
      </c>
      <c r="C158" s="108" t="s">
        <v>91</v>
      </c>
      <c r="D158" s="108" t="s">
        <v>103</v>
      </c>
      <c r="E158" s="108"/>
      <c r="F158" s="107"/>
      <c r="G158" s="106">
        <f>G159+G162+G165</f>
        <v>0</v>
      </c>
      <c r="H158" s="106">
        <v>0</v>
      </c>
      <c r="I158" s="106">
        <v>0</v>
      </c>
      <c r="J158" s="100"/>
    </row>
    <row r="159" spans="1:10" ht="47.25" hidden="1" outlineLevel="3" x14ac:dyDescent="0.25">
      <c r="A159" s="109" t="s">
        <v>104</v>
      </c>
      <c r="B159" s="107" t="s">
        <v>98</v>
      </c>
      <c r="C159" s="108" t="s">
        <v>91</v>
      </c>
      <c r="D159" s="108" t="s">
        <v>103</v>
      </c>
      <c r="E159" s="108" t="s">
        <v>689</v>
      </c>
      <c r="F159" s="107"/>
      <c r="G159" s="106">
        <f>G160</f>
        <v>0</v>
      </c>
      <c r="H159" s="106">
        <f t="shared" ref="H159:I159" si="75">H160</f>
        <v>0</v>
      </c>
      <c r="I159" s="106">
        <f t="shared" si="75"/>
        <v>0</v>
      </c>
      <c r="J159" s="100"/>
    </row>
    <row r="160" spans="1:10" ht="47.25" hidden="1" outlineLevel="3" x14ac:dyDescent="0.25">
      <c r="A160" s="10" t="s">
        <v>42</v>
      </c>
      <c r="B160" s="107" t="s">
        <v>98</v>
      </c>
      <c r="C160" s="108" t="s">
        <v>91</v>
      </c>
      <c r="D160" s="108" t="s">
        <v>103</v>
      </c>
      <c r="E160" s="108" t="s">
        <v>689</v>
      </c>
      <c r="F160" s="107">
        <v>200</v>
      </c>
      <c r="G160" s="106">
        <f>G161</f>
        <v>0</v>
      </c>
      <c r="H160" s="106">
        <f t="shared" ref="H160:I160" si="76">H161</f>
        <v>0</v>
      </c>
      <c r="I160" s="106">
        <f t="shared" si="76"/>
        <v>0</v>
      </c>
      <c r="J160" s="100"/>
    </row>
    <row r="161" spans="1:10" ht="47.25" hidden="1" outlineLevel="4" x14ac:dyDescent="0.25">
      <c r="A161" s="109" t="s">
        <v>44</v>
      </c>
      <c r="B161" s="107" t="s">
        <v>98</v>
      </c>
      <c r="C161" s="108" t="s">
        <v>91</v>
      </c>
      <c r="D161" s="108" t="s">
        <v>103</v>
      </c>
      <c r="E161" s="108" t="s">
        <v>689</v>
      </c>
      <c r="F161" s="107" t="s">
        <v>45</v>
      </c>
      <c r="G161" s="106"/>
      <c r="H161" s="106"/>
      <c r="I161" s="106"/>
      <c r="J161" s="100"/>
    </row>
    <row r="162" spans="1:10" ht="31.5" outlineLevel="3" collapsed="1" x14ac:dyDescent="0.25">
      <c r="A162" s="109" t="s">
        <v>105</v>
      </c>
      <c r="B162" s="107" t="s">
        <v>98</v>
      </c>
      <c r="C162" s="108" t="s">
        <v>91</v>
      </c>
      <c r="D162" s="108" t="s">
        <v>103</v>
      </c>
      <c r="E162" s="108" t="s">
        <v>688</v>
      </c>
      <c r="F162" s="107"/>
      <c r="G162" s="106">
        <f>G163</f>
        <v>50000</v>
      </c>
      <c r="H162" s="106">
        <f t="shared" ref="H162:I162" si="77">H163</f>
        <v>0</v>
      </c>
      <c r="I162" s="106">
        <f t="shared" si="77"/>
        <v>0</v>
      </c>
      <c r="J162" s="100"/>
    </row>
    <row r="163" spans="1:10" ht="47.25" outlineLevel="3" x14ac:dyDescent="0.25">
      <c r="A163" s="10" t="s">
        <v>42</v>
      </c>
      <c r="B163" s="107" t="s">
        <v>98</v>
      </c>
      <c r="C163" s="108" t="s">
        <v>91</v>
      </c>
      <c r="D163" s="108" t="s">
        <v>103</v>
      </c>
      <c r="E163" s="108" t="s">
        <v>688</v>
      </c>
      <c r="F163" s="107">
        <v>200</v>
      </c>
      <c r="G163" s="106">
        <f>G164</f>
        <v>50000</v>
      </c>
      <c r="H163" s="106">
        <f t="shared" ref="H163:I163" si="78">H164</f>
        <v>0</v>
      </c>
      <c r="I163" s="106">
        <f t="shared" si="78"/>
        <v>0</v>
      </c>
      <c r="J163" s="100"/>
    </row>
    <row r="164" spans="1:10" ht="47.25" outlineLevel="4" x14ac:dyDescent="0.25">
      <c r="A164" s="109" t="s">
        <v>44</v>
      </c>
      <c r="B164" s="107" t="s">
        <v>98</v>
      </c>
      <c r="C164" s="108" t="s">
        <v>91</v>
      </c>
      <c r="D164" s="108" t="s">
        <v>103</v>
      </c>
      <c r="E164" s="108" t="s">
        <v>688</v>
      </c>
      <c r="F164" s="107" t="s">
        <v>45</v>
      </c>
      <c r="G164" s="106">
        <v>50000</v>
      </c>
      <c r="H164" s="106"/>
      <c r="I164" s="106"/>
      <c r="J164" s="100"/>
    </row>
    <row r="165" spans="1:10" ht="86.25" customHeight="1" outlineLevel="3" x14ac:dyDescent="0.25">
      <c r="A165" s="109" t="s">
        <v>106</v>
      </c>
      <c r="B165" s="107" t="s">
        <v>98</v>
      </c>
      <c r="C165" s="108" t="s">
        <v>91</v>
      </c>
      <c r="D165" s="108" t="s">
        <v>103</v>
      </c>
      <c r="E165" s="108" t="s">
        <v>687</v>
      </c>
      <c r="F165" s="107"/>
      <c r="G165" s="106">
        <f>G166</f>
        <v>-50000</v>
      </c>
      <c r="H165" s="106">
        <f t="shared" ref="H165:I166" si="79">H166</f>
        <v>0</v>
      </c>
      <c r="I165" s="106">
        <f t="shared" si="79"/>
        <v>0</v>
      </c>
      <c r="J165" s="100"/>
    </row>
    <row r="166" spans="1:10" ht="47.25" outlineLevel="3" x14ac:dyDescent="0.25">
      <c r="A166" s="10" t="s">
        <v>42</v>
      </c>
      <c r="B166" s="107" t="s">
        <v>98</v>
      </c>
      <c r="C166" s="108" t="s">
        <v>91</v>
      </c>
      <c r="D166" s="108" t="s">
        <v>103</v>
      </c>
      <c r="E166" s="108" t="s">
        <v>687</v>
      </c>
      <c r="F166" s="107">
        <v>200</v>
      </c>
      <c r="G166" s="106">
        <f>G167</f>
        <v>-50000</v>
      </c>
      <c r="H166" s="106">
        <f t="shared" si="79"/>
        <v>0</v>
      </c>
      <c r="I166" s="106">
        <f t="shared" si="79"/>
        <v>0</v>
      </c>
      <c r="J166" s="100"/>
    </row>
    <row r="167" spans="1:10" ht="47.25" outlineLevel="4" x14ac:dyDescent="0.25">
      <c r="A167" s="109" t="s">
        <v>44</v>
      </c>
      <c r="B167" s="107" t="s">
        <v>98</v>
      </c>
      <c r="C167" s="108" t="s">
        <v>91</v>
      </c>
      <c r="D167" s="108" t="s">
        <v>103</v>
      </c>
      <c r="E167" s="108" t="s">
        <v>687</v>
      </c>
      <c r="F167" s="107" t="s">
        <v>45</v>
      </c>
      <c r="G167" s="106">
        <v>-50000</v>
      </c>
      <c r="H167" s="106"/>
      <c r="I167" s="106"/>
      <c r="J167" s="100"/>
    </row>
    <row r="168" spans="1:10" ht="31.5" x14ac:dyDescent="0.25">
      <c r="A168" s="5" t="s">
        <v>107</v>
      </c>
      <c r="B168" s="107" t="s">
        <v>108</v>
      </c>
      <c r="C168" s="108"/>
      <c r="D168" s="108"/>
      <c r="E168" s="108"/>
      <c r="F168" s="107"/>
      <c r="G168" s="106">
        <f>G169+G190+G195</f>
        <v>10885383</v>
      </c>
      <c r="H168" s="106">
        <f t="shared" ref="H168:I168" si="80">H169+H190+H195</f>
        <v>0</v>
      </c>
      <c r="I168" s="106">
        <f t="shared" si="80"/>
        <v>0</v>
      </c>
      <c r="J168" s="100"/>
    </row>
    <row r="169" spans="1:10" outlineLevel="1" x14ac:dyDescent="0.25">
      <c r="A169" s="97" t="s">
        <v>30</v>
      </c>
      <c r="B169" s="107" t="s">
        <v>108</v>
      </c>
      <c r="C169" s="108" t="s">
        <v>31</v>
      </c>
      <c r="D169" s="108"/>
      <c r="E169" s="108"/>
      <c r="F169" s="107"/>
      <c r="G169" s="106">
        <f>G170+G179+G183</f>
        <v>9397383</v>
      </c>
      <c r="H169" s="106">
        <f t="shared" ref="H169:I169" si="81">H170+H179+H183</f>
        <v>0</v>
      </c>
      <c r="I169" s="106">
        <f t="shared" si="81"/>
        <v>0</v>
      </c>
      <c r="J169" s="100"/>
    </row>
    <row r="170" spans="1:10" ht="78.75" outlineLevel="2" x14ac:dyDescent="0.25">
      <c r="A170" s="109" t="s">
        <v>109</v>
      </c>
      <c r="B170" s="107" t="s">
        <v>108</v>
      </c>
      <c r="C170" s="108" t="s">
        <v>31</v>
      </c>
      <c r="D170" s="108" t="s">
        <v>110</v>
      </c>
      <c r="E170" s="108"/>
      <c r="F170" s="107"/>
      <c r="G170" s="106">
        <f>G171+G176</f>
        <v>355048</v>
      </c>
      <c r="H170" s="106">
        <f t="shared" ref="H170:I170" si="82">H171+H176</f>
        <v>0</v>
      </c>
      <c r="I170" s="106">
        <f t="shared" si="82"/>
        <v>0</v>
      </c>
      <c r="J170" s="100"/>
    </row>
    <row r="171" spans="1:10" ht="47.25" outlineLevel="3" x14ac:dyDescent="0.25">
      <c r="A171" s="109" t="s">
        <v>41</v>
      </c>
      <c r="B171" s="107" t="s">
        <v>108</v>
      </c>
      <c r="C171" s="108" t="s">
        <v>31</v>
      </c>
      <c r="D171" s="108" t="s">
        <v>110</v>
      </c>
      <c r="E171" s="108" t="s">
        <v>686</v>
      </c>
      <c r="F171" s="107"/>
      <c r="G171" s="106">
        <f>G172+G174</f>
        <v>355048</v>
      </c>
      <c r="H171" s="106">
        <f t="shared" ref="H171:I171" si="83">H172+H174</f>
        <v>0</v>
      </c>
      <c r="I171" s="106">
        <f t="shared" si="83"/>
        <v>0</v>
      </c>
      <c r="J171" s="100"/>
    </row>
    <row r="172" spans="1:10" ht="110.25" outlineLevel="3" x14ac:dyDescent="0.25">
      <c r="A172" s="10" t="s">
        <v>35</v>
      </c>
      <c r="B172" s="107" t="s">
        <v>108</v>
      </c>
      <c r="C172" s="108" t="s">
        <v>31</v>
      </c>
      <c r="D172" s="108" t="s">
        <v>110</v>
      </c>
      <c r="E172" s="108" t="s">
        <v>686</v>
      </c>
      <c r="F172" s="107">
        <v>100</v>
      </c>
      <c r="G172" s="106">
        <f>G173</f>
        <v>355048</v>
      </c>
      <c r="H172" s="106">
        <f t="shared" ref="H172:I172" si="84">H173</f>
        <v>0</v>
      </c>
      <c r="I172" s="106">
        <f t="shared" si="84"/>
        <v>0</v>
      </c>
      <c r="J172" s="100"/>
    </row>
    <row r="173" spans="1:10" ht="47.25" outlineLevel="4" x14ac:dyDescent="0.25">
      <c r="A173" s="109" t="s">
        <v>37</v>
      </c>
      <c r="B173" s="107" t="s">
        <v>108</v>
      </c>
      <c r="C173" s="108" t="s">
        <v>31</v>
      </c>
      <c r="D173" s="108" t="s">
        <v>110</v>
      </c>
      <c r="E173" s="108" t="s">
        <v>686</v>
      </c>
      <c r="F173" s="107" t="s">
        <v>38</v>
      </c>
      <c r="G173" s="106">
        <v>355048</v>
      </c>
      <c r="H173" s="106"/>
      <c r="I173" s="106"/>
      <c r="J173" s="100"/>
    </row>
    <row r="174" spans="1:10" ht="47.25" hidden="1" outlineLevel="4" x14ac:dyDescent="0.25">
      <c r="A174" s="10" t="s">
        <v>42</v>
      </c>
      <c r="B174" s="107" t="s">
        <v>108</v>
      </c>
      <c r="C174" s="108" t="s">
        <v>31</v>
      </c>
      <c r="D174" s="108" t="s">
        <v>110</v>
      </c>
      <c r="E174" s="108" t="s">
        <v>686</v>
      </c>
      <c r="F174" s="107">
        <v>200</v>
      </c>
      <c r="G174" s="106">
        <f>G175</f>
        <v>0</v>
      </c>
      <c r="H174" s="106">
        <f t="shared" ref="H174:I174" si="85">H175</f>
        <v>0</v>
      </c>
      <c r="I174" s="106">
        <f t="shared" si="85"/>
        <v>0</v>
      </c>
      <c r="J174" s="100"/>
    </row>
    <row r="175" spans="1:10" ht="47.25" hidden="1" outlineLevel="4" x14ac:dyDescent="0.25">
      <c r="A175" s="109" t="s">
        <v>44</v>
      </c>
      <c r="B175" s="107" t="s">
        <v>108</v>
      </c>
      <c r="C175" s="108" t="s">
        <v>31</v>
      </c>
      <c r="D175" s="108" t="s">
        <v>110</v>
      </c>
      <c r="E175" s="108" t="s">
        <v>686</v>
      </c>
      <c r="F175" s="107" t="s">
        <v>45</v>
      </c>
      <c r="G175" s="106"/>
      <c r="H175" s="106"/>
      <c r="I175" s="106"/>
      <c r="J175" s="100"/>
    </row>
    <row r="176" spans="1:10" ht="31.5" hidden="1" outlineLevel="3" x14ac:dyDescent="0.25">
      <c r="A176" s="109" t="s">
        <v>46</v>
      </c>
      <c r="B176" s="107" t="s">
        <v>108</v>
      </c>
      <c r="C176" s="108" t="s">
        <v>31</v>
      </c>
      <c r="D176" s="108" t="s">
        <v>110</v>
      </c>
      <c r="E176" s="108" t="s">
        <v>685</v>
      </c>
      <c r="F176" s="107"/>
      <c r="G176" s="106">
        <f>G177</f>
        <v>0</v>
      </c>
      <c r="H176" s="106">
        <f t="shared" ref="H176:I176" si="86">H177</f>
        <v>0</v>
      </c>
      <c r="I176" s="106">
        <f t="shared" si="86"/>
        <v>0</v>
      </c>
      <c r="J176" s="100"/>
    </row>
    <row r="177" spans="1:10" hidden="1" outlineLevel="3" x14ac:dyDescent="0.25">
      <c r="A177" s="10" t="s">
        <v>47</v>
      </c>
      <c r="B177" s="107" t="s">
        <v>108</v>
      </c>
      <c r="C177" s="108" t="s">
        <v>31</v>
      </c>
      <c r="D177" s="108" t="s">
        <v>110</v>
      </c>
      <c r="E177" s="108" t="s">
        <v>685</v>
      </c>
      <c r="F177" s="107">
        <v>800</v>
      </c>
      <c r="G177" s="106">
        <f>G178</f>
        <v>0</v>
      </c>
      <c r="H177" s="106">
        <f t="shared" ref="H177:I177" si="87">H178</f>
        <v>0</v>
      </c>
      <c r="I177" s="106">
        <f t="shared" si="87"/>
        <v>0</v>
      </c>
      <c r="J177" s="100"/>
    </row>
    <row r="178" spans="1:10" ht="31.5" hidden="1" outlineLevel="4" x14ac:dyDescent="0.25">
      <c r="A178" s="109" t="s">
        <v>49</v>
      </c>
      <c r="B178" s="107" t="s">
        <v>108</v>
      </c>
      <c r="C178" s="108" t="s">
        <v>31</v>
      </c>
      <c r="D178" s="108" t="s">
        <v>110</v>
      </c>
      <c r="E178" s="108" t="s">
        <v>685</v>
      </c>
      <c r="F178" s="107" t="s">
        <v>50</v>
      </c>
      <c r="G178" s="106"/>
      <c r="H178" s="106"/>
      <c r="I178" s="106"/>
      <c r="J178" s="100"/>
    </row>
    <row r="179" spans="1:10" outlineLevel="2" x14ac:dyDescent="0.25">
      <c r="A179" s="109" t="s">
        <v>111</v>
      </c>
      <c r="B179" s="107" t="s">
        <v>108</v>
      </c>
      <c r="C179" s="108" t="s">
        <v>31</v>
      </c>
      <c r="D179" s="108" t="s">
        <v>112</v>
      </c>
      <c r="E179" s="108"/>
      <c r="F179" s="107"/>
      <c r="G179" s="106">
        <f>G180</f>
        <v>9042335</v>
      </c>
      <c r="H179" s="106">
        <f t="shared" ref="H179:I179" si="88">H180</f>
        <v>0</v>
      </c>
      <c r="I179" s="106">
        <f t="shared" si="88"/>
        <v>0</v>
      </c>
      <c r="J179" s="100"/>
    </row>
    <row r="180" spans="1:10" ht="44.25" customHeight="1" outlineLevel="3" x14ac:dyDescent="0.25">
      <c r="A180" s="109" t="s">
        <v>113</v>
      </c>
      <c r="B180" s="107" t="s">
        <v>108</v>
      </c>
      <c r="C180" s="108" t="s">
        <v>31</v>
      </c>
      <c r="D180" s="108" t="s">
        <v>112</v>
      </c>
      <c r="E180" s="108" t="s">
        <v>628</v>
      </c>
      <c r="F180" s="107"/>
      <c r="G180" s="106">
        <f>G181</f>
        <v>9042335</v>
      </c>
      <c r="H180" s="106">
        <f t="shared" ref="H180:I180" si="89">H181</f>
        <v>0</v>
      </c>
      <c r="I180" s="106">
        <f t="shared" si="89"/>
        <v>0</v>
      </c>
      <c r="J180" s="100"/>
    </row>
    <row r="181" spans="1:10" outlineLevel="3" x14ac:dyDescent="0.25">
      <c r="A181" s="10" t="s">
        <v>47</v>
      </c>
      <c r="B181" s="107" t="s">
        <v>108</v>
      </c>
      <c r="C181" s="108" t="s">
        <v>31</v>
      </c>
      <c r="D181" s="108" t="s">
        <v>112</v>
      </c>
      <c r="E181" s="108" t="s">
        <v>628</v>
      </c>
      <c r="F181" s="107">
        <v>800</v>
      </c>
      <c r="G181" s="106">
        <f>G182</f>
        <v>9042335</v>
      </c>
      <c r="H181" s="106">
        <f t="shared" ref="H181:I181" si="90">H182</f>
        <v>0</v>
      </c>
      <c r="I181" s="106">
        <f t="shared" si="90"/>
        <v>0</v>
      </c>
      <c r="J181" s="100"/>
    </row>
    <row r="182" spans="1:10" outlineLevel="4" x14ac:dyDescent="0.25">
      <c r="A182" s="109" t="s">
        <v>114</v>
      </c>
      <c r="B182" s="107" t="s">
        <v>108</v>
      </c>
      <c r="C182" s="108" t="s">
        <v>31</v>
      </c>
      <c r="D182" s="108" t="s">
        <v>112</v>
      </c>
      <c r="E182" s="108" t="s">
        <v>628</v>
      </c>
      <c r="F182" s="107" t="s">
        <v>115</v>
      </c>
      <c r="G182" s="106">
        <f>-2460000-86435+11588770</f>
        <v>9042335</v>
      </c>
      <c r="H182" s="106"/>
      <c r="I182" s="106"/>
      <c r="J182" s="100"/>
    </row>
    <row r="183" spans="1:10" hidden="1" outlineLevel="2" x14ac:dyDescent="0.25">
      <c r="A183" s="109" t="s">
        <v>99</v>
      </c>
      <c r="B183" s="107" t="s">
        <v>108</v>
      </c>
      <c r="C183" s="108" t="s">
        <v>31</v>
      </c>
      <c r="D183" s="108" t="s">
        <v>100</v>
      </c>
      <c r="E183" s="108"/>
      <c r="F183" s="107"/>
      <c r="G183" s="106">
        <f>G187+G184</f>
        <v>0</v>
      </c>
      <c r="H183" s="106">
        <f>H187</f>
        <v>0</v>
      </c>
      <c r="I183" s="106">
        <f>I187</f>
        <v>0</v>
      </c>
      <c r="J183" s="100"/>
    </row>
    <row r="184" spans="1:10" ht="47.25" hidden="1" outlineLevel="2" x14ac:dyDescent="0.25">
      <c r="A184" s="109" t="s">
        <v>768</v>
      </c>
      <c r="B184" s="107" t="s">
        <v>108</v>
      </c>
      <c r="C184" s="108" t="s">
        <v>31</v>
      </c>
      <c r="D184" s="108" t="s">
        <v>100</v>
      </c>
      <c r="E184" s="108" t="s">
        <v>769</v>
      </c>
      <c r="F184" s="107"/>
      <c r="G184" s="106">
        <f>G185</f>
        <v>0</v>
      </c>
      <c r="H184" s="106"/>
      <c r="I184" s="106"/>
      <c r="J184" s="100"/>
    </row>
    <row r="185" spans="1:10" ht="110.25" hidden="1" outlineLevel="2" x14ac:dyDescent="0.25">
      <c r="A185" s="10" t="s">
        <v>35</v>
      </c>
      <c r="B185" s="107" t="s">
        <v>108</v>
      </c>
      <c r="C185" s="108" t="s">
        <v>31</v>
      </c>
      <c r="D185" s="108" t="s">
        <v>100</v>
      </c>
      <c r="E185" s="108" t="s">
        <v>769</v>
      </c>
      <c r="F185" s="107">
        <v>100</v>
      </c>
      <c r="G185" s="106">
        <f>G186</f>
        <v>0</v>
      </c>
      <c r="H185" s="106"/>
      <c r="I185" s="106"/>
      <c r="J185" s="100"/>
    </row>
    <row r="186" spans="1:10" ht="47.25" hidden="1" outlineLevel="2" x14ac:dyDescent="0.25">
      <c r="A186" s="109" t="s">
        <v>37</v>
      </c>
      <c r="B186" s="107" t="s">
        <v>108</v>
      </c>
      <c r="C186" s="108" t="s">
        <v>31</v>
      </c>
      <c r="D186" s="108" t="s">
        <v>100</v>
      </c>
      <c r="E186" s="108" t="s">
        <v>769</v>
      </c>
      <c r="F186" s="107">
        <v>120</v>
      </c>
      <c r="G186" s="106"/>
      <c r="H186" s="106"/>
      <c r="I186" s="106"/>
      <c r="J186" s="100"/>
    </row>
    <row r="187" spans="1:10" hidden="1" outlineLevel="3" x14ac:dyDescent="0.25">
      <c r="A187" s="109" t="s">
        <v>116</v>
      </c>
      <c r="B187" s="107" t="s">
        <v>108</v>
      </c>
      <c r="C187" s="108" t="s">
        <v>31</v>
      </c>
      <c r="D187" s="108" t="s">
        <v>100</v>
      </c>
      <c r="E187" s="108" t="s">
        <v>684</v>
      </c>
      <c r="F187" s="107"/>
      <c r="G187" s="106">
        <f>G188</f>
        <v>0</v>
      </c>
      <c r="H187" s="106">
        <f t="shared" ref="H187:I188" si="91">H188</f>
        <v>0</v>
      </c>
      <c r="I187" s="106">
        <f t="shared" si="91"/>
        <v>0</v>
      </c>
      <c r="J187" s="100"/>
    </row>
    <row r="188" spans="1:10" hidden="1" outlineLevel="3" x14ac:dyDescent="0.25">
      <c r="A188" s="10" t="s">
        <v>47</v>
      </c>
      <c r="B188" s="107" t="s">
        <v>108</v>
      </c>
      <c r="C188" s="108" t="s">
        <v>31</v>
      </c>
      <c r="D188" s="108" t="s">
        <v>100</v>
      </c>
      <c r="E188" s="108" t="s">
        <v>684</v>
      </c>
      <c r="F188" s="107">
        <v>800</v>
      </c>
      <c r="G188" s="106">
        <f>G189</f>
        <v>0</v>
      </c>
      <c r="H188" s="106">
        <f t="shared" si="91"/>
        <v>0</v>
      </c>
      <c r="I188" s="106">
        <f t="shared" si="91"/>
        <v>0</v>
      </c>
      <c r="J188" s="100"/>
    </row>
    <row r="189" spans="1:10" hidden="1" outlineLevel="4" x14ac:dyDescent="0.25">
      <c r="A189" s="109" t="s">
        <v>114</v>
      </c>
      <c r="B189" s="107" t="s">
        <v>108</v>
      </c>
      <c r="C189" s="108" t="s">
        <v>31</v>
      </c>
      <c r="D189" s="108" t="s">
        <v>100</v>
      </c>
      <c r="E189" s="108" t="s">
        <v>684</v>
      </c>
      <c r="F189" s="107" t="s">
        <v>115</v>
      </c>
      <c r="G189" s="106">
        <v>0</v>
      </c>
      <c r="H189" s="106"/>
      <c r="I189" s="106"/>
      <c r="J189" s="100"/>
    </row>
    <row r="190" spans="1:10" ht="31.5" hidden="1" outlineLevel="1" x14ac:dyDescent="0.25">
      <c r="A190" s="109" t="s">
        <v>144</v>
      </c>
      <c r="B190" s="107" t="s">
        <v>108</v>
      </c>
      <c r="C190" s="108" t="s">
        <v>40</v>
      </c>
      <c r="D190" s="108"/>
      <c r="E190" s="108"/>
      <c r="F190" s="107"/>
      <c r="G190" s="106">
        <f>G191</f>
        <v>0</v>
      </c>
      <c r="H190" s="106">
        <f t="shared" ref="H190:I190" si="92">H191</f>
        <v>0</v>
      </c>
      <c r="I190" s="106">
        <f t="shared" si="92"/>
        <v>0</v>
      </c>
      <c r="J190" s="100"/>
    </row>
    <row r="191" spans="1:10" ht="63" hidden="1" outlineLevel="2" x14ac:dyDescent="0.25">
      <c r="A191" s="109" t="s">
        <v>683</v>
      </c>
      <c r="B191" s="107" t="s">
        <v>108</v>
      </c>
      <c r="C191" s="108" t="s">
        <v>40</v>
      </c>
      <c r="D191" s="108" t="s">
        <v>89</v>
      </c>
      <c r="E191" s="108"/>
      <c r="F191" s="107"/>
      <c r="G191" s="106">
        <f>G192</f>
        <v>0</v>
      </c>
      <c r="H191" s="106">
        <f t="shared" ref="H191:I191" si="93">H192</f>
        <v>0</v>
      </c>
      <c r="I191" s="106">
        <f t="shared" si="93"/>
        <v>0</v>
      </c>
      <c r="J191" s="100"/>
    </row>
    <row r="192" spans="1:10" ht="31.5" hidden="1" outlineLevel="3" x14ac:dyDescent="0.25">
      <c r="A192" s="109" t="s">
        <v>113</v>
      </c>
      <c r="B192" s="107" t="s">
        <v>108</v>
      </c>
      <c r="C192" s="108" t="s">
        <v>40</v>
      </c>
      <c r="D192" s="108" t="s">
        <v>89</v>
      </c>
      <c r="E192" s="108" t="s">
        <v>628</v>
      </c>
      <c r="F192" s="107"/>
      <c r="G192" s="106">
        <f>G193</f>
        <v>0</v>
      </c>
      <c r="H192" s="106">
        <f t="shared" ref="H192:I192" si="94">H193</f>
        <v>0</v>
      </c>
      <c r="I192" s="106">
        <f t="shared" si="94"/>
        <v>0</v>
      </c>
      <c r="J192" s="100"/>
    </row>
    <row r="193" spans="1:10" hidden="1" outlineLevel="3" x14ac:dyDescent="0.25">
      <c r="A193" s="109" t="s">
        <v>121</v>
      </c>
      <c r="B193" s="107" t="s">
        <v>108</v>
      </c>
      <c r="C193" s="108" t="s">
        <v>40</v>
      </c>
      <c r="D193" s="108" t="s">
        <v>89</v>
      </c>
      <c r="E193" s="108" t="s">
        <v>628</v>
      </c>
      <c r="F193" s="107">
        <v>500</v>
      </c>
      <c r="G193" s="106">
        <f>G194</f>
        <v>0</v>
      </c>
      <c r="H193" s="106">
        <f t="shared" ref="H193:I193" si="95">H194</f>
        <v>0</v>
      </c>
      <c r="I193" s="106">
        <f t="shared" si="95"/>
        <v>0</v>
      </c>
      <c r="J193" s="100"/>
    </row>
    <row r="194" spans="1:10" hidden="1" outlineLevel="4" x14ac:dyDescent="0.25">
      <c r="A194" s="109" t="s">
        <v>5</v>
      </c>
      <c r="B194" s="107" t="s">
        <v>108</v>
      </c>
      <c r="C194" s="108" t="s">
        <v>40</v>
      </c>
      <c r="D194" s="108" t="s">
        <v>89</v>
      </c>
      <c r="E194" s="108" t="s">
        <v>628</v>
      </c>
      <c r="F194" s="107" t="s">
        <v>159</v>
      </c>
      <c r="G194" s="106"/>
      <c r="H194" s="106">
        <v>0</v>
      </c>
      <c r="I194" s="106">
        <v>0</v>
      </c>
      <c r="J194" s="100"/>
    </row>
    <row r="195" spans="1:10" ht="47.25" outlineLevel="1" collapsed="1" x14ac:dyDescent="0.25">
      <c r="A195" s="109" t="s">
        <v>117</v>
      </c>
      <c r="B195" s="107" t="s">
        <v>108</v>
      </c>
      <c r="C195" s="108" t="s">
        <v>118</v>
      </c>
      <c r="D195" s="108"/>
      <c r="E195" s="108"/>
      <c r="F195" s="107"/>
      <c r="G195" s="106">
        <f>G196+G200</f>
        <v>1488000</v>
      </c>
      <c r="H195" s="106">
        <f t="shared" ref="H195:I195" si="96">H196+H200</f>
        <v>0</v>
      </c>
      <c r="I195" s="106">
        <f t="shared" si="96"/>
        <v>0</v>
      </c>
      <c r="J195" s="100"/>
    </row>
    <row r="196" spans="1:10" ht="63" hidden="1" outlineLevel="2" x14ac:dyDescent="0.25">
      <c r="A196" s="109" t="s">
        <v>119</v>
      </c>
      <c r="B196" s="107" t="s">
        <v>108</v>
      </c>
      <c r="C196" s="108" t="s">
        <v>118</v>
      </c>
      <c r="D196" s="108" t="s">
        <v>31</v>
      </c>
      <c r="E196" s="108"/>
      <c r="F196" s="107"/>
      <c r="G196" s="106">
        <f>G197</f>
        <v>0</v>
      </c>
      <c r="H196" s="106">
        <f t="shared" ref="H196:I196" si="97">H197</f>
        <v>0</v>
      </c>
      <c r="I196" s="106">
        <f t="shared" si="97"/>
        <v>0</v>
      </c>
      <c r="J196" s="100"/>
    </row>
    <row r="197" spans="1:10" ht="110.25" hidden="1" outlineLevel="3" x14ac:dyDescent="0.25">
      <c r="A197" s="109" t="s">
        <v>682</v>
      </c>
      <c r="B197" s="107" t="s">
        <v>108</v>
      </c>
      <c r="C197" s="108" t="s">
        <v>118</v>
      </c>
      <c r="D197" s="108" t="s">
        <v>31</v>
      </c>
      <c r="E197" s="108" t="s">
        <v>681</v>
      </c>
      <c r="F197" s="107"/>
      <c r="G197" s="106">
        <f>G198</f>
        <v>0</v>
      </c>
      <c r="H197" s="106">
        <f t="shared" ref="H197:I197" si="98">H198</f>
        <v>0</v>
      </c>
      <c r="I197" s="106">
        <f t="shared" si="98"/>
        <v>0</v>
      </c>
      <c r="J197" s="100"/>
    </row>
    <row r="198" spans="1:10" hidden="1" outlineLevel="3" x14ac:dyDescent="0.25">
      <c r="A198" s="109" t="s">
        <v>121</v>
      </c>
      <c r="B198" s="107" t="s">
        <v>108</v>
      </c>
      <c r="C198" s="108" t="s">
        <v>118</v>
      </c>
      <c r="D198" s="108" t="s">
        <v>31</v>
      </c>
      <c r="E198" s="108" t="s">
        <v>681</v>
      </c>
      <c r="F198" s="107">
        <v>500</v>
      </c>
      <c r="G198" s="106">
        <f>G199</f>
        <v>0</v>
      </c>
      <c r="H198" s="106">
        <f t="shared" ref="H198:I198" si="99">H199</f>
        <v>0</v>
      </c>
      <c r="I198" s="106">
        <f t="shared" si="99"/>
        <v>0</v>
      </c>
      <c r="J198" s="100"/>
    </row>
    <row r="199" spans="1:10" hidden="1" outlineLevel="4" x14ac:dyDescent="0.25">
      <c r="A199" s="109" t="s">
        <v>123</v>
      </c>
      <c r="B199" s="107" t="s">
        <v>108</v>
      </c>
      <c r="C199" s="108" t="s">
        <v>118</v>
      </c>
      <c r="D199" s="108" t="s">
        <v>31</v>
      </c>
      <c r="E199" s="108" t="s">
        <v>681</v>
      </c>
      <c r="F199" s="107" t="s">
        <v>124</v>
      </c>
      <c r="G199" s="106"/>
      <c r="H199" s="106"/>
      <c r="I199" s="106"/>
      <c r="J199" s="100"/>
    </row>
    <row r="200" spans="1:10" outlineLevel="2" collapsed="1" x14ac:dyDescent="0.25">
      <c r="A200" s="109" t="s">
        <v>125</v>
      </c>
      <c r="B200" s="107" t="s">
        <v>108</v>
      </c>
      <c r="C200" s="108" t="s">
        <v>118</v>
      </c>
      <c r="D200" s="108" t="s">
        <v>33</v>
      </c>
      <c r="E200" s="108"/>
      <c r="F200" s="107"/>
      <c r="G200" s="106">
        <f>G201</f>
        <v>1488000</v>
      </c>
      <c r="H200" s="106">
        <f t="shared" ref="H200:I200" si="100">H201</f>
        <v>0</v>
      </c>
      <c r="I200" s="106">
        <f t="shared" si="100"/>
        <v>0</v>
      </c>
      <c r="J200" s="100"/>
    </row>
    <row r="201" spans="1:10" ht="47.25" outlineLevel="3" x14ac:dyDescent="0.25">
      <c r="A201" s="109" t="s">
        <v>126</v>
      </c>
      <c r="B201" s="107" t="s">
        <v>108</v>
      </c>
      <c r="C201" s="108" t="s">
        <v>118</v>
      </c>
      <c r="D201" s="108" t="s">
        <v>33</v>
      </c>
      <c r="E201" s="108" t="s">
        <v>680</v>
      </c>
      <c r="F201" s="107"/>
      <c r="G201" s="106">
        <f>G202</f>
        <v>1488000</v>
      </c>
      <c r="H201" s="106">
        <f t="shared" ref="H201:I201" si="101">H202</f>
        <v>0</v>
      </c>
      <c r="I201" s="106">
        <f t="shared" si="101"/>
        <v>0</v>
      </c>
      <c r="J201" s="100"/>
    </row>
    <row r="202" spans="1:10" outlineLevel="3" x14ac:dyDescent="0.25">
      <c r="A202" s="109" t="s">
        <v>121</v>
      </c>
      <c r="B202" s="107" t="s">
        <v>108</v>
      </c>
      <c r="C202" s="108" t="s">
        <v>118</v>
      </c>
      <c r="D202" s="108" t="s">
        <v>33</v>
      </c>
      <c r="E202" s="108" t="s">
        <v>680</v>
      </c>
      <c r="F202" s="107">
        <v>500</v>
      </c>
      <c r="G202" s="106">
        <f>G203</f>
        <v>1488000</v>
      </c>
      <c r="H202" s="106">
        <f t="shared" ref="H202:I202" si="102">H203</f>
        <v>0</v>
      </c>
      <c r="I202" s="106">
        <f t="shared" si="102"/>
        <v>0</v>
      </c>
      <c r="J202" s="100"/>
    </row>
    <row r="203" spans="1:10" outlineLevel="4" x14ac:dyDescent="0.25">
      <c r="A203" s="109" t="s">
        <v>123</v>
      </c>
      <c r="B203" s="107" t="s">
        <v>108</v>
      </c>
      <c r="C203" s="108" t="s">
        <v>118</v>
      </c>
      <c r="D203" s="108" t="s">
        <v>33</v>
      </c>
      <c r="E203" s="108" t="s">
        <v>680</v>
      </c>
      <c r="F203" s="107" t="s">
        <v>124</v>
      </c>
      <c r="G203" s="106">
        <v>1488000</v>
      </c>
      <c r="H203" s="106"/>
      <c r="I203" s="106"/>
      <c r="J203" s="100"/>
    </row>
    <row r="204" spans="1:10" ht="31.5" x14ac:dyDescent="0.25">
      <c r="A204" s="5" t="s">
        <v>127</v>
      </c>
      <c r="B204" s="107" t="s">
        <v>128</v>
      </c>
      <c r="C204" s="108"/>
      <c r="D204" s="108"/>
      <c r="E204" s="108"/>
      <c r="F204" s="107"/>
      <c r="G204" s="106">
        <f>G205+G258+G263+G298+G332+G353+G361+G408+G452</f>
        <v>14800832.17</v>
      </c>
      <c r="H204" s="106">
        <f>H205+H258+H263+H298+H332+H353+H361+H408+H452</f>
        <v>0</v>
      </c>
      <c r="I204" s="106">
        <f>I205+I258+I263+I298+I332+I353+I361+I408+I452</f>
        <v>0</v>
      </c>
      <c r="J204" s="100"/>
    </row>
    <row r="205" spans="1:10" ht="21.75" customHeight="1" outlineLevel="1" x14ac:dyDescent="0.25">
      <c r="A205" s="109" t="s">
        <v>30</v>
      </c>
      <c r="B205" s="107" t="s">
        <v>128</v>
      </c>
      <c r="C205" s="108" t="s">
        <v>31</v>
      </c>
      <c r="D205" s="108"/>
      <c r="E205" s="108"/>
      <c r="F205" s="107"/>
      <c r="G205" s="106">
        <f>G206+G244+G248</f>
        <v>1305450</v>
      </c>
      <c r="H205" s="106">
        <f t="shared" ref="H205:I205" si="103">H206+H244+H248</f>
        <v>1305450</v>
      </c>
      <c r="I205" s="106">
        <f t="shared" si="103"/>
        <v>1305450</v>
      </c>
      <c r="J205" s="100"/>
    </row>
    <row r="206" spans="1:10" ht="94.5" outlineLevel="2" x14ac:dyDescent="0.25">
      <c r="A206" s="109" t="s">
        <v>129</v>
      </c>
      <c r="B206" s="107" t="s">
        <v>128</v>
      </c>
      <c r="C206" s="108" t="s">
        <v>31</v>
      </c>
      <c r="D206" s="108" t="s">
        <v>91</v>
      </c>
      <c r="E206" s="108"/>
      <c r="F206" s="107"/>
      <c r="G206" s="106">
        <f>G207+G212+G217+G230+G233+G238+G241+G225+G220</f>
        <v>1305450</v>
      </c>
      <c r="H206" s="106">
        <f t="shared" ref="H206:I206" si="104">H207+H212+H217+H230+H233+H238+H241+H225+H220</f>
        <v>1305450</v>
      </c>
      <c r="I206" s="106">
        <f t="shared" si="104"/>
        <v>1305450</v>
      </c>
      <c r="J206" s="100"/>
    </row>
    <row r="207" spans="1:10" ht="289.7" customHeight="1" outlineLevel="3" x14ac:dyDescent="0.25">
      <c r="A207" s="109" t="s">
        <v>130</v>
      </c>
      <c r="B207" s="107" t="s">
        <v>128</v>
      </c>
      <c r="C207" s="108" t="s">
        <v>31</v>
      </c>
      <c r="D207" s="108" t="s">
        <v>91</v>
      </c>
      <c r="E207" s="108" t="s">
        <v>679</v>
      </c>
      <c r="F207" s="107"/>
      <c r="G207" s="106">
        <f>G208+G210</f>
        <v>0</v>
      </c>
      <c r="H207" s="106">
        <f t="shared" ref="H207:I207" si="105">H208+H210</f>
        <v>0</v>
      </c>
      <c r="I207" s="106">
        <f t="shared" si="105"/>
        <v>0</v>
      </c>
      <c r="J207" s="100"/>
    </row>
    <row r="208" spans="1:10" ht="107.25" customHeight="1" outlineLevel="3" x14ac:dyDescent="0.25">
      <c r="A208" s="10" t="s">
        <v>35</v>
      </c>
      <c r="B208" s="107" t="s">
        <v>128</v>
      </c>
      <c r="C208" s="108" t="s">
        <v>31</v>
      </c>
      <c r="D208" s="108" t="s">
        <v>91</v>
      </c>
      <c r="E208" s="108" t="s">
        <v>679</v>
      </c>
      <c r="F208" s="107">
        <v>100</v>
      </c>
      <c r="G208" s="106">
        <f>G209</f>
        <v>18181</v>
      </c>
      <c r="H208" s="106">
        <f t="shared" ref="H208:I208" si="106">H209</f>
        <v>0</v>
      </c>
      <c r="I208" s="106">
        <f t="shared" si="106"/>
        <v>0</v>
      </c>
      <c r="J208" s="100"/>
    </row>
    <row r="209" spans="1:10" ht="47.25" outlineLevel="4" x14ac:dyDescent="0.25">
      <c r="A209" s="109" t="s">
        <v>37</v>
      </c>
      <c r="B209" s="107" t="s">
        <v>128</v>
      </c>
      <c r="C209" s="108" t="s">
        <v>31</v>
      </c>
      <c r="D209" s="108" t="s">
        <v>91</v>
      </c>
      <c r="E209" s="108" t="s">
        <v>679</v>
      </c>
      <c r="F209" s="107" t="s">
        <v>38</v>
      </c>
      <c r="G209" s="106">
        <v>18181</v>
      </c>
      <c r="H209" s="106"/>
      <c r="I209" s="106"/>
      <c r="J209" s="100"/>
    </row>
    <row r="210" spans="1:10" ht="45.2" customHeight="1" outlineLevel="4" x14ac:dyDescent="0.25">
      <c r="A210" s="10" t="s">
        <v>42</v>
      </c>
      <c r="B210" s="107" t="s">
        <v>128</v>
      </c>
      <c r="C210" s="108" t="s">
        <v>31</v>
      </c>
      <c r="D210" s="108" t="s">
        <v>91</v>
      </c>
      <c r="E210" s="108" t="s">
        <v>679</v>
      </c>
      <c r="F210" s="107">
        <v>200</v>
      </c>
      <c r="G210" s="106">
        <f>G211</f>
        <v>-18181</v>
      </c>
      <c r="H210" s="106">
        <f t="shared" ref="H210:I210" si="107">H211</f>
        <v>0</v>
      </c>
      <c r="I210" s="106">
        <f t="shared" si="107"/>
        <v>0</v>
      </c>
      <c r="J210" s="100"/>
    </row>
    <row r="211" spans="1:10" ht="47.25" outlineLevel="4" x14ac:dyDescent="0.25">
      <c r="A211" s="109" t="s">
        <v>44</v>
      </c>
      <c r="B211" s="107" t="s">
        <v>128</v>
      </c>
      <c r="C211" s="108" t="s">
        <v>31</v>
      </c>
      <c r="D211" s="108" t="s">
        <v>91</v>
      </c>
      <c r="E211" s="108" t="s">
        <v>679</v>
      </c>
      <c r="F211" s="107" t="s">
        <v>45</v>
      </c>
      <c r="G211" s="106">
        <v>-18181</v>
      </c>
      <c r="H211" s="106"/>
      <c r="I211" s="106"/>
      <c r="J211" s="100"/>
    </row>
    <row r="212" spans="1:10" ht="267.75" outlineLevel="3" x14ac:dyDescent="0.25">
      <c r="A212" s="109" t="s">
        <v>131</v>
      </c>
      <c r="B212" s="107" t="s">
        <v>128</v>
      </c>
      <c r="C212" s="108" t="s">
        <v>31</v>
      </c>
      <c r="D212" s="108" t="s">
        <v>91</v>
      </c>
      <c r="E212" s="108" t="s">
        <v>678</v>
      </c>
      <c r="F212" s="107"/>
      <c r="G212" s="106">
        <f>G213+G215</f>
        <v>0</v>
      </c>
      <c r="H212" s="106">
        <f t="shared" ref="H212:I212" si="108">H213+H215</f>
        <v>0</v>
      </c>
      <c r="I212" s="106">
        <f t="shared" si="108"/>
        <v>0</v>
      </c>
      <c r="J212" s="100"/>
    </row>
    <row r="213" spans="1:10" ht="110.25" outlineLevel="3" x14ac:dyDescent="0.25">
      <c r="A213" s="10" t="s">
        <v>35</v>
      </c>
      <c r="B213" s="107" t="s">
        <v>128</v>
      </c>
      <c r="C213" s="108" t="s">
        <v>31</v>
      </c>
      <c r="D213" s="108" t="s">
        <v>91</v>
      </c>
      <c r="E213" s="108" t="s">
        <v>678</v>
      </c>
      <c r="F213" s="107">
        <v>100</v>
      </c>
      <c r="G213" s="106">
        <f>G214</f>
        <v>18840</v>
      </c>
      <c r="H213" s="106">
        <f t="shared" ref="H213:I213" si="109">H214</f>
        <v>0</v>
      </c>
      <c r="I213" s="106">
        <f t="shared" si="109"/>
        <v>0</v>
      </c>
      <c r="J213" s="100"/>
    </row>
    <row r="214" spans="1:10" ht="47.25" outlineLevel="4" x14ac:dyDescent="0.25">
      <c r="A214" s="109" t="s">
        <v>37</v>
      </c>
      <c r="B214" s="107" t="s">
        <v>128</v>
      </c>
      <c r="C214" s="108" t="s">
        <v>31</v>
      </c>
      <c r="D214" s="108" t="s">
        <v>91</v>
      </c>
      <c r="E214" s="108" t="s">
        <v>678</v>
      </c>
      <c r="F214" s="107" t="s">
        <v>38</v>
      </c>
      <c r="G214" s="106">
        <v>18840</v>
      </c>
      <c r="H214" s="106"/>
      <c r="I214" s="106"/>
      <c r="J214" s="100"/>
    </row>
    <row r="215" spans="1:10" ht="47.25" outlineLevel="4" x14ac:dyDescent="0.25">
      <c r="A215" s="10" t="s">
        <v>42</v>
      </c>
      <c r="B215" s="107" t="s">
        <v>128</v>
      </c>
      <c r="C215" s="108" t="s">
        <v>31</v>
      </c>
      <c r="D215" s="108" t="s">
        <v>91</v>
      </c>
      <c r="E215" s="108" t="s">
        <v>678</v>
      </c>
      <c r="F215" s="107">
        <v>200</v>
      </c>
      <c r="G215" s="106">
        <f>G216</f>
        <v>-18840</v>
      </c>
      <c r="H215" s="106">
        <f t="shared" ref="H215:I215" si="110">H216</f>
        <v>0</v>
      </c>
      <c r="I215" s="106">
        <f t="shared" si="110"/>
        <v>0</v>
      </c>
      <c r="J215" s="100"/>
    </row>
    <row r="216" spans="1:10" ht="47.25" outlineLevel="4" x14ac:dyDescent="0.25">
      <c r="A216" s="109" t="s">
        <v>44</v>
      </c>
      <c r="B216" s="107" t="s">
        <v>128</v>
      </c>
      <c r="C216" s="108" t="s">
        <v>31</v>
      </c>
      <c r="D216" s="108" t="s">
        <v>91</v>
      </c>
      <c r="E216" s="108" t="s">
        <v>678</v>
      </c>
      <c r="F216" s="107" t="s">
        <v>45</v>
      </c>
      <c r="G216" s="106">
        <v>-18840</v>
      </c>
      <c r="H216" s="106"/>
      <c r="I216" s="106"/>
      <c r="J216" s="100"/>
    </row>
    <row r="217" spans="1:10" ht="273.75" hidden="1" customHeight="1" outlineLevel="3" x14ac:dyDescent="0.25">
      <c r="A217" s="109" t="s">
        <v>132</v>
      </c>
      <c r="B217" s="107" t="s">
        <v>128</v>
      </c>
      <c r="C217" s="108" t="s">
        <v>31</v>
      </c>
      <c r="D217" s="108" t="s">
        <v>91</v>
      </c>
      <c r="E217" s="108" t="s">
        <v>677</v>
      </c>
      <c r="F217" s="107"/>
      <c r="G217" s="106">
        <f>G218</f>
        <v>0</v>
      </c>
      <c r="H217" s="106">
        <f t="shared" ref="H217:I217" si="111">H218</f>
        <v>0</v>
      </c>
      <c r="I217" s="106">
        <f t="shared" si="111"/>
        <v>0</v>
      </c>
      <c r="J217" s="100"/>
    </row>
    <row r="218" spans="1:10" hidden="1" outlineLevel="3" x14ac:dyDescent="0.25">
      <c r="A218" s="10" t="s">
        <v>121</v>
      </c>
      <c r="B218" s="107" t="s">
        <v>128</v>
      </c>
      <c r="C218" s="108" t="s">
        <v>31</v>
      </c>
      <c r="D218" s="108" t="s">
        <v>91</v>
      </c>
      <c r="E218" s="108" t="s">
        <v>677</v>
      </c>
      <c r="F218" s="107">
        <v>500</v>
      </c>
      <c r="G218" s="106">
        <f>G219</f>
        <v>0</v>
      </c>
      <c r="H218" s="106">
        <f t="shared" ref="H218:I218" si="112">H219</f>
        <v>0</v>
      </c>
      <c r="I218" s="106">
        <f t="shared" si="112"/>
        <v>0</v>
      </c>
      <c r="J218" s="100"/>
    </row>
    <row r="219" spans="1:10" hidden="1" outlineLevel="4" x14ac:dyDescent="0.25">
      <c r="A219" s="109" t="s">
        <v>133</v>
      </c>
      <c r="B219" s="107" t="s">
        <v>128</v>
      </c>
      <c r="C219" s="108" t="s">
        <v>31</v>
      </c>
      <c r="D219" s="108" t="s">
        <v>91</v>
      </c>
      <c r="E219" s="108" t="s">
        <v>677</v>
      </c>
      <c r="F219" s="107" t="s">
        <v>134</v>
      </c>
      <c r="G219" s="106"/>
      <c r="H219" s="106"/>
      <c r="I219" s="106"/>
      <c r="J219" s="100"/>
    </row>
    <row r="220" spans="1:10" ht="113.45" customHeight="1" outlineLevel="4" x14ac:dyDescent="0.25">
      <c r="A220" s="109" t="s">
        <v>633</v>
      </c>
      <c r="B220" s="107" t="s">
        <v>128</v>
      </c>
      <c r="C220" s="108" t="s">
        <v>31</v>
      </c>
      <c r="D220" s="108" t="s">
        <v>91</v>
      </c>
      <c r="E220" s="108" t="s">
        <v>632</v>
      </c>
      <c r="F220" s="107"/>
      <c r="G220" s="106">
        <f>G221+G223</f>
        <v>1044360</v>
      </c>
      <c r="H220" s="106">
        <f t="shared" ref="H220:I220" si="113">H221+H223</f>
        <v>1044360</v>
      </c>
      <c r="I220" s="106">
        <f t="shared" si="113"/>
        <v>1044360</v>
      </c>
      <c r="J220" s="100"/>
    </row>
    <row r="221" spans="1:10" ht="110.25" outlineLevel="4" x14ac:dyDescent="0.25">
      <c r="A221" s="10" t="s">
        <v>35</v>
      </c>
      <c r="B221" s="107" t="s">
        <v>128</v>
      </c>
      <c r="C221" s="108" t="s">
        <v>31</v>
      </c>
      <c r="D221" s="108" t="s">
        <v>91</v>
      </c>
      <c r="E221" s="108" t="s">
        <v>632</v>
      </c>
      <c r="F221" s="107">
        <v>100</v>
      </c>
      <c r="G221" s="106">
        <f>G222</f>
        <v>703895</v>
      </c>
      <c r="H221" s="106">
        <f t="shared" ref="H221:I221" si="114">H222</f>
        <v>658533</v>
      </c>
      <c r="I221" s="106">
        <f t="shared" si="114"/>
        <v>684874</v>
      </c>
      <c r="J221" s="100"/>
    </row>
    <row r="222" spans="1:10" ht="47.25" outlineLevel="4" x14ac:dyDescent="0.25">
      <c r="A222" s="109" t="s">
        <v>37</v>
      </c>
      <c r="B222" s="107" t="s">
        <v>128</v>
      </c>
      <c r="C222" s="108" t="s">
        <v>31</v>
      </c>
      <c r="D222" s="108" t="s">
        <v>91</v>
      </c>
      <c r="E222" s="108" t="s">
        <v>632</v>
      </c>
      <c r="F222" s="107" t="s">
        <v>38</v>
      </c>
      <c r="G222" s="106">
        <f>633200+70695</f>
        <v>703895</v>
      </c>
      <c r="H222" s="106">
        <v>658533</v>
      </c>
      <c r="I222" s="106">
        <v>684874</v>
      </c>
      <c r="J222" s="100"/>
    </row>
    <row r="223" spans="1:10" ht="47.25" outlineLevel="4" x14ac:dyDescent="0.25">
      <c r="A223" s="10" t="s">
        <v>42</v>
      </c>
      <c r="B223" s="107" t="s">
        <v>128</v>
      </c>
      <c r="C223" s="108" t="s">
        <v>31</v>
      </c>
      <c r="D223" s="108" t="s">
        <v>91</v>
      </c>
      <c r="E223" s="108" t="s">
        <v>632</v>
      </c>
      <c r="F223" s="107">
        <v>200</v>
      </c>
      <c r="G223" s="106">
        <f>G224</f>
        <v>340465</v>
      </c>
      <c r="H223" s="106">
        <f t="shared" ref="H223:I223" si="115">H224</f>
        <v>385827</v>
      </c>
      <c r="I223" s="106">
        <f t="shared" si="115"/>
        <v>359486</v>
      </c>
      <c r="J223" s="100"/>
    </row>
    <row r="224" spans="1:10" ht="47.25" outlineLevel="4" x14ac:dyDescent="0.25">
      <c r="A224" s="109" t="s">
        <v>44</v>
      </c>
      <c r="B224" s="107" t="s">
        <v>128</v>
      </c>
      <c r="C224" s="108" t="s">
        <v>31</v>
      </c>
      <c r="D224" s="108" t="s">
        <v>91</v>
      </c>
      <c r="E224" s="108" t="s">
        <v>632</v>
      </c>
      <c r="F224" s="107" t="s">
        <v>45</v>
      </c>
      <c r="G224" s="106">
        <f>411160-70695</f>
        <v>340465</v>
      </c>
      <c r="H224" s="106">
        <v>385827</v>
      </c>
      <c r="I224" s="106">
        <v>359486</v>
      </c>
      <c r="J224" s="100"/>
    </row>
    <row r="225" spans="1:10" ht="90" customHeight="1" outlineLevel="4" x14ac:dyDescent="0.25">
      <c r="A225" s="109" t="s">
        <v>161</v>
      </c>
      <c r="B225" s="107" t="s">
        <v>128</v>
      </c>
      <c r="C225" s="108" t="s">
        <v>31</v>
      </c>
      <c r="D225" s="108" t="s">
        <v>91</v>
      </c>
      <c r="E225" s="108" t="s">
        <v>662</v>
      </c>
      <c r="F225" s="107"/>
      <c r="G225" s="106">
        <f>G226+G228</f>
        <v>261090</v>
      </c>
      <c r="H225" s="106">
        <f t="shared" ref="H225:I225" si="116">H226+H228</f>
        <v>261090</v>
      </c>
      <c r="I225" s="106">
        <f t="shared" si="116"/>
        <v>261090</v>
      </c>
      <c r="J225" s="100"/>
    </row>
    <row r="226" spans="1:10" ht="110.25" outlineLevel="4" x14ac:dyDescent="0.25">
      <c r="A226" s="10" t="s">
        <v>35</v>
      </c>
      <c r="B226" s="107" t="s">
        <v>128</v>
      </c>
      <c r="C226" s="108" t="s">
        <v>31</v>
      </c>
      <c r="D226" s="108" t="s">
        <v>91</v>
      </c>
      <c r="E226" s="108" t="s">
        <v>662</v>
      </c>
      <c r="F226" s="107">
        <v>100</v>
      </c>
      <c r="G226" s="106">
        <f>G227</f>
        <v>155105</v>
      </c>
      <c r="H226" s="106">
        <f t="shared" ref="H226:I226" si="117">H227</f>
        <v>161326</v>
      </c>
      <c r="I226" s="106">
        <f t="shared" si="117"/>
        <v>167778</v>
      </c>
      <c r="J226" s="100"/>
    </row>
    <row r="227" spans="1:10" ht="47.25" outlineLevel="4" x14ac:dyDescent="0.25">
      <c r="A227" s="109" t="s">
        <v>37</v>
      </c>
      <c r="B227" s="107" t="s">
        <v>128</v>
      </c>
      <c r="C227" s="108" t="s">
        <v>31</v>
      </c>
      <c r="D227" s="108" t="s">
        <v>91</v>
      </c>
      <c r="E227" s="108" t="s">
        <v>662</v>
      </c>
      <c r="F227" s="107" t="s">
        <v>38</v>
      </c>
      <c r="G227" s="106">
        <v>155105</v>
      </c>
      <c r="H227" s="106">
        <v>161326</v>
      </c>
      <c r="I227" s="106">
        <v>167778</v>
      </c>
      <c r="J227" s="100"/>
    </row>
    <row r="228" spans="1:10" ht="47.25" outlineLevel="4" x14ac:dyDescent="0.25">
      <c r="A228" s="10" t="s">
        <v>42</v>
      </c>
      <c r="B228" s="107" t="s">
        <v>128</v>
      </c>
      <c r="C228" s="108" t="s">
        <v>31</v>
      </c>
      <c r="D228" s="108" t="s">
        <v>91</v>
      </c>
      <c r="E228" s="108" t="s">
        <v>662</v>
      </c>
      <c r="F228" s="107">
        <v>200</v>
      </c>
      <c r="G228" s="106">
        <f>G229</f>
        <v>105985</v>
      </c>
      <c r="H228" s="106">
        <f t="shared" ref="H228:I228" si="118">H229</f>
        <v>99764</v>
      </c>
      <c r="I228" s="106">
        <f t="shared" si="118"/>
        <v>93312</v>
      </c>
      <c r="J228" s="100"/>
    </row>
    <row r="229" spans="1:10" ht="47.25" outlineLevel="4" x14ac:dyDescent="0.25">
      <c r="A229" s="109" t="s">
        <v>44</v>
      </c>
      <c r="B229" s="107" t="s">
        <v>128</v>
      </c>
      <c r="C229" s="108" t="s">
        <v>31</v>
      </c>
      <c r="D229" s="108" t="s">
        <v>91</v>
      </c>
      <c r="E229" s="108" t="s">
        <v>662</v>
      </c>
      <c r="F229" s="107" t="s">
        <v>45</v>
      </c>
      <c r="G229" s="106">
        <v>105985</v>
      </c>
      <c r="H229" s="106">
        <v>99764</v>
      </c>
      <c r="I229" s="106">
        <v>93312</v>
      </c>
      <c r="J229" s="100"/>
    </row>
    <row r="230" spans="1:10" ht="63" hidden="1" outlineLevel="3" x14ac:dyDescent="0.25">
      <c r="A230" s="109" t="s">
        <v>135</v>
      </c>
      <c r="B230" s="107" t="s">
        <v>128</v>
      </c>
      <c r="C230" s="108" t="s">
        <v>31</v>
      </c>
      <c r="D230" s="108" t="s">
        <v>91</v>
      </c>
      <c r="E230" s="108" t="s">
        <v>676</v>
      </c>
      <c r="F230" s="107"/>
      <c r="G230" s="106">
        <f>G231</f>
        <v>0</v>
      </c>
      <c r="H230" s="106">
        <f t="shared" ref="H230:I230" si="119">H231</f>
        <v>0</v>
      </c>
      <c r="I230" s="106">
        <f t="shared" si="119"/>
        <v>0</v>
      </c>
      <c r="J230" s="100"/>
    </row>
    <row r="231" spans="1:10" ht="110.25" hidden="1" outlineLevel="3" x14ac:dyDescent="0.25">
      <c r="A231" s="10" t="s">
        <v>35</v>
      </c>
      <c r="B231" s="107" t="s">
        <v>128</v>
      </c>
      <c r="C231" s="108" t="s">
        <v>31</v>
      </c>
      <c r="D231" s="108" t="s">
        <v>91</v>
      </c>
      <c r="E231" s="108" t="s">
        <v>676</v>
      </c>
      <c r="F231" s="107">
        <v>100</v>
      </c>
      <c r="G231" s="106">
        <f>G232</f>
        <v>0</v>
      </c>
      <c r="H231" s="106">
        <f t="shared" ref="H231:I231" si="120">H232</f>
        <v>0</v>
      </c>
      <c r="I231" s="106">
        <f t="shared" si="120"/>
        <v>0</v>
      </c>
      <c r="J231" s="100"/>
    </row>
    <row r="232" spans="1:10" ht="47.25" hidden="1" outlineLevel="4" x14ac:dyDescent="0.25">
      <c r="A232" s="109" t="s">
        <v>37</v>
      </c>
      <c r="B232" s="107" t="s">
        <v>128</v>
      </c>
      <c r="C232" s="108" t="s">
        <v>31</v>
      </c>
      <c r="D232" s="108" t="s">
        <v>91</v>
      </c>
      <c r="E232" s="108" t="s">
        <v>676</v>
      </c>
      <c r="F232" s="107" t="s">
        <v>38</v>
      </c>
      <c r="G232" s="106"/>
      <c r="H232" s="106"/>
      <c r="I232" s="106"/>
      <c r="J232" s="100"/>
    </row>
    <row r="233" spans="1:10" ht="47.25" hidden="1" outlineLevel="3" collapsed="1" x14ac:dyDescent="0.25">
      <c r="A233" s="109" t="s">
        <v>41</v>
      </c>
      <c r="B233" s="107" t="s">
        <v>128</v>
      </c>
      <c r="C233" s="108" t="s">
        <v>31</v>
      </c>
      <c r="D233" s="108" t="s">
        <v>91</v>
      </c>
      <c r="E233" s="108" t="s">
        <v>675</v>
      </c>
      <c r="F233" s="107"/>
      <c r="G233" s="106">
        <f>G234+G236</f>
        <v>0</v>
      </c>
      <c r="H233" s="106">
        <f t="shared" ref="H233:I233" si="121">H234+H236</f>
        <v>0</v>
      </c>
      <c r="I233" s="106">
        <f t="shared" si="121"/>
        <v>0</v>
      </c>
      <c r="J233" s="100"/>
    </row>
    <row r="234" spans="1:10" ht="110.25" hidden="1" outlineLevel="3" x14ac:dyDescent="0.25">
      <c r="A234" s="10" t="s">
        <v>35</v>
      </c>
      <c r="B234" s="107" t="s">
        <v>128</v>
      </c>
      <c r="C234" s="108" t="s">
        <v>31</v>
      </c>
      <c r="D234" s="108" t="s">
        <v>91</v>
      </c>
      <c r="E234" s="108" t="s">
        <v>675</v>
      </c>
      <c r="F234" s="107">
        <v>100</v>
      </c>
      <c r="G234" s="106">
        <f>G235</f>
        <v>0</v>
      </c>
      <c r="H234" s="106">
        <f t="shared" ref="H234:I234" si="122">H235</f>
        <v>0</v>
      </c>
      <c r="I234" s="106">
        <f t="shared" si="122"/>
        <v>0</v>
      </c>
      <c r="J234" s="100"/>
    </row>
    <row r="235" spans="1:10" ht="47.25" hidden="1" outlineLevel="4" x14ac:dyDescent="0.25">
      <c r="A235" s="109" t="s">
        <v>37</v>
      </c>
      <c r="B235" s="107" t="s">
        <v>128</v>
      </c>
      <c r="C235" s="108" t="s">
        <v>31</v>
      </c>
      <c r="D235" s="108" t="s">
        <v>91</v>
      </c>
      <c r="E235" s="108" t="s">
        <v>675</v>
      </c>
      <c r="F235" s="107" t="s">
        <v>38</v>
      </c>
      <c r="G235" s="106">
        <v>0</v>
      </c>
      <c r="H235" s="106"/>
      <c r="I235" s="106"/>
      <c r="J235" s="100"/>
    </row>
    <row r="236" spans="1:10" ht="47.25" hidden="1" outlineLevel="4" x14ac:dyDescent="0.25">
      <c r="A236" s="10" t="s">
        <v>42</v>
      </c>
      <c r="B236" s="107" t="s">
        <v>128</v>
      </c>
      <c r="C236" s="108" t="s">
        <v>31</v>
      </c>
      <c r="D236" s="108" t="s">
        <v>91</v>
      </c>
      <c r="E236" s="108" t="s">
        <v>675</v>
      </c>
      <c r="F236" s="107">
        <v>200</v>
      </c>
      <c r="G236" s="106">
        <f>G237</f>
        <v>0</v>
      </c>
      <c r="H236" s="106">
        <f t="shared" ref="H236:I236" si="123">H237</f>
        <v>0</v>
      </c>
      <c r="I236" s="106">
        <f t="shared" si="123"/>
        <v>0</v>
      </c>
      <c r="J236" s="100"/>
    </row>
    <row r="237" spans="1:10" ht="47.25" hidden="1" outlineLevel="4" x14ac:dyDescent="0.25">
      <c r="A237" s="109" t="s">
        <v>44</v>
      </c>
      <c r="B237" s="107" t="s">
        <v>128</v>
      </c>
      <c r="C237" s="108" t="s">
        <v>31</v>
      </c>
      <c r="D237" s="108" t="s">
        <v>91</v>
      </c>
      <c r="E237" s="108" t="s">
        <v>675</v>
      </c>
      <c r="F237" s="107" t="s">
        <v>45</v>
      </c>
      <c r="G237" s="106"/>
      <c r="H237" s="106"/>
      <c r="I237" s="106"/>
      <c r="J237" s="100"/>
    </row>
    <row r="238" spans="1:10" ht="31.5" hidden="1" outlineLevel="3" collapsed="1" x14ac:dyDescent="0.25">
      <c r="A238" s="109" t="s">
        <v>46</v>
      </c>
      <c r="B238" s="107" t="s">
        <v>128</v>
      </c>
      <c r="C238" s="108" t="s">
        <v>31</v>
      </c>
      <c r="D238" s="108" t="s">
        <v>91</v>
      </c>
      <c r="E238" s="108" t="s">
        <v>669</v>
      </c>
      <c r="F238" s="107"/>
      <c r="G238" s="106">
        <f>G239</f>
        <v>0</v>
      </c>
      <c r="H238" s="106">
        <f t="shared" ref="H238:I238" si="124">H239</f>
        <v>0</v>
      </c>
      <c r="I238" s="106">
        <f t="shared" si="124"/>
        <v>0</v>
      </c>
      <c r="J238" s="100"/>
    </row>
    <row r="239" spans="1:10" hidden="1" outlineLevel="3" x14ac:dyDescent="0.25">
      <c r="A239" s="10" t="s">
        <v>47</v>
      </c>
      <c r="B239" s="107" t="s">
        <v>128</v>
      </c>
      <c r="C239" s="108" t="s">
        <v>31</v>
      </c>
      <c r="D239" s="108" t="s">
        <v>91</v>
      </c>
      <c r="E239" s="108" t="s">
        <v>669</v>
      </c>
      <c r="F239" s="107">
        <v>800</v>
      </c>
      <c r="G239" s="106">
        <f>G240</f>
        <v>0</v>
      </c>
      <c r="H239" s="106">
        <f t="shared" ref="H239:I239" si="125">H240</f>
        <v>0</v>
      </c>
      <c r="I239" s="106">
        <f t="shared" si="125"/>
        <v>0</v>
      </c>
      <c r="J239" s="100"/>
    </row>
    <row r="240" spans="1:10" ht="31.5" hidden="1" outlineLevel="4" x14ac:dyDescent="0.25">
      <c r="A240" s="109" t="s">
        <v>49</v>
      </c>
      <c r="B240" s="107" t="s">
        <v>128</v>
      </c>
      <c r="C240" s="108" t="s">
        <v>31</v>
      </c>
      <c r="D240" s="108" t="s">
        <v>91</v>
      </c>
      <c r="E240" s="108" t="s">
        <v>669</v>
      </c>
      <c r="F240" s="107" t="s">
        <v>50</v>
      </c>
      <c r="G240" s="106"/>
      <c r="H240" s="106"/>
      <c r="I240" s="106"/>
      <c r="J240" s="100"/>
    </row>
    <row r="241" spans="1:10" ht="47.25" hidden="1" outlineLevel="4" x14ac:dyDescent="0.25">
      <c r="A241" s="109" t="s">
        <v>768</v>
      </c>
      <c r="B241" s="107" t="s">
        <v>128</v>
      </c>
      <c r="C241" s="108" t="s">
        <v>31</v>
      </c>
      <c r="D241" s="108" t="s">
        <v>91</v>
      </c>
      <c r="E241" s="108" t="s">
        <v>769</v>
      </c>
      <c r="F241" s="107"/>
      <c r="G241" s="106">
        <f>G242</f>
        <v>0</v>
      </c>
      <c r="H241" s="106"/>
      <c r="I241" s="106"/>
      <c r="J241" s="100"/>
    </row>
    <row r="242" spans="1:10" ht="110.25" hidden="1" outlineLevel="4" x14ac:dyDescent="0.25">
      <c r="A242" s="10" t="s">
        <v>35</v>
      </c>
      <c r="B242" s="107" t="s">
        <v>128</v>
      </c>
      <c r="C242" s="108" t="s">
        <v>31</v>
      </c>
      <c r="D242" s="108" t="s">
        <v>91</v>
      </c>
      <c r="E242" s="108" t="s">
        <v>769</v>
      </c>
      <c r="F242" s="107">
        <v>100</v>
      </c>
      <c r="G242" s="106">
        <f>G243</f>
        <v>0</v>
      </c>
      <c r="H242" s="106"/>
      <c r="I242" s="106"/>
      <c r="J242" s="100"/>
    </row>
    <row r="243" spans="1:10" ht="47.25" hidden="1" outlineLevel="4" x14ac:dyDescent="0.25">
      <c r="A243" s="109" t="s">
        <v>37</v>
      </c>
      <c r="B243" s="107" t="s">
        <v>128</v>
      </c>
      <c r="C243" s="108" t="s">
        <v>31</v>
      </c>
      <c r="D243" s="108" t="s">
        <v>91</v>
      </c>
      <c r="E243" s="108" t="s">
        <v>769</v>
      </c>
      <c r="F243" s="107">
        <v>120</v>
      </c>
      <c r="G243" s="106"/>
      <c r="H243" s="106"/>
      <c r="I243" s="106"/>
      <c r="J243" s="100"/>
    </row>
    <row r="244" spans="1:10" hidden="1" outlineLevel="2" x14ac:dyDescent="0.25">
      <c r="A244" s="109" t="s">
        <v>136</v>
      </c>
      <c r="B244" s="107" t="s">
        <v>128</v>
      </c>
      <c r="C244" s="108" t="s">
        <v>31</v>
      </c>
      <c r="D244" s="108" t="s">
        <v>137</v>
      </c>
      <c r="E244" s="108"/>
      <c r="F244" s="107"/>
      <c r="G244" s="106">
        <f>G245</f>
        <v>0</v>
      </c>
      <c r="H244" s="106">
        <f t="shared" ref="H244:I244" si="126">H245</f>
        <v>0</v>
      </c>
      <c r="I244" s="106">
        <f t="shared" si="126"/>
        <v>0</v>
      </c>
      <c r="J244" s="100"/>
    </row>
    <row r="245" spans="1:10" ht="94.5" hidden="1" outlineLevel="3" x14ac:dyDescent="0.25">
      <c r="A245" s="109" t="s">
        <v>138</v>
      </c>
      <c r="B245" s="107" t="s">
        <v>128</v>
      </c>
      <c r="C245" s="108" t="s">
        <v>31</v>
      </c>
      <c r="D245" s="108" t="s">
        <v>137</v>
      </c>
      <c r="E245" s="108" t="s">
        <v>674</v>
      </c>
      <c r="F245" s="107"/>
      <c r="G245" s="106">
        <f>G246</f>
        <v>0</v>
      </c>
      <c r="H245" s="106">
        <f t="shared" ref="H245:I245" si="127">H246</f>
        <v>0</v>
      </c>
      <c r="I245" s="106">
        <f t="shared" si="127"/>
        <v>0</v>
      </c>
      <c r="J245" s="100"/>
    </row>
    <row r="246" spans="1:10" ht="47.25" hidden="1" outlineLevel="3" x14ac:dyDescent="0.25">
      <c r="A246" s="10" t="s">
        <v>42</v>
      </c>
      <c r="B246" s="107" t="s">
        <v>128</v>
      </c>
      <c r="C246" s="108" t="s">
        <v>31</v>
      </c>
      <c r="D246" s="108" t="s">
        <v>137</v>
      </c>
      <c r="E246" s="108" t="s">
        <v>674</v>
      </c>
      <c r="F246" s="107">
        <v>200</v>
      </c>
      <c r="G246" s="106">
        <f>G247</f>
        <v>0</v>
      </c>
      <c r="H246" s="106">
        <f t="shared" ref="H246:I246" si="128">H247</f>
        <v>0</v>
      </c>
      <c r="I246" s="106">
        <f t="shared" si="128"/>
        <v>0</v>
      </c>
      <c r="J246" s="100"/>
    </row>
    <row r="247" spans="1:10" ht="47.25" hidden="1" outlineLevel="4" x14ac:dyDescent="0.25">
      <c r="A247" s="109" t="s">
        <v>44</v>
      </c>
      <c r="B247" s="107" t="s">
        <v>128</v>
      </c>
      <c r="C247" s="108" t="s">
        <v>31</v>
      </c>
      <c r="D247" s="108" t="s">
        <v>137</v>
      </c>
      <c r="E247" s="108" t="s">
        <v>674</v>
      </c>
      <c r="F247" s="107" t="s">
        <v>45</v>
      </c>
      <c r="G247" s="106"/>
      <c r="H247" s="106"/>
      <c r="I247" s="106"/>
      <c r="J247" s="100"/>
    </row>
    <row r="248" spans="1:10" hidden="1" outlineLevel="2" collapsed="1" x14ac:dyDescent="0.25">
      <c r="A248" s="109" t="s">
        <v>99</v>
      </c>
      <c r="B248" s="107" t="s">
        <v>128</v>
      </c>
      <c r="C248" s="108" t="s">
        <v>31</v>
      </c>
      <c r="D248" s="108" t="s">
        <v>100</v>
      </c>
      <c r="E248" s="108"/>
      <c r="F248" s="107"/>
      <c r="G248" s="106">
        <f>G249+G252+G255</f>
        <v>0</v>
      </c>
      <c r="H248" s="106">
        <f t="shared" ref="H248:I248" si="129">H249+H252</f>
        <v>0</v>
      </c>
      <c r="I248" s="106">
        <f t="shared" si="129"/>
        <v>0</v>
      </c>
      <c r="J248" s="100"/>
    </row>
    <row r="249" spans="1:10" ht="47.25" hidden="1" outlineLevel="3" x14ac:dyDescent="0.25">
      <c r="A249" s="109" t="s">
        <v>139</v>
      </c>
      <c r="B249" s="107" t="s">
        <v>128</v>
      </c>
      <c r="C249" s="108" t="s">
        <v>31</v>
      </c>
      <c r="D249" s="108" t="s">
        <v>100</v>
      </c>
      <c r="E249" s="108" t="s">
        <v>673</v>
      </c>
      <c r="F249" s="107"/>
      <c r="G249" s="106">
        <f>G250</f>
        <v>0</v>
      </c>
      <c r="H249" s="106">
        <f t="shared" ref="H249:I249" si="130">H250</f>
        <v>0</v>
      </c>
      <c r="I249" s="106">
        <f t="shared" si="130"/>
        <v>0</v>
      </c>
      <c r="J249" s="100"/>
    </row>
    <row r="250" spans="1:10" ht="63" hidden="1" outlineLevel="3" x14ac:dyDescent="0.25">
      <c r="A250" s="10" t="s">
        <v>57</v>
      </c>
      <c r="B250" s="107" t="s">
        <v>128</v>
      </c>
      <c r="C250" s="108" t="s">
        <v>31</v>
      </c>
      <c r="D250" s="108" t="s">
        <v>100</v>
      </c>
      <c r="E250" s="108" t="s">
        <v>673</v>
      </c>
      <c r="F250" s="107">
        <v>600</v>
      </c>
      <c r="G250" s="106">
        <f>G251</f>
        <v>0</v>
      </c>
      <c r="H250" s="106">
        <f t="shared" ref="H250:I250" si="131">H251</f>
        <v>0</v>
      </c>
      <c r="I250" s="106">
        <f t="shared" si="131"/>
        <v>0</v>
      </c>
      <c r="J250" s="100"/>
    </row>
    <row r="251" spans="1:10" hidden="1" outlineLevel="4" x14ac:dyDescent="0.25">
      <c r="A251" s="109" t="s">
        <v>59</v>
      </c>
      <c r="B251" s="107" t="s">
        <v>128</v>
      </c>
      <c r="C251" s="108" t="s">
        <v>31</v>
      </c>
      <c r="D251" s="108" t="s">
        <v>100</v>
      </c>
      <c r="E251" s="108" t="s">
        <v>673</v>
      </c>
      <c r="F251" s="107" t="s">
        <v>60</v>
      </c>
      <c r="G251" s="106"/>
      <c r="H251" s="106"/>
      <c r="I251" s="106"/>
      <c r="J251" s="100"/>
    </row>
    <row r="252" spans="1:10" ht="31.5" hidden="1" outlineLevel="3" x14ac:dyDescent="0.25">
      <c r="A252" s="109" t="s">
        <v>140</v>
      </c>
      <c r="B252" s="107" t="s">
        <v>128</v>
      </c>
      <c r="C252" s="108" t="s">
        <v>31</v>
      </c>
      <c r="D252" s="108" t="s">
        <v>100</v>
      </c>
      <c r="E252" s="108" t="s">
        <v>672</v>
      </c>
      <c r="F252" s="107"/>
      <c r="G252" s="106">
        <f>G253</f>
        <v>0</v>
      </c>
      <c r="H252" s="106">
        <f t="shared" ref="H252:I252" si="132">H253</f>
        <v>0</v>
      </c>
      <c r="I252" s="106">
        <f t="shared" si="132"/>
        <v>0</v>
      </c>
      <c r="J252" s="100"/>
    </row>
    <row r="253" spans="1:10" hidden="1" outlineLevel="3" x14ac:dyDescent="0.25">
      <c r="A253" s="10" t="s">
        <v>47</v>
      </c>
      <c r="B253" s="107" t="s">
        <v>128</v>
      </c>
      <c r="C253" s="108" t="s">
        <v>31</v>
      </c>
      <c r="D253" s="108" t="s">
        <v>100</v>
      </c>
      <c r="E253" s="108" t="s">
        <v>672</v>
      </c>
      <c r="F253" s="107">
        <v>800</v>
      </c>
      <c r="G253" s="106">
        <f>G254</f>
        <v>0</v>
      </c>
      <c r="H253" s="106">
        <f t="shared" ref="H253:I253" si="133">H254</f>
        <v>0</v>
      </c>
      <c r="I253" s="106">
        <f t="shared" si="133"/>
        <v>0</v>
      </c>
      <c r="J253" s="100"/>
    </row>
    <row r="254" spans="1:10" ht="31.5" hidden="1" outlineLevel="4" x14ac:dyDescent="0.25">
      <c r="A254" s="109" t="s">
        <v>49</v>
      </c>
      <c r="B254" s="107" t="s">
        <v>128</v>
      </c>
      <c r="C254" s="108" t="s">
        <v>31</v>
      </c>
      <c r="D254" s="108" t="s">
        <v>100</v>
      </c>
      <c r="E254" s="108" t="s">
        <v>672</v>
      </c>
      <c r="F254" s="107" t="s">
        <v>50</v>
      </c>
      <c r="G254" s="106"/>
      <c r="H254" s="106"/>
      <c r="I254" s="106"/>
      <c r="J254" s="100"/>
    </row>
    <row r="255" spans="1:10" ht="31.5" hidden="1" outlineLevel="4" x14ac:dyDescent="0.25">
      <c r="A255" s="109" t="s">
        <v>113</v>
      </c>
      <c r="B255" s="107">
        <v>916</v>
      </c>
      <c r="C255" s="108" t="s">
        <v>31</v>
      </c>
      <c r="D255" s="108" t="s">
        <v>100</v>
      </c>
      <c r="E255" s="108" t="s">
        <v>628</v>
      </c>
      <c r="F255" s="107"/>
      <c r="G255" s="106">
        <f>G256</f>
        <v>0</v>
      </c>
      <c r="H255" s="106"/>
      <c r="I255" s="106"/>
      <c r="J255" s="100"/>
    </row>
    <row r="256" spans="1:10" hidden="1" outlineLevel="4" x14ac:dyDescent="0.25">
      <c r="A256" s="10" t="s">
        <v>47</v>
      </c>
      <c r="B256" s="107">
        <v>916</v>
      </c>
      <c r="C256" s="108" t="s">
        <v>31</v>
      </c>
      <c r="D256" s="108" t="s">
        <v>100</v>
      </c>
      <c r="E256" s="108" t="s">
        <v>628</v>
      </c>
      <c r="F256" s="107">
        <v>800</v>
      </c>
      <c r="G256" s="106">
        <f>G257</f>
        <v>0</v>
      </c>
      <c r="H256" s="106"/>
      <c r="I256" s="106"/>
      <c r="J256" s="100"/>
    </row>
    <row r="257" spans="1:10" ht="31.5" hidden="1" outlineLevel="4" x14ac:dyDescent="0.25">
      <c r="A257" s="109" t="s">
        <v>49</v>
      </c>
      <c r="B257" s="107">
        <v>916</v>
      </c>
      <c r="C257" s="108" t="s">
        <v>31</v>
      </c>
      <c r="D257" s="108" t="s">
        <v>100</v>
      </c>
      <c r="E257" s="108" t="s">
        <v>628</v>
      </c>
      <c r="F257" s="107">
        <v>850</v>
      </c>
      <c r="G257" s="106"/>
      <c r="H257" s="106"/>
      <c r="I257" s="106"/>
      <c r="J257" s="100"/>
    </row>
    <row r="258" spans="1:10" hidden="1" outlineLevel="1" x14ac:dyDescent="0.25">
      <c r="A258" s="109" t="s">
        <v>141</v>
      </c>
      <c r="B258" s="107" t="s">
        <v>128</v>
      </c>
      <c r="C258" s="108" t="s">
        <v>33</v>
      </c>
      <c r="D258" s="108"/>
      <c r="E258" s="108"/>
      <c r="F258" s="107"/>
      <c r="G258" s="106">
        <f>G259</f>
        <v>0</v>
      </c>
      <c r="H258" s="106">
        <f t="shared" ref="H258:I258" si="134">H259</f>
        <v>0</v>
      </c>
      <c r="I258" s="106">
        <f t="shared" si="134"/>
        <v>0</v>
      </c>
      <c r="J258" s="100"/>
    </row>
    <row r="259" spans="1:10" ht="31.5" hidden="1" outlineLevel="2" x14ac:dyDescent="0.25">
      <c r="A259" s="109" t="s">
        <v>142</v>
      </c>
      <c r="B259" s="107" t="s">
        <v>128</v>
      </c>
      <c r="C259" s="108" t="s">
        <v>33</v>
      </c>
      <c r="D259" s="108" t="s">
        <v>40</v>
      </c>
      <c r="E259" s="108"/>
      <c r="F259" s="107"/>
      <c r="G259" s="106">
        <f>G260</f>
        <v>0</v>
      </c>
      <c r="H259" s="106">
        <f t="shared" ref="H259:I259" si="135">H260</f>
        <v>0</v>
      </c>
      <c r="I259" s="106">
        <f t="shared" si="135"/>
        <v>0</v>
      </c>
      <c r="J259" s="100"/>
    </row>
    <row r="260" spans="1:10" ht="78.75" hidden="1" outlineLevel="3" x14ac:dyDescent="0.25">
      <c r="A260" s="109" t="s">
        <v>143</v>
      </c>
      <c r="B260" s="107" t="s">
        <v>128</v>
      </c>
      <c r="C260" s="108" t="s">
        <v>33</v>
      </c>
      <c r="D260" s="108" t="s">
        <v>40</v>
      </c>
      <c r="E260" s="108" t="s">
        <v>671</v>
      </c>
      <c r="F260" s="107"/>
      <c r="G260" s="106">
        <f>G261</f>
        <v>0</v>
      </c>
      <c r="H260" s="106">
        <f t="shared" ref="H260:I260" si="136">H261</f>
        <v>0</v>
      </c>
      <c r="I260" s="106">
        <f t="shared" si="136"/>
        <v>0</v>
      </c>
      <c r="J260" s="100"/>
    </row>
    <row r="261" spans="1:10" hidden="1" outlineLevel="3" x14ac:dyDescent="0.25">
      <c r="A261" s="10" t="s">
        <v>121</v>
      </c>
      <c r="B261" s="107" t="s">
        <v>128</v>
      </c>
      <c r="C261" s="108" t="s">
        <v>33</v>
      </c>
      <c r="D261" s="108" t="s">
        <v>40</v>
      </c>
      <c r="E261" s="108" t="s">
        <v>671</v>
      </c>
      <c r="F261" s="107">
        <v>500</v>
      </c>
      <c r="G261" s="106">
        <f>G262</f>
        <v>0</v>
      </c>
      <c r="H261" s="106">
        <f t="shared" ref="H261:I261" si="137">H262</f>
        <v>0</v>
      </c>
      <c r="I261" s="106">
        <f t="shared" si="137"/>
        <v>0</v>
      </c>
      <c r="J261" s="100"/>
    </row>
    <row r="262" spans="1:10" hidden="1" outlineLevel="4" x14ac:dyDescent="0.25">
      <c r="A262" s="109" t="s">
        <v>133</v>
      </c>
      <c r="B262" s="107" t="s">
        <v>128</v>
      </c>
      <c r="C262" s="108" t="s">
        <v>33</v>
      </c>
      <c r="D262" s="108" t="s">
        <v>40</v>
      </c>
      <c r="E262" s="108" t="s">
        <v>671</v>
      </c>
      <c r="F262" s="107" t="s">
        <v>134</v>
      </c>
      <c r="G262" s="106"/>
      <c r="H262" s="106"/>
      <c r="I262" s="106"/>
      <c r="J262" s="100"/>
    </row>
    <row r="263" spans="1:10" ht="39.75" customHeight="1" outlineLevel="1" collapsed="1" x14ac:dyDescent="0.25">
      <c r="A263" s="109" t="s">
        <v>144</v>
      </c>
      <c r="B263" s="107" t="s">
        <v>128</v>
      </c>
      <c r="C263" s="108" t="s">
        <v>40</v>
      </c>
      <c r="D263" s="108"/>
      <c r="E263" s="108"/>
      <c r="F263" s="107"/>
      <c r="G263" s="106">
        <f>G264+G291+G279</f>
        <v>375867</v>
      </c>
      <c r="H263" s="106">
        <f>H264+H291</f>
        <v>0</v>
      </c>
      <c r="I263" s="106">
        <f>I264+I291</f>
        <v>0</v>
      </c>
      <c r="J263" s="100"/>
    </row>
    <row r="264" spans="1:10" ht="24.75" customHeight="1" outlineLevel="2" x14ac:dyDescent="0.25">
      <c r="A264" s="109" t="s">
        <v>145</v>
      </c>
      <c r="B264" s="107" t="s">
        <v>128</v>
      </c>
      <c r="C264" s="108" t="s">
        <v>40</v>
      </c>
      <c r="D264" s="108" t="s">
        <v>77</v>
      </c>
      <c r="E264" s="108"/>
      <c r="F264" s="107"/>
      <c r="G264" s="106">
        <f>G265+G273+G270+G276</f>
        <v>185775</v>
      </c>
      <c r="H264" s="106">
        <f t="shared" ref="H264:I264" si="138">H265+H273</f>
        <v>0</v>
      </c>
      <c r="I264" s="106">
        <f t="shared" si="138"/>
        <v>0</v>
      </c>
      <c r="J264" s="100"/>
    </row>
    <row r="265" spans="1:10" ht="21.75" hidden="1" customHeight="1" outlineLevel="3" x14ac:dyDescent="0.25">
      <c r="A265" s="109" t="s">
        <v>146</v>
      </c>
      <c r="B265" s="107" t="s">
        <v>128</v>
      </c>
      <c r="C265" s="108" t="s">
        <v>40</v>
      </c>
      <c r="D265" s="108" t="s">
        <v>77</v>
      </c>
      <c r="E265" s="108" t="s">
        <v>670</v>
      </c>
      <c r="F265" s="107"/>
      <c r="G265" s="106">
        <f>G266+G268</f>
        <v>0</v>
      </c>
      <c r="H265" s="106">
        <f t="shared" ref="H265:I265" si="139">H266+H268</f>
        <v>0</v>
      </c>
      <c r="I265" s="106">
        <f t="shared" si="139"/>
        <v>0</v>
      </c>
      <c r="J265" s="100"/>
    </row>
    <row r="266" spans="1:10" ht="110.25" hidden="1" customHeight="1" outlineLevel="3" x14ac:dyDescent="0.25">
      <c r="A266" s="10" t="s">
        <v>35</v>
      </c>
      <c r="B266" s="107" t="s">
        <v>128</v>
      </c>
      <c r="C266" s="108" t="s">
        <v>40</v>
      </c>
      <c r="D266" s="108" t="s">
        <v>77</v>
      </c>
      <c r="E266" s="108" t="s">
        <v>670</v>
      </c>
      <c r="F266" s="107">
        <v>100</v>
      </c>
      <c r="G266" s="106">
        <f>G267</f>
        <v>0</v>
      </c>
      <c r="H266" s="106">
        <f t="shared" ref="H266:I266" si="140">H267</f>
        <v>0</v>
      </c>
      <c r="I266" s="106">
        <f t="shared" si="140"/>
        <v>0</v>
      </c>
      <c r="J266" s="100"/>
    </row>
    <row r="267" spans="1:10" ht="39" hidden="1" customHeight="1" outlineLevel="4" x14ac:dyDescent="0.25">
      <c r="A267" s="109" t="s">
        <v>81</v>
      </c>
      <c r="B267" s="107" t="s">
        <v>128</v>
      </c>
      <c r="C267" s="108" t="s">
        <v>40</v>
      </c>
      <c r="D267" s="108" t="s">
        <v>77</v>
      </c>
      <c r="E267" s="108" t="s">
        <v>670</v>
      </c>
      <c r="F267" s="107" t="s">
        <v>82</v>
      </c>
      <c r="G267" s="106"/>
      <c r="H267" s="106"/>
      <c r="I267" s="106"/>
      <c r="J267" s="100"/>
    </row>
    <row r="268" spans="1:10" ht="47.25" hidden="1" outlineLevel="4" x14ac:dyDescent="0.25">
      <c r="A268" s="10" t="s">
        <v>42</v>
      </c>
      <c r="B268" s="107" t="s">
        <v>128</v>
      </c>
      <c r="C268" s="108" t="s">
        <v>40</v>
      </c>
      <c r="D268" s="108" t="s">
        <v>77</v>
      </c>
      <c r="E268" s="108" t="s">
        <v>670</v>
      </c>
      <c r="F268" s="107">
        <v>200</v>
      </c>
      <c r="G268" s="106">
        <f>G269</f>
        <v>0</v>
      </c>
      <c r="H268" s="106">
        <f t="shared" ref="H268:I268" si="141">H269</f>
        <v>0</v>
      </c>
      <c r="I268" s="106">
        <f t="shared" si="141"/>
        <v>0</v>
      </c>
      <c r="J268" s="100"/>
    </row>
    <row r="269" spans="1:10" ht="47.25" hidden="1" outlineLevel="4" x14ac:dyDescent="0.25">
      <c r="A269" s="109" t="s">
        <v>44</v>
      </c>
      <c r="B269" s="107" t="s">
        <v>128</v>
      </c>
      <c r="C269" s="108" t="s">
        <v>40</v>
      </c>
      <c r="D269" s="108" t="s">
        <v>77</v>
      </c>
      <c r="E269" s="108" t="s">
        <v>670</v>
      </c>
      <c r="F269" s="107" t="s">
        <v>45</v>
      </c>
      <c r="G269" s="106"/>
      <c r="H269" s="106"/>
      <c r="I269" s="106"/>
      <c r="J269" s="100"/>
    </row>
    <row r="270" spans="1:10" ht="87" customHeight="1" outlineLevel="4" x14ac:dyDescent="0.25">
      <c r="A270" s="109" t="s">
        <v>773</v>
      </c>
      <c r="B270" s="107" t="s">
        <v>128</v>
      </c>
      <c r="C270" s="108" t="s">
        <v>40</v>
      </c>
      <c r="D270" s="108" t="s">
        <v>77</v>
      </c>
      <c r="E270" s="108" t="s">
        <v>772</v>
      </c>
      <c r="F270" s="107"/>
      <c r="G270" s="106">
        <f>G271</f>
        <v>99340</v>
      </c>
      <c r="H270" s="106"/>
      <c r="I270" s="106"/>
      <c r="J270" s="100"/>
    </row>
    <row r="271" spans="1:10" ht="47.25" outlineLevel="4" x14ac:dyDescent="0.25">
      <c r="A271" s="10" t="s">
        <v>42</v>
      </c>
      <c r="B271" s="107" t="s">
        <v>128</v>
      </c>
      <c r="C271" s="108" t="s">
        <v>40</v>
      </c>
      <c r="D271" s="108" t="s">
        <v>77</v>
      </c>
      <c r="E271" s="108" t="s">
        <v>772</v>
      </c>
      <c r="F271" s="107">
        <v>200</v>
      </c>
      <c r="G271" s="106">
        <f>G272</f>
        <v>99340</v>
      </c>
      <c r="H271" s="106"/>
      <c r="I271" s="106"/>
      <c r="J271" s="100"/>
    </row>
    <row r="272" spans="1:10" ht="47.25" outlineLevel="4" x14ac:dyDescent="0.25">
      <c r="A272" s="109" t="s">
        <v>44</v>
      </c>
      <c r="B272" s="107" t="s">
        <v>128</v>
      </c>
      <c r="C272" s="108" t="s">
        <v>40</v>
      </c>
      <c r="D272" s="108" t="s">
        <v>77</v>
      </c>
      <c r="E272" s="108" t="s">
        <v>772</v>
      </c>
      <c r="F272" s="107">
        <v>240</v>
      </c>
      <c r="G272" s="106">
        <v>99340</v>
      </c>
      <c r="H272" s="106"/>
      <c r="I272" s="106"/>
      <c r="J272" s="100"/>
    </row>
    <row r="273" spans="1:10" ht="31.5" hidden="1" outlineLevel="3" x14ac:dyDescent="0.25">
      <c r="A273" s="109" t="s">
        <v>46</v>
      </c>
      <c r="B273" s="107" t="s">
        <v>128</v>
      </c>
      <c r="C273" s="108" t="s">
        <v>40</v>
      </c>
      <c r="D273" s="108" t="s">
        <v>77</v>
      </c>
      <c r="E273" s="108" t="s">
        <v>669</v>
      </c>
      <c r="F273" s="107"/>
      <c r="G273" s="106">
        <f>G274</f>
        <v>0</v>
      </c>
      <c r="H273" s="106">
        <v>0</v>
      </c>
      <c r="I273" s="106">
        <v>0</v>
      </c>
      <c r="J273" s="100"/>
    </row>
    <row r="274" spans="1:10" ht="26.25" hidden="1" customHeight="1" outlineLevel="3" x14ac:dyDescent="0.25">
      <c r="A274" s="10" t="s">
        <v>47</v>
      </c>
      <c r="B274" s="107" t="s">
        <v>128</v>
      </c>
      <c r="C274" s="108" t="s">
        <v>40</v>
      </c>
      <c r="D274" s="108" t="s">
        <v>77</v>
      </c>
      <c r="E274" s="108" t="s">
        <v>669</v>
      </c>
      <c r="F274" s="107">
        <v>800</v>
      </c>
      <c r="G274" s="106">
        <f>G275</f>
        <v>0</v>
      </c>
      <c r="H274" s="106">
        <f t="shared" ref="H274:I274" si="142">H275</f>
        <v>0</v>
      </c>
      <c r="I274" s="106">
        <f t="shared" si="142"/>
        <v>0</v>
      </c>
      <c r="J274" s="100"/>
    </row>
    <row r="275" spans="1:10" ht="33.950000000000003" hidden="1" customHeight="1" outlineLevel="4" x14ac:dyDescent="0.25">
      <c r="A275" s="109" t="s">
        <v>49</v>
      </c>
      <c r="B275" s="107" t="s">
        <v>128</v>
      </c>
      <c r="C275" s="108" t="s">
        <v>40</v>
      </c>
      <c r="D275" s="108" t="s">
        <v>77</v>
      </c>
      <c r="E275" s="108" t="s">
        <v>669</v>
      </c>
      <c r="F275" s="107" t="s">
        <v>50</v>
      </c>
      <c r="G275" s="106"/>
      <c r="H275" s="106">
        <v>0</v>
      </c>
      <c r="I275" s="106">
        <v>0</v>
      </c>
      <c r="J275" s="100"/>
    </row>
    <row r="276" spans="1:10" ht="33.950000000000003" customHeight="1" outlineLevel="4" x14ac:dyDescent="0.25">
      <c r="A276" s="109" t="s">
        <v>113</v>
      </c>
      <c r="B276" s="107" t="s">
        <v>128</v>
      </c>
      <c r="C276" s="108" t="s">
        <v>40</v>
      </c>
      <c r="D276" s="108" t="s">
        <v>77</v>
      </c>
      <c r="E276" s="108" t="s">
        <v>628</v>
      </c>
      <c r="F276" s="107"/>
      <c r="G276" s="106">
        <f>G277</f>
        <v>86435</v>
      </c>
      <c r="H276" s="106"/>
      <c r="I276" s="106"/>
      <c r="J276" s="100"/>
    </row>
    <row r="277" spans="1:10" ht="60" customHeight="1" outlineLevel="4" x14ac:dyDescent="0.25">
      <c r="A277" s="10" t="s">
        <v>42</v>
      </c>
      <c r="B277" s="107" t="s">
        <v>128</v>
      </c>
      <c r="C277" s="108" t="s">
        <v>40</v>
      </c>
      <c r="D277" s="108" t="s">
        <v>77</v>
      </c>
      <c r="E277" s="108" t="s">
        <v>628</v>
      </c>
      <c r="F277" s="107">
        <v>200</v>
      </c>
      <c r="G277" s="106">
        <f>G278</f>
        <v>86435</v>
      </c>
      <c r="H277" s="106"/>
      <c r="I277" s="106"/>
      <c r="J277" s="100"/>
    </row>
    <row r="278" spans="1:10" ht="67.5" customHeight="1" outlineLevel="4" x14ac:dyDescent="0.25">
      <c r="A278" s="109" t="s">
        <v>44</v>
      </c>
      <c r="B278" s="107" t="s">
        <v>128</v>
      </c>
      <c r="C278" s="108" t="s">
        <v>40</v>
      </c>
      <c r="D278" s="108" t="s">
        <v>77</v>
      </c>
      <c r="E278" s="108" t="s">
        <v>628</v>
      </c>
      <c r="F278" s="107">
        <v>240</v>
      </c>
      <c r="G278" s="106">
        <v>86435</v>
      </c>
      <c r="H278" s="106"/>
      <c r="I278" s="106"/>
      <c r="J278" s="100"/>
    </row>
    <row r="279" spans="1:10" ht="75" customHeight="1" outlineLevel="4" x14ac:dyDescent="0.25">
      <c r="A279" s="109" t="s">
        <v>683</v>
      </c>
      <c r="B279" s="107">
        <v>916</v>
      </c>
      <c r="C279" s="108" t="s">
        <v>40</v>
      </c>
      <c r="D279" s="108" t="s">
        <v>89</v>
      </c>
      <c r="E279" s="108"/>
      <c r="F279" s="107"/>
      <c r="G279" s="106">
        <f>G280+G285+G288</f>
        <v>190092</v>
      </c>
      <c r="H279" s="106"/>
      <c r="I279" s="106"/>
      <c r="J279" s="100"/>
    </row>
    <row r="280" spans="1:10" ht="24.75" customHeight="1" outlineLevel="4" x14ac:dyDescent="0.25">
      <c r="A280" s="109" t="s">
        <v>146</v>
      </c>
      <c r="B280" s="107" t="s">
        <v>128</v>
      </c>
      <c r="C280" s="108" t="s">
        <v>40</v>
      </c>
      <c r="D280" s="108" t="s">
        <v>89</v>
      </c>
      <c r="E280" s="108" t="s">
        <v>670</v>
      </c>
      <c r="F280" s="107"/>
      <c r="G280" s="106">
        <f>G281+G283</f>
        <v>190092</v>
      </c>
      <c r="H280" s="106"/>
      <c r="I280" s="106"/>
      <c r="J280" s="100"/>
    </row>
    <row r="281" spans="1:10" ht="107.25" customHeight="1" outlineLevel="4" x14ac:dyDescent="0.25">
      <c r="A281" s="10" t="s">
        <v>35</v>
      </c>
      <c r="B281" s="107" t="s">
        <v>128</v>
      </c>
      <c r="C281" s="108" t="s">
        <v>40</v>
      </c>
      <c r="D281" s="108" t="s">
        <v>89</v>
      </c>
      <c r="E281" s="108" t="s">
        <v>670</v>
      </c>
      <c r="F281" s="107">
        <v>100</v>
      </c>
      <c r="G281" s="106">
        <f>G282</f>
        <v>190092</v>
      </c>
      <c r="H281" s="106"/>
      <c r="I281" s="106"/>
      <c r="J281" s="100"/>
    </row>
    <row r="282" spans="1:10" ht="33.950000000000003" customHeight="1" outlineLevel="4" x14ac:dyDescent="0.25">
      <c r="A282" s="109" t="s">
        <v>81</v>
      </c>
      <c r="B282" s="107" t="s">
        <v>128</v>
      </c>
      <c r="C282" s="108" t="s">
        <v>40</v>
      </c>
      <c r="D282" s="108" t="s">
        <v>89</v>
      </c>
      <c r="E282" s="108" t="s">
        <v>670</v>
      </c>
      <c r="F282" s="107" t="s">
        <v>82</v>
      </c>
      <c r="G282" s="106">
        <v>190092</v>
      </c>
      <c r="H282" s="106"/>
      <c r="I282" s="106"/>
      <c r="J282" s="100"/>
    </row>
    <row r="283" spans="1:10" ht="56.25" hidden="1" customHeight="1" outlineLevel="4" x14ac:dyDescent="0.25">
      <c r="A283" s="10" t="s">
        <v>42</v>
      </c>
      <c r="B283" s="107" t="s">
        <v>128</v>
      </c>
      <c r="C283" s="108" t="s">
        <v>40</v>
      </c>
      <c r="D283" s="108" t="s">
        <v>89</v>
      </c>
      <c r="E283" s="108" t="s">
        <v>670</v>
      </c>
      <c r="F283" s="107">
        <v>200</v>
      </c>
      <c r="G283" s="106">
        <f>G284</f>
        <v>0</v>
      </c>
      <c r="H283" s="106"/>
      <c r="I283" s="106"/>
      <c r="J283" s="100"/>
    </row>
    <row r="284" spans="1:10" ht="33.950000000000003" hidden="1" customHeight="1" outlineLevel="4" x14ac:dyDescent="0.25">
      <c r="A284" s="109" t="s">
        <v>44</v>
      </c>
      <c r="B284" s="107" t="s">
        <v>128</v>
      </c>
      <c r="C284" s="108" t="s">
        <v>40</v>
      </c>
      <c r="D284" s="108" t="s">
        <v>89</v>
      </c>
      <c r="E284" s="108" t="s">
        <v>670</v>
      </c>
      <c r="F284" s="107" t="s">
        <v>45</v>
      </c>
      <c r="G284" s="106"/>
      <c r="H284" s="106"/>
      <c r="I284" s="106"/>
      <c r="J284" s="100"/>
    </row>
    <row r="285" spans="1:10" ht="33.950000000000003" hidden="1" customHeight="1" outlineLevel="4" x14ac:dyDescent="0.25">
      <c r="A285" s="109" t="s">
        <v>46</v>
      </c>
      <c r="B285" s="107" t="s">
        <v>128</v>
      </c>
      <c r="C285" s="108" t="s">
        <v>40</v>
      </c>
      <c r="D285" s="108" t="s">
        <v>89</v>
      </c>
      <c r="E285" s="108" t="s">
        <v>669</v>
      </c>
      <c r="F285" s="107"/>
      <c r="G285" s="106">
        <f>G286</f>
        <v>0</v>
      </c>
      <c r="H285" s="106"/>
      <c r="I285" s="106"/>
      <c r="J285" s="100"/>
    </row>
    <row r="286" spans="1:10" ht="33.950000000000003" hidden="1" customHeight="1" outlineLevel="4" x14ac:dyDescent="0.25">
      <c r="A286" s="10" t="s">
        <v>47</v>
      </c>
      <c r="B286" s="107" t="s">
        <v>128</v>
      </c>
      <c r="C286" s="108" t="s">
        <v>40</v>
      </c>
      <c r="D286" s="108" t="s">
        <v>89</v>
      </c>
      <c r="E286" s="108" t="s">
        <v>669</v>
      </c>
      <c r="F286" s="107">
        <v>800</v>
      </c>
      <c r="G286" s="106">
        <f>G287</f>
        <v>0</v>
      </c>
      <c r="H286" s="106"/>
      <c r="I286" s="106"/>
      <c r="J286" s="100"/>
    </row>
    <row r="287" spans="1:10" ht="33.950000000000003" hidden="1" customHeight="1" outlineLevel="4" x14ac:dyDescent="0.25">
      <c r="A287" s="109" t="s">
        <v>49</v>
      </c>
      <c r="B287" s="107" t="s">
        <v>128</v>
      </c>
      <c r="C287" s="108" t="s">
        <v>40</v>
      </c>
      <c r="D287" s="108" t="s">
        <v>89</v>
      </c>
      <c r="E287" s="108" t="s">
        <v>669</v>
      </c>
      <c r="F287" s="107" t="s">
        <v>50</v>
      </c>
      <c r="G287" s="106"/>
      <c r="H287" s="106"/>
      <c r="I287" s="106"/>
      <c r="J287" s="100"/>
    </row>
    <row r="288" spans="1:10" ht="33.950000000000003" hidden="1" customHeight="1" outlineLevel="4" x14ac:dyDescent="0.25">
      <c r="A288" s="109" t="s">
        <v>113</v>
      </c>
      <c r="B288" s="107" t="s">
        <v>128</v>
      </c>
      <c r="C288" s="108" t="s">
        <v>40</v>
      </c>
      <c r="D288" s="108" t="s">
        <v>89</v>
      </c>
      <c r="E288" s="108" t="s">
        <v>628</v>
      </c>
      <c r="F288" s="107"/>
      <c r="G288" s="106">
        <f>G289</f>
        <v>0</v>
      </c>
      <c r="H288" s="106"/>
      <c r="I288" s="106"/>
      <c r="J288" s="100"/>
    </row>
    <row r="289" spans="1:10" ht="59.45" hidden="1" customHeight="1" outlineLevel="4" x14ac:dyDescent="0.25">
      <c r="A289" s="10" t="s">
        <v>42</v>
      </c>
      <c r="B289" s="107" t="s">
        <v>128</v>
      </c>
      <c r="C289" s="108" t="s">
        <v>40</v>
      </c>
      <c r="D289" s="108" t="s">
        <v>89</v>
      </c>
      <c r="E289" s="108" t="s">
        <v>628</v>
      </c>
      <c r="F289" s="107">
        <v>200</v>
      </c>
      <c r="G289" s="106">
        <f>G290</f>
        <v>0</v>
      </c>
      <c r="H289" s="106"/>
      <c r="I289" s="106"/>
      <c r="J289" s="100"/>
    </row>
    <row r="290" spans="1:10" ht="56.25" hidden="1" customHeight="1" outlineLevel="4" x14ac:dyDescent="0.25">
      <c r="A290" s="109" t="s">
        <v>44</v>
      </c>
      <c r="B290" s="107" t="s">
        <v>128</v>
      </c>
      <c r="C290" s="108" t="s">
        <v>40</v>
      </c>
      <c r="D290" s="108" t="s">
        <v>89</v>
      </c>
      <c r="E290" s="108" t="s">
        <v>628</v>
      </c>
      <c r="F290" s="107">
        <v>240</v>
      </c>
      <c r="G290" s="106"/>
      <c r="H290" s="106"/>
      <c r="I290" s="106"/>
      <c r="J290" s="100"/>
    </row>
    <row r="291" spans="1:10" ht="47.25" hidden="1" outlineLevel="2" x14ac:dyDescent="0.25">
      <c r="A291" s="109" t="s">
        <v>147</v>
      </c>
      <c r="B291" s="107" t="s">
        <v>128</v>
      </c>
      <c r="C291" s="108" t="s">
        <v>40</v>
      </c>
      <c r="D291" s="108" t="s">
        <v>118</v>
      </c>
      <c r="E291" s="108"/>
      <c r="F291" s="107"/>
      <c r="G291" s="106">
        <f>G292+G295</f>
        <v>0</v>
      </c>
      <c r="H291" s="106">
        <f t="shared" ref="H291:I291" si="143">H292+H295</f>
        <v>0</v>
      </c>
      <c r="I291" s="106">
        <f t="shared" si="143"/>
        <v>0</v>
      </c>
      <c r="J291" s="100"/>
    </row>
    <row r="292" spans="1:10" ht="47.25" hidden="1" outlineLevel="3" x14ac:dyDescent="0.25">
      <c r="A292" s="109" t="s">
        <v>148</v>
      </c>
      <c r="B292" s="107" t="s">
        <v>128</v>
      </c>
      <c r="C292" s="108" t="s">
        <v>40</v>
      </c>
      <c r="D292" s="108" t="s">
        <v>118</v>
      </c>
      <c r="E292" s="108" t="s">
        <v>668</v>
      </c>
      <c r="F292" s="107"/>
      <c r="G292" s="106">
        <f>G293</f>
        <v>0</v>
      </c>
      <c r="H292" s="106">
        <f t="shared" ref="H292:I292" si="144">H293</f>
        <v>0</v>
      </c>
      <c r="I292" s="106">
        <f t="shared" si="144"/>
        <v>0</v>
      </c>
      <c r="J292" s="100"/>
    </row>
    <row r="293" spans="1:10" ht="47.25" hidden="1" outlineLevel="3" x14ac:dyDescent="0.25">
      <c r="A293" s="10" t="s">
        <v>42</v>
      </c>
      <c r="B293" s="107" t="s">
        <v>128</v>
      </c>
      <c r="C293" s="108" t="s">
        <v>40</v>
      </c>
      <c r="D293" s="108" t="s">
        <v>118</v>
      </c>
      <c r="E293" s="108" t="s">
        <v>668</v>
      </c>
      <c r="F293" s="107">
        <v>200</v>
      </c>
      <c r="G293" s="106">
        <f>G294</f>
        <v>0</v>
      </c>
      <c r="H293" s="106">
        <f t="shared" ref="H293:I293" si="145">H294</f>
        <v>0</v>
      </c>
      <c r="I293" s="106">
        <f t="shared" si="145"/>
        <v>0</v>
      </c>
      <c r="J293" s="100"/>
    </row>
    <row r="294" spans="1:10" ht="47.25" hidden="1" outlineLevel="4" x14ac:dyDescent="0.25">
      <c r="A294" s="109" t="s">
        <v>44</v>
      </c>
      <c r="B294" s="107" t="s">
        <v>128</v>
      </c>
      <c r="C294" s="108" t="s">
        <v>40</v>
      </c>
      <c r="D294" s="108" t="s">
        <v>118</v>
      </c>
      <c r="E294" s="108" t="s">
        <v>668</v>
      </c>
      <c r="F294" s="107" t="s">
        <v>45</v>
      </c>
      <c r="G294" s="106"/>
      <c r="H294" s="106"/>
      <c r="I294" s="106"/>
      <c r="J294" s="100"/>
    </row>
    <row r="295" spans="1:10" ht="99.75" hidden="1" customHeight="1" outlineLevel="3" x14ac:dyDescent="0.25">
      <c r="A295" s="109" t="s">
        <v>149</v>
      </c>
      <c r="B295" s="107" t="s">
        <v>128</v>
      </c>
      <c r="C295" s="108" t="s">
        <v>40</v>
      </c>
      <c r="D295" s="108" t="s">
        <v>118</v>
      </c>
      <c r="E295" s="108" t="s">
        <v>667</v>
      </c>
      <c r="F295" s="107"/>
      <c r="G295" s="106">
        <f>G296</f>
        <v>0</v>
      </c>
      <c r="H295" s="106">
        <f t="shared" ref="H295:I295" si="146">H296</f>
        <v>0</v>
      </c>
      <c r="I295" s="106">
        <f t="shared" si="146"/>
        <v>0</v>
      </c>
      <c r="J295" s="100"/>
    </row>
    <row r="296" spans="1:10" ht="47.25" hidden="1" outlineLevel="3" x14ac:dyDescent="0.25">
      <c r="A296" s="10" t="s">
        <v>42</v>
      </c>
      <c r="B296" s="107" t="s">
        <v>128</v>
      </c>
      <c r="C296" s="108" t="s">
        <v>40</v>
      </c>
      <c r="D296" s="108" t="s">
        <v>118</v>
      </c>
      <c r="E296" s="108" t="s">
        <v>667</v>
      </c>
      <c r="F296" s="107">
        <v>200</v>
      </c>
      <c r="G296" s="106">
        <f>G297</f>
        <v>0</v>
      </c>
      <c r="H296" s="106">
        <f t="shared" ref="H296:I296" si="147">H297</f>
        <v>0</v>
      </c>
      <c r="I296" s="106">
        <f t="shared" si="147"/>
        <v>0</v>
      </c>
      <c r="J296" s="100"/>
    </row>
    <row r="297" spans="1:10" ht="47.25" hidden="1" outlineLevel="4" x14ac:dyDescent="0.25">
      <c r="A297" s="109" t="s">
        <v>44</v>
      </c>
      <c r="B297" s="107" t="s">
        <v>128</v>
      </c>
      <c r="C297" s="108" t="s">
        <v>40</v>
      </c>
      <c r="D297" s="108" t="s">
        <v>118</v>
      </c>
      <c r="E297" s="108" t="s">
        <v>667</v>
      </c>
      <c r="F297" s="107" t="s">
        <v>45</v>
      </c>
      <c r="G297" s="106"/>
      <c r="H297" s="106"/>
      <c r="I297" s="106"/>
      <c r="J297" s="100"/>
    </row>
    <row r="298" spans="1:10" outlineLevel="1" x14ac:dyDescent="0.25">
      <c r="A298" s="109" t="s">
        <v>101</v>
      </c>
      <c r="B298" s="107" t="s">
        <v>128</v>
      </c>
      <c r="C298" s="108" t="s">
        <v>91</v>
      </c>
      <c r="D298" s="108"/>
      <c r="E298" s="108"/>
      <c r="F298" s="107"/>
      <c r="G298" s="106">
        <f>G299+G306+G316+G323</f>
        <v>11275875.17</v>
      </c>
      <c r="H298" s="106">
        <f t="shared" ref="H298:I298" si="148">H299+H306+H316+H323</f>
        <v>-261090</v>
      </c>
      <c r="I298" s="106">
        <f t="shared" si="148"/>
        <v>-261090</v>
      </c>
      <c r="J298" s="100"/>
    </row>
    <row r="299" spans="1:10" hidden="1" outlineLevel="2" x14ac:dyDescent="0.25">
      <c r="A299" s="109" t="s">
        <v>150</v>
      </c>
      <c r="B299" s="107" t="s">
        <v>128</v>
      </c>
      <c r="C299" s="108" t="s">
        <v>91</v>
      </c>
      <c r="D299" s="108" t="s">
        <v>137</v>
      </c>
      <c r="E299" s="108"/>
      <c r="F299" s="107"/>
      <c r="G299" s="106">
        <f>G300+G303</f>
        <v>0</v>
      </c>
      <c r="H299" s="106">
        <f t="shared" ref="H299:I299" si="149">H300+H303</f>
        <v>0</v>
      </c>
      <c r="I299" s="106">
        <f t="shared" si="149"/>
        <v>0</v>
      </c>
      <c r="J299" s="100"/>
    </row>
    <row r="300" spans="1:10" ht="226.5" hidden="1" customHeight="1" outlineLevel="3" x14ac:dyDescent="0.25">
      <c r="A300" s="109" t="s">
        <v>151</v>
      </c>
      <c r="B300" s="107" t="s">
        <v>128</v>
      </c>
      <c r="C300" s="108" t="s">
        <v>91</v>
      </c>
      <c r="D300" s="108" t="s">
        <v>137</v>
      </c>
      <c r="E300" s="108" t="s">
        <v>666</v>
      </c>
      <c r="F300" s="107"/>
      <c r="G300" s="106">
        <f>G301</f>
        <v>0</v>
      </c>
      <c r="H300" s="106">
        <f t="shared" ref="H300:I300" si="150">H301</f>
        <v>0</v>
      </c>
      <c r="I300" s="106">
        <f t="shared" si="150"/>
        <v>0</v>
      </c>
      <c r="J300" s="100"/>
    </row>
    <row r="301" spans="1:10" ht="69" hidden="1" customHeight="1" outlineLevel="3" x14ac:dyDescent="0.25">
      <c r="A301" s="10" t="s">
        <v>42</v>
      </c>
      <c r="B301" s="107" t="s">
        <v>128</v>
      </c>
      <c r="C301" s="108" t="s">
        <v>91</v>
      </c>
      <c r="D301" s="108" t="s">
        <v>137</v>
      </c>
      <c r="E301" s="108" t="s">
        <v>666</v>
      </c>
      <c r="F301" s="107">
        <v>200</v>
      </c>
      <c r="G301" s="106">
        <f>G302</f>
        <v>0</v>
      </c>
      <c r="H301" s="106">
        <f t="shared" ref="H301:I301" si="151">H302</f>
        <v>0</v>
      </c>
      <c r="I301" s="106">
        <f t="shared" si="151"/>
        <v>0</v>
      </c>
      <c r="J301" s="100"/>
    </row>
    <row r="302" spans="1:10" ht="47.25" hidden="1" outlineLevel="4" x14ac:dyDescent="0.25">
      <c r="A302" s="109" t="s">
        <v>44</v>
      </c>
      <c r="B302" s="107" t="s">
        <v>128</v>
      </c>
      <c r="C302" s="108" t="s">
        <v>91</v>
      </c>
      <c r="D302" s="108" t="s">
        <v>137</v>
      </c>
      <c r="E302" s="108" t="s">
        <v>666</v>
      </c>
      <c r="F302" s="107" t="s">
        <v>45</v>
      </c>
      <c r="G302" s="106"/>
      <c r="H302" s="106"/>
      <c r="I302" s="106"/>
      <c r="J302" s="100"/>
    </row>
    <row r="303" spans="1:10" ht="195.95" hidden="1" customHeight="1" outlineLevel="4" x14ac:dyDescent="0.25">
      <c r="A303" s="109" t="s">
        <v>725</v>
      </c>
      <c r="B303" s="107" t="s">
        <v>128</v>
      </c>
      <c r="C303" s="108" t="s">
        <v>91</v>
      </c>
      <c r="D303" s="108" t="s">
        <v>137</v>
      </c>
      <c r="E303" s="108" t="s">
        <v>726</v>
      </c>
      <c r="F303" s="107"/>
      <c r="G303" s="106">
        <f>G304</f>
        <v>0</v>
      </c>
      <c r="H303" s="106">
        <f t="shared" ref="H303:I303" si="152">H304</f>
        <v>0</v>
      </c>
      <c r="I303" s="106">
        <f t="shared" si="152"/>
        <v>0</v>
      </c>
      <c r="J303" s="100"/>
    </row>
    <row r="304" spans="1:10" ht="54.75" hidden="1" customHeight="1" outlineLevel="4" x14ac:dyDescent="0.25">
      <c r="A304" s="10" t="s">
        <v>42</v>
      </c>
      <c r="B304" s="107" t="s">
        <v>128</v>
      </c>
      <c r="C304" s="108" t="s">
        <v>91</v>
      </c>
      <c r="D304" s="108" t="s">
        <v>137</v>
      </c>
      <c r="E304" s="108" t="s">
        <v>726</v>
      </c>
      <c r="F304" s="107">
        <v>200</v>
      </c>
      <c r="G304" s="106">
        <f>G305</f>
        <v>0</v>
      </c>
      <c r="H304" s="106">
        <f t="shared" ref="H304:I304" si="153">H305</f>
        <v>0</v>
      </c>
      <c r="I304" s="106">
        <f t="shared" si="153"/>
        <v>0</v>
      </c>
      <c r="J304" s="100"/>
    </row>
    <row r="305" spans="1:10" ht="47.25" hidden="1" outlineLevel="4" x14ac:dyDescent="0.25">
      <c r="A305" s="109" t="s">
        <v>44</v>
      </c>
      <c r="B305" s="107" t="s">
        <v>128</v>
      </c>
      <c r="C305" s="108" t="s">
        <v>91</v>
      </c>
      <c r="D305" s="108" t="s">
        <v>137</v>
      </c>
      <c r="E305" s="108" t="s">
        <v>726</v>
      </c>
      <c r="F305" s="107">
        <v>240</v>
      </c>
      <c r="G305" s="106"/>
      <c r="H305" s="106"/>
      <c r="I305" s="106"/>
      <c r="J305" s="100"/>
    </row>
    <row r="306" spans="1:10" hidden="1" outlineLevel="2" collapsed="1" x14ac:dyDescent="0.25">
      <c r="A306" s="109" t="s">
        <v>152</v>
      </c>
      <c r="B306" s="107" t="s">
        <v>128</v>
      </c>
      <c r="C306" s="108" t="s">
        <v>91</v>
      </c>
      <c r="D306" s="108" t="s">
        <v>153</v>
      </c>
      <c r="E306" s="108"/>
      <c r="F306" s="107"/>
      <c r="G306" s="106">
        <f>G313+G307+G310</f>
        <v>0</v>
      </c>
      <c r="H306" s="106">
        <f t="shared" ref="H306:I306" si="154">H313+H307</f>
        <v>0</v>
      </c>
      <c r="I306" s="106">
        <f t="shared" si="154"/>
        <v>0</v>
      </c>
      <c r="J306" s="100"/>
    </row>
    <row r="307" spans="1:10" ht="81.75" hidden="1" customHeight="1" outlineLevel="2" x14ac:dyDescent="0.25">
      <c r="A307" s="109" t="s">
        <v>741</v>
      </c>
      <c r="B307" s="107" t="s">
        <v>128</v>
      </c>
      <c r="C307" s="108" t="s">
        <v>91</v>
      </c>
      <c r="D307" s="108" t="s">
        <v>153</v>
      </c>
      <c r="E307" s="108" t="s">
        <v>742</v>
      </c>
      <c r="F307" s="107"/>
      <c r="G307" s="106">
        <f>G308</f>
        <v>0</v>
      </c>
      <c r="H307" s="106"/>
      <c r="I307" s="106"/>
      <c r="J307" s="100"/>
    </row>
    <row r="308" spans="1:10" ht="47.25" hidden="1" outlineLevel="2" x14ac:dyDescent="0.25">
      <c r="A308" s="10" t="s">
        <v>42</v>
      </c>
      <c r="B308" s="107" t="s">
        <v>128</v>
      </c>
      <c r="C308" s="108" t="s">
        <v>91</v>
      </c>
      <c r="D308" s="108" t="s">
        <v>153</v>
      </c>
      <c r="E308" s="108" t="s">
        <v>742</v>
      </c>
      <c r="F308" s="107">
        <v>200</v>
      </c>
      <c r="G308" s="106">
        <f>G309</f>
        <v>0</v>
      </c>
      <c r="H308" s="106"/>
      <c r="I308" s="106"/>
      <c r="J308" s="100"/>
    </row>
    <row r="309" spans="1:10" ht="47.25" hidden="1" outlineLevel="2" x14ac:dyDescent="0.25">
      <c r="A309" s="109" t="s">
        <v>44</v>
      </c>
      <c r="B309" s="107" t="s">
        <v>128</v>
      </c>
      <c r="C309" s="108" t="s">
        <v>91</v>
      </c>
      <c r="D309" s="108" t="s">
        <v>153</v>
      </c>
      <c r="E309" s="108" t="s">
        <v>742</v>
      </c>
      <c r="F309" s="107">
        <v>240</v>
      </c>
      <c r="G309" s="106"/>
      <c r="H309" s="106"/>
      <c r="I309" s="106"/>
      <c r="J309" s="100"/>
    </row>
    <row r="310" spans="1:10" ht="75.75" hidden="1" customHeight="1" outlineLevel="2" x14ac:dyDescent="0.25">
      <c r="A310" s="109" t="s">
        <v>106</v>
      </c>
      <c r="B310" s="107" t="s">
        <v>128</v>
      </c>
      <c r="C310" s="108" t="s">
        <v>91</v>
      </c>
      <c r="D310" s="108" t="s">
        <v>153</v>
      </c>
      <c r="E310" s="108" t="s">
        <v>661</v>
      </c>
      <c r="F310" s="107"/>
      <c r="G310" s="106">
        <f>G311</f>
        <v>0</v>
      </c>
      <c r="H310" s="106"/>
      <c r="I310" s="106"/>
      <c r="J310" s="100"/>
    </row>
    <row r="311" spans="1:10" ht="47.25" hidden="1" outlineLevel="2" x14ac:dyDescent="0.25">
      <c r="A311" s="10" t="s">
        <v>42</v>
      </c>
      <c r="B311" s="107" t="s">
        <v>128</v>
      </c>
      <c r="C311" s="108" t="s">
        <v>91</v>
      </c>
      <c r="D311" s="108" t="s">
        <v>153</v>
      </c>
      <c r="E311" s="108" t="s">
        <v>661</v>
      </c>
      <c r="F311" s="107">
        <v>200</v>
      </c>
      <c r="G311" s="106">
        <f>G312</f>
        <v>0</v>
      </c>
      <c r="H311" s="106"/>
      <c r="I311" s="106"/>
      <c r="J311" s="100"/>
    </row>
    <row r="312" spans="1:10" ht="47.25" hidden="1" outlineLevel="2" x14ac:dyDescent="0.25">
      <c r="A312" s="109" t="s">
        <v>44</v>
      </c>
      <c r="B312" s="107" t="s">
        <v>128</v>
      </c>
      <c r="C312" s="108" t="s">
        <v>91</v>
      </c>
      <c r="D312" s="108" t="s">
        <v>153</v>
      </c>
      <c r="E312" s="108" t="s">
        <v>661</v>
      </c>
      <c r="F312" s="107">
        <v>240</v>
      </c>
      <c r="G312" s="106"/>
      <c r="H312" s="106"/>
      <c r="I312" s="106"/>
      <c r="J312" s="100"/>
    </row>
    <row r="313" spans="1:10" ht="126" hidden="1" outlineLevel="3" x14ac:dyDescent="0.25">
      <c r="A313" s="109" t="s">
        <v>154</v>
      </c>
      <c r="B313" s="107" t="s">
        <v>128</v>
      </c>
      <c r="C313" s="108" t="s">
        <v>91</v>
      </c>
      <c r="D313" s="108" t="s">
        <v>153</v>
      </c>
      <c r="E313" s="108" t="s">
        <v>665</v>
      </c>
      <c r="F313" s="107"/>
      <c r="G313" s="106">
        <f>G314</f>
        <v>0</v>
      </c>
      <c r="H313" s="106">
        <f t="shared" ref="H313:I313" si="155">H314</f>
        <v>0</v>
      </c>
      <c r="I313" s="106">
        <f t="shared" si="155"/>
        <v>0</v>
      </c>
      <c r="J313" s="100"/>
    </row>
    <row r="314" spans="1:10" hidden="1" outlineLevel="3" x14ac:dyDescent="0.25">
      <c r="A314" s="10" t="s">
        <v>47</v>
      </c>
      <c r="B314" s="107" t="s">
        <v>128</v>
      </c>
      <c r="C314" s="108" t="s">
        <v>91</v>
      </c>
      <c r="D314" s="108" t="s">
        <v>153</v>
      </c>
      <c r="E314" s="108" t="s">
        <v>665</v>
      </c>
      <c r="F314" s="107">
        <v>800</v>
      </c>
      <c r="G314" s="106">
        <f>G315</f>
        <v>0</v>
      </c>
      <c r="H314" s="106">
        <f t="shared" ref="H314:I314" si="156">H315</f>
        <v>0</v>
      </c>
      <c r="I314" s="106">
        <f t="shared" si="156"/>
        <v>0</v>
      </c>
      <c r="J314" s="100"/>
    </row>
    <row r="315" spans="1:10" ht="78.75" hidden="1" outlineLevel="4" x14ac:dyDescent="0.25">
      <c r="A315" s="109" t="s">
        <v>155</v>
      </c>
      <c r="B315" s="107" t="s">
        <v>128</v>
      </c>
      <c r="C315" s="108" t="s">
        <v>91</v>
      </c>
      <c r="D315" s="108" t="s">
        <v>153</v>
      </c>
      <c r="E315" s="108" t="s">
        <v>665</v>
      </c>
      <c r="F315" s="107" t="s">
        <v>156</v>
      </c>
      <c r="G315" s="106"/>
      <c r="H315" s="106"/>
      <c r="I315" s="106"/>
      <c r="J315" s="100"/>
    </row>
    <row r="316" spans="1:10" ht="21" customHeight="1" outlineLevel="2" collapsed="1" x14ac:dyDescent="0.25">
      <c r="A316" s="109" t="s">
        <v>157</v>
      </c>
      <c r="B316" s="107" t="s">
        <v>128</v>
      </c>
      <c r="C316" s="108" t="s">
        <v>91</v>
      </c>
      <c r="D316" s="108" t="s">
        <v>77</v>
      </c>
      <c r="E316" s="108"/>
      <c r="F316" s="107"/>
      <c r="G316" s="106">
        <f>G317+G320</f>
        <v>11536965.17</v>
      </c>
      <c r="H316" s="106">
        <f t="shared" ref="H316:I316" si="157">H317+H320</f>
        <v>0</v>
      </c>
      <c r="I316" s="106">
        <f t="shared" si="157"/>
        <v>0</v>
      </c>
      <c r="J316" s="100"/>
    </row>
    <row r="317" spans="1:10" ht="335.25" customHeight="1" outlineLevel="3" x14ac:dyDescent="0.25">
      <c r="A317" s="109" t="s">
        <v>158</v>
      </c>
      <c r="B317" s="107" t="s">
        <v>128</v>
      </c>
      <c r="C317" s="108" t="s">
        <v>91</v>
      </c>
      <c r="D317" s="108" t="s">
        <v>77</v>
      </c>
      <c r="E317" s="108" t="s">
        <v>664</v>
      </c>
      <c r="F317" s="107"/>
      <c r="G317" s="106">
        <f>G318</f>
        <v>-736402.03</v>
      </c>
      <c r="H317" s="106">
        <f t="shared" ref="H317:I317" si="158">H318</f>
        <v>0</v>
      </c>
      <c r="I317" s="106">
        <f t="shared" si="158"/>
        <v>0</v>
      </c>
      <c r="J317" s="100"/>
    </row>
    <row r="318" spans="1:10" ht="42.75" customHeight="1" outlineLevel="3" x14ac:dyDescent="0.25">
      <c r="A318" s="10" t="s">
        <v>121</v>
      </c>
      <c r="B318" s="107" t="s">
        <v>128</v>
      </c>
      <c r="C318" s="108" t="s">
        <v>91</v>
      </c>
      <c r="D318" s="108" t="s">
        <v>77</v>
      </c>
      <c r="E318" s="108" t="s">
        <v>664</v>
      </c>
      <c r="F318" s="107">
        <v>500</v>
      </c>
      <c r="G318" s="106">
        <f>G319</f>
        <v>-736402.03</v>
      </c>
      <c r="H318" s="106">
        <f t="shared" ref="H318:I318" si="159">H319</f>
        <v>0</v>
      </c>
      <c r="I318" s="106">
        <f t="shared" si="159"/>
        <v>0</v>
      </c>
      <c r="J318" s="100"/>
    </row>
    <row r="319" spans="1:10" outlineLevel="4" x14ac:dyDescent="0.25">
      <c r="A319" s="109" t="s">
        <v>5</v>
      </c>
      <c r="B319" s="107" t="s">
        <v>128</v>
      </c>
      <c r="C319" s="108" t="s">
        <v>91</v>
      </c>
      <c r="D319" s="108" t="s">
        <v>77</v>
      </c>
      <c r="E319" s="108" t="s">
        <v>664</v>
      </c>
      <c r="F319" s="107" t="s">
        <v>159</v>
      </c>
      <c r="G319" s="106">
        <v>-736402.03</v>
      </c>
      <c r="H319" s="106"/>
      <c r="I319" s="106"/>
      <c r="J319" s="100"/>
    </row>
    <row r="320" spans="1:10" ht="63" outlineLevel="3" x14ac:dyDescent="0.25">
      <c r="A320" s="109" t="s">
        <v>160</v>
      </c>
      <c r="B320" s="107" t="s">
        <v>128</v>
      </c>
      <c r="C320" s="108" t="s">
        <v>91</v>
      </c>
      <c r="D320" s="108" t="s">
        <v>77</v>
      </c>
      <c r="E320" s="108" t="s">
        <v>663</v>
      </c>
      <c r="F320" s="107"/>
      <c r="G320" s="106">
        <f>G321</f>
        <v>12273367.199999999</v>
      </c>
      <c r="H320" s="106">
        <f t="shared" ref="H320:I321" si="160">H321</f>
        <v>0</v>
      </c>
      <c r="I320" s="106">
        <f t="shared" si="160"/>
        <v>0</v>
      </c>
      <c r="J320" s="100"/>
    </row>
    <row r="321" spans="1:10" ht="25.5" customHeight="1" outlineLevel="3" x14ac:dyDescent="0.25">
      <c r="A321" s="10" t="s">
        <v>121</v>
      </c>
      <c r="B321" s="107" t="s">
        <v>128</v>
      </c>
      <c r="C321" s="108" t="s">
        <v>91</v>
      </c>
      <c r="D321" s="108" t="s">
        <v>77</v>
      </c>
      <c r="E321" s="108" t="s">
        <v>663</v>
      </c>
      <c r="F321" s="107">
        <v>500</v>
      </c>
      <c r="G321" s="106">
        <f>G322</f>
        <v>12273367.199999999</v>
      </c>
      <c r="H321" s="106">
        <f t="shared" si="160"/>
        <v>0</v>
      </c>
      <c r="I321" s="106">
        <f t="shared" si="160"/>
        <v>0</v>
      </c>
      <c r="J321" s="100"/>
    </row>
    <row r="322" spans="1:10" ht="28.5" customHeight="1" outlineLevel="4" x14ac:dyDescent="0.25">
      <c r="A322" s="109" t="s">
        <v>5</v>
      </c>
      <c r="B322" s="107" t="s">
        <v>128</v>
      </c>
      <c r="C322" s="108" t="s">
        <v>91</v>
      </c>
      <c r="D322" s="108" t="s">
        <v>77</v>
      </c>
      <c r="E322" s="108" t="s">
        <v>663</v>
      </c>
      <c r="F322" s="107" t="s">
        <v>159</v>
      </c>
      <c r="G322" s="106">
        <f>736402.03+11536965.17</f>
        <v>12273367.199999999</v>
      </c>
      <c r="H322" s="106"/>
      <c r="I322" s="106"/>
      <c r="J322" s="100"/>
    </row>
    <row r="323" spans="1:10" ht="31.5" outlineLevel="2" x14ac:dyDescent="0.25">
      <c r="A323" s="109" t="s">
        <v>102</v>
      </c>
      <c r="B323" s="107" t="s">
        <v>128</v>
      </c>
      <c r="C323" s="108" t="s">
        <v>91</v>
      </c>
      <c r="D323" s="108" t="s">
        <v>103</v>
      </c>
      <c r="E323" s="108"/>
      <c r="F323" s="107"/>
      <c r="G323" s="106">
        <f>G324+G329</f>
        <v>-261090</v>
      </c>
      <c r="H323" s="106">
        <f t="shared" ref="H323:I323" si="161">H324+H329</f>
        <v>-261090</v>
      </c>
      <c r="I323" s="106">
        <f t="shared" si="161"/>
        <v>-261090</v>
      </c>
      <c r="J323" s="100"/>
    </row>
    <row r="324" spans="1:10" ht="94.5" outlineLevel="3" x14ac:dyDescent="0.25">
      <c r="A324" s="109" t="s">
        <v>161</v>
      </c>
      <c r="B324" s="107" t="s">
        <v>128</v>
      </c>
      <c r="C324" s="108" t="s">
        <v>91</v>
      </c>
      <c r="D324" s="108" t="s">
        <v>103</v>
      </c>
      <c r="E324" s="108" t="s">
        <v>662</v>
      </c>
      <c r="F324" s="107"/>
      <c r="G324" s="106">
        <f>G325+G327</f>
        <v>-261090</v>
      </c>
      <c r="H324" s="106">
        <f t="shared" ref="H324:I324" si="162">H325+H327</f>
        <v>-261090</v>
      </c>
      <c r="I324" s="106">
        <f t="shared" si="162"/>
        <v>-261090</v>
      </c>
      <c r="J324" s="100"/>
    </row>
    <row r="325" spans="1:10" ht="110.25" outlineLevel="3" x14ac:dyDescent="0.25">
      <c r="A325" s="10" t="s">
        <v>35</v>
      </c>
      <c r="B325" s="107" t="s">
        <v>128</v>
      </c>
      <c r="C325" s="108" t="s">
        <v>91</v>
      </c>
      <c r="D325" s="108" t="s">
        <v>103</v>
      </c>
      <c r="E325" s="108" t="s">
        <v>662</v>
      </c>
      <c r="F325" s="107">
        <v>100</v>
      </c>
      <c r="G325" s="106">
        <f>G326</f>
        <v>-155105</v>
      </c>
      <c r="H325" s="106">
        <f t="shared" ref="H325:I325" si="163">H326</f>
        <v>-161326</v>
      </c>
      <c r="I325" s="106">
        <f t="shared" si="163"/>
        <v>-167778</v>
      </c>
      <c r="J325" s="100"/>
    </row>
    <row r="326" spans="1:10" ht="47.25" outlineLevel="4" x14ac:dyDescent="0.25">
      <c r="A326" s="109" t="s">
        <v>37</v>
      </c>
      <c r="B326" s="107" t="s">
        <v>128</v>
      </c>
      <c r="C326" s="108" t="s">
        <v>91</v>
      </c>
      <c r="D326" s="108" t="s">
        <v>103</v>
      </c>
      <c r="E326" s="108" t="s">
        <v>662</v>
      </c>
      <c r="F326" s="107" t="s">
        <v>38</v>
      </c>
      <c r="G326" s="106">
        <v>-155105</v>
      </c>
      <c r="H326" s="106">
        <v>-161326</v>
      </c>
      <c r="I326" s="106">
        <v>-167778</v>
      </c>
      <c r="J326" s="100"/>
    </row>
    <row r="327" spans="1:10" ht="47.25" outlineLevel="4" x14ac:dyDescent="0.25">
      <c r="A327" s="10" t="s">
        <v>42</v>
      </c>
      <c r="B327" s="107" t="s">
        <v>128</v>
      </c>
      <c r="C327" s="108" t="s">
        <v>91</v>
      </c>
      <c r="D327" s="108" t="s">
        <v>103</v>
      </c>
      <c r="E327" s="108" t="s">
        <v>662</v>
      </c>
      <c r="F327" s="107">
        <v>200</v>
      </c>
      <c r="G327" s="106">
        <f>G328</f>
        <v>-105985</v>
      </c>
      <c r="H327" s="106">
        <f t="shared" ref="H327:I327" si="164">H328</f>
        <v>-99764</v>
      </c>
      <c r="I327" s="106">
        <f t="shared" si="164"/>
        <v>-93312</v>
      </c>
      <c r="J327" s="100"/>
    </row>
    <row r="328" spans="1:10" ht="47.25" outlineLevel="4" x14ac:dyDescent="0.25">
      <c r="A328" s="109" t="s">
        <v>44</v>
      </c>
      <c r="B328" s="107" t="s">
        <v>128</v>
      </c>
      <c r="C328" s="108" t="s">
        <v>91</v>
      </c>
      <c r="D328" s="108" t="s">
        <v>103</v>
      </c>
      <c r="E328" s="108" t="s">
        <v>662</v>
      </c>
      <c r="F328" s="107" t="s">
        <v>45</v>
      </c>
      <c r="G328" s="106">
        <v>-105985</v>
      </c>
      <c r="H328" s="106">
        <v>-99764</v>
      </c>
      <c r="I328" s="106">
        <v>-93312</v>
      </c>
      <c r="J328" s="100"/>
    </row>
    <row r="329" spans="1:10" ht="65.25" hidden="1" customHeight="1" outlineLevel="3" x14ac:dyDescent="0.25">
      <c r="A329" s="109" t="s">
        <v>106</v>
      </c>
      <c r="B329" s="107" t="s">
        <v>128</v>
      </c>
      <c r="C329" s="108" t="s">
        <v>91</v>
      </c>
      <c r="D329" s="108" t="s">
        <v>103</v>
      </c>
      <c r="E329" s="108" t="s">
        <v>661</v>
      </c>
      <c r="F329" s="107"/>
      <c r="G329" s="106">
        <f>G330</f>
        <v>0</v>
      </c>
      <c r="H329" s="106">
        <f t="shared" ref="H329:I329" si="165">H330</f>
        <v>0</v>
      </c>
      <c r="I329" s="106">
        <f t="shared" si="165"/>
        <v>0</v>
      </c>
      <c r="J329" s="100"/>
    </row>
    <row r="330" spans="1:10" ht="47.25" hidden="1" outlineLevel="3" x14ac:dyDescent="0.25">
      <c r="A330" s="10" t="s">
        <v>42</v>
      </c>
      <c r="B330" s="107" t="s">
        <v>128</v>
      </c>
      <c r="C330" s="108" t="s">
        <v>91</v>
      </c>
      <c r="D330" s="108" t="s">
        <v>103</v>
      </c>
      <c r="E330" s="108" t="s">
        <v>661</v>
      </c>
      <c r="F330" s="107">
        <v>200</v>
      </c>
      <c r="G330" s="106">
        <f>G331</f>
        <v>0</v>
      </c>
      <c r="H330" s="106">
        <f t="shared" ref="H330:I330" si="166">H331</f>
        <v>0</v>
      </c>
      <c r="I330" s="106">
        <f t="shared" si="166"/>
        <v>0</v>
      </c>
      <c r="J330" s="100"/>
    </row>
    <row r="331" spans="1:10" ht="47.25" hidden="1" outlineLevel="4" x14ac:dyDescent="0.25">
      <c r="A331" s="109" t="s">
        <v>44</v>
      </c>
      <c r="B331" s="107" t="s">
        <v>128</v>
      </c>
      <c r="C331" s="108" t="s">
        <v>91</v>
      </c>
      <c r="D331" s="108" t="s">
        <v>103</v>
      </c>
      <c r="E331" s="108" t="s">
        <v>661</v>
      </c>
      <c r="F331" s="107" t="s">
        <v>45</v>
      </c>
      <c r="G331" s="106"/>
      <c r="H331" s="106"/>
      <c r="I331" s="106"/>
      <c r="J331" s="100"/>
    </row>
    <row r="332" spans="1:10" hidden="1" outlineLevel="1" x14ac:dyDescent="0.25">
      <c r="A332" s="109" t="s">
        <v>162</v>
      </c>
      <c r="B332" s="107" t="s">
        <v>128</v>
      </c>
      <c r="C332" s="108" t="s">
        <v>137</v>
      </c>
      <c r="D332" s="108"/>
      <c r="E332" s="108"/>
      <c r="F332" s="107"/>
      <c r="G332" s="106">
        <f>G333+G337+G344</f>
        <v>0</v>
      </c>
      <c r="H332" s="106">
        <f t="shared" ref="H332:I332" si="167">H333+H337</f>
        <v>0</v>
      </c>
      <c r="I332" s="106">
        <f t="shared" si="167"/>
        <v>0</v>
      </c>
      <c r="J332" s="100"/>
    </row>
    <row r="333" spans="1:10" hidden="1" outlineLevel="2" x14ac:dyDescent="0.25">
      <c r="A333" s="109" t="s">
        <v>163</v>
      </c>
      <c r="B333" s="107" t="s">
        <v>128</v>
      </c>
      <c r="C333" s="108" t="s">
        <v>137</v>
      </c>
      <c r="D333" s="108" t="s">
        <v>31</v>
      </c>
      <c r="E333" s="108"/>
      <c r="F333" s="107"/>
      <c r="G333" s="106">
        <f>G334</f>
        <v>0</v>
      </c>
      <c r="H333" s="106">
        <f t="shared" ref="H333:I334" si="168">H334</f>
        <v>0</v>
      </c>
      <c r="I333" s="106">
        <f t="shared" si="168"/>
        <v>0</v>
      </c>
      <c r="J333" s="100"/>
    </row>
    <row r="334" spans="1:10" ht="78.75" hidden="1" outlineLevel="3" x14ac:dyDescent="0.25">
      <c r="A334" s="109" t="s">
        <v>164</v>
      </c>
      <c r="B334" s="107" t="s">
        <v>128</v>
      </c>
      <c r="C334" s="108" t="s">
        <v>137</v>
      </c>
      <c r="D334" s="108" t="s">
        <v>31</v>
      </c>
      <c r="E334" s="108" t="s">
        <v>660</v>
      </c>
      <c r="F334" s="107"/>
      <c r="G334" s="106">
        <f>G335</f>
        <v>0</v>
      </c>
      <c r="H334" s="106">
        <f t="shared" si="168"/>
        <v>0</v>
      </c>
      <c r="I334" s="106">
        <f t="shared" si="168"/>
        <v>0</v>
      </c>
      <c r="J334" s="100"/>
    </row>
    <row r="335" spans="1:10" ht="47.25" hidden="1" outlineLevel="3" x14ac:dyDescent="0.25">
      <c r="A335" s="10" t="s">
        <v>42</v>
      </c>
      <c r="B335" s="107" t="s">
        <v>128</v>
      </c>
      <c r="C335" s="108" t="s">
        <v>137</v>
      </c>
      <c r="D335" s="108" t="s">
        <v>31</v>
      </c>
      <c r="E335" s="108" t="s">
        <v>660</v>
      </c>
      <c r="F335" s="107">
        <v>200</v>
      </c>
      <c r="G335" s="106">
        <f>G336</f>
        <v>0</v>
      </c>
      <c r="H335" s="106">
        <f t="shared" ref="H335:I335" si="169">H336</f>
        <v>0</v>
      </c>
      <c r="I335" s="106">
        <f t="shared" si="169"/>
        <v>0</v>
      </c>
      <c r="J335" s="100"/>
    </row>
    <row r="336" spans="1:10" ht="47.25" hidden="1" outlineLevel="4" x14ac:dyDescent="0.25">
      <c r="A336" s="109" t="s">
        <v>44</v>
      </c>
      <c r="B336" s="107" t="s">
        <v>128</v>
      </c>
      <c r="C336" s="108" t="s">
        <v>137</v>
      </c>
      <c r="D336" s="108" t="s">
        <v>31</v>
      </c>
      <c r="E336" s="108" t="s">
        <v>660</v>
      </c>
      <c r="F336" s="107" t="s">
        <v>45</v>
      </c>
      <c r="G336" s="106"/>
      <c r="H336" s="106"/>
      <c r="I336" s="106"/>
      <c r="J336" s="100"/>
    </row>
    <row r="337" spans="1:10" hidden="1" outlineLevel="2" collapsed="1" x14ac:dyDescent="0.25">
      <c r="A337" s="109" t="s">
        <v>165</v>
      </c>
      <c r="B337" s="107" t="s">
        <v>128</v>
      </c>
      <c r="C337" s="108" t="s">
        <v>137</v>
      </c>
      <c r="D337" s="108" t="s">
        <v>33</v>
      </c>
      <c r="E337" s="108"/>
      <c r="F337" s="107"/>
      <c r="G337" s="106">
        <f>G338+G341</f>
        <v>0</v>
      </c>
      <c r="H337" s="106">
        <f t="shared" ref="H337:I337" si="170">H338+H341</f>
        <v>0</v>
      </c>
      <c r="I337" s="106">
        <f t="shared" si="170"/>
        <v>0</v>
      </c>
      <c r="J337" s="100"/>
    </row>
    <row r="338" spans="1:10" ht="47.25" hidden="1" outlineLevel="3" x14ac:dyDescent="0.25">
      <c r="A338" s="109" t="s">
        <v>659</v>
      </c>
      <c r="B338" s="107" t="s">
        <v>128</v>
      </c>
      <c r="C338" s="108" t="s">
        <v>137</v>
      </c>
      <c r="D338" s="108" t="s">
        <v>33</v>
      </c>
      <c r="E338" s="108" t="s">
        <v>658</v>
      </c>
      <c r="F338" s="107"/>
      <c r="G338" s="106">
        <f>G339</f>
        <v>0</v>
      </c>
      <c r="H338" s="106">
        <f t="shared" ref="H338:I338" si="171">H339</f>
        <v>0</v>
      </c>
      <c r="I338" s="106">
        <f t="shared" si="171"/>
        <v>0</v>
      </c>
      <c r="J338" s="100"/>
    </row>
    <row r="339" spans="1:10" ht="47.25" hidden="1" outlineLevel="3" x14ac:dyDescent="0.25">
      <c r="A339" s="10" t="s">
        <v>42</v>
      </c>
      <c r="B339" s="107" t="s">
        <v>128</v>
      </c>
      <c r="C339" s="108" t="s">
        <v>137</v>
      </c>
      <c r="D339" s="108" t="s">
        <v>33</v>
      </c>
      <c r="E339" s="108" t="s">
        <v>658</v>
      </c>
      <c r="F339" s="107">
        <v>200</v>
      </c>
      <c r="G339" s="106">
        <f>G340</f>
        <v>0</v>
      </c>
      <c r="H339" s="106">
        <f t="shared" ref="H339:I339" si="172">H340</f>
        <v>0</v>
      </c>
      <c r="I339" s="106">
        <f t="shared" si="172"/>
        <v>0</v>
      </c>
      <c r="J339" s="100"/>
    </row>
    <row r="340" spans="1:10" ht="47.25" hidden="1" outlineLevel="4" x14ac:dyDescent="0.25">
      <c r="A340" s="109" t="s">
        <v>44</v>
      </c>
      <c r="B340" s="107" t="s">
        <v>128</v>
      </c>
      <c r="C340" s="108" t="s">
        <v>137</v>
      </c>
      <c r="D340" s="108" t="s">
        <v>33</v>
      </c>
      <c r="E340" s="108" t="s">
        <v>658</v>
      </c>
      <c r="F340" s="107" t="s">
        <v>45</v>
      </c>
      <c r="G340" s="106">
        <v>0</v>
      </c>
      <c r="H340" s="106">
        <v>0</v>
      </c>
      <c r="I340" s="106">
        <v>0</v>
      </c>
      <c r="J340" s="100"/>
    </row>
    <row r="341" spans="1:10" ht="141.75" hidden="1" outlineLevel="3" collapsed="1" x14ac:dyDescent="0.25">
      <c r="A341" s="109" t="s">
        <v>166</v>
      </c>
      <c r="B341" s="107" t="s">
        <v>128</v>
      </c>
      <c r="C341" s="108" t="s">
        <v>137</v>
      </c>
      <c r="D341" s="108" t="s">
        <v>33</v>
      </c>
      <c r="E341" s="108" t="s">
        <v>657</v>
      </c>
      <c r="F341" s="107"/>
      <c r="G341" s="106">
        <f>G342</f>
        <v>0</v>
      </c>
      <c r="H341" s="106">
        <f t="shared" ref="H341:I341" si="173">H342</f>
        <v>0</v>
      </c>
      <c r="I341" s="106">
        <f t="shared" si="173"/>
        <v>0</v>
      </c>
      <c r="J341" s="100"/>
    </row>
    <row r="342" spans="1:10" hidden="1" outlineLevel="3" x14ac:dyDescent="0.25">
      <c r="A342" s="10" t="s">
        <v>121</v>
      </c>
      <c r="B342" s="107" t="s">
        <v>128</v>
      </c>
      <c r="C342" s="108" t="s">
        <v>137</v>
      </c>
      <c r="D342" s="108" t="s">
        <v>33</v>
      </c>
      <c r="E342" s="108" t="s">
        <v>657</v>
      </c>
      <c r="F342" s="107">
        <v>500</v>
      </c>
      <c r="G342" s="106">
        <f>G343</f>
        <v>0</v>
      </c>
      <c r="H342" s="106">
        <f t="shared" ref="H342:I342" si="174">H343</f>
        <v>0</v>
      </c>
      <c r="I342" s="106">
        <f t="shared" si="174"/>
        <v>0</v>
      </c>
      <c r="J342" s="100"/>
    </row>
    <row r="343" spans="1:10" hidden="1" outlineLevel="4" x14ac:dyDescent="0.25">
      <c r="A343" s="109" t="s">
        <v>5</v>
      </c>
      <c r="B343" s="107" t="s">
        <v>128</v>
      </c>
      <c r="C343" s="108" t="s">
        <v>137</v>
      </c>
      <c r="D343" s="108" t="s">
        <v>33</v>
      </c>
      <c r="E343" s="108" t="s">
        <v>657</v>
      </c>
      <c r="F343" s="107" t="s">
        <v>159</v>
      </c>
      <c r="G343" s="106"/>
      <c r="H343" s="106"/>
      <c r="I343" s="106"/>
      <c r="J343" s="100"/>
    </row>
    <row r="344" spans="1:10" ht="33" hidden="1" customHeight="1" outlineLevel="4" x14ac:dyDescent="0.25">
      <c r="A344" s="109" t="s">
        <v>735</v>
      </c>
      <c r="B344" s="107" t="s">
        <v>128</v>
      </c>
      <c r="C344" s="108" t="s">
        <v>137</v>
      </c>
      <c r="D344" s="108" t="s">
        <v>137</v>
      </c>
      <c r="E344" s="108"/>
      <c r="F344" s="107"/>
      <c r="G344" s="106">
        <f>G345+G350</f>
        <v>0</v>
      </c>
      <c r="H344" s="106"/>
      <c r="I344" s="106"/>
      <c r="J344" s="100"/>
    </row>
    <row r="345" spans="1:10" ht="47.25" hidden="1" customHeight="1" outlineLevel="4" x14ac:dyDescent="0.25">
      <c r="A345" s="109" t="s">
        <v>659</v>
      </c>
      <c r="B345" s="107" t="s">
        <v>128</v>
      </c>
      <c r="C345" s="108" t="s">
        <v>137</v>
      </c>
      <c r="D345" s="108" t="s">
        <v>137</v>
      </c>
      <c r="E345" s="108" t="s">
        <v>658</v>
      </c>
      <c r="F345" s="107"/>
      <c r="G345" s="106">
        <f>G346+G348</f>
        <v>0</v>
      </c>
      <c r="H345" s="106"/>
      <c r="I345" s="106"/>
      <c r="J345" s="100"/>
    </row>
    <row r="346" spans="1:10" ht="57.75" hidden="1" customHeight="1" outlineLevel="4" x14ac:dyDescent="0.25">
      <c r="A346" s="109" t="s">
        <v>42</v>
      </c>
      <c r="B346" s="107" t="s">
        <v>128</v>
      </c>
      <c r="C346" s="108" t="s">
        <v>137</v>
      </c>
      <c r="D346" s="108" t="s">
        <v>137</v>
      </c>
      <c r="E346" s="108" t="s">
        <v>658</v>
      </c>
      <c r="F346" s="107">
        <v>200</v>
      </c>
      <c r="G346" s="106">
        <f>G347</f>
        <v>0</v>
      </c>
      <c r="H346" s="106"/>
      <c r="I346" s="106"/>
      <c r="J346" s="100"/>
    </row>
    <row r="347" spans="1:10" ht="59.45" hidden="1" customHeight="1" outlineLevel="4" x14ac:dyDescent="0.25">
      <c r="A347" s="109" t="s">
        <v>44</v>
      </c>
      <c r="B347" s="107" t="s">
        <v>128</v>
      </c>
      <c r="C347" s="108" t="s">
        <v>137</v>
      </c>
      <c r="D347" s="108" t="s">
        <v>137</v>
      </c>
      <c r="E347" s="108" t="s">
        <v>658</v>
      </c>
      <c r="F347" s="107" t="s">
        <v>45</v>
      </c>
      <c r="G347" s="106"/>
      <c r="H347" s="106"/>
      <c r="I347" s="106"/>
      <c r="J347" s="100"/>
    </row>
    <row r="348" spans="1:10" ht="32.25" hidden="1" customHeight="1" outlineLevel="4" x14ac:dyDescent="0.25">
      <c r="A348" s="10" t="s">
        <v>47</v>
      </c>
      <c r="B348" s="107" t="s">
        <v>128</v>
      </c>
      <c r="C348" s="108" t="s">
        <v>137</v>
      </c>
      <c r="D348" s="108" t="s">
        <v>137</v>
      </c>
      <c r="E348" s="108" t="s">
        <v>658</v>
      </c>
      <c r="F348" s="107">
        <v>800</v>
      </c>
      <c r="G348" s="106">
        <f>G349</f>
        <v>0</v>
      </c>
      <c r="H348" s="106"/>
      <c r="I348" s="106"/>
      <c r="J348" s="100"/>
    </row>
    <row r="349" spans="1:10" ht="37.700000000000003" hidden="1" customHeight="1" outlineLevel="4" x14ac:dyDescent="0.25">
      <c r="A349" s="109" t="s">
        <v>49</v>
      </c>
      <c r="B349" s="107" t="s">
        <v>128</v>
      </c>
      <c r="C349" s="108" t="s">
        <v>137</v>
      </c>
      <c r="D349" s="108" t="s">
        <v>137</v>
      </c>
      <c r="E349" s="108" t="s">
        <v>658</v>
      </c>
      <c r="F349" s="107">
        <v>850</v>
      </c>
      <c r="G349" s="106"/>
      <c r="H349" s="106"/>
      <c r="I349" s="106"/>
      <c r="J349" s="100"/>
    </row>
    <row r="350" spans="1:10" ht="57.75" hidden="1" customHeight="1" outlineLevel="4" x14ac:dyDescent="0.25">
      <c r="A350" s="109" t="s">
        <v>659</v>
      </c>
      <c r="B350" s="107" t="s">
        <v>128</v>
      </c>
      <c r="C350" s="108" t="s">
        <v>137</v>
      </c>
      <c r="D350" s="108" t="s">
        <v>137</v>
      </c>
      <c r="E350" s="108" t="s">
        <v>774</v>
      </c>
      <c r="F350" s="107"/>
      <c r="G350" s="106">
        <f>G351</f>
        <v>0</v>
      </c>
      <c r="H350" s="106"/>
      <c r="I350" s="106"/>
      <c r="J350" s="100"/>
    </row>
    <row r="351" spans="1:10" ht="37.700000000000003" hidden="1" customHeight="1" outlineLevel="4" x14ac:dyDescent="0.25">
      <c r="A351" s="109" t="s">
        <v>42</v>
      </c>
      <c r="B351" s="107" t="s">
        <v>128</v>
      </c>
      <c r="C351" s="108" t="s">
        <v>137</v>
      </c>
      <c r="D351" s="108" t="s">
        <v>137</v>
      </c>
      <c r="E351" s="108" t="s">
        <v>774</v>
      </c>
      <c r="F351" s="107">
        <v>200</v>
      </c>
      <c r="G351" s="106">
        <f>G352</f>
        <v>0</v>
      </c>
      <c r="H351" s="106"/>
      <c r="I351" s="106"/>
      <c r="J351" s="100"/>
    </row>
    <row r="352" spans="1:10" ht="37.700000000000003" hidden="1" customHeight="1" outlineLevel="4" x14ac:dyDescent="0.25">
      <c r="A352" s="109" t="s">
        <v>44</v>
      </c>
      <c r="B352" s="107" t="s">
        <v>128</v>
      </c>
      <c r="C352" s="108" t="s">
        <v>137</v>
      </c>
      <c r="D352" s="108" t="s">
        <v>137</v>
      </c>
      <c r="E352" s="108" t="s">
        <v>774</v>
      </c>
      <c r="F352" s="107" t="s">
        <v>45</v>
      </c>
      <c r="G352" s="106"/>
      <c r="H352" s="106"/>
      <c r="I352" s="106"/>
      <c r="J352" s="100"/>
    </row>
    <row r="353" spans="1:10" outlineLevel="1" collapsed="1" x14ac:dyDescent="0.25">
      <c r="A353" s="109" t="s">
        <v>167</v>
      </c>
      <c r="B353" s="107" t="s">
        <v>128</v>
      </c>
      <c r="C353" s="108" t="s">
        <v>110</v>
      </c>
      <c r="D353" s="108"/>
      <c r="E353" s="108"/>
      <c r="F353" s="107"/>
      <c r="G353" s="106">
        <f>G354</f>
        <v>88000</v>
      </c>
      <c r="H353" s="106">
        <f t="shared" ref="H353:I353" si="175">H354</f>
        <v>0</v>
      </c>
      <c r="I353" s="106">
        <f t="shared" si="175"/>
        <v>0</v>
      </c>
      <c r="J353" s="100"/>
    </row>
    <row r="354" spans="1:10" ht="31.5" outlineLevel="2" x14ac:dyDescent="0.25">
      <c r="A354" s="109" t="s">
        <v>168</v>
      </c>
      <c r="B354" s="107" t="s">
        <v>128</v>
      </c>
      <c r="C354" s="108" t="s">
        <v>110</v>
      </c>
      <c r="D354" s="108" t="s">
        <v>137</v>
      </c>
      <c r="E354" s="108"/>
      <c r="F354" s="107"/>
      <c r="G354" s="106">
        <f>G355+G358</f>
        <v>88000</v>
      </c>
      <c r="H354" s="106">
        <f t="shared" ref="H354:I354" si="176">H355</f>
        <v>0</v>
      </c>
      <c r="I354" s="106">
        <f t="shared" si="176"/>
        <v>0</v>
      </c>
      <c r="J354" s="100"/>
    </row>
    <row r="355" spans="1:10" ht="47.25" hidden="1" outlineLevel="3" x14ac:dyDescent="0.25">
      <c r="A355" s="109" t="s">
        <v>169</v>
      </c>
      <c r="B355" s="107" t="s">
        <v>128</v>
      </c>
      <c r="C355" s="108" t="s">
        <v>110</v>
      </c>
      <c r="D355" s="108" t="s">
        <v>137</v>
      </c>
      <c r="E355" s="108" t="s">
        <v>656</v>
      </c>
      <c r="F355" s="107"/>
      <c r="G355" s="106">
        <f>G356</f>
        <v>0</v>
      </c>
      <c r="H355" s="106">
        <f t="shared" ref="H355:I355" si="177">H356</f>
        <v>0</v>
      </c>
      <c r="I355" s="106">
        <f t="shared" si="177"/>
        <v>0</v>
      </c>
      <c r="J355" s="100"/>
    </row>
    <row r="356" spans="1:10" ht="47.25" hidden="1" outlineLevel="3" x14ac:dyDescent="0.25">
      <c r="A356" s="10" t="s">
        <v>42</v>
      </c>
      <c r="B356" s="107" t="s">
        <v>128</v>
      </c>
      <c r="C356" s="108" t="s">
        <v>110</v>
      </c>
      <c r="D356" s="108" t="s">
        <v>137</v>
      </c>
      <c r="E356" s="108" t="s">
        <v>656</v>
      </c>
      <c r="F356" s="107">
        <v>200</v>
      </c>
      <c r="G356" s="106">
        <f>G357</f>
        <v>0</v>
      </c>
      <c r="H356" s="106">
        <f t="shared" ref="H356:I356" si="178">H357</f>
        <v>0</v>
      </c>
      <c r="I356" s="106">
        <f t="shared" si="178"/>
        <v>0</v>
      </c>
      <c r="J356" s="100"/>
    </row>
    <row r="357" spans="1:10" ht="47.25" hidden="1" outlineLevel="4" x14ac:dyDescent="0.25">
      <c r="A357" s="109" t="s">
        <v>44</v>
      </c>
      <c r="B357" s="107" t="s">
        <v>128</v>
      </c>
      <c r="C357" s="108" t="s">
        <v>110</v>
      </c>
      <c r="D357" s="108" t="s">
        <v>137</v>
      </c>
      <c r="E357" s="108" t="s">
        <v>656</v>
      </c>
      <c r="F357" s="107" t="s">
        <v>45</v>
      </c>
      <c r="G357" s="106"/>
      <c r="H357" s="106"/>
      <c r="I357" s="106"/>
      <c r="J357" s="100"/>
    </row>
    <row r="358" spans="1:10" ht="39" customHeight="1" outlineLevel="4" x14ac:dyDescent="0.25">
      <c r="A358" s="109" t="s">
        <v>818</v>
      </c>
      <c r="B358" s="107" t="s">
        <v>128</v>
      </c>
      <c r="C358" s="108" t="s">
        <v>110</v>
      </c>
      <c r="D358" s="108" t="s">
        <v>137</v>
      </c>
      <c r="E358" s="108" t="s">
        <v>819</v>
      </c>
      <c r="F358" s="107"/>
      <c r="G358" s="106">
        <f>G359</f>
        <v>88000</v>
      </c>
      <c r="H358" s="106"/>
      <c r="I358" s="106"/>
      <c r="J358" s="100"/>
    </row>
    <row r="359" spans="1:10" ht="60" customHeight="1" outlineLevel="4" x14ac:dyDescent="0.25">
      <c r="A359" s="10" t="s">
        <v>42</v>
      </c>
      <c r="B359" s="107" t="s">
        <v>128</v>
      </c>
      <c r="C359" s="108" t="s">
        <v>110</v>
      </c>
      <c r="D359" s="108" t="s">
        <v>137</v>
      </c>
      <c r="E359" s="108" t="s">
        <v>819</v>
      </c>
      <c r="F359" s="107">
        <v>200</v>
      </c>
      <c r="G359" s="106">
        <f>G360</f>
        <v>88000</v>
      </c>
      <c r="H359" s="106"/>
      <c r="I359" s="106"/>
      <c r="J359" s="100"/>
    </row>
    <row r="360" spans="1:10" ht="56.25" customHeight="1" outlineLevel="4" x14ac:dyDescent="0.25">
      <c r="A360" s="109" t="s">
        <v>44</v>
      </c>
      <c r="B360" s="107" t="s">
        <v>128</v>
      </c>
      <c r="C360" s="108" t="s">
        <v>110</v>
      </c>
      <c r="D360" s="108" t="s">
        <v>137</v>
      </c>
      <c r="E360" s="108" t="s">
        <v>819</v>
      </c>
      <c r="F360" s="107">
        <v>240</v>
      </c>
      <c r="G360" s="106">
        <v>88000</v>
      </c>
      <c r="H360" s="106"/>
      <c r="I360" s="106"/>
      <c r="J360" s="100"/>
    </row>
    <row r="361" spans="1:10" outlineLevel="1" x14ac:dyDescent="0.25">
      <c r="A361" s="109" t="s">
        <v>170</v>
      </c>
      <c r="B361" s="107" t="s">
        <v>128</v>
      </c>
      <c r="C361" s="108" t="s">
        <v>153</v>
      </c>
      <c r="D361" s="108"/>
      <c r="E361" s="108"/>
      <c r="F361" s="107"/>
      <c r="G361" s="106">
        <f>G362+G404</f>
        <v>340000</v>
      </c>
      <c r="H361" s="106">
        <f t="shared" ref="H361:I361" si="179">H362+H404</f>
        <v>0</v>
      </c>
      <c r="I361" s="106">
        <f t="shared" si="179"/>
        <v>0</v>
      </c>
      <c r="J361" s="100"/>
    </row>
    <row r="362" spans="1:10" outlineLevel="2" x14ac:dyDescent="0.25">
      <c r="A362" s="109" t="s">
        <v>171</v>
      </c>
      <c r="B362" s="107" t="s">
        <v>128</v>
      </c>
      <c r="C362" s="108" t="s">
        <v>153</v>
      </c>
      <c r="D362" s="108" t="s">
        <v>31</v>
      </c>
      <c r="E362" s="108"/>
      <c r="F362" s="107"/>
      <c r="G362" s="106">
        <f>G363+G366+G369+G372+G377+G380+G383+G386+G389+G392+G398+G401+G395</f>
        <v>340000</v>
      </c>
      <c r="H362" s="106">
        <f t="shared" ref="H362:I362" si="180">H363+H366+H369+H372+H377+H380+H383+H386+H389+H392+H398+H401</f>
        <v>0</v>
      </c>
      <c r="I362" s="106">
        <f t="shared" si="180"/>
        <v>0</v>
      </c>
      <c r="J362" s="100"/>
    </row>
    <row r="363" spans="1:10" ht="31.5" hidden="1" outlineLevel="3" x14ac:dyDescent="0.25">
      <c r="A363" s="109" t="s">
        <v>645</v>
      </c>
      <c r="B363" s="107" t="s">
        <v>128</v>
      </c>
      <c r="C363" s="108" t="s">
        <v>153</v>
      </c>
      <c r="D363" s="108" t="s">
        <v>31</v>
      </c>
      <c r="E363" s="108" t="s">
        <v>655</v>
      </c>
      <c r="F363" s="107"/>
      <c r="G363" s="106">
        <f>G364</f>
        <v>0</v>
      </c>
      <c r="H363" s="106">
        <f t="shared" ref="H363:I363" si="181">H364</f>
        <v>0</v>
      </c>
      <c r="I363" s="106">
        <f t="shared" si="181"/>
        <v>0</v>
      </c>
      <c r="J363" s="100"/>
    </row>
    <row r="364" spans="1:10" ht="47.25" hidden="1" outlineLevel="3" x14ac:dyDescent="0.25">
      <c r="A364" s="10" t="s">
        <v>42</v>
      </c>
      <c r="B364" s="107" t="s">
        <v>128</v>
      </c>
      <c r="C364" s="108" t="s">
        <v>153</v>
      </c>
      <c r="D364" s="108" t="s">
        <v>31</v>
      </c>
      <c r="E364" s="108" t="s">
        <v>655</v>
      </c>
      <c r="F364" s="107">
        <v>200</v>
      </c>
      <c r="G364" s="106">
        <f>G365</f>
        <v>0</v>
      </c>
      <c r="H364" s="106">
        <f t="shared" ref="H364:I364" si="182">H365</f>
        <v>0</v>
      </c>
      <c r="I364" s="106">
        <f t="shared" si="182"/>
        <v>0</v>
      </c>
      <c r="J364" s="100"/>
    </row>
    <row r="365" spans="1:10" ht="47.25" hidden="1" outlineLevel="4" x14ac:dyDescent="0.25">
      <c r="A365" s="109" t="s">
        <v>44</v>
      </c>
      <c r="B365" s="107" t="s">
        <v>128</v>
      </c>
      <c r="C365" s="108" t="s">
        <v>153</v>
      </c>
      <c r="D365" s="108" t="s">
        <v>31</v>
      </c>
      <c r="E365" s="108" t="s">
        <v>655</v>
      </c>
      <c r="F365" s="107" t="s">
        <v>45</v>
      </c>
      <c r="G365" s="106"/>
      <c r="H365" s="106"/>
      <c r="I365" s="106"/>
      <c r="J365" s="100"/>
    </row>
    <row r="366" spans="1:10" ht="31.5" hidden="1" outlineLevel="3" collapsed="1" x14ac:dyDescent="0.25">
      <c r="A366" s="109" t="s">
        <v>654</v>
      </c>
      <c r="B366" s="107" t="s">
        <v>128</v>
      </c>
      <c r="C366" s="108" t="s">
        <v>153</v>
      </c>
      <c r="D366" s="108" t="s">
        <v>31</v>
      </c>
      <c r="E366" s="108" t="s">
        <v>653</v>
      </c>
      <c r="F366" s="107"/>
      <c r="G366" s="106">
        <f>G367</f>
        <v>0</v>
      </c>
      <c r="H366" s="106">
        <f t="shared" ref="H366:I366" si="183">H367</f>
        <v>0</v>
      </c>
      <c r="I366" s="106">
        <f t="shared" si="183"/>
        <v>0</v>
      </c>
      <c r="J366" s="100"/>
    </row>
    <row r="367" spans="1:10" ht="47.25" hidden="1" outlineLevel="3" x14ac:dyDescent="0.25">
      <c r="A367" s="10" t="s">
        <v>42</v>
      </c>
      <c r="B367" s="107" t="s">
        <v>128</v>
      </c>
      <c r="C367" s="108" t="s">
        <v>153</v>
      </c>
      <c r="D367" s="108" t="s">
        <v>31</v>
      </c>
      <c r="E367" s="108" t="s">
        <v>653</v>
      </c>
      <c r="F367" s="107">
        <v>200</v>
      </c>
      <c r="G367" s="106">
        <f>G368</f>
        <v>0</v>
      </c>
      <c r="H367" s="106">
        <f t="shared" ref="H367:I367" si="184">H368</f>
        <v>0</v>
      </c>
      <c r="I367" s="106">
        <f t="shared" si="184"/>
        <v>0</v>
      </c>
      <c r="J367" s="100"/>
    </row>
    <row r="368" spans="1:10" ht="47.25" hidden="1" outlineLevel="4" x14ac:dyDescent="0.25">
      <c r="A368" s="109" t="s">
        <v>44</v>
      </c>
      <c r="B368" s="107" t="s">
        <v>128</v>
      </c>
      <c r="C368" s="108" t="s">
        <v>153</v>
      </c>
      <c r="D368" s="108" t="s">
        <v>31</v>
      </c>
      <c r="E368" s="108" t="s">
        <v>653</v>
      </c>
      <c r="F368" s="107" t="s">
        <v>45</v>
      </c>
      <c r="G368" s="106"/>
      <c r="H368" s="106"/>
      <c r="I368" s="106"/>
      <c r="J368" s="100"/>
    </row>
    <row r="369" spans="1:10" ht="31.5" hidden="1" outlineLevel="3" collapsed="1" x14ac:dyDescent="0.25">
      <c r="A369" s="109" t="s">
        <v>645</v>
      </c>
      <c r="B369" s="107" t="s">
        <v>128</v>
      </c>
      <c r="C369" s="108" t="s">
        <v>153</v>
      </c>
      <c r="D369" s="108" t="s">
        <v>31</v>
      </c>
      <c r="E369" s="108" t="s">
        <v>652</v>
      </c>
      <c r="F369" s="107"/>
      <c r="G369" s="106">
        <f>G370</f>
        <v>0</v>
      </c>
      <c r="H369" s="106">
        <f t="shared" ref="H369:I369" si="185">H370</f>
        <v>0</v>
      </c>
      <c r="I369" s="106">
        <f t="shared" si="185"/>
        <v>0</v>
      </c>
      <c r="J369" s="100"/>
    </row>
    <row r="370" spans="1:10" ht="63" hidden="1" outlineLevel="3" x14ac:dyDescent="0.25">
      <c r="A370" s="10" t="s">
        <v>57</v>
      </c>
      <c r="B370" s="107" t="s">
        <v>128</v>
      </c>
      <c r="C370" s="108" t="s">
        <v>153</v>
      </c>
      <c r="D370" s="108" t="s">
        <v>31</v>
      </c>
      <c r="E370" s="108" t="s">
        <v>652</v>
      </c>
      <c r="F370" s="107">
        <v>600</v>
      </c>
      <c r="G370" s="106">
        <f>G371</f>
        <v>0</v>
      </c>
      <c r="H370" s="106">
        <f t="shared" ref="H370:I370" si="186">H371</f>
        <v>0</v>
      </c>
      <c r="I370" s="106">
        <f t="shared" si="186"/>
        <v>0</v>
      </c>
      <c r="J370" s="100"/>
    </row>
    <row r="371" spans="1:10" hidden="1" outlineLevel="4" x14ac:dyDescent="0.25">
      <c r="A371" s="109" t="s">
        <v>59</v>
      </c>
      <c r="B371" s="107" t="s">
        <v>128</v>
      </c>
      <c r="C371" s="108" t="s">
        <v>153</v>
      </c>
      <c r="D371" s="108" t="s">
        <v>31</v>
      </c>
      <c r="E371" s="108" t="s">
        <v>652</v>
      </c>
      <c r="F371" s="107" t="s">
        <v>60</v>
      </c>
      <c r="G371" s="106"/>
      <c r="H371" s="106"/>
      <c r="I371" s="106"/>
      <c r="J371" s="100"/>
    </row>
    <row r="372" spans="1:10" outlineLevel="3" collapsed="1" x14ac:dyDescent="0.25">
      <c r="A372" s="109" t="s">
        <v>172</v>
      </c>
      <c r="B372" s="107" t="s">
        <v>128</v>
      </c>
      <c r="C372" s="108" t="s">
        <v>153</v>
      </c>
      <c r="D372" s="108" t="s">
        <v>31</v>
      </c>
      <c r="E372" s="108" t="s">
        <v>651</v>
      </c>
      <c r="F372" s="107"/>
      <c r="G372" s="106">
        <f>G373+G376</f>
        <v>340000</v>
      </c>
      <c r="H372" s="106">
        <f t="shared" ref="H372:I372" si="187">H373+H376</f>
        <v>0</v>
      </c>
      <c r="I372" s="106">
        <f t="shared" si="187"/>
        <v>0</v>
      </c>
      <c r="J372" s="100"/>
    </row>
    <row r="373" spans="1:10" ht="31.5" hidden="1" outlineLevel="3" x14ac:dyDescent="0.25">
      <c r="A373" s="10" t="s">
        <v>93</v>
      </c>
      <c r="B373" s="107" t="s">
        <v>128</v>
      </c>
      <c r="C373" s="108" t="s">
        <v>153</v>
      </c>
      <c r="D373" s="108" t="s">
        <v>31</v>
      </c>
      <c r="E373" s="108" t="s">
        <v>651</v>
      </c>
      <c r="F373" s="107">
        <v>300</v>
      </c>
      <c r="G373" s="106">
        <f>G374</f>
        <v>0</v>
      </c>
      <c r="H373" s="106">
        <f t="shared" ref="H373:I373" si="188">H374</f>
        <v>0</v>
      </c>
      <c r="I373" s="106">
        <f t="shared" si="188"/>
        <v>0</v>
      </c>
      <c r="J373" s="100"/>
    </row>
    <row r="374" spans="1:10" ht="47.25" hidden="1" outlineLevel="3" x14ac:dyDescent="0.25">
      <c r="A374" s="10" t="s">
        <v>95</v>
      </c>
      <c r="B374" s="107" t="s">
        <v>128</v>
      </c>
      <c r="C374" s="108" t="s">
        <v>153</v>
      </c>
      <c r="D374" s="108" t="s">
        <v>31</v>
      </c>
      <c r="E374" s="108" t="s">
        <v>651</v>
      </c>
      <c r="F374" s="107">
        <v>320</v>
      </c>
      <c r="G374" s="106">
        <v>0</v>
      </c>
      <c r="H374" s="106"/>
      <c r="I374" s="106"/>
      <c r="J374" s="100"/>
    </row>
    <row r="375" spans="1:10" ht="63" outlineLevel="3" x14ac:dyDescent="0.25">
      <c r="A375" s="10" t="s">
        <v>57</v>
      </c>
      <c r="B375" s="107" t="s">
        <v>128</v>
      </c>
      <c r="C375" s="108" t="s">
        <v>153</v>
      </c>
      <c r="D375" s="108" t="s">
        <v>31</v>
      </c>
      <c r="E375" s="108" t="s">
        <v>651</v>
      </c>
      <c r="F375" s="107">
        <v>600</v>
      </c>
      <c r="G375" s="106">
        <f>G376</f>
        <v>340000</v>
      </c>
      <c r="H375" s="106">
        <f t="shared" ref="H375:I375" si="189">H376</f>
        <v>0</v>
      </c>
      <c r="I375" s="106">
        <f t="shared" si="189"/>
        <v>0</v>
      </c>
      <c r="J375" s="100"/>
    </row>
    <row r="376" spans="1:10" outlineLevel="4" x14ac:dyDescent="0.25">
      <c r="A376" s="109" t="s">
        <v>59</v>
      </c>
      <c r="B376" s="107" t="s">
        <v>128</v>
      </c>
      <c r="C376" s="108" t="s">
        <v>153</v>
      </c>
      <c r="D376" s="108" t="s">
        <v>31</v>
      </c>
      <c r="E376" s="108" t="s">
        <v>651</v>
      </c>
      <c r="F376" s="107" t="s">
        <v>60</v>
      </c>
      <c r="G376" s="106">
        <v>340000</v>
      </c>
      <c r="H376" s="106"/>
      <c r="I376" s="106"/>
      <c r="J376" s="100"/>
    </row>
    <row r="377" spans="1:10" hidden="1" outlineLevel="3" x14ac:dyDescent="0.25">
      <c r="A377" s="109" t="s">
        <v>173</v>
      </c>
      <c r="B377" s="107" t="s">
        <v>128</v>
      </c>
      <c r="C377" s="108" t="s">
        <v>153</v>
      </c>
      <c r="D377" s="108" t="s">
        <v>31</v>
      </c>
      <c r="E377" s="108" t="s">
        <v>650</v>
      </c>
      <c r="F377" s="107"/>
      <c r="G377" s="106">
        <f>G378</f>
        <v>0</v>
      </c>
      <c r="H377" s="106">
        <f t="shared" ref="H377:I377" si="190">H378</f>
        <v>0</v>
      </c>
      <c r="I377" s="106">
        <f t="shared" si="190"/>
        <v>0</v>
      </c>
      <c r="J377" s="100"/>
    </row>
    <row r="378" spans="1:10" ht="63" hidden="1" outlineLevel="3" x14ac:dyDescent="0.25">
      <c r="A378" s="10" t="s">
        <v>57</v>
      </c>
      <c r="B378" s="107" t="s">
        <v>128</v>
      </c>
      <c r="C378" s="108" t="s">
        <v>153</v>
      </c>
      <c r="D378" s="108" t="s">
        <v>31</v>
      </c>
      <c r="E378" s="108" t="s">
        <v>650</v>
      </c>
      <c r="F378" s="107">
        <v>600</v>
      </c>
      <c r="G378" s="106">
        <f>G379</f>
        <v>0</v>
      </c>
      <c r="H378" s="106">
        <f t="shared" ref="H378:I378" si="191">H379</f>
        <v>0</v>
      </c>
      <c r="I378" s="106">
        <f t="shared" si="191"/>
        <v>0</v>
      </c>
      <c r="J378" s="100"/>
    </row>
    <row r="379" spans="1:10" hidden="1" outlineLevel="4" x14ac:dyDescent="0.25">
      <c r="A379" s="109" t="s">
        <v>59</v>
      </c>
      <c r="B379" s="107" t="s">
        <v>128</v>
      </c>
      <c r="C379" s="108" t="s">
        <v>153</v>
      </c>
      <c r="D379" s="108" t="s">
        <v>31</v>
      </c>
      <c r="E379" s="108" t="s">
        <v>650</v>
      </c>
      <c r="F379" s="107" t="s">
        <v>60</v>
      </c>
      <c r="G379" s="106"/>
      <c r="H379" s="106"/>
      <c r="I379" s="106"/>
      <c r="J379" s="100"/>
    </row>
    <row r="380" spans="1:10" ht="31.5" hidden="1" outlineLevel="3" collapsed="1" x14ac:dyDescent="0.25">
      <c r="A380" s="109" t="s">
        <v>174</v>
      </c>
      <c r="B380" s="107" t="s">
        <v>128</v>
      </c>
      <c r="C380" s="108" t="s">
        <v>153</v>
      </c>
      <c r="D380" s="108" t="s">
        <v>31</v>
      </c>
      <c r="E380" s="108" t="s">
        <v>649</v>
      </c>
      <c r="F380" s="107"/>
      <c r="G380" s="106">
        <f>G381</f>
        <v>0</v>
      </c>
      <c r="H380" s="106">
        <f t="shared" ref="H380:I380" si="192">H381</f>
        <v>0</v>
      </c>
      <c r="I380" s="106">
        <f t="shared" si="192"/>
        <v>0</v>
      </c>
      <c r="J380" s="100"/>
    </row>
    <row r="381" spans="1:10" ht="63" hidden="1" outlineLevel="3" x14ac:dyDescent="0.25">
      <c r="A381" s="10" t="s">
        <v>57</v>
      </c>
      <c r="B381" s="107" t="s">
        <v>128</v>
      </c>
      <c r="C381" s="108" t="s">
        <v>153</v>
      </c>
      <c r="D381" s="108" t="s">
        <v>31</v>
      </c>
      <c r="E381" s="108" t="s">
        <v>649</v>
      </c>
      <c r="F381" s="107">
        <v>600</v>
      </c>
      <c r="G381" s="106">
        <f>G382</f>
        <v>0</v>
      </c>
      <c r="H381" s="106">
        <f t="shared" ref="H381:I381" si="193">H382</f>
        <v>0</v>
      </c>
      <c r="I381" s="106">
        <f t="shared" si="193"/>
        <v>0</v>
      </c>
      <c r="J381" s="100"/>
    </row>
    <row r="382" spans="1:10" hidden="1" outlineLevel="4" x14ac:dyDescent="0.25">
      <c r="A382" s="109" t="s">
        <v>59</v>
      </c>
      <c r="B382" s="107" t="s">
        <v>128</v>
      </c>
      <c r="C382" s="108" t="s">
        <v>153</v>
      </c>
      <c r="D382" s="108" t="s">
        <v>31</v>
      </c>
      <c r="E382" s="108" t="s">
        <v>649</v>
      </c>
      <c r="F382" s="107" t="s">
        <v>60</v>
      </c>
      <c r="G382" s="106"/>
      <c r="H382" s="106"/>
      <c r="I382" s="106"/>
      <c r="J382" s="100"/>
    </row>
    <row r="383" spans="1:10" ht="126" hidden="1" outlineLevel="3" collapsed="1" x14ac:dyDescent="0.25">
      <c r="A383" s="109" t="s">
        <v>175</v>
      </c>
      <c r="B383" s="107" t="s">
        <v>128</v>
      </c>
      <c r="C383" s="108" t="s">
        <v>153</v>
      </c>
      <c r="D383" s="108" t="s">
        <v>31</v>
      </c>
      <c r="E383" s="108" t="s">
        <v>648</v>
      </c>
      <c r="F383" s="107"/>
      <c r="G383" s="106">
        <f>G384</f>
        <v>0</v>
      </c>
      <c r="H383" s="106">
        <f t="shared" ref="H383:I383" si="194">H384</f>
        <v>0</v>
      </c>
      <c r="I383" s="106">
        <f t="shared" si="194"/>
        <v>0</v>
      </c>
      <c r="J383" s="100"/>
    </row>
    <row r="384" spans="1:10" ht="63" hidden="1" outlineLevel="3" x14ac:dyDescent="0.25">
      <c r="A384" s="10" t="s">
        <v>57</v>
      </c>
      <c r="B384" s="107" t="s">
        <v>128</v>
      </c>
      <c r="C384" s="108" t="s">
        <v>153</v>
      </c>
      <c r="D384" s="108" t="s">
        <v>31</v>
      </c>
      <c r="E384" s="108" t="s">
        <v>648</v>
      </c>
      <c r="F384" s="107">
        <v>600</v>
      </c>
      <c r="G384" s="106">
        <f>G385</f>
        <v>0</v>
      </c>
      <c r="H384" s="106">
        <f t="shared" ref="H384:I384" si="195">H385</f>
        <v>0</v>
      </c>
      <c r="I384" s="106">
        <f t="shared" si="195"/>
        <v>0</v>
      </c>
      <c r="J384" s="100"/>
    </row>
    <row r="385" spans="1:10" ht="27.75" hidden="1" customHeight="1" outlineLevel="4" x14ac:dyDescent="0.25">
      <c r="A385" s="109" t="s">
        <v>59</v>
      </c>
      <c r="B385" s="107" t="s">
        <v>128</v>
      </c>
      <c r="C385" s="108" t="s">
        <v>153</v>
      </c>
      <c r="D385" s="108" t="s">
        <v>31</v>
      </c>
      <c r="E385" s="108" t="s">
        <v>648</v>
      </c>
      <c r="F385" s="107" t="s">
        <v>60</v>
      </c>
      <c r="G385" s="106"/>
      <c r="H385" s="106"/>
      <c r="I385" s="106"/>
      <c r="J385" s="100"/>
    </row>
    <row r="386" spans="1:10" ht="157.5" hidden="1" outlineLevel="3" collapsed="1" x14ac:dyDescent="0.25">
      <c r="A386" s="109" t="s">
        <v>176</v>
      </c>
      <c r="B386" s="107" t="s">
        <v>128</v>
      </c>
      <c r="C386" s="108" t="s">
        <v>153</v>
      </c>
      <c r="D386" s="108" t="s">
        <v>31</v>
      </c>
      <c r="E386" s="108" t="s">
        <v>647</v>
      </c>
      <c r="F386" s="107"/>
      <c r="G386" s="106">
        <f>G387</f>
        <v>0</v>
      </c>
      <c r="H386" s="106">
        <f t="shared" ref="H386:I386" si="196">H387</f>
        <v>0</v>
      </c>
      <c r="I386" s="106">
        <f t="shared" si="196"/>
        <v>0</v>
      </c>
      <c r="J386" s="100"/>
    </row>
    <row r="387" spans="1:10" ht="63" hidden="1" outlineLevel="3" x14ac:dyDescent="0.25">
      <c r="A387" s="10" t="s">
        <v>57</v>
      </c>
      <c r="B387" s="107" t="s">
        <v>128</v>
      </c>
      <c r="C387" s="108" t="s">
        <v>153</v>
      </c>
      <c r="D387" s="108" t="s">
        <v>31</v>
      </c>
      <c r="E387" s="108" t="s">
        <v>647</v>
      </c>
      <c r="F387" s="107">
        <v>600</v>
      </c>
      <c r="G387" s="106">
        <f>G388</f>
        <v>0</v>
      </c>
      <c r="H387" s="106">
        <f t="shared" ref="H387:I387" si="197">H388</f>
        <v>0</v>
      </c>
      <c r="I387" s="106">
        <f t="shared" si="197"/>
        <v>0</v>
      </c>
      <c r="J387" s="100"/>
    </row>
    <row r="388" spans="1:10" hidden="1" outlineLevel="4" x14ac:dyDescent="0.25">
      <c r="A388" s="109" t="s">
        <v>59</v>
      </c>
      <c r="B388" s="107" t="s">
        <v>128</v>
      </c>
      <c r="C388" s="108" t="s">
        <v>153</v>
      </c>
      <c r="D388" s="108" t="s">
        <v>31</v>
      </c>
      <c r="E388" s="108" t="s">
        <v>647</v>
      </c>
      <c r="F388" s="107" t="s">
        <v>60</v>
      </c>
      <c r="G388" s="106"/>
      <c r="H388" s="106"/>
      <c r="I388" s="106"/>
      <c r="J388" s="100"/>
    </row>
    <row r="389" spans="1:10" ht="80.25" hidden="1" customHeight="1" outlineLevel="3" collapsed="1" x14ac:dyDescent="0.25">
      <c r="A389" s="109" t="s">
        <v>177</v>
      </c>
      <c r="B389" s="107" t="s">
        <v>128</v>
      </c>
      <c r="C389" s="108" t="s">
        <v>153</v>
      </c>
      <c r="D389" s="108" t="s">
        <v>31</v>
      </c>
      <c r="E389" s="108" t="s">
        <v>646</v>
      </c>
      <c r="F389" s="107"/>
      <c r="G389" s="106">
        <f>G390</f>
        <v>0</v>
      </c>
      <c r="H389" s="106">
        <f t="shared" ref="H389:I389" si="198">H390</f>
        <v>0</v>
      </c>
      <c r="I389" s="106">
        <f t="shared" si="198"/>
        <v>0</v>
      </c>
      <c r="J389" s="100"/>
    </row>
    <row r="390" spans="1:10" ht="60" hidden="1" customHeight="1" outlineLevel="3" x14ac:dyDescent="0.25">
      <c r="A390" s="10" t="s">
        <v>42</v>
      </c>
      <c r="B390" s="107" t="s">
        <v>128</v>
      </c>
      <c r="C390" s="108" t="s">
        <v>153</v>
      </c>
      <c r="D390" s="108" t="s">
        <v>31</v>
      </c>
      <c r="E390" s="108" t="s">
        <v>646</v>
      </c>
      <c r="F390" s="107">
        <v>200</v>
      </c>
      <c r="G390" s="106">
        <f>G391</f>
        <v>0</v>
      </c>
      <c r="H390" s="106">
        <f t="shared" ref="H390:I390" si="199">H391</f>
        <v>0</v>
      </c>
      <c r="I390" s="106">
        <f t="shared" si="199"/>
        <v>0</v>
      </c>
      <c r="J390" s="100"/>
    </row>
    <row r="391" spans="1:10" ht="53.25" hidden="1" customHeight="1" outlineLevel="4" x14ac:dyDescent="0.25">
      <c r="A391" s="109" t="s">
        <v>44</v>
      </c>
      <c r="B391" s="107" t="s">
        <v>128</v>
      </c>
      <c r="C391" s="108" t="s">
        <v>153</v>
      </c>
      <c r="D391" s="108" t="s">
        <v>31</v>
      </c>
      <c r="E391" s="108" t="s">
        <v>646</v>
      </c>
      <c r="F391" s="107" t="s">
        <v>45</v>
      </c>
      <c r="G391" s="106"/>
      <c r="H391" s="106"/>
      <c r="I391" s="106"/>
      <c r="J391" s="100"/>
    </row>
    <row r="392" spans="1:10" ht="31.5" hidden="1" outlineLevel="3" collapsed="1" x14ac:dyDescent="0.25">
      <c r="A392" s="109" t="s">
        <v>645</v>
      </c>
      <c r="B392" s="107" t="s">
        <v>128</v>
      </c>
      <c r="C392" s="108" t="s">
        <v>153</v>
      </c>
      <c r="D392" s="108" t="s">
        <v>31</v>
      </c>
      <c r="E392" s="108" t="s">
        <v>644</v>
      </c>
      <c r="F392" s="107"/>
      <c r="G392" s="106">
        <f>G393</f>
        <v>0</v>
      </c>
      <c r="H392" s="106">
        <f t="shared" ref="H392:I392" si="200">H393</f>
        <v>0</v>
      </c>
      <c r="I392" s="106">
        <f t="shared" si="200"/>
        <v>0</v>
      </c>
      <c r="J392" s="100"/>
    </row>
    <row r="393" spans="1:10" ht="63" hidden="1" outlineLevel="3" x14ac:dyDescent="0.25">
      <c r="A393" s="10" t="s">
        <v>57</v>
      </c>
      <c r="B393" s="107" t="s">
        <v>128</v>
      </c>
      <c r="C393" s="108" t="s">
        <v>153</v>
      </c>
      <c r="D393" s="108" t="s">
        <v>31</v>
      </c>
      <c r="E393" s="108" t="s">
        <v>644</v>
      </c>
      <c r="F393" s="107">
        <v>600</v>
      </c>
      <c r="G393" s="106">
        <f>G394</f>
        <v>0</v>
      </c>
      <c r="H393" s="106">
        <f t="shared" ref="H393:I393" si="201">H394</f>
        <v>0</v>
      </c>
      <c r="I393" s="106">
        <f t="shared" si="201"/>
        <v>0</v>
      </c>
      <c r="J393" s="100"/>
    </row>
    <row r="394" spans="1:10" ht="30.75" hidden="1" customHeight="1" outlineLevel="4" x14ac:dyDescent="0.25">
      <c r="A394" s="109" t="s">
        <v>59</v>
      </c>
      <c r="B394" s="107" t="s">
        <v>128</v>
      </c>
      <c r="C394" s="108" t="s">
        <v>153</v>
      </c>
      <c r="D394" s="108" t="s">
        <v>31</v>
      </c>
      <c r="E394" s="108" t="s">
        <v>644</v>
      </c>
      <c r="F394" s="107" t="s">
        <v>60</v>
      </c>
      <c r="G394" s="106"/>
      <c r="H394" s="106"/>
      <c r="I394" s="106"/>
      <c r="J394" s="100"/>
    </row>
    <row r="395" spans="1:10" ht="91.7" hidden="1" customHeight="1" outlineLevel="4" x14ac:dyDescent="0.25">
      <c r="A395" s="109" t="s">
        <v>178</v>
      </c>
      <c r="B395" s="107" t="s">
        <v>128</v>
      </c>
      <c r="C395" s="108" t="s">
        <v>153</v>
      </c>
      <c r="D395" s="108" t="s">
        <v>31</v>
      </c>
      <c r="E395" s="108" t="s">
        <v>745</v>
      </c>
      <c r="F395" s="107"/>
      <c r="G395" s="106">
        <f>G396</f>
        <v>0</v>
      </c>
      <c r="H395" s="106"/>
      <c r="I395" s="106"/>
      <c r="J395" s="100"/>
    </row>
    <row r="396" spans="1:10" ht="63" hidden="1" outlineLevel="4" x14ac:dyDescent="0.25">
      <c r="A396" s="10" t="s">
        <v>57</v>
      </c>
      <c r="B396" s="107" t="s">
        <v>128</v>
      </c>
      <c r="C396" s="108" t="s">
        <v>153</v>
      </c>
      <c r="D396" s="108" t="s">
        <v>31</v>
      </c>
      <c r="E396" s="108" t="s">
        <v>745</v>
      </c>
      <c r="F396" s="107">
        <v>600</v>
      </c>
      <c r="G396" s="106">
        <f>G397</f>
        <v>0</v>
      </c>
      <c r="H396" s="106"/>
      <c r="I396" s="106"/>
      <c r="J396" s="100"/>
    </row>
    <row r="397" spans="1:10" hidden="1" outlineLevel="4" x14ac:dyDescent="0.25">
      <c r="A397" s="109" t="s">
        <v>59</v>
      </c>
      <c r="B397" s="107" t="s">
        <v>128</v>
      </c>
      <c r="C397" s="108" t="s">
        <v>153</v>
      </c>
      <c r="D397" s="108" t="s">
        <v>31</v>
      </c>
      <c r="E397" s="108" t="s">
        <v>745</v>
      </c>
      <c r="F397" s="107">
        <v>610</v>
      </c>
      <c r="G397" s="106"/>
      <c r="H397" s="106"/>
      <c r="I397" s="106"/>
      <c r="J397" s="100"/>
    </row>
    <row r="398" spans="1:10" ht="31.5" hidden="1" outlineLevel="3" collapsed="1" x14ac:dyDescent="0.25">
      <c r="A398" s="109" t="s">
        <v>179</v>
      </c>
      <c r="B398" s="107" t="s">
        <v>128</v>
      </c>
      <c r="C398" s="108" t="s">
        <v>153</v>
      </c>
      <c r="D398" s="108" t="s">
        <v>31</v>
      </c>
      <c r="E398" s="108" t="s">
        <v>643</v>
      </c>
      <c r="F398" s="107"/>
      <c r="G398" s="106">
        <f>G399</f>
        <v>0</v>
      </c>
      <c r="H398" s="106">
        <f t="shared" ref="H398:I398" si="202">H399</f>
        <v>0</v>
      </c>
      <c r="I398" s="106">
        <f t="shared" si="202"/>
        <v>0</v>
      </c>
      <c r="J398" s="100"/>
    </row>
    <row r="399" spans="1:10" ht="47.25" hidden="1" outlineLevel="3" x14ac:dyDescent="0.25">
      <c r="A399" s="10" t="s">
        <v>42</v>
      </c>
      <c r="B399" s="107" t="s">
        <v>128</v>
      </c>
      <c r="C399" s="108" t="s">
        <v>153</v>
      </c>
      <c r="D399" s="108" t="s">
        <v>31</v>
      </c>
      <c r="E399" s="108" t="s">
        <v>643</v>
      </c>
      <c r="F399" s="107">
        <v>200</v>
      </c>
      <c r="G399" s="106">
        <f>G400</f>
        <v>0</v>
      </c>
      <c r="H399" s="106">
        <f t="shared" ref="H399:I399" si="203">H400</f>
        <v>0</v>
      </c>
      <c r="I399" s="106">
        <f t="shared" si="203"/>
        <v>0</v>
      </c>
      <c r="J399" s="100"/>
    </row>
    <row r="400" spans="1:10" ht="47.25" hidden="1" outlineLevel="4" x14ac:dyDescent="0.25">
      <c r="A400" s="109" t="s">
        <v>44</v>
      </c>
      <c r="B400" s="107" t="s">
        <v>128</v>
      </c>
      <c r="C400" s="108" t="s">
        <v>153</v>
      </c>
      <c r="D400" s="108" t="s">
        <v>31</v>
      </c>
      <c r="E400" s="108" t="s">
        <v>643</v>
      </c>
      <c r="F400" s="107" t="s">
        <v>45</v>
      </c>
      <c r="G400" s="106"/>
      <c r="H400" s="106"/>
      <c r="I400" s="106"/>
      <c r="J400" s="100"/>
    </row>
    <row r="401" spans="1:10" hidden="1" outlineLevel="3" collapsed="1" x14ac:dyDescent="0.25">
      <c r="A401" s="109" t="s">
        <v>180</v>
      </c>
      <c r="B401" s="107" t="s">
        <v>128</v>
      </c>
      <c r="C401" s="108" t="s">
        <v>153</v>
      </c>
      <c r="D401" s="108" t="s">
        <v>31</v>
      </c>
      <c r="E401" s="108" t="s">
        <v>642</v>
      </c>
      <c r="F401" s="107"/>
      <c r="G401" s="106">
        <f>G402</f>
        <v>0</v>
      </c>
      <c r="H401" s="106">
        <f t="shared" ref="H401:I401" si="204">H402</f>
        <v>0</v>
      </c>
      <c r="I401" s="106">
        <f t="shared" si="204"/>
        <v>0</v>
      </c>
      <c r="J401" s="100"/>
    </row>
    <row r="402" spans="1:10" ht="47.25" hidden="1" outlineLevel="3" x14ac:dyDescent="0.25">
      <c r="A402" s="10" t="s">
        <v>42</v>
      </c>
      <c r="B402" s="107" t="s">
        <v>128</v>
      </c>
      <c r="C402" s="108" t="s">
        <v>153</v>
      </c>
      <c r="D402" s="108" t="s">
        <v>31</v>
      </c>
      <c r="E402" s="108" t="s">
        <v>642</v>
      </c>
      <c r="F402" s="107">
        <v>200</v>
      </c>
      <c r="G402" s="106">
        <f>G403</f>
        <v>0</v>
      </c>
      <c r="H402" s="106">
        <f t="shared" ref="H402:I402" si="205">H403</f>
        <v>0</v>
      </c>
      <c r="I402" s="106">
        <f t="shared" si="205"/>
        <v>0</v>
      </c>
      <c r="J402" s="100"/>
    </row>
    <row r="403" spans="1:10" ht="47.25" hidden="1" outlineLevel="4" x14ac:dyDescent="0.25">
      <c r="A403" s="109" t="s">
        <v>44</v>
      </c>
      <c r="B403" s="107" t="s">
        <v>128</v>
      </c>
      <c r="C403" s="108" t="s">
        <v>153</v>
      </c>
      <c r="D403" s="108" t="s">
        <v>31</v>
      </c>
      <c r="E403" s="108" t="s">
        <v>642</v>
      </c>
      <c r="F403" s="107" t="s">
        <v>45</v>
      </c>
      <c r="G403" s="106"/>
      <c r="H403" s="106"/>
      <c r="I403" s="106"/>
      <c r="J403" s="100"/>
    </row>
    <row r="404" spans="1:10" ht="31.5" hidden="1" outlineLevel="2" x14ac:dyDescent="0.25">
      <c r="A404" s="109" t="s">
        <v>181</v>
      </c>
      <c r="B404" s="107" t="s">
        <v>128</v>
      </c>
      <c r="C404" s="108" t="s">
        <v>153</v>
      </c>
      <c r="D404" s="108" t="s">
        <v>91</v>
      </c>
      <c r="E404" s="108"/>
      <c r="F404" s="107"/>
      <c r="G404" s="106">
        <f>G405</f>
        <v>0</v>
      </c>
      <c r="H404" s="106">
        <f t="shared" ref="H404:I404" si="206">H405</f>
        <v>0</v>
      </c>
      <c r="I404" s="106">
        <f t="shared" si="206"/>
        <v>0</v>
      </c>
      <c r="J404" s="100"/>
    </row>
    <row r="405" spans="1:10" ht="141.75" hidden="1" outlineLevel="3" x14ac:dyDescent="0.25">
      <c r="A405" s="109" t="s">
        <v>182</v>
      </c>
      <c r="B405" s="107" t="s">
        <v>128</v>
      </c>
      <c r="C405" s="108" t="s">
        <v>153</v>
      </c>
      <c r="D405" s="108" t="s">
        <v>91</v>
      </c>
      <c r="E405" s="108" t="s">
        <v>641</v>
      </c>
      <c r="F405" s="107"/>
      <c r="G405" s="106">
        <f>G406</f>
        <v>0</v>
      </c>
      <c r="H405" s="106">
        <f t="shared" ref="H405:I405" si="207">H406</f>
        <v>0</v>
      </c>
      <c r="I405" s="106">
        <f t="shared" si="207"/>
        <v>0</v>
      </c>
      <c r="J405" s="100"/>
    </row>
    <row r="406" spans="1:10" ht="63" hidden="1" outlineLevel="3" x14ac:dyDescent="0.25">
      <c r="A406" s="10" t="s">
        <v>57</v>
      </c>
      <c r="B406" s="107" t="s">
        <v>128</v>
      </c>
      <c r="C406" s="108" t="s">
        <v>153</v>
      </c>
      <c r="D406" s="108" t="s">
        <v>91</v>
      </c>
      <c r="E406" s="108" t="s">
        <v>641</v>
      </c>
      <c r="F406" s="107">
        <v>600</v>
      </c>
      <c r="G406" s="106">
        <f>G407</f>
        <v>0</v>
      </c>
      <c r="H406" s="106">
        <f t="shared" ref="H406:I406" si="208">H407</f>
        <v>0</v>
      </c>
      <c r="I406" s="106">
        <f t="shared" si="208"/>
        <v>0</v>
      </c>
      <c r="J406" s="100"/>
    </row>
    <row r="407" spans="1:10" hidden="1" outlineLevel="4" x14ac:dyDescent="0.25">
      <c r="A407" s="109" t="s">
        <v>59</v>
      </c>
      <c r="B407" s="107" t="s">
        <v>128</v>
      </c>
      <c r="C407" s="108" t="s">
        <v>153</v>
      </c>
      <c r="D407" s="108" t="s">
        <v>91</v>
      </c>
      <c r="E407" s="108" t="s">
        <v>641</v>
      </c>
      <c r="F407" s="107" t="s">
        <v>60</v>
      </c>
      <c r="G407" s="106"/>
      <c r="H407" s="106"/>
      <c r="I407" s="106"/>
      <c r="J407" s="100"/>
    </row>
    <row r="408" spans="1:10" outlineLevel="1" x14ac:dyDescent="0.25">
      <c r="A408" s="109" t="s">
        <v>88</v>
      </c>
      <c r="B408" s="107" t="s">
        <v>128</v>
      </c>
      <c r="C408" s="108" t="s">
        <v>89</v>
      </c>
      <c r="D408" s="108"/>
      <c r="E408" s="108"/>
      <c r="F408" s="107"/>
      <c r="G408" s="106">
        <f>G409+G413+G420+G434</f>
        <v>1415640</v>
      </c>
      <c r="H408" s="106">
        <f t="shared" ref="H408:I408" si="209">H409+H413+H420+H434</f>
        <v>-1044360</v>
      </c>
      <c r="I408" s="106">
        <f t="shared" si="209"/>
        <v>-1044360</v>
      </c>
      <c r="J408" s="100"/>
    </row>
    <row r="409" spans="1:10" hidden="1" outlineLevel="2" x14ac:dyDescent="0.25">
      <c r="A409" s="109" t="s">
        <v>183</v>
      </c>
      <c r="B409" s="107" t="s">
        <v>128</v>
      </c>
      <c r="C409" s="108" t="s">
        <v>89</v>
      </c>
      <c r="D409" s="108" t="s">
        <v>31</v>
      </c>
      <c r="E409" s="108"/>
      <c r="F409" s="107"/>
      <c r="G409" s="106">
        <f>G410</f>
        <v>0</v>
      </c>
      <c r="H409" s="106">
        <f t="shared" ref="H409:I409" si="210">H410</f>
        <v>0</v>
      </c>
      <c r="I409" s="106">
        <f t="shared" si="210"/>
        <v>0</v>
      </c>
      <c r="J409" s="100"/>
    </row>
    <row r="410" spans="1:10" ht="31.5" hidden="1" outlineLevel="3" x14ac:dyDescent="0.25">
      <c r="A410" s="109" t="s">
        <v>184</v>
      </c>
      <c r="B410" s="107" t="s">
        <v>128</v>
      </c>
      <c r="C410" s="108" t="s">
        <v>89</v>
      </c>
      <c r="D410" s="108" t="s">
        <v>31</v>
      </c>
      <c r="E410" s="108" t="s">
        <v>640</v>
      </c>
      <c r="F410" s="107"/>
      <c r="G410" s="106">
        <f>G411</f>
        <v>0</v>
      </c>
      <c r="H410" s="106">
        <f t="shared" ref="H410:I410" si="211">H411</f>
        <v>0</v>
      </c>
      <c r="I410" s="106">
        <f t="shared" si="211"/>
        <v>0</v>
      </c>
      <c r="J410" s="100"/>
    </row>
    <row r="411" spans="1:10" ht="31.5" hidden="1" outlineLevel="3" x14ac:dyDescent="0.25">
      <c r="A411" s="10" t="s">
        <v>93</v>
      </c>
      <c r="B411" s="107" t="s">
        <v>128</v>
      </c>
      <c r="C411" s="108" t="s">
        <v>89</v>
      </c>
      <c r="D411" s="108" t="s">
        <v>31</v>
      </c>
      <c r="E411" s="108" t="s">
        <v>640</v>
      </c>
      <c r="F411" s="107">
        <v>300</v>
      </c>
      <c r="G411" s="106">
        <f>G412</f>
        <v>0</v>
      </c>
      <c r="H411" s="106">
        <f t="shared" ref="H411:I411" si="212">H412</f>
        <v>0</v>
      </c>
      <c r="I411" s="106">
        <f t="shared" si="212"/>
        <v>0</v>
      </c>
      <c r="J411" s="100"/>
    </row>
    <row r="412" spans="1:10" ht="47.25" hidden="1" outlineLevel="4" x14ac:dyDescent="0.25">
      <c r="A412" s="109" t="s">
        <v>95</v>
      </c>
      <c r="B412" s="107" t="s">
        <v>128</v>
      </c>
      <c r="C412" s="108" t="s">
        <v>89</v>
      </c>
      <c r="D412" s="108" t="s">
        <v>31</v>
      </c>
      <c r="E412" s="108" t="s">
        <v>640</v>
      </c>
      <c r="F412" s="107" t="s">
        <v>96</v>
      </c>
      <c r="G412" s="106"/>
      <c r="H412" s="106"/>
      <c r="I412" s="106"/>
      <c r="J412" s="100"/>
    </row>
    <row r="413" spans="1:10" hidden="1" outlineLevel="2" collapsed="1" x14ac:dyDescent="0.25">
      <c r="A413" s="109" t="s">
        <v>185</v>
      </c>
      <c r="B413" s="107" t="s">
        <v>128</v>
      </c>
      <c r="C413" s="108" t="s">
        <v>89</v>
      </c>
      <c r="D413" s="108" t="s">
        <v>40</v>
      </c>
      <c r="E413" s="108"/>
      <c r="F413" s="107"/>
      <c r="G413" s="106">
        <f>G414+G417</f>
        <v>0</v>
      </c>
      <c r="H413" s="106">
        <f t="shared" ref="H413:I413" si="213">H414+H417</f>
        <v>0</v>
      </c>
      <c r="I413" s="106">
        <f t="shared" si="213"/>
        <v>0</v>
      </c>
      <c r="J413" s="100"/>
    </row>
    <row r="414" spans="1:10" ht="63" hidden="1" outlineLevel="3" x14ac:dyDescent="0.25">
      <c r="A414" s="109" t="s">
        <v>186</v>
      </c>
      <c r="B414" s="107" t="s">
        <v>128</v>
      </c>
      <c r="C414" s="108" t="s">
        <v>89</v>
      </c>
      <c r="D414" s="108" t="s">
        <v>40</v>
      </c>
      <c r="E414" s="108" t="s">
        <v>639</v>
      </c>
      <c r="F414" s="107"/>
      <c r="G414" s="106">
        <f>G415</f>
        <v>0</v>
      </c>
      <c r="H414" s="106">
        <f t="shared" ref="H414:I414" si="214">H415</f>
        <v>0</v>
      </c>
      <c r="I414" s="106">
        <f t="shared" si="214"/>
        <v>0</v>
      </c>
      <c r="J414" s="100"/>
    </row>
    <row r="415" spans="1:10" ht="31.5" hidden="1" outlineLevel="3" x14ac:dyDescent="0.25">
      <c r="A415" s="10" t="s">
        <v>93</v>
      </c>
      <c r="B415" s="107" t="s">
        <v>128</v>
      </c>
      <c r="C415" s="108" t="s">
        <v>89</v>
      </c>
      <c r="D415" s="108" t="s">
        <v>40</v>
      </c>
      <c r="E415" s="108" t="s">
        <v>639</v>
      </c>
      <c r="F415" s="107">
        <v>300</v>
      </c>
      <c r="G415" s="106">
        <f>G416</f>
        <v>0</v>
      </c>
      <c r="H415" s="106">
        <f t="shared" ref="H415:I415" si="215">H416</f>
        <v>0</v>
      </c>
      <c r="I415" s="106">
        <f t="shared" si="215"/>
        <v>0</v>
      </c>
      <c r="J415" s="100"/>
    </row>
    <row r="416" spans="1:10" ht="47.25" hidden="1" outlineLevel="4" x14ac:dyDescent="0.25">
      <c r="A416" s="109" t="s">
        <v>95</v>
      </c>
      <c r="B416" s="107" t="s">
        <v>128</v>
      </c>
      <c r="C416" s="108" t="s">
        <v>89</v>
      </c>
      <c r="D416" s="108" t="s">
        <v>40</v>
      </c>
      <c r="E416" s="108" t="s">
        <v>639</v>
      </c>
      <c r="F416" s="107" t="s">
        <v>96</v>
      </c>
      <c r="G416" s="106"/>
      <c r="H416" s="106"/>
      <c r="I416" s="106"/>
      <c r="J416" s="100"/>
    </row>
    <row r="417" spans="1:10" ht="47.25" hidden="1" outlineLevel="3" x14ac:dyDescent="0.25">
      <c r="A417" s="109" t="s">
        <v>187</v>
      </c>
      <c r="B417" s="107" t="s">
        <v>128</v>
      </c>
      <c r="C417" s="108" t="s">
        <v>89</v>
      </c>
      <c r="D417" s="108" t="s">
        <v>40</v>
      </c>
      <c r="E417" s="108" t="s">
        <v>638</v>
      </c>
      <c r="F417" s="107"/>
      <c r="G417" s="106">
        <f>G418</f>
        <v>0</v>
      </c>
      <c r="H417" s="106">
        <f t="shared" ref="H417:I417" si="216">H418</f>
        <v>0</v>
      </c>
      <c r="I417" s="106">
        <f t="shared" si="216"/>
        <v>0</v>
      </c>
      <c r="J417" s="100"/>
    </row>
    <row r="418" spans="1:10" ht="63" hidden="1" outlineLevel="3" x14ac:dyDescent="0.25">
      <c r="A418" s="10" t="s">
        <v>57</v>
      </c>
      <c r="B418" s="107" t="s">
        <v>128</v>
      </c>
      <c r="C418" s="108" t="s">
        <v>89</v>
      </c>
      <c r="D418" s="108" t="s">
        <v>40</v>
      </c>
      <c r="E418" s="108" t="s">
        <v>638</v>
      </c>
      <c r="F418" s="107">
        <v>600</v>
      </c>
      <c r="G418" s="106">
        <f>G419</f>
        <v>0</v>
      </c>
      <c r="H418" s="106">
        <f t="shared" ref="H418:I418" si="217">H419</f>
        <v>0</v>
      </c>
      <c r="I418" s="106">
        <f t="shared" si="217"/>
        <v>0</v>
      </c>
      <c r="J418" s="100"/>
    </row>
    <row r="419" spans="1:10" ht="94.5" hidden="1" outlineLevel="4" x14ac:dyDescent="0.25">
      <c r="A419" s="109" t="s">
        <v>188</v>
      </c>
      <c r="B419" s="107" t="s">
        <v>128</v>
      </c>
      <c r="C419" s="108" t="s">
        <v>89</v>
      </c>
      <c r="D419" s="108" t="s">
        <v>40</v>
      </c>
      <c r="E419" s="108" t="s">
        <v>638</v>
      </c>
      <c r="F419" s="107" t="s">
        <v>189</v>
      </c>
      <c r="G419" s="106"/>
      <c r="H419" s="106"/>
      <c r="I419" s="106"/>
      <c r="J419" s="100"/>
    </row>
    <row r="420" spans="1:10" hidden="1" outlineLevel="2" collapsed="1" x14ac:dyDescent="0.25">
      <c r="A420" s="109" t="s">
        <v>90</v>
      </c>
      <c r="B420" s="107" t="s">
        <v>128</v>
      </c>
      <c r="C420" s="108" t="s">
        <v>89</v>
      </c>
      <c r="D420" s="108" t="s">
        <v>91</v>
      </c>
      <c r="E420" s="108"/>
      <c r="F420" s="107"/>
      <c r="G420" s="106">
        <f>G421+G425+G428+G431</f>
        <v>0</v>
      </c>
      <c r="H420" s="106">
        <f t="shared" ref="H420:I420" si="218">-H421+H425+H428</f>
        <v>0</v>
      </c>
      <c r="I420" s="106">
        <f t="shared" si="218"/>
        <v>0</v>
      </c>
      <c r="J420" s="100"/>
    </row>
    <row r="421" spans="1:10" ht="144.75" hidden="1" customHeight="1" outlineLevel="3" x14ac:dyDescent="0.25">
      <c r="A421" s="109" t="s">
        <v>633</v>
      </c>
      <c r="B421" s="107" t="s">
        <v>128</v>
      </c>
      <c r="C421" s="108" t="s">
        <v>89</v>
      </c>
      <c r="D421" s="108" t="s">
        <v>91</v>
      </c>
      <c r="E421" s="108" t="s">
        <v>637</v>
      </c>
      <c r="F421" s="107"/>
      <c r="G421" s="106">
        <f>G422</f>
        <v>0</v>
      </c>
      <c r="H421" s="106">
        <f t="shared" ref="H421:I421" si="219">H422</f>
        <v>0</v>
      </c>
      <c r="I421" s="106">
        <f t="shared" si="219"/>
        <v>0</v>
      </c>
      <c r="J421" s="100"/>
    </row>
    <row r="422" spans="1:10" ht="42" hidden="1" customHeight="1" outlineLevel="3" x14ac:dyDescent="0.25">
      <c r="A422" s="10" t="s">
        <v>93</v>
      </c>
      <c r="B422" s="107" t="s">
        <v>128</v>
      </c>
      <c r="C422" s="108" t="s">
        <v>89</v>
      </c>
      <c r="D422" s="108" t="s">
        <v>91</v>
      </c>
      <c r="E422" s="108" t="s">
        <v>637</v>
      </c>
      <c r="F422" s="107">
        <v>300</v>
      </c>
      <c r="G422" s="106">
        <f>G423+G424</f>
        <v>0</v>
      </c>
      <c r="H422" s="106">
        <f t="shared" ref="H422:I422" si="220">H423+H424</f>
        <v>0</v>
      </c>
      <c r="I422" s="106">
        <f t="shared" si="220"/>
        <v>0</v>
      </c>
      <c r="J422" s="100"/>
    </row>
    <row r="423" spans="1:10" ht="31.5" hidden="1" outlineLevel="4" x14ac:dyDescent="0.25">
      <c r="A423" s="109" t="s">
        <v>191</v>
      </c>
      <c r="B423" s="107" t="s">
        <v>128</v>
      </c>
      <c r="C423" s="108" t="s">
        <v>89</v>
      </c>
      <c r="D423" s="108" t="s">
        <v>91</v>
      </c>
      <c r="E423" s="108" t="s">
        <v>637</v>
      </c>
      <c r="F423" s="107" t="s">
        <v>192</v>
      </c>
      <c r="G423" s="106"/>
      <c r="H423" s="106"/>
      <c r="I423" s="106"/>
      <c r="J423" s="100"/>
    </row>
    <row r="424" spans="1:10" ht="47.25" hidden="1" outlineLevel="4" x14ac:dyDescent="0.25">
      <c r="A424" s="109" t="s">
        <v>95</v>
      </c>
      <c r="B424" s="107" t="s">
        <v>128</v>
      </c>
      <c r="C424" s="108" t="s">
        <v>89</v>
      </c>
      <c r="D424" s="108" t="s">
        <v>91</v>
      </c>
      <c r="E424" s="108" t="s">
        <v>637</v>
      </c>
      <c r="F424" s="107" t="s">
        <v>96</v>
      </c>
      <c r="G424" s="106"/>
      <c r="H424" s="106"/>
      <c r="I424" s="106"/>
      <c r="J424" s="100"/>
    </row>
    <row r="425" spans="1:10" ht="31.5" hidden="1" outlineLevel="3" x14ac:dyDescent="0.25">
      <c r="A425" s="109" t="s">
        <v>193</v>
      </c>
      <c r="B425" s="107" t="s">
        <v>128</v>
      </c>
      <c r="C425" s="108" t="s">
        <v>89</v>
      </c>
      <c r="D425" s="108" t="s">
        <v>91</v>
      </c>
      <c r="E425" s="108" t="s">
        <v>636</v>
      </c>
      <c r="F425" s="107"/>
      <c r="G425" s="106">
        <f>G426</f>
        <v>0</v>
      </c>
      <c r="H425" s="106">
        <f t="shared" ref="H425:I425" si="221">H426</f>
        <v>0</v>
      </c>
      <c r="I425" s="106">
        <f t="shared" si="221"/>
        <v>0</v>
      </c>
      <c r="J425" s="100"/>
    </row>
    <row r="426" spans="1:10" ht="31.5" hidden="1" outlineLevel="3" x14ac:dyDescent="0.25">
      <c r="A426" s="10" t="s">
        <v>93</v>
      </c>
      <c r="B426" s="107" t="s">
        <v>128</v>
      </c>
      <c r="C426" s="108" t="s">
        <v>89</v>
      </c>
      <c r="D426" s="108" t="s">
        <v>91</v>
      </c>
      <c r="E426" s="108" t="s">
        <v>636</v>
      </c>
      <c r="F426" s="107">
        <v>300</v>
      </c>
      <c r="G426" s="106">
        <f>G427</f>
        <v>0</v>
      </c>
      <c r="H426" s="106">
        <f t="shared" ref="H426:I426" si="222">H427</f>
        <v>0</v>
      </c>
      <c r="I426" s="106">
        <f t="shared" si="222"/>
        <v>0</v>
      </c>
      <c r="J426" s="100"/>
    </row>
    <row r="427" spans="1:10" ht="47.25" hidden="1" outlineLevel="4" x14ac:dyDescent="0.25">
      <c r="A427" s="109" t="s">
        <v>95</v>
      </c>
      <c r="B427" s="107" t="s">
        <v>128</v>
      </c>
      <c r="C427" s="108" t="s">
        <v>89</v>
      </c>
      <c r="D427" s="108" t="s">
        <v>91</v>
      </c>
      <c r="E427" s="108" t="s">
        <v>636</v>
      </c>
      <c r="F427" s="107" t="s">
        <v>96</v>
      </c>
      <c r="G427" s="106"/>
      <c r="H427" s="106"/>
      <c r="I427" s="106"/>
      <c r="J427" s="100"/>
    </row>
    <row r="428" spans="1:10" ht="94.5" hidden="1" outlineLevel="3" x14ac:dyDescent="0.25">
      <c r="A428" s="109" t="s">
        <v>635</v>
      </c>
      <c r="B428" s="107" t="s">
        <v>128</v>
      </c>
      <c r="C428" s="108" t="s">
        <v>89</v>
      </c>
      <c r="D428" s="108" t="s">
        <v>91</v>
      </c>
      <c r="E428" s="108" t="s">
        <v>634</v>
      </c>
      <c r="F428" s="107"/>
      <c r="G428" s="106">
        <f>G429</f>
        <v>0</v>
      </c>
      <c r="H428" s="106">
        <f t="shared" ref="H428:I428" si="223">H429</f>
        <v>0</v>
      </c>
      <c r="I428" s="106">
        <f t="shared" si="223"/>
        <v>0</v>
      </c>
      <c r="J428" s="100"/>
    </row>
    <row r="429" spans="1:10" ht="47.25" hidden="1" outlineLevel="3" x14ac:dyDescent="0.25">
      <c r="A429" s="109" t="s">
        <v>195</v>
      </c>
      <c r="B429" s="107" t="s">
        <v>128</v>
      </c>
      <c r="C429" s="108" t="s">
        <v>89</v>
      </c>
      <c r="D429" s="108" t="s">
        <v>91</v>
      </c>
      <c r="E429" s="108" t="s">
        <v>634</v>
      </c>
      <c r="F429" s="107">
        <v>400</v>
      </c>
      <c r="G429" s="106">
        <f>G430</f>
        <v>0</v>
      </c>
      <c r="H429" s="106">
        <f t="shared" ref="H429:I429" si="224">H430</f>
        <v>0</v>
      </c>
      <c r="I429" s="106">
        <f t="shared" si="224"/>
        <v>0</v>
      </c>
      <c r="J429" s="100"/>
    </row>
    <row r="430" spans="1:10" ht="25.5" hidden="1" customHeight="1" outlineLevel="4" x14ac:dyDescent="0.25">
      <c r="A430" s="109" t="s">
        <v>197</v>
      </c>
      <c r="B430" s="107" t="s">
        <v>128</v>
      </c>
      <c r="C430" s="108" t="s">
        <v>89</v>
      </c>
      <c r="D430" s="108" t="s">
        <v>91</v>
      </c>
      <c r="E430" s="108" t="s">
        <v>634</v>
      </c>
      <c r="F430" s="107" t="s">
        <v>198</v>
      </c>
      <c r="G430" s="106"/>
      <c r="H430" s="106"/>
      <c r="I430" s="106"/>
      <c r="J430" s="100"/>
    </row>
    <row r="431" spans="1:10" ht="27.2" hidden="1" customHeight="1" outlineLevel="4" x14ac:dyDescent="0.25">
      <c r="A431" s="109" t="s">
        <v>113</v>
      </c>
      <c r="B431" s="107" t="s">
        <v>128</v>
      </c>
      <c r="C431" s="108" t="s">
        <v>89</v>
      </c>
      <c r="D431" s="108" t="s">
        <v>91</v>
      </c>
      <c r="E431" s="108" t="s">
        <v>628</v>
      </c>
      <c r="F431" s="107"/>
      <c r="G431" s="106">
        <f>G432</f>
        <v>0</v>
      </c>
      <c r="H431" s="106"/>
      <c r="I431" s="106"/>
      <c r="J431" s="100"/>
    </row>
    <row r="432" spans="1:10" ht="25.5" hidden="1" customHeight="1" outlineLevel="4" x14ac:dyDescent="0.25">
      <c r="A432" s="10" t="s">
        <v>47</v>
      </c>
      <c r="B432" s="107" t="s">
        <v>128</v>
      </c>
      <c r="C432" s="108" t="s">
        <v>89</v>
      </c>
      <c r="D432" s="108" t="s">
        <v>91</v>
      </c>
      <c r="E432" s="108" t="s">
        <v>628</v>
      </c>
      <c r="F432" s="107">
        <v>800</v>
      </c>
      <c r="G432" s="106">
        <f>G433</f>
        <v>0</v>
      </c>
      <c r="H432" s="106"/>
      <c r="I432" s="106"/>
      <c r="J432" s="100"/>
    </row>
    <row r="433" spans="1:10" ht="21" hidden="1" customHeight="1" outlineLevel="4" x14ac:dyDescent="0.25">
      <c r="A433" s="109" t="s">
        <v>49</v>
      </c>
      <c r="B433" s="107" t="s">
        <v>128</v>
      </c>
      <c r="C433" s="108" t="s">
        <v>89</v>
      </c>
      <c r="D433" s="108" t="s">
        <v>91</v>
      </c>
      <c r="E433" s="108" t="s">
        <v>628</v>
      </c>
      <c r="F433" s="107">
        <v>850</v>
      </c>
      <c r="G433" s="106"/>
      <c r="H433" s="106"/>
      <c r="I433" s="106"/>
      <c r="J433" s="100"/>
    </row>
    <row r="434" spans="1:10" ht="31.5" outlineLevel="2" collapsed="1" x14ac:dyDescent="0.25">
      <c r="A434" s="109" t="s">
        <v>199</v>
      </c>
      <c r="B434" s="107" t="s">
        <v>128</v>
      </c>
      <c r="C434" s="108" t="s">
        <v>89</v>
      </c>
      <c r="D434" s="108" t="s">
        <v>110</v>
      </c>
      <c r="E434" s="108"/>
      <c r="F434" s="107"/>
      <c r="G434" s="106">
        <f>G435+G440+G443+G446+G449</f>
        <v>1415640</v>
      </c>
      <c r="H434" s="106">
        <f t="shared" ref="H434:I434" si="225">H435+H440+H443+H446+H449</f>
        <v>-1044360</v>
      </c>
      <c r="I434" s="106">
        <f t="shared" si="225"/>
        <v>-1044360</v>
      </c>
      <c r="J434" s="100"/>
    </row>
    <row r="435" spans="1:10" ht="112.5" customHeight="1" outlineLevel="3" x14ac:dyDescent="0.25">
      <c r="A435" s="109" t="s">
        <v>633</v>
      </c>
      <c r="B435" s="107" t="s">
        <v>128</v>
      </c>
      <c r="C435" s="108" t="s">
        <v>89</v>
      </c>
      <c r="D435" s="108" t="s">
        <v>110</v>
      </c>
      <c r="E435" s="108" t="s">
        <v>632</v>
      </c>
      <c r="F435" s="107"/>
      <c r="G435" s="106">
        <f>G436+G438</f>
        <v>-1044360</v>
      </c>
      <c r="H435" s="106">
        <f t="shared" ref="H435:I435" si="226">H436+H438</f>
        <v>-1044360</v>
      </c>
      <c r="I435" s="106">
        <f t="shared" si="226"/>
        <v>-1044360</v>
      </c>
      <c r="J435" s="100"/>
    </row>
    <row r="436" spans="1:10" ht="110.25" outlineLevel="3" x14ac:dyDescent="0.25">
      <c r="A436" s="10" t="s">
        <v>35</v>
      </c>
      <c r="B436" s="107" t="s">
        <v>128</v>
      </c>
      <c r="C436" s="108" t="s">
        <v>89</v>
      </c>
      <c r="D436" s="108" t="s">
        <v>110</v>
      </c>
      <c r="E436" s="108" t="s">
        <v>632</v>
      </c>
      <c r="F436" s="107">
        <v>100</v>
      </c>
      <c r="G436" s="106">
        <f>G437</f>
        <v>-633200</v>
      </c>
      <c r="H436" s="106">
        <f t="shared" ref="H436:I436" si="227">H437</f>
        <v>-658533</v>
      </c>
      <c r="I436" s="106">
        <f t="shared" si="227"/>
        <v>-684874</v>
      </c>
      <c r="J436" s="100"/>
    </row>
    <row r="437" spans="1:10" ht="47.25" outlineLevel="4" x14ac:dyDescent="0.25">
      <c r="A437" s="109" t="s">
        <v>37</v>
      </c>
      <c r="B437" s="107" t="s">
        <v>128</v>
      </c>
      <c r="C437" s="108" t="s">
        <v>89</v>
      </c>
      <c r="D437" s="108" t="s">
        <v>110</v>
      </c>
      <c r="E437" s="108" t="s">
        <v>632</v>
      </c>
      <c r="F437" s="107" t="s">
        <v>38</v>
      </c>
      <c r="G437" s="106">
        <v>-633200</v>
      </c>
      <c r="H437" s="106">
        <v>-658533</v>
      </c>
      <c r="I437" s="106">
        <v>-684874</v>
      </c>
      <c r="J437" s="100"/>
    </row>
    <row r="438" spans="1:10" ht="47.25" outlineLevel="4" x14ac:dyDescent="0.25">
      <c r="A438" s="10" t="s">
        <v>42</v>
      </c>
      <c r="B438" s="107" t="s">
        <v>128</v>
      </c>
      <c r="C438" s="108" t="s">
        <v>89</v>
      </c>
      <c r="D438" s="108" t="s">
        <v>110</v>
      </c>
      <c r="E438" s="108" t="s">
        <v>632</v>
      </c>
      <c r="F438" s="107">
        <v>200</v>
      </c>
      <c r="G438" s="106">
        <f>G439</f>
        <v>-411160</v>
      </c>
      <c r="H438" s="106">
        <f t="shared" ref="H438:I438" si="228">H439</f>
        <v>-385827</v>
      </c>
      <c r="I438" s="106">
        <f t="shared" si="228"/>
        <v>-359486</v>
      </c>
      <c r="J438" s="100"/>
    </row>
    <row r="439" spans="1:10" ht="47.25" outlineLevel="4" x14ac:dyDescent="0.25">
      <c r="A439" s="109" t="s">
        <v>44</v>
      </c>
      <c r="B439" s="107" t="s">
        <v>128</v>
      </c>
      <c r="C439" s="108" t="s">
        <v>89</v>
      </c>
      <c r="D439" s="108" t="s">
        <v>110</v>
      </c>
      <c r="E439" s="108" t="s">
        <v>632</v>
      </c>
      <c r="F439" s="107" t="s">
        <v>45</v>
      </c>
      <c r="G439" s="106">
        <v>-411160</v>
      </c>
      <c r="H439" s="106">
        <v>-385827</v>
      </c>
      <c r="I439" s="106">
        <v>-359486</v>
      </c>
      <c r="J439" s="100"/>
    </row>
    <row r="440" spans="1:10" ht="129" hidden="1" customHeight="1" outlineLevel="3" x14ac:dyDescent="0.25">
      <c r="A440" s="109" t="s">
        <v>190</v>
      </c>
      <c r="B440" s="107" t="s">
        <v>128</v>
      </c>
      <c r="C440" s="108" t="s">
        <v>89</v>
      </c>
      <c r="D440" s="108" t="s">
        <v>110</v>
      </c>
      <c r="E440" s="108" t="s">
        <v>631</v>
      </c>
      <c r="F440" s="107"/>
      <c r="G440" s="106">
        <f>G441</f>
        <v>0</v>
      </c>
      <c r="H440" s="106">
        <f t="shared" ref="H440:I440" si="229">H441</f>
        <v>0</v>
      </c>
      <c r="I440" s="106">
        <f t="shared" si="229"/>
        <v>0</v>
      </c>
      <c r="J440" s="100"/>
    </row>
    <row r="441" spans="1:10" ht="47.25" hidden="1" outlineLevel="3" x14ac:dyDescent="0.25">
      <c r="A441" s="10" t="s">
        <v>42</v>
      </c>
      <c r="B441" s="107" t="s">
        <v>128</v>
      </c>
      <c r="C441" s="108" t="s">
        <v>89</v>
      </c>
      <c r="D441" s="108" t="s">
        <v>110</v>
      </c>
      <c r="E441" s="108" t="s">
        <v>631</v>
      </c>
      <c r="F441" s="107">
        <v>200</v>
      </c>
      <c r="G441" s="106">
        <f>G442</f>
        <v>0</v>
      </c>
      <c r="H441" s="106">
        <f t="shared" ref="H441:I441" si="230">H442</f>
        <v>0</v>
      </c>
      <c r="I441" s="106">
        <f t="shared" si="230"/>
        <v>0</v>
      </c>
      <c r="J441" s="100"/>
    </row>
    <row r="442" spans="1:10" ht="47.25" hidden="1" outlineLevel="4" x14ac:dyDescent="0.25">
      <c r="A442" s="109" t="s">
        <v>44</v>
      </c>
      <c r="B442" s="107" t="s">
        <v>128</v>
      </c>
      <c r="C442" s="108" t="s">
        <v>89</v>
      </c>
      <c r="D442" s="108" t="s">
        <v>110</v>
      </c>
      <c r="E442" s="108" t="s">
        <v>631</v>
      </c>
      <c r="F442" s="107" t="s">
        <v>45</v>
      </c>
      <c r="G442" s="106"/>
      <c r="H442" s="106"/>
      <c r="I442" s="106"/>
      <c r="J442" s="100"/>
    </row>
    <row r="443" spans="1:10" ht="31.5" hidden="1" outlineLevel="3" collapsed="1" x14ac:dyDescent="0.25">
      <c r="A443" s="109" t="s">
        <v>200</v>
      </c>
      <c r="B443" s="107" t="s">
        <v>128</v>
      </c>
      <c r="C443" s="108" t="s">
        <v>89</v>
      </c>
      <c r="D443" s="108" t="s">
        <v>110</v>
      </c>
      <c r="E443" s="108" t="s">
        <v>630</v>
      </c>
      <c r="F443" s="107"/>
      <c r="G443" s="106">
        <f>G444</f>
        <v>0</v>
      </c>
      <c r="H443" s="106">
        <f t="shared" ref="H443:I443" si="231">H444</f>
        <v>0</v>
      </c>
      <c r="I443" s="106">
        <f t="shared" si="231"/>
        <v>0</v>
      </c>
      <c r="J443" s="100"/>
    </row>
    <row r="444" spans="1:10" ht="47.25" hidden="1" outlineLevel="3" x14ac:dyDescent="0.25">
      <c r="A444" s="10" t="s">
        <v>42</v>
      </c>
      <c r="B444" s="107" t="s">
        <v>128</v>
      </c>
      <c r="C444" s="108" t="s">
        <v>89</v>
      </c>
      <c r="D444" s="108" t="s">
        <v>110</v>
      </c>
      <c r="E444" s="108" t="s">
        <v>630</v>
      </c>
      <c r="F444" s="107">
        <v>200</v>
      </c>
      <c r="G444" s="106">
        <f>G445</f>
        <v>0</v>
      </c>
      <c r="H444" s="106">
        <f t="shared" ref="H444:I444" si="232">H445</f>
        <v>0</v>
      </c>
      <c r="I444" s="106">
        <f t="shared" si="232"/>
        <v>0</v>
      </c>
      <c r="J444" s="100"/>
    </row>
    <row r="445" spans="1:10" ht="47.25" hidden="1" outlineLevel="4" x14ac:dyDescent="0.25">
      <c r="A445" s="109" t="s">
        <v>44</v>
      </c>
      <c r="B445" s="107" t="s">
        <v>128</v>
      </c>
      <c r="C445" s="108" t="s">
        <v>89</v>
      </c>
      <c r="D445" s="108" t="s">
        <v>110</v>
      </c>
      <c r="E445" s="108" t="s">
        <v>630</v>
      </c>
      <c r="F445" s="107" t="s">
        <v>45</v>
      </c>
      <c r="G445" s="106"/>
      <c r="H445" s="106"/>
      <c r="I445" s="106"/>
      <c r="J445" s="100"/>
    </row>
    <row r="446" spans="1:10" ht="31.5" hidden="1" outlineLevel="3" collapsed="1" x14ac:dyDescent="0.25">
      <c r="A446" s="109" t="s">
        <v>201</v>
      </c>
      <c r="B446" s="107" t="s">
        <v>128</v>
      </c>
      <c r="C446" s="108" t="s">
        <v>89</v>
      </c>
      <c r="D446" s="108" t="s">
        <v>110</v>
      </c>
      <c r="E446" s="108" t="s">
        <v>629</v>
      </c>
      <c r="F446" s="107"/>
      <c r="G446" s="106">
        <f>G447</f>
        <v>0</v>
      </c>
      <c r="H446" s="106">
        <f t="shared" ref="H446:I446" si="233">H447</f>
        <v>0</v>
      </c>
      <c r="I446" s="106">
        <f t="shared" si="233"/>
        <v>0</v>
      </c>
      <c r="J446" s="100"/>
    </row>
    <row r="447" spans="1:10" ht="47.25" hidden="1" outlineLevel="3" x14ac:dyDescent="0.25">
      <c r="A447" s="10" t="s">
        <v>42</v>
      </c>
      <c r="B447" s="107" t="s">
        <v>128</v>
      </c>
      <c r="C447" s="108" t="s">
        <v>89</v>
      </c>
      <c r="D447" s="108" t="s">
        <v>110</v>
      </c>
      <c r="E447" s="108" t="s">
        <v>629</v>
      </c>
      <c r="F447" s="107">
        <v>200</v>
      </c>
      <c r="G447" s="106">
        <f>G448</f>
        <v>0</v>
      </c>
      <c r="H447" s="106">
        <f t="shared" ref="H447:I447" si="234">H448</f>
        <v>0</v>
      </c>
      <c r="I447" s="106">
        <f t="shared" si="234"/>
        <v>0</v>
      </c>
      <c r="J447" s="100"/>
    </row>
    <row r="448" spans="1:10" ht="47.25" hidden="1" outlineLevel="4" x14ac:dyDescent="0.25">
      <c r="A448" s="109" t="s">
        <v>44</v>
      </c>
      <c r="B448" s="107" t="s">
        <v>128</v>
      </c>
      <c r="C448" s="108" t="s">
        <v>89</v>
      </c>
      <c r="D448" s="108" t="s">
        <v>110</v>
      </c>
      <c r="E448" s="108" t="s">
        <v>629</v>
      </c>
      <c r="F448" s="107" t="s">
        <v>45</v>
      </c>
      <c r="G448" s="106"/>
      <c r="H448" s="106"/>
      <c r="I448" s="106"/>
      <c r="J448" s="100"/>
    </row>
    <row r="449" spans="1:10" ht="36" customHeight="1" outlineLevel="3" collapsed="1" x14ac:dyDescent="0.25">
      <c r="A449" s="109" t="s">
        <v>113</v>
      </c>
      <c r="B449" s="107" t="s">
        <v>128</v>
      </c>
      <c r="C449" s="108" t="s">
        <v>89</v>
      </c>
      <c r="D449" s="108" t="s">
        <v>110</v>
      </c>
      <c r="E449" s="108" t="s">
        <v>628</v>
      </c>
      <c r="F449" s="107"/>
      <c r="G449" s="106">
        <f>G450</f>
        <v>2460000</v>
      </c>
      <c r="H449" s="106">
        <f t="shared" ref="H449:I449" si="235">H450</f>
        <v>0</v>
      </c>
      <c r="I449" s="106">
        <f t="shared" si="235"/>
        <v>0</v>
      </c>
      <c r="J449" s="100"/>
    </row>
    <row r="450" spans="1:10" ht="40.5" customHeight="1" outlineLevel="3" x14ac:dyDescent="0.25">
      <c r="A450" s="10" t="s">
        <v>93</v>
      </c>
      <c r="B450" s="107" t="s">
        <v>128</v>
      </c>
      <c r="C450" s="108" t="s">
        <v>89</v>
      </c>
      <c r="D450" s="108" t="s">
        <v>110</v>
      </c>
      <c r="E450" s="108" t="s">
        <v>628</v>
      </c>
      <c r="F450" s="107">
        <v>300</v>
      </c>
      <c r="G450" s="106">
        <f>G451</f>
        <v>2460000</v>
      </c>
      <c r="H450" s="106">
        <f t="shared" ref="H450:I450" si="236">H451</f>
        <v>0</v>
      </c>
      <c r="I450" s="106">
        <f t="shared" si="236"/>
        <v>0</v>
      </c>
      <c r="J450" s="100"/>
    </row>
    <row r="451" spans="1:10" ht="53.25" customHeight="1" outlineLevel="4" x14ac:dyDescent="0.25">
      <c r="A451" s="109" t="s">
        <v>95</v>
      </c>
      <c r="B451" s="107" t="s">
        <v>128</v>
      </c>
      <c r="C451" s="108" t="s">
        <v>89</v>
      </c>
      <c r="D451" s="108" t="s">
        <v>110</v>
      </c>
      <c r="E451" s="108" t="s">
        <v>628</v>
      </c>
      <c r="F451" s="107" t="s">
        <v>96</v>
      </c>
      <c r="G451" s="106">
        <v>2460000</v>
      </c>
      <c r="H451" s="106"/>
      <c r="I451" s="106"/>
      <c r="J451" s="100"/>
    </row>
    <row r="452" spans="1:10" ht="25.5" hidden="1" customHeight="1" outlineLevel="1" x14ac:dyDescent="0.25">
      <c r="A452" s="109" t="s">
        <v>202</v>
      </c>
      <c r="B452" s="107" t="s">
        <v>128</v>
      </c>
      <c r="C452" s="108" t="s">
        <v>112</v>
      </c>
      <c r="D452" s="108"/>
      <c r="E452" s="108"/>
      <c r="F452" s="107"/>
      <c r="G452" s="106">
        <f>G453+G460</f>
        <v>0</v>
      </c>
      <c r="H452" s="106">
        <f t="shared" ref="H452:I452" si="237">H453+H460</f>
        <v>0</v>
      </c>
      <c r="I452" s="106">
        <f t="shared" si="237"/>
        <v>0</v>
      </c>
      <c r="J452" s="100"/>
    </row>
    <row r="453" spans="1:10" hidden="1" outlineLevel="2" x14ac:dyDescent="0.25">
      <c r="A453" s="109" t="s">
        <v>203</v>
      </c>
      <c r="B453" s="107" t="s">
        <v>128</v>
      </c>
      <c r="C453" s="108" t="s">
        <v>112</v>
      </c>
      <c r="D453" s="108" t="s">
        <v>31</v>
      </c>
      <c r="E453" s="108"/>
      <c r="F453" s="107"/>
      <c r="G453" s="106">
        <f>G454+G457</f>
        <v>0</v>
      </c>
      <c r="H453" s="106">
        <f t="shared" ref="H453:I453" si="238">H454+H457</f>
        <v>0</v>
      </c>
      <c r="I453" s="106">
        <f t="shared" si="238"/>
        <v>0</v>
      </c>
      <c r="J453" s="100"/>
    </row>
    <row r="454" spans="1:10" ht="31.5" hidden="1" outlineLevel="3" x14ac:dyDescent="0.25">
      <c r="A454" s="109" t="s">
        <v>204</v>
      </c>
      <c r="B454" s="107" t="s">
        <v>128</v>
      </c>
      <c r="C454" s="108" t="s">
        <v>112</v>
      </c>
      <c r="D454" s="108" t="s">
        <v>31</v>
      </c>
      <c r="E454" s="108" t="s">
        <v>627</v>
      </c>
      <c r="F454" s="107"/>
      <c r="G454" s="106">
        <f>G455</f>
        <v>0</v>
      </c>
      <c r="H454" s="106">
        <f t="shared" ref="H454:I454" si="239">H455</f>
        <v>0</v>
      </c>
      <c r="I454" s="106">
        <f t="shared" si="239"/>
        <v>0</v>
      </c>
      <c r="J454" s="100"/>
    </row>
    <row r="455" spans="1:10" ht="63" hidden="1" outlineLevel="3" x14ac:dyDescent="0.25">
      <c r="A455" s="10" t="s">
        <v>57</v>
      </c>
      <c r="B455" s="107" t="s">
        <v>128</v>
      </c>
      <c r="C455" s="108" t="s">
        <v>112</v>
      </c>
      <c r="D455" s="108" t="s">
        <v>31</v>
      </c>
      <c r="E455" s="108" t="s">
        <v>627</v>
      </c>
      <c r="F455" s="107">
        <v>600</v>
      </c>
      <c r="G455" s="106">
        <f>G456</f>
        <v>0</v>
      </c>
      <c r="H455" s="106">
        <f t="shared" ref="H455:I455" si="240">H456</f>
        <v>0</v>
      </c>
      <c r="I455" s="106">
        <f t="shared" si="240"/>
        <v>0</v>
      </c>
      <c r="J455" s="100"/>
    </row>
    <row r="456" spans="1:10" hidden="1" outlineLevel="4" x14ac:dyDescent="0.25">
      <c r="A456" s="109" t="s">
        <v>205</v>
      </c>
      <c r="B456" s="107" t="s">
        <v>128</v>
      </c>
      <c r="C456" s="108" t="s">
        <v>112</v>
      </c>
      <c r="D456" s="108" t="s">
        <v>31</v>
      </c>
      <c r="E456" s="108" t="s">
        <v>627</v>
      </c>
      <c r="F456" s="107" t="s">
        <v>206</v>
      </c>
      <c r="G456" s="106"/>
      <c r="H456" s="106"/>
      <c r="I456" s="106"/>
      <c r="J456" s="100"/>
    </row>
    <row r="457" spans="1:10" ht="47.25" hidden="1" outlineLevel="3" x14ac:dyDescent="0.25">
      <c r="A457" s="109" t="s">
        <v>207</v>
      </c>
      <c r="B457" s="107" t="s">
        <v>128</v>
      </c>
      <c r="C457" s="108" t="s">
        <v>112</v>
      </c>
      <c r="D457" s="108" t="s">
        <v>31</v>
      </c>
      <c r="E457" s="108" t="s">
        <v>626</v>
      </c>
      <c r="F457" s="107"/>
      <c r="G457" s="106">
        <f>G458</f>
        <v>0</v>
      </c>
      <c r="H457" s="106">
        <f t="shared" ref="H457:I457" si="241">H458</f>
        <v>0</v>
      </c>
      <c r="I457" s="106">
        <f t="shared" si="241"/>
        <v>0</v>
      </c>
      <c r="J457" s="100"/>
    </row>
    <row r="458" spans="1:10" ht="47.25" hidden="1" outlineLevel="3" x14ac:dyDescent="0.25">
      <c r="A458" s="109" t="s">
        <v>195</v>
      </c>
      <c r="B458" s="107" t="s">
        <v>128</v>
      </c>
      <c r="C458" s="108" t="s">
        <v>112</v>
      </c>
      <c r="D458" s="108" t="s">
        <v>31</v>
      </c>
      <c r="E458" s="108" t="s">
        <v>626</v>
      </c>
      <c r="F458" s="107">
        <v>400</v>
      </c>
      <c r="G458" s="106">
        <f>G459</f>
        <v>0</v>
      </c>
      <c r="H458" s="106">
        <f t="shared" ref="H458:I458" si="242">H459</f>
        <v>0</v>
      </c>
      <c r="I458" s="106">
        <f t="shared" si="242"/>
        <v>0</v>
      </c>
      <c r="J458" s="100"/>
    </row>
    <row r="459" spans="1:10" hidden="1" outlineLevel="4" x14ac:dyDescent="0.25">
      <c r="A459" s="109" t="s">
        <v>197</v>
      </c>
      <c r="B459" s="107" t="s">
        <v>128</v>
      </c>
      <c r="C459" s="108" t="s">
        <v>112</v>
      </c>
      <c r="D459" s="108" t="s">
        <v>31</v>
      </c>
      <c r="E459" s="108" t="s">
        <v>626</v>
      </c>
      <c r="F459" s="107" t="s">
        <v>198</v>
      </c>
      <c r="G459" s="106"/>
      <c r="H459" s="106"/>
      <c r="I459" s="106"/>
      <c r="J459" s="100"/>
    </row>
    <row r="460" spans="1:10" hidden="1" outlineLevel="2" x14ac:dyDescent="0.25">
      <c r="A460" s="109" t="s">
        <v>208</v>
      </c>
      <c r="B460" s="107" t="s">
        <v>128</v>
      </c>
      <c r="C460" s="108" t="s">
        <v>112</v>
      </c>
      <c r="D460" s="108" t="s">
        <v>33</v>
      </c>
      <c r="E460" s="108"/>
      <c r="F460" s="107"/>
      <c r="G460" s="106">
        <f>G461</f>
        <v>0</v>
      </c>
      <c r="H460" s="106">
        <f t="shared" ref="H460:I460" si="243">H461</f>
        <v>0</v>
      </c>
      <c r="I460" s="106">
        <f t="shared" si="243"/>
        <v>0</v>
      </c>
      <c r="J460" s="100"/>
    </row>
    <row r="461" spans="1:10" ht="31.5" hidden="1" outlineLevel="3" x14ac:dyDescent="0.25">
      <c r="A461" s="109" t="s">
        <v>209</v>
      </c>
      <c r="B461" s="107" t="s">
        <v>128</v>
      </c>
      <c r="C461" s="108" t="s">
        <v>112</v>
      </c>
      <c r="D461" s="108" t="s">
        <v>33</v>
      </c>
      <c r="E461" s="108" t="s">
        <v>625</v>
      </c>
      <c r="F461" s="107"/>
      <c r="G461" s="106">
        <f>G462</f>
        <v>0</v>
      </c>
      <c r="H461" s="106">
        <f t="shared" ref="H461:I461" si="244">H462</f>
        <v>0</v>
      </c>
      <c r="I461" s="106">
        <f t="shared" si="244"/>
        <v>0</v>
      </c>
      <c r="J461" s="100"/>
    </row>
    <row r="462" spans="1:10" ht="47.25" hidden="1" outlineLevel="3" x14ac:dyDescent="0.25">
      <c r="A462" s="10" t="s">
        <v>42</v>
      </c>
      <c r="B462" s="107" t="s">
        <v>128</v>
      </c>
      <c r="C462" s="108" t="s">
        <v>112</v>
      </c>
      <c r="D462" s="108" t="s">
        <v>33</v>
      </c>
      <c r="E462" s="108" t="s">
        <v>625</v>
      </c>
      <c r="F462" s="107">
        <v>200</v>
      </c>
      <c r="G462" s="106">
        <f>G463</f>
        <v>0</v>
      </c>
      <c r="H462" s="106">
        <f t="shared" ref="H462:I462" si="245">H463</f>
        <v>0</v>
      </c>
      <c r="I462" s="106">
        <f t="shared" si="245"/>
        <v>0</v>
      </c>
      <c r="J462" s="100"/>
    </row>
    <row r="463" spans="1:10" ht="47.25" hidden="1" outlineLevel="4" x14ac:dyDescent="0.25">
      <c r="A463" s="109" t="s">
        <v>44</v>
      </c>
      <c r="B463" s="107" t="s">
        <v>128</v>
      </c>
      <c r="C463" s="108" t="s">
        <v>112</v>
      </c>
      <c r="D463" s="108" t="s">
        <v>33</v>
      </c>
      <c r="E463" s="108" t="s">
        <v>625</v>
      </c>
      <c r="F463" s="107" t="s">
        <v>45</v>
      </c>
      <c r="G463" s="106"/>
      <c r="H463" s="106"/>
      <c r="I463" s="106"/>
      <c r="J463" s="100"/>
    </row>
    <row r="464" spans="1:10" ht="31.5" hidden="1" x14ac:dyDescent="0.25">
      <c r="A464" s="110" t="s">
        <v>210</v>
      </c>
      <c r="B464" s="107" t="s">
        <v>211</v>
      </c>
      <c r="C464" s="108"/>
      <c r="D464" s="108"/>
      <c r="E464" s="108"/>
      <c r="F464" s="107"/>
      <c r="G464" s="106">
        <f>G465</f>
        <v>0</v>
      </c>
      <c r="H464" s="106">
        <f t="shared" ref="H464:I464" si="246">H465</f>
        <v>0</v>
      </c>
      <c r="I464" s="106">
        <f t="shared" si="246"/>
        <v>0</v>
      </c>
      <c r="J464" s="100"/>
    </row>
    <row r="465" spans="1:10" hidden="1" outlineLevel="1" x14ac:dyDescent="0.25">
      <c r="A465" s="109" t="s">
        <v>30</v>
      </c>
      <c r="B465" s="107" t="s">
        <v>211</v>
      </c>
      <c r="C465" s="108" t="s">
        <v>31</v>
      </c>
      <c r="D465" s="108"/>
      <c r="E465" s="108"/>
      <c r="F465" s="107"/>
      <c r="G465" s="106">
        <f>G466</f>
        <v>0</v>
      </c>
      <c r="H465" s="106">
        <f t="shared" ref="H465:I465" si="247">H466</f>
        <v>0</v>
      </c>
      <c r="I465" s="106">
        <f t="shared" si="247"/>
        <v>0</v>
      </c>
      <c r="J465" s="100"/>
    </row>
    <row r="466" spans="1:10" ht="78.75" hidden="1" outlineLevel="2" x14ac:dyDescent="0.25">
      <c r="A466" s="109" t="s">
        <v>109</v>
      </c>
      <c r="B466" s="107" t="s">
        <v>211</v>
      </c>
      <c r="C466" s="108" t="s">
        <v>31</v>
      </c>
      <c r="D466" s="108" t="s">
        <v>110</v>
      </c>
      <c r="E466" s="108"/>
      <c r="F466" s="107"/>
      <c r="G466" s="106">
        <f>G467+G472+G475</f>
        <v>0</v>
      </c>
      <c r="H466" s="106">
        <f t="shared" ref="H466:I466" si="248">H467+H472+H475</f>
        <v>0</v>
      </c>
      <c r="I466" s="106">
        <f t="shared" si="248"/>
        <v>0</v>
      </c>
      <c r="J466" s="100"/>
    </row>
    <row r="467" spans="1:10" ht="55.7" hidden="1" customHeight="1" outlineLevel="3" x14ac:dyDescent="0.25">
      <c r="A467" s="109" t="s">
        <v>41</v>
      </c>
      <c r="B467" s="107" t="s">
        <v>211</v>
      </c>
      <c r="C467" s="108" t="s">
        <v>31</v>
      </c>
      <c r="D467" s="108" t="s">
        <v>110</v>
      </c>
      <c r="E467" s="108" t="s">
        <v>624</v>
      </c>
      <c r="F467" s="107"/>
      <c r="G467" s="106">
        <f>G468+G470</f>
        <v>0</v>
      </c>
      <c r="H467" s="106">
        <f t="shared" ref="H467:I467" si="249">H468+H470</f>
        <v>0</v>
      </c>
      <c r="I467" s="106">
        <f t="shared" si="249"/>
        <v>0</v>
      </c>
      <c r="J467" s="100"/>
    </row>
    <row r="468" spans="1:10" ht="110.25" hidden="1" outlineLevel="3" x14ac:dyDescent="0.25">
      <c r="A468" s="10" t="s">
        <v>35</v>
      </c>
      <c r="B468" s="107" t="s">
        <v>211</v>
      </c>
      <c r="C468" s="108" t="s">
        <v>31</v>
      </c>
      <c r="D468" s="108" t="s">
        <v>110</v>
      </c>
      <c r="E468" s="108" t="s">
        <v>624</v>
      </c>
      <c r="F468" s="107">
        <v>100</v>
      </c>
      <c r="G468" s="106">
        <f>G469</f>
        <v>0</v>
      </c>
      <c r="H468" s="106">
        <f t="shared" ref="H468:I468" si="250">H469</f>
        <v>0</v>
      </c>
      <c r="I468" s="106">
        <f t="shared" si="250"/>
        <v>0</v>
      </c>
      <c r="J468" s="100"/>
    </row>
    <row r="469" spans="1:10" ht="47.25" hidden="1" outlineLevel="4" x14ac:dyDescent="0.25">
      <c r="A469" s="109" t="s">
        <v>37</v>
      </c>
      <c r="B469" s="107" t="s">
        <v>211</v>
      </c>
      <c r="C469" s="108" t="s">
        <v>31</v>
      </c>
      <c r="D469" s="108" t="s">
        <v>110</v>
      </c>
      <c r="E469" s="108" t="s">
        <v>624</v>
      </c>
      <c r="F469" s="107" t="s">
        <v>38</v>
      </c>
      <c r="G469" s="106"/>
      <c r="H469" s="106"/>
      <c r="I469" s="106"/>
      <c r="J469" s="100"/>
    </row>
    <row r="470" spans="1:10" ht="47.25" hidden="1" outlineLevel="4" x14ac:dyDescent="0.25">
      <c r="A470" s="10" t="s">
        <v>42</v>
      </c>
      <c r="B470" s="107" t="s">
        <v>211</v>
      </c>
      <c r="C470" s="108" t="s">
        <v>31</v>
      </c>
      <c r="D470" s="108" t="s">
        <v>110</v>
      </c>
      <c r="E470" s="108" t="s">
        <v>624</v>
      </c>
      <c r="F470" s="107">
        <v>200</v>
      </c>
      <c r="G470" s="106">
        <f>G471</f>
        <v>0</v>
      </c>
      <c r="H470" s="106">
        <f t="shared" ref="H470:I470" si="251">H471</f>
        <v>0</v>
      </c>
      <c r="I470" s="106">
        <f t="shared" si="251"/>
        <v>0</v>
      </c>
      <c r="J470" s="100"/>
    </row>
    <row r="471" spans="1:10" ht="47.25" hidden="1" outlineLevel="4" x14ac:dyDescent="0.25">
      <c r="A471" s="109" t="s">
        <v>44</v>
      </c>
      <c r="B471" s="107" t="s">
        <v>211</v>
      </c>
      <c r="C471" s="108" t="s">
        <v>31</v>
      </c>
      <c r="D471" s="108" t="s">
        <v>110</v>
      </c>
      <c r="E471" s="108" t="s">
        <v>624</v>
      </c>
      <c r="F471" s="107" t="s">
        <v>45</v>
      </c>
      <c r="G471" s="106"/>
      <c r="H471" s="106"/>
      <c r="I471" s="106"/>
      <c r="J471" s="100"/>
    </row>
    <row r="472" spans="1:10" ht="63" hidden="1" outlineLevel="3" collapsed="1" x14ac:dyDescent="0.25">
      <c r="A472" s="109" t="s">
        <v>212</v>
      </c>
      <c r="B472" s="107" t="s">
        <v>211</v>
      </c>
      <c r="C472" s="108" t="s">
        <v>31</v>
      </c>
      <c r="D472" s="108" t="s">
        <v>110</v>
      </c>
      <c r="E472" s="108" t="s">
        <v>623</v>
      </c>
      <c r="F472" s="107"/>
      <c r="G472" s="106">
        <f>G473</f>
        <v>0</v>
      </c>
      <c r="H472" s="106">
        <f t="shared" ref="H472:I472" si="252">H473</f>
        <v>0</v>
      </c>
      <c r="I472" s="106">
        <f t="shared" si="252"/>
        <v>0</v>
      </c>
      <c r="J472" s="100"/>
    </row>
    <row r="473" spans="1:10" ht="110.25" hidden="1" outlineLevel="3" x14ac:dyDescent="0.25">
      <c r="A473" s="10" t="s">
        <v>35</v>
      </c>
      <c r="B473" s="107" t="s">
        <v>211</v>
      </c>
      <c r="C473" s="108" t="s">
        <v>31</v>
      </c>
      <c r="D473" s="108" t="s">
        <v>110</v>
      </c>
      <c r="E473" s="108" t="s">
        <v>623</v>
      </c>
      <c r="F473" s="107">
        <v>100</v>
      </c>
      <c r="G473" s="106">
        <f>G474</f>
        <v>0</v>
      </c>
      <c r="H473" s="106">
        <f t="shared" ref="H473:I473" si="253">H474</f>
        <v>0</v>
      </c>
      <c r="I473" s="106">
        <f t="shared" si="253"/>
        <v>0</v>
      </c>
      <c r="J473" s="100"/>
    </row>
    <row r="474" spans="1:10" ht="47.25" hidden="1" outlineLevel="4" x14ac:dyDescent="0.25">
      <c r="A474" s="109" t="s">
        <v>37</v>
      </c>
      <c r="B474" s="107" t="s">
        <v>211</v>
      </c>
      <c r="C474" s="108" t="s">
        <v>31</v>
      </c>
      <c r="D474" s="108" t="s">
        <v>110</v>
      </c>
      <c r="E474" s="108" t="s">
        <v>623</v>
      </c>
      <c r="F474" s="107" t="s">
        <v>38</v>
      </c>
      <c r="G474" s="106"/>
      <c r="H474" s="106"/>
      <c r="I474" s="106"/>
      <c r="J474" s="100"/>
    </row>
    <row r="475" spans="1:10" ht="31.5" hidden="1" outlineLevel="3" collapsed="1" x14ac:dyDescent="0.25">
      <c r="A475" s="109" t="s">
        <v>46</v>
      </c>
      <c r="B475" s="107" t="s">
        <v>211</v>
      </c>
      <c r="C475" s="108" t="s">
        <v>31</v>
      </c>
      <c r="D475" s="108" t="s">
        <v>110</v>
      </c>
      <c r="E475" s="108" t="s">
        <v>622</v>
      </c>
      <c r="F475" s="107"/>
      <c r="G475" s="106">
        <f>G476</f>
        <v>0</v>
      </c>
      <c r="H475" s="106">
        <f t="shared" ref="H475:I475" si="254">H476</f>
        <v>0</v>
      </c>
      <c r="I475" s="106">
        <f t="shared" si="254"/>
        <v>0</v>
      </c>
      <c r="J475" s="100"/>
    </row>
    <row r="476" spans="1:10" hidden="1" outlineLevel="3" x14ac:dyDescent="0.25">
      <c r="A476" s="10" t="s">
        <v>47</v>
      </c>
      <c r="B476" s="103" t="s">
        <v>211</v>
      </c>
      <c r="C476" s="104" t="s">
        <v>31</v>
      </c>
      <c r="D476" s="104" t="s">
        <v>110</v>
      </c>
      <c r="E476" s="104" t="s">
        <v>622</v>
      </c>
      <c r="F476" s="107">
        <v>800</v>
      </c>
      <c r="G476" s="106">
        <f>G477</f>
        <v>0</v>
      </c>
      <c r="H476" s="106">
        <f t="shared" ref="H476:I476" si="255">H477</f>
        <v>0</v>
      </c>
      <c r="I476" s="106">
        <f t="shared" si="255"/>
        <v>0</v>
      </c>
      <c r="J476" s="100"/>
    </row>
    <row r="477" spans="1:10" ht="31.5" hidden="1" outlineLevel="4" x14ac:dyDescent="0.25">
      <c r="A477" s="105" t="s">
        <v>49</v>
      </c>
      <c r="B477" s="103" t="s">
        <v>211</v>
      </c>
      <c r="C477" s="104" t="s">
        <v>31</v>
      </c>
      <c r="D477" s="104" t="s">
        <v>110</v>
      </c>
      <c r="E477" s="104" t="s">
        <v>622</v>
      </c>
      <c r="F477" s="103" t="s">
        <v>50</v>
      </c>
      <c r="G477" s="102"/>
      <c r="H477" s="102"/>
      <c r="I477" s="102"/>
      <c r="J477" s="100"/>
    </row>
    <row r="478" spans="1:10" collapsed="1" x14ac:dyDescent="0.25">
      <c r="A478" s="177" t="s">
        <v>213</v>
      </c>
      <c r="B478" s="177"/>
      <c r="C478" s="177"/>
      <c r="D478" s="177"/>
      <c r="E478" s="177"/>
      <c r="F478" s="177"/>
      <c r="G478" s="138">
        <f>G18+G33+G139+G168+G204+G464</f>
        <v>25746065.170000002</v>
      </c>
      <c r="H478" s="138">
        <f>H18+H33+H139+H168+H204+H464</f>
        <v>0</v>
      </c>
      <c r="I478" s="138">
        <f>I18+I33+I139+I168+I204+I464</f>
        <v>0</v>
      </c>
      <c r="J478" s="100"/>
    </row>
    <row r="479" spans="1:10" x14ac:dyDescent="0.25">
      <c r="A479" s="100"/>
      <c r="B479" s="100"/>
      <c r="C479" s="101"/>
      <c r="D479" s="101"/>
      <c r="E479" s="101"/>
      <c r="F479" s="100"/>
      <c r="G479" s="100"/>
      <c r="H479" s="100"/>
      <c r="I479" s="100"/>
      <c r="J479" s="100"/>
    </row>
    <row r="480" spans="1:10" x14ac:dyDescent="0.25">
      <c r="A480" s="178"/>
      <c r="B480" s="179"/>
      <c r="C480" s="179"/>
      <c r="D480" s="179"/>
      <c r="E480" s="179"/>
      <c r="F480" s="179"/>
      <c r="G480" s="179"/>
      <c r="H480" s="179"/>
      <c r="I480" s="179"/>
      <c r="J480" s="100"/>
    </row>
    <row r="481" spans="7:9" x14ac:dyDescent="0.25">
      <c r="G481" s="121"/>
      <c r="H481" s="121"/>
      <c r="I481" s="121"/>
    </row>
  </sheetData>
  <mergeCells count="16">
    <mergeCell ref="A478:F478"/>
    <mergeCell ref="A480:I480"/>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56"/>
  <sheetViews>
    <sheetView showGridLines="0" topLeftCell="A55" zoomScaleNormal="100" zoomScaleSheetLayoutView="80" workbookViewId="0">
      <selection activeCell="Q85" sqref="Q85"/>
    </sheetView>
  </sheetViews>
  <sheetFormatPr defaultColWidth="9.140625" defaultRowHeight="0" customHeight="1" zeroHeight="1" outlineLevelRow="3" x14ac:dyDescent="0.25"/>
  <cols>
    <col min="1" max="1" width="38.85546875" style="98" customWidth="1"/>
    <col min="2" max="3" width="5.7109375" style="99" customWidth="1"/>
    <col min="4" max="4" width="17.28515625" style="99" customWidth="1"/>
    <col min="5" max="5" width="7.140625" style="99" customWidth="1"/>
    <col min="6" max="8" width="21.85546875" style="98" customWidth="1"/>
    <col min="9" max="9" width="9.140625" style="98" customWidth="1"/>
    <col min="10" max="16384" width="9.140625" style="98"/>
  </cols>
  <sheetData>
    <row r="1" spans="1:9" ht="15.75" x14ac:dyDescent="0.25">
      <c r="G1" s="167" t="s">
        <v>6</v>
      </c>
      <c r="H1" s="167"/>
    </row>
    <row r="2" spans="1:9" ht="15.75" x14ac:dyDescent="0.25">
      <c r="G2" s="167" t="s">
        <v>7</v>
      </c>
      <c r="H2" s="167"/>
    </row>
    <row r="3" spans="1:9" ht="15.75" x14ac:dyDescent="0.25">
      <c r="G3" s="167" t="s">
        <v>0</v>
      </c>
      <c r="H3" s="167"/>
    </row>
    <row r="4" spans="1:9" ht="15.75" x14ac:dyDescent="0.25">
      <c r="A4" s="116"/>
      <c r="B4" s="116"/>
      <c r="C4" s="116"/>
      <c r="D4" s="116"/>
      <c r="E4" s="116"/>
      <c r="F4" s="15"/>
      <c r="G4" s="167" t="s">
        <v>765</v>
      </c>
      <c r="H4" s="167"/>
    </row>
    <row r="5" spans="1:9" ht="80.25" customHeight="1" x14ac:dyDescent="0.25">
      <c r="A5" s="116"/>
      <c r="B5" s="116"/>
      <c r="C5" s="116"/>
      <c r="D5" s="116"/>
      <c r="E5" s="116"/>
      <c r="F5" s="168" t="s">
        <v>305</v>
      </c>
      <c r="G5" s="168"/>
      <c r="H5" s="168"/>
    </row>
    <row r="6" spans="1:9" ht="15.75" x14ac:dyDescent="0.25">
      <c r="A6" s="115"/>
      <c r="B6" s="115"/>
      <c r="C6" s="114"/>
      <c r="D6" s="1"/>
      <c r="E6" s="2"/>
      <c r="F6" s="181" t="s">
        <v>786</v>
      </c>
      <c r="G6" s="183"/>
      <c r="H6" s="183"/>
    </row>
    <row r="7" spans="1:9" ht="15.75" x14ac:dyDescent="0.25">
      <c r="A7" s="115"/>
      <c r="B7" s="115"/>
      <c r="C7" s="114"/>
      <c r="D7" s="1"/>
      <c r="E7" s="2"/>
      <c r="F7" s="181" t="s">
        <v>7</v>
      </c>
      <c r="G7" s="183"/>
      <c r="H7" s="183"/>
    </row>
    <row r="8" spans="1:9" ht="15.75" x14ac:dyDescent="0.25">
      <c r="A8" s="115"/>
      <c r="B8" s="115"/>
      <c r="C8" s="114"/>
      <c r="D8" s="1"/>
      <c r="E8" s="2"/>
      <c r="F8" s="181" t="s">
        <v>0</v>
      </c>
      <c r="G8" s="183"/>
      <c r="H8" s="183"/>
    </row>
    <row r="9" spans="1:9" ht="15.75" x14ac:dyDescent="0.25">
      <c r="A9" s="115"/>
      <c r="B9" s="115"/>
      <c r="C9" s="114"/>
      <c r="D9" s="1"/>
      <c r="E9" s="2"/>
      <c r="F9" s="182" t="s">
        <v>1</v>
      </c>
      <c r="G9" s="183"/>
      <c r="H9" s="183"/>
    </row>
    <row r="10" spans="1:9" ht="15.75" x14ac:dyDescent="0.25">
      <c r="A10" s="115"/>
      <c r="B10" s="115"/>
      <c r="C10" s="114"/>
      <c r="D10" s="1"/>
      <c r="E10" s="182" t="s">
        <v>8</v>
      </c>
      <c r="F10" s="182"/>
      <c r="G10" s="182"/>
      <c r="H10" s="182"/>
    </row>
    <row r="11" spans="1:9" ht="15.75" x14ac:dyDescent="0.25">
      <c r="A11" s="115"/>
      <c r="B11" s="115"/>
      <c r="C11" s="114"/>
      <c r="D11" s="1"/>
      <c r="E11" s="182" t="s">
        <v>2</v>
      </c>
      <c r="F11" s="182"/>
      <c r="G11" s="182"/>
      <c r="H11" s="182"/>
    </row>
    <row r="12" spans="1:9" ht="15.75" x14ac:dyDescent="0.25">
      <c r="A12" s="115"/>
      <c r="B12" s="115"/>
      <c r="C12" s="114"/>
      <c r="D12" s="1"/>
      <c r="E12" s="181" t="s">
        <v>3</v>
      </c>
      <c r="F12" s="181"/>
      <c r="G12" s="181"/>
      <c r="H12" s="181"/>
    </row>
    <row r="14" spans="1:9" ht="51.95" customHeight="1" x14ac:dyDescent="0.25">
      <c r="A14" s="184" t="s">
        <v>746</v>
      </c>
      <c r="B14" s="184"/>
      <c r="C14" s="184"/>
      <c r="D14" s="184"/>
      <c r="E14" s="184"/>
      <c r="F14" s="184"/>
      <c r="G14" s="184"/>
      <c r="H14" s="184"/>
    </row>
    <row r="15" spans="1:9" ht="15.75" x14ac:dyDescent="0.25">
      <c r="A15" s="185" t="s">
        <v>10</v>
      </c>
      <c r="B15" s="185"/>
      <c r="C15" s="185"/>
      <c r="D15" s="185"/>
      <c r="E15" s="185"/>
      <c r="F15" s="185"/>
      <c r="G15" s="185"/>
      <c r="H15" s="185"/>
      <c r="I15" s="100"/>
    </row>
    <row r="16" spans="1:9" ht="15.75" x14ac:dyDescent="0.25">
      <c r="A16" s="4" t="s">
        <v>11</v>
      </c>
      <c r="B16" s="112" t="s">
        <v>13</v>
      </c>
      <c r="C16" s="112" t="s">
        <v>14</v>
      </c>
      <c r="D16" s="112" t="s">
        <v>15</v>
      </c>
      <c r="E16" s="112" t="s">
        <v>722</v>
      </c>
      <c r="F16" s="111" t="s">
        <v>17</v>
      </c>
      <c r="G16" s="111" t="s">
        <v>18</v>
      </c>
      <c r="H16" s="111" t="s">
        <v>19</v>
      </c>
      <c r="I16" s="100"/>
    </row>
    <row r="17" spans="1:9" ht="15.75" x14ac:dyDescent="0.25">
      <c r="A17" s="111">
        <v>1</v>
      </c>
      <c r="B17" s="112" t="s">
        <v>20</v>
      </c>
      <c r="C17" s="112" t="s">
        <v>21</v>
      </c>
      <c r="D17" s="112" t="s">
        <v>22</v>
      </c>
      <c r="E17" s="112" t="s">
        <v>23</v>
      </c>
      <c r="F17" s="111">
        <v>6</v>
      </c>
      <c r="G17" s="111">
        <v>7</v>
      </c>
      <c r="H17" s="111">
        <v>8</v>
      </c>
      <c r="I17" s="100"/>
    </row>
    <row r="18" spans="1:9" ht="15.75" x14ac:dyDescent="0.25">
      <c r="A18" s="109" t="s">
        <v>30</v>
      </c>
      <c r="B18" s="108" t="s">
        <v>31</v>
      </c>
      <c r="C18" s="108"/>
      <c r="D18" s="108"/>
      <c r="E18" s="108"/>
      <c r="F18" s="106">
        <f>F19+F23+F32+F70+F74+F94+F98</f>
        <v>10702833</v>
      </c>
      <c r="G18" s="106">
        <f t="shared" ref="G18:H18" si="0">G19+G23+G32+G70+G74+G94+G98</f>
        <v>1305450</v>
      </c>
      <c r="H18" s="106">
        <f t="shared" si="0"/>
        <v>1305450</v>
      </c>
      <c r="I18" s="100"/>
    </row>
    <row r="19" spans="1:9" ht="63" hidden="1" outlineLevel="1" x14ac:dyDescent="0.25">
      <c r="A19" s="109" t="s">
        <v>32</v>
      </c>
      <c r="B19" s="108" t="s">
        <v>31</v>
      </c>
      <c r="C19" s="108" t="s">
        <v>33</v>
      </c>
      <c r="D19" s="108"/>
      <c r="E19" s="108"/>
      <c r="F19" s="106">
        <f>F20</f>
        <v>0</v>
      </c>
      <c r="G19" s="106">
        <f t="shared" ref="G19:H21" si="1">G20</f>
        <v>0</v>
      </c>
      <c r="H19" s="106">
        <f t="shared" si="1"/>
        <v>0</v>
      </c>
      <c r="I19" s="100"/>
    </row>
    <row r="20" spans="1:9" ht="31.5" hidden="1" outlineLevel="2" x14ac:dyDescent="0.25">
      <c r="A20" s="109" t="s">
        <v>34</v>
      </c>
      <c r="B20" s="108" t="s">
        <v>31</v>
      </c>
      <c r="C20" s="108" t="s">
        <v>33</v>
      </c>
      <c r="D20" s="108" t="s">
        <v>718</v>
      </c>
      <c r="E20" s="108"/>
      <c r="F20" s="106">
        <f>F21</f>
        <v>0</v>
      </c>
      <c r="G20" s="106">
        <f t="shared" si="1"/>
        <v>0</v>
      </c>
      <c r="H20" s="106">
        <f t="shared" si="1"/>
        <v>0</v>
      </c>
      <c r="I20" s="100"/>
    </row>
    <row r="21" spans="1:9" ht="110.25" hidden="1" outlineLevel="2" x14ac:dyDescent="0.25">
      <c r="A21" s="10" t="s">
        <v>35</v>
      </c>
      <c r="B21" s="108" t="s">
        <v>31</v>
      </c>
      <c r="C21" s="108" t="s">
        <v>33</v>
      </c>
      <c r="D21" s="108" t="s">
        <v>718</v>
      </c>
      <c r="E21" s="108" t="s">
        <v>36</v>
      </c>
      <c r="F21" s="106">
        <f>F22</f>
        <v>0</v>
      </c>
      <c r="G21" s="106">
        <f t="shared" si="1"/>
        <v>0</v>
      </c>
      <c r="H21" s="106">
        <f t="shared" si="1"/>
        <v>0</v>
      </c>
      <c r="I21" s="100"/>
    </row>
    <row r="22" spans="1:9" ht="47.25" hidden="1" outlineLevel="3" x14ac:dyDescent="0.25">
      <c r="A22" s="109" t="s">
        <v>37</v>
      </c>
      <c r="B22" s="108" t="s">
        <v>31</v>
      </c>
      <c r="C22" s="108" t="s">
        <v>33</v>
      </c>
      <c r="D22" s="108" t="s">
        <v>718</v>
      </c>
      <c r="E22" s="108" t="s">
        <v>38</v>
      </c>
      <c r="F22" s="106"/>
      <c r="G22" s="106"/>
      <c r="H22" s="106"/>
      <c r="I22" s="100"/>
    </row>
    <row r="23" spans="1:9" ht="78.75" hidden="1" outlineLevel="1" collapsed="1" x14ac:dyDescent="0.25">
      <c r="A23" s="109" t="s">
        <v>39</v>
      </c>
      <c r="B23" s="108" t="s">
        <v>31</v>
      </c>
      <c r="C23" s="108" t="s">
        <v>40</v>
      </c>
      <c r="D23" s="108"/>
      <c r="E23" s="108"/>
      <c r="F23" s="106">
        <f>F24+F29</f>
        <v>0</v>
      </c>
      <c r="G23" s="106">
        <f t="shared" ref="G23:H23" si="2">G24+G29</f>
        <v>0</v>
      </c>
      <c r="H23" s="106">
        <f t="shared" si="2"/>
        <v>0</v>
      </c>
      <c r="I23" s="100"/>
    </row>
    <row r="24" spans="1:9" ht="47.25" hidden="1" outlineLevel="2" x14ac:dyDescent="0.25">
      <c r="A24" s="109" t="s">
        <v>41</v>
      </c>
      <c r="B24" s="108" t="s">
        <v>31</v>
      </c>
      <c r="C24" s="108" t="s">
        <v>40</v>
      </c>
      <c r="D24" s="108" t="s">
        <v>624</v>
      </c>
      <c r="E24" s="108"/>
      <c r="F24" s="106">
        <f>F25+F27</f>
        <v>0</v>
      </c>
      <c r="G24" s="106">
        <f t="shared" ref="G24:H24" si="3">G25+G27</f>
        <v>0</v>
      </c>
      <c r="H24" s="106">
        <f t="shared" si="3"/>
        <v>0</v>
      </c>
      <c r="I24" s="100"/>
    </row>
    <row r="25" spans="1:9" ht="110.25" hidden="1" outlineLevel="2" x14ac:dyDescent="0.25">
      <c r="A25" s="10" t="s">
        <v>35</v>
      </c>
      <c r="B25" s="108" t="s">
        <v>31</v>
      </c>
      <c r="C25" s="108" t="s">
        <v>40</v>
      </c>
      <c r="D25" s="108" t="s">
        <v>624</v>
      </c>
      <c r="E25" s="108" t="s">
        <v>36</v>
      </c>
      <c r="F25" s="106">
        <f>F26</f>
        <v>0</v>
      </c>
      <c r="G25" s="106">
        <f t="shared" ref="G25:H25" si="4">G26</f>
        <v>0</v>
      </c>
      <c r="H25" s="106">
        <f t="shared" si="4"/>
        <v>0</v>
      </c>
      <c r="I25" s="100"/>
    </row>
    <row r="26" spans="1:9" ht="47.25" hidden="1" outlineLevel="3" x14ac:dyDescent="0.25">
      <c r="A26" s="109" t="s">
        <v>37</v>
      </c>
      <c r="B26" s="108" t="s">
        <v>31</v>
      </c>
      <c r="C26" s="108" t="s">
        <v>40</v>
      </c>
      <c r="D26" s="108" t="s">
        <v>624</v>
      </c>
      <c r="E26" s="108" t="s">
        <v>38</v>
      </c>
      <c r="F26" s="106"/>
      <c r="G26" s="106"/>
      <c r="H26" s="106"/>
      <c r="I26" s="100"/>
    </row>
    <row r="27" spans="1:9" ht="47.25" hidden="1" outlineLevel="3" x14ac:dyDescent="0.25">
      <c r="A27" s="10" t="s">
        <v>42</v>
      </c>
      <c r="B27" s="108" t="s">
        <v>31</v>
      </c>
      <c r="C27" s="108" t="s">
        <v>40</v>
      </c>
      <c r="D27" s="108" t="s">
        <v>624</v>
      </c>
      <c r="E27" s="108" t="s">
        <v>43</v>
      </c>
      <c r="F27" s="106">
        <f>F28</f>
        <v>0</v>
      </c>
      <c r="G27" s="106">
        <f t="shared" ref="G27:H27" si="5">G28</f>
        <v>0</v>
      </c>
      <c r="H27" s="106">
        <f t="shared" si="5"/>
        <v>0</v>
      </c>
      <c r="I27" s="100"/>
    </row>
    <row r="28" spans="1:9" ht="47.25" hidden="1" outlineLevel="3" x14ac:dyDescent="0.25">
      <c r="A28" s="109" t="s">
        <v>44</v>
      </c>
      <c r="B28" s="108" t="s">
        <v>31</v>
      </c>
      <c r="C28" s="108" t="s">
        <v>40</v>
      </c>
      <c r="D28" s="108" t="s">
        <v>624</v>
      </c>
      <c r="E28" s="108" t="s">
        <v>45</v>
      </c>
      <c r="F28" s="106"/>
      <c r="G28" s="106"/>
      <c r="H28" s="106"/>
      <c r="I28" s="100"/>
    </row>
    <row r="29" spans="1:9" ht="31.5" hidden="1" outlineLevel="2" x14ac:dyDescent="0.25">
      <c r="A29" s="109" t="s">
        <v>46</v>
      </c>
      <c r="B29" s="108" t="s">
        <v>31</v>
      </c>
      <c r="C29" s="108" t="s">
        <v>40</v>
      </c>
      <c r="D29" s="108" t="s">
        <v>622</v>
      </c>
      <c r="E29" s="108"/>
      <c r="F29" s="106">
        <f>F30</f>
        <v>0</v>
      </c>
      <c r="G29" s="106">
        <f t="shared" ref="G29:H30" si="6">G30</f>
        <v>0</v>
      </c>
      <c r="H29" s="106">
        <f t="shared" si="6"/>
        <v>0</v>
      </c>
      <c r="I29" s="100"/>
    </row>
    <row r="30" spans="1:9" ht="34.5" hidden="1" customHeight="1" outlineLevel="2" x14ac:dyDescent="0.25">
      <c r="A30" s="10" t="s">
        <v>47</v>
      </c>
      <c r="B30" s="108" t="s">
        <v>31</v>
      </c>
      <c r="C30" s="108" t="s">
        <v>40</v>
      </c>
      <c r="D30" s="108" t="s">
        <v>622</v>
      </c>
      <c r="E30" s="108" t="s">
        <v>48</v>
      </c>
      <c r="F30" s="106">
        <f>F31</f>
        <v>0</v>
      </c>
      <c r="G30" s="106">
        <f t="shared" si="6"/>
        <v>0</v>
      </c>
      <c r="H30" s="106">
        <f t="shared" si="6"/>
        <v>0</v>
      </c>
      <c r="I30" s="100"/>
    </row>
    <row r="31" spans="1:9" ht="31.5" hidden="1" outlineLevel="3" x14ac:dyDescent="0.25">
      <c r="A31" s="109" t="s">
        <v>49</v>
      </c>
      <c r="B31" s="108" t="s">
        <v>31</v>
      </c>
      <c r="C31" s="108" t="s">
        <v>40</v>
      </c>
      <c r="D31" s="108" t="s">
        <v>622</v>
      </c>
      <c r="E31" s="108" t="s">
        <v>50</v>
      </c>
      <c r="F31" s="106"/>
      <c r="G31" s="106"/>
      <c r="H31" s="106"/>
      <c r="I31" s="100"/>
    </row>
    <row r="32" spans="1:9" ht="94.5" outlineLevel="1" collapsed="1" x14ac:dyDescent="0.25">
      <c r="A32" s="109" t="s">
        <v>129</v>
      </c>
      <c r="B32" s="108" t="s">
        <v>31</v>
      </c>
      <c r="C32" s="108" t="s">
        <v>91</v>
      </c>
      <c r="D32" s="108"/>
      <c r="E32" s="108"/>
      <c r="F32" s="106">
        <f>F33+F38+F43+F56+F59+F64+F67+F51+F46</f>
        <v>1305450</v>
      </c>
      <c r="G32" s="106">
        <f t="shared" ref="G32:H32" si="7">G33+G38+G43+G56+G59+G64+G67+G51+G46</f>
        <v>1305450</v>
      </c>
      <c r="H32" s="106">
        <f t="shared" si="7"/>
        <v>1305450</v>
      </c>
      <c r="I32" s="100"/>
    </row>
    <row r="33" spans="1:9" ht="283.5" outlineLevel="2" x14ac:dyDescent="0.25">
      <c r="A33" s="109" t="s">
        <v>130</v>
      </c>
      <c r="B33" s="108" t="s">
        <v>31</v>
      </c>
      <c r="C33" s="108" t="s">
        <v>91</v>
      </c>
      <c r="D33" s="108" t="s">
        <v>679</v>
      </c>
      <c r="E33" s="108"/>
      <c r="F33" s="106">
        <f>F34+F36</f>
        <v>0</v>
      </c>
      <c r="G33" s="106">
        <f t="shared" ref="G33:H33" si="8">G34+G36</f>
        <v>0</v>
      </c>
      <c r="H33" s="106">
        <f t="shared" si="8"/>
        <v>0</v>
      </c>
      <c r="I33" s="100"/>
    </row>
    <row r="34" spans="1:9" ht="110.25" outlineLevel="2" x14ac:dyDescent="0.25">
      <c r="A34" s="10" t="s">
        <v>35</v>
      </c>
      <c r="B34" s="108" t="s">
        <v>31</v>
      </c>
      <c r="C34" s="108" t="s">
        <v>91</v>
      </c>
      <c r="D34" s="108" t="s">
        <v>679</v>
      </c>
      <c r="E34" s="108" t="s">
        <v>36</v>
      </c>
      <c r="F34" s="106">
        <f>F35</f>
        <v>18181</v>
      </c>
      <c r="G34" s="106">
        <f t="shared" ref="G34:H34" si="9">G35</f>
        <v>0</v>
      </c>
      <c r="H34" s="106">
        <f t="shared" si="9"/>
        <v>0</v>
      </c>
      <c r="I34" s="100"/>
    </row>
    <row r="35" spans="1:9" ht="47.25" outlineLevel="3" x14ac:dyDescent="0.25">
      <c r="A35" s="109" t="s">
        <v>37</v>
      </c>
      <c r="B35" s="108" t="s">
        <v>31</v>
      </c>
      <c r="C35" s="108" t="s">
        <v>91</v>
      </c>
      <c r="D35" s="108" t="s">
        <v>679</v>
      </c>
      <c r="E35" s="108" t="s">
        <v>38</v>
      </c>
      <c r="F35" s="106">
        <v>18181</v>
      </c>
      <c r="G35" s="106"/>
      <c r="H35" s="106"/>
      <c r="I35" s="100"/>
    </row>
    <row r="36" spans="1:9" ht="47.25" outlineLevel="3" x14ac:dyDescent="0.25">
      <c r="A36" s="10" t="s">
        <v>42</v>
      </c>
      <c r="B36" s="108" t="s">
        <v>31</v>
      </c>
      <c r="C36" s="108" t="s">
        <v>91</v>
      </c>
      <c r="D36" s="108" t="s">
        <v>679</v>
      </c>
      <c r="E36" s="108" t="s">
        <v>43</v>
      </c>
      <c r="F36" s="106">
        <f>F37</f>
        <v>-18181</v>
      </c>
      <c r="G36" s="106">
        <f t="shared" ref="G36:H36" si="10">G37</f>
        <v>0</v>
      </c>
      <c r="H36" s="106">
        <f t="shared" si="10"/>
        <v>0</v>
      </c>
      <c r="I36" s="100"/>
    </row>
    <row r="37" spans="1:9" ht="47.25" outlineLevel="3" x14ac:dyDescent="0.25">
      <c r="A37" s="109" t="s">
        <v>44</v>
      </c>
      <c r="B37" s="108" t="s">
        <v>31</v>
      </c>
      <c r="C37" s="108" t="s">
        <v>91</v>
      </c>
      <c r="D37" s="108" t="s">
        <v>679</v>
      </c>
      <c r="E37" s="108" t="s">
        <v>45</v>
      </c>
      <c r="F37" s="106">
        <v>-18181</v>
      </c>
      <c r="G37" s="106"/>
      <c r="H37" s="106"/>
      <c r="I37" s="100"/>
    </row>
    <row r="38" spans="1:9" ht="267.75" outlineLevel="2" x14ac:dyDescent="0.25">
      <c r="A38" s="109" t="s">
        <v>131</v>
      </c>
      <c r="B38" s="108" t="s">
        <v>31</v>
      </c>
      <c r="C38" s="108" t="s">
        <v>91</v>
      </c>
      <c r="D38" s="108" t="s">
        <v>678</v>
      </c>
      <c r="E38" s="108"/>
      <c r="F38" s="106">
        <f>F39+F41</f>
        <v>0</v>
      </c>
      <c r="G38" s="106">
        <f t="shared" ref="G38:H38" si="11">G39+G41</f>
        <v>0</v>
      </c>
      <c r="H38" s="106">
        <f t="shared" si="11"/>
        <v>0</v>
      </c>
      <c r="I38" s="100"/>
    </row>
    <row r="39" spans="1:9" ht="110.25" outlineLevel="2" x14ac:dyDescent="0.25">
      <c r="A39" s="10" t="s">
        <v>35</v>
      </c>
      <c r="B39" s="108" t="s">
        <v>31</v>
      </c>
      <c r="C39" s="108" t="s">
        <v>91</v>
      </c>
      <c r="D39" s="108" t="s">
        <v>678</v>
      </c>
      <c r="E39" s="108" t="s">
        <v>36</v>
      </c>
      <c r="F39" s="106">
        <f>F40</f>
        <v>18840</v>
      </c>
      <c r="G39" s="106">
        <f t="shared" ref="G39:H39" si="12">G40</f>
        <v>0</v>
      </c>
      <c r="H39" s="106">
        <f t="shared" si="12"/>
        <v>0</v>
      </c>
      <c r="I39" s="100"/>
    </row>
    <row r="40" spans="1:9" ht="47.25" outlineLevel="3" x14ac:dyDescent="0.25">
      <c r="A40" s="109" t="s">
        <v>37</v>
      </c>
      <c r="B40" s="108" t="s">
        <v>31</v>
      </c>
      <c r="C40" s="108" t="s">
        <v>91</v>
      </c>
      <c r="D40" s="108" t="s">
        <v>678</v>
      </c>
      <c r="E40" s="108" t="s">
        <v>38</v>
      </c>
      <c r="F40" s="106">
        <v>18840</v>
      </c>
      <c r="G40" s="106"/>
      <c r="H40" s="106"/>
      <c r="I40" s="100"/>
    </row>
    <row r="41" spans="1:9" ht="47.25" outlineLevel="3" x14ac:dyDescent="0.25">
      <c r="A41" s="10" t="s">
        <v>42</v>
      </c>
      <c r="B41" s="108" t="s">
        <v>31</v>
      </c>
      <c r="C41" s="108" t="s">
        <v>91</v>
      </c>
      <c r="D41" s="108" t="s">
        <v>678</v>
      </c>
      <c r="E41" s="108" t="s">
        <v>43</v>
      </c>
      <c r="F41" s="106">
        <f>F42</f>
        <v>-18840</v>
      </c>
      <c r="G41" s="106">
        <f t="shared" ref="G41:H41" si="13">G42</f>
        <v>0</v>
      </c>
      <c r="H41" s="106">
        <f t="shared" si="13"/>
        <v>0</v>
      </c>
      <c r="I41" s="100"/>
    </row>
    <row r="42" spans="1:9" ht="47.25" outlineLevel="3" x14ac:dyDescent="0.25">
      <c r="A42" s="109" t="s">
        <v>44</v>
      </c>
      <c r="B42" s="108" t="s">
        <v>31</v>
      </c>
      <c r="C42" s="108" t="s">
        <v>91</v>
      </c>
      <c r="D42" s="108" t="s">
        <v>678</v>
      </c>
      <c r="E42" s="108" t="s">
        <v>45</v>
      </c>
      <c r="F42" s="106">
        <v>-18840</v>
      </c>
      <c r="G42" s="106"/>
      <c r="H42" s="106"/>
      <c r="I42" s="100"/>
    </row>
    <row r="43" spans="1:9" ht="276.75" hidden="1" customHeight="1" outlineLevel="2" x14ac:dyDescent="0.25">
      <c r="A43" s="109" t="s">
        <v>132</v>
      </c>
      <c r="B43" s="108" t="s">
        <v>31</v>
      </c>
      <c r="C43" s="108" t="s">
        <v>91</v>
      </c>
      <c r="D43" s="108" t="s">
        <v>677</v>
      </c>
      <c r="E43" s="108"/>
      <c r="F43" s="106">
        <f>F44</f>
        <v>0</v>
      </c>
      <c r="G43" s="106">
        <f t="shared" ref="G43:H43" si="14">G44</f>
        <v>0</v>
      </c>
      <c r="H43" s="106">
        <f t="shared" si="14"/>
        <v>0</v>
      </c>
      <c r="I43" s="100"/>
    </row>
    <row r="44" spans="1:9" ht="15.75" hidden="1" outlineLevel="2" x14ac:dyDescent="0.25">
      <c r="A44" s="10" t="s">
        <v>121</v>
      </c>
      <c r="B44" s="108" t="s">
        <v>31</v>
      </c>
      <c r="C44" s="108" t="s">
        <v>91</v>
      </c>
      <c r="D44" s="108" t="s">
        <v>677</v>
      </c>
      <c r="E44" s="108" t="s">
        <v>122</v>
      </c>
      <c r="F44" s="106">
        <f>F45</f>
        <v>0</v>
      </c>
      <c r="G44" s="106">
        <f t="shared" ref="G44:H44" si="15">G45</f>
        <v>0</v>
      </c>
      <c r="H44" s="106">
        <f t="shared" si="15"/>
        <v>0</v>
      </c>
      <c r="I44" s="100"/>
    </row>
    <row r="45" spans="1:9" ht="15.75" hidden="1" outlineLevel="3" x14ac:dyDescent="0.25">
      <c r="A45" s="109" t="s">
        <v>133</v>
      </c>
      <c r="B45" s="108" t="s">
        <v>31</v>
      </c>
      <c r="C45" s="108" t="s">
        <v>91</v>
      </c>
      <c r="D45" s="108" t="s">
        <v>677</v>
      </c>
      <c r="E45" s="108" t="s">
        <v>134</v>
      </c>
      <c r="F45" s="106"/>
      <c r="G45" s="106"/>
      <c r="H45" s="106"/>
      <c r="I45" s="100"/>
    </row>
    <row r="46" spans="1:9" ht="141.75" outlineLevel="3" x14ac:dyDescent="0.25">
      <c r="A46" s="109" t="s">
        <v>633</v>
      </c>
      <c r="B46" s="108" t="s">
        <v>31</v>
      </c>
      <c r="C46" s="108" t="s">
        <v>91</v>
      </c>
      <c r="D46" s="108" t="s">
        <v>632</v>
      </c>
      <c r="E46" s="107"/>
      <c r="F46" s="106">
        <f>F47+F49</f>
        <v>1044360</v>
      </c>
      <c r="G46" s="106">
        <f t="shared" ref="G46:H46" si="16">G47+G49</f>
        <v>1044360</v>
      </c>
      <c r="H46" s="106">
        <f t="shared" si="16"/>
        <v>1044360</v>
      </c>
      <c r="I46" s="100"/>
    </row>
    <row r="47" spans="1:9" ht="110.25" outlineLevel="3" x14ac:dyDescent="0.25">
      <c r="A47" s="10" t="s">
        <v>35</v>
      </c>
      <c r="B47" s="108" t="s">
        <v>31</v>
      </c>
      <c r="C47" s="108" t="s">
        <v>91</v>
      </c>
      <c r="D47" s="108" t="s">
        <v>632</v>
      </c>
      <c r="E47" s="107">
        <v>100</v>
      </c>
      <c r="F47" s="106">
        <f>F48</f>
        <v>703895</v>
      </c>
      <c r="G47" s="106">
        <f t="shared" ref="G47:H47" si="17">G48</f>
        <v>658533</v>
      </c>
      <c r="H47" s="106">
        <f t="shared" si="17"/>
        <v>684874</v>
      </c>
      <c r="I47" s="100"/>
    </row>
    <row r="48" spans="1:9" ht="47.25" outlineLevel="3" x14ac:dyDescent="0.25">
      <c r="A48" s="109" t="s">
        <v>37</v>
      </c>
      <c r="B48" s="108" t="s">
        <v>31</v>
      </c>
      <c r="C48" s="108" t="s">
        <v>91</v>
      </c>
      <c r="D48" s="108" t="s">
        <v>632</v>
      </c>
      <c r="E48" s="107" t="s">
        <v>38</v>
      </c>
      <c r="F48" s="106">
        <f>633200+70695</f>
        <v>703895</v>
      </c>
      <c r="G48" s="106">
        <v>658533</v>
      </c>
      <c r="H48" s="106">
        <v>684874</v>
      </c>
      <c r="I48" s="100"/>
    </row>
    <row r="49" spans="1:9" ht="47.25" outlineLevel="3" x14ac:dyDescent="0.25">
      <c r="A49" s="10" t="s">
        <v>42</v>
      </c>
      <c r="B49" s="108" t="s">
        <v>31</v>
      </c>
      <c r="C49" s="108" t="s">
        <v>91</v>
      </c>
      <c r="D49" s="108" t="s">
        <v>632</v>
      </c>
      <c r="E49" s="107">
        <v>200</v>
      </c>
      <c r="F49" s="106">
        <f>F50</f>
        <v>340465</v>
      </c>
      <c r="G49" s="106">
        <f t="shared" ref="G49:H49" si="18">G50</f>
        <v>385827</v>
      </c>
      <c r="H49" s="106">
        <f t="shared" si="18"/>
        <v>359486</v>
      </c>
      <c r="I49" s="100"/>
    </row>
    <row r="50" spans="1:9" ht="47.25" outlineLevel="3" x14ac:dyDescent="0.25">
      <c r="A50" s="109" t="s">
        <v>44</v>
      </c>
      <c r="B50" s="108" t="s">
        <v>31</v>
      </c>
      <c r="C50" s="108" t="s">
        <v>91</v>
      </c>
      <c r="D50" s="108" t="s">
        <v>632</v>
      </c>
      <c r="E50" s="107" t="s">
        <v>45</v>
      </c>
      <c r="F50" s="106">
        <f>411160-70695</f>
        <v>340465</v>
      </c>
      <c r="G50" s="106">
        <v>385827</v>
      </c>
      <c r="H50" s="106">
        <v>359486</v>
      </c>
      <c r="I50" s="100"/>
    </row>
    <row r="51" spans="1:9" ht="94.5" outlineLevel="3" x14ac:dyDescent="0.25">
      <c r="A51" s="109" t="s">
        <v>161</v>
      </c>
      <c r="B51" s="108" t="s">
        <v>31</v>
      </c>
      <c r="C51" s="108" t="s">
        <v>91</v>
      </c>
      <c r="D51" s="108" t="s">
        <v>662</v>
      </c>
      <c r="E51" s="108"/>
      <c r="F51" s="106">
        <f>F52+F54</f>
        <v>261090</v>
      </c>
      <c r="G51" s="106">
        <f t="shared" ref="G51:H51" si="19">G52+G54</f>
        <v>261090</v>
      </c>
      <c r="H51" s="106">
        <f t="shared" si="19"/>
        <v>261090</v>
      </c>
      <c r="I51" s="100"/>
    </row>
    <row r="52" spans="1:9" ht="110.25" outlineLevel="3" x14ac:dyDescent="0.25">
      <c r="A52" s="10" t="s">
        <v>35</v>
      </c>
      <c r="B52" s="108" t="s">
        <v>31</v>
      </c>
      <c r="C52" s="108" t="s">
        <v>91</v>
      </c>
      <c r="D52" s="108" t="s">
        <v>662</v>
      </c>
      <c r="E52" s="108" t="s">
        <v>36</v>
      </c>
      <c r="F52" s="106">
        <f>F53</f>
        <v>155105</v>
      </c>
      <c r="G52" s="106">
        <f t="shared" ref="G52:H52" si="20">G53</f>
        <v>161326</v>
      </c>
      <c r="H52" s="106">
        <f t="shared" si="20"/>
        <v>167778</v>
      </c>
      <c r="I52" s="100"/>
    </row>
    <row r="53" spans="1:9" ht="47.25" outlineLevel="3" x14ac:dyDescent="0.25">
      <c r="A53" s="109" t="s">
        <v>37</v>
      </c>
      <c r="B53" s="108" t="s">
        <v>31</v>
      </c>
      <c r="C53" s="108" t="s">
        <v>91</v>
      </c>
      <c r="D53" s="108" t="s">
        <v>662</v>
      </c>
      <c r="E53" s="108" t="s">
        <v>38</v>
      </c>
      <c r="F53" s="106">
        <v>155105</v>
      </c>
      <c r="G53" s="106">
        <v>161326</v>
      </c>
      <c r="H53" s="106">
        <v>167778</v>
      </c>
      <c r="I53" s="100"/>
    </row>
    <row r="54" spans="1:9" ht="47.25" outlineLevel="3" x14ac:dyDescent="0.25">
      <c r="A54" s="10" t="s">
        <v>42</v>
      </c>
      <c r="B54" s="108" t="s">
        <v>31</v>
      </c>
      <c r="C54" s="108" t="s">
        <v>91</v>
      </c>
      <c r="D54" s="108" t="s">
        <v>662</v>
      </c>
      <c r="E54" s="108" t="s">
        <v>43</v>
      </c>
      <c r="F54" s="106">
        <f>F55</f>
        <v>105985</v>
      </c>
      <c r="G54" s="106">
        <f t="shared" ref="G54:H54" si="21">G55</f>
        <v>99764</v>
      </c>
      <c r="H54" s="106">
        <f t="shared" si="21"/>
        <v>93312</v>
      </c>
      <c r="I54" s="100"/>
    </row>
    <row r="55" spans="1:9" ht="47.25" outlineLevel="3" x14ac:dyDescent="0.25">
      <c r="A55" s="109" t="s">
        <v>44</v>
      </c>
      <c r="B55" s="108" t="s">
        <v>31</v>
      </c>
      <c r="C55" s="108" t="s">
        <v>91</v>
      </c>
      <c r="D55" s="108" t="s">
        <v>662</v>
      </c>
      <c r="E55" s="108" t="s">
        <v>45</v>
      </c>
      <c r="F55" s="106">
        <v>105985</v>
      </c>
      <c r="G55" s="106">
        <v>99764</v>
      </c>
      <c r="H55" s="106">
        <v>93312</v>
      </c>
      <c r="I55" s="100"/>
    </row>
    <row r="56" spans="1:9" ht="63" hidden="1" outlineLevel="2" x14ac:dyDescent="0.25">
      <c r="A56" s="109" t="s">
        <v>135</v>
      </c>
      <c r="B56" s="108" t="s">
        <v>31</v>
      </c>
      <c r="C56" s="108" t="s">
        <v>91</v>
      </c>
      <c r="D56" s="108" t="s">
        <v>676</v>
      </c>
      <c r="E56" s="108"/>
      <c r="F56" s="106">
        <f>F57</f>
        <v>0</v>
      </c>
      <c r="G56" s="106">
        <f t="shared" ref="G56:H56" si="22">G57</f>
        <v>0</v>
      </c>
      <c r="H56" s="106">
        <f t="shared" si="22"/>
        <v>0</v>
      </c>
      <c r="I56" s="100"/>
    </row>
    <row r="57" spans="1:9" ht="110.25" hidden="1" outlineLevel="2" x14ac:dyDescent="0.25">
      <c r="A57" s="10" t="s">
        <v>35</v>
      </c>
      <c r="B57" s="108" t="s">
        <v>31</v>
      </c>
      <c r="C57" s="108" t="s">
        <v>91</v>
      </c>
      <c r="D57" s="108" t="s">
        <v>676</v>
      </c>
      <c r="E57" s="108" t="s">
        <v>36</v>
      </c>
      <c r="F57" s="106">
        <f>F58</f>
        <v>0</v>
      </c>
      <c r="G57" s="106">
        <f t="shared" ref="G57:H57" si="23">G58</f>
        <v>0</v>
      </c>
      <c r="H57" s="106">
        <f t="shared" si="23"/>
        <v>0</v>
      </c>
      <c r="I57" s="100"/>
    </row>
    <row r="58" spans="1:9" ht="47.25" hidden="1" outlineLevel="3" x14ac:dyDescent="0.25">
      <c r="A58" s="109" t="s">
        <v>37</v>
      </c>
      <c r="B58" s="108" t="s">
        <v>31</v>
      </c>
      <c r="C58" s="108" t="s">
        <v>91</v>
      </c>
      <c r="D58" s="108" t="s">
        <v>676</v>
      </c>
      <c r="E58" s="108" t="s">
        <v>38</v>
      </c>
      <c r="F58" s="106"/>
      <c r="G58" s="106"/>
      <c r="H58" s="106"/>
      <c r="I58" s="100"/>
    </row>
    <row r="59" spans="1:9" ht="47.25" hidden="1" outlineLevel="2" collapsed="1" x14ac:dyDescent="0.25">
      <c r="A59" s="109" t="s">
        <v>41</v>
      </c>
      <c r="B59" s="108" t="s">
        <v>31</v>
      </c>
      <c r="C59" s="108" t="s">
        <v>91</v>
      </c>
      <c r="D59" s="108" t="s">
        <v>675</v>
      </c>
      <c r="E59" s="108"/>
      <c r="F59" s="106">
        <f>F60+F62</f>
        <v>0</v>
      </c>
      <c r="G59" s="106">
        <f t="shared" ref="G59:H59" si="24">G60+G62</f>
        <v>0</v>
      </c>
      <c r="H59" s="106">
        <f t="shared" si="24"/>
        <v>0</v>
      </c>
      <c r="I59" s="100"/>
    </row>
    <row r="60" spans="1:9" ht="110.25" hidden="1" outlineLevel="2" x14ac:dyDescent="0.25">
      <c r="A60" s="10" t="s">
        <v>35</v>
      </c>
      <c r="B60" s="108" t="s">
        <v>31</v>
      </c>
      <c r="C60" s="108" t="s">
        <v>91</v>
      </c>
      <c r="D60" s="108" t="s">
        <v>675</v>
      </c>
      <c r="E60" s="108" t="s">
        <v>36</v>
      </c>
      <c r="F60" s="106">
        <f>F61</f>
        <v>0</v>
      </c>
      <c r="G60" s="106">
        <f t="shared" ref="G60:H60" si="25">G61</f>
        <v>0</v>
      </c>
      <c r="H60" s="106">
        <f t="shared" si="25"/>
        <v>0</v>
      </c>
      <c r="I60" s="100"/>
    </row>
    <row r="61" spans="1:9" ht="47.25" hidden="1" outlineLevel="3" x14ac:dyDescent="0.25">
      <c r="A61" s="109" t="s">
        <v>37</v>
      </c>
      <c r="B61" s="108" t="s">
        <v>31</v>
      </c>
      <c r="C61" s="108" t="s">
        <v>91</v>
      </c>
      <c r="D61" s="108" t="s">
        <v>675</v>
      </c>
      <c r="E61" s="108" t="s">
        <v>38</v>
      </c>
      <c r="F61" s="106"/>
      <c r="G61" s="106"/>
      <c r="H61" s="106"/>
      <c r="I61" s="100"/>
    </row>
    <row r="62" spans="1:9" ht="47.25" hidden="1" outlineLevel="3" x14ac:dyDescent="0.25">
      <c r="A62" s="10" t="s">
        <v>42</v>
      </c>
      <c r="B62" s="108" t="s">
        <v>31</v>
      </c>
      <c r="C62" s="108" t="s">
        <v>91</v>
      </c>
      <c r="D62" s="108" t="s">
        <v>675</v>
      </c>
      <c r="E62" s="108" t="s">
        <v>43</v>
      </c>
      <c r="F62" s="106">
        <f>F63</f>
        <v>0</v>
      </c>
      <c r="G62" s="106">
        <f t="shared" ref="G62:H62" si="26">G63</f>
        <v>0</v>
      </c>
      <c r="H62" s="106">
        <f t="shared" si="26"/>
        <v>0</v>
      </c>
      <c r="I62" s="100"/>
    </row>
    <row r="63" spans="1:9" ht="47.25" hidden="1" outlineLevel="3" x14ac:dyDescent="0.25">
      <c r="A63" s="109" t="s">
        <v>44</v>
      </c>
      <c r="B63" s="108" t="s">
        <v>31</v>
      </c>
      <c r="C63" s="108" t="s">
        <v>91</v>
      </c>
      <c r="D63" s="108" t="s">
        <v>675</v>
      </c>
      <c r="E63" s="108" t="s">
        <v>45</v>
      </c>
      <c r="F63" s="106"/>
      <c r="G63" s="106"/>
      <c r="H63" s="106"/>
      <c r="I63" s="100"/>
    </row>
    <row r="64" spans="1:9" ht="31.5" hidden="1" outlineLevel="2" collapsed="1" x14ac:dyDescent="0.25">
      <c r="A64" s="109" t="s">
        <v>46</v>
      </c>
      <c r="B64" s="108" t="s">
        <v>31</v>
      </c>
      <c r="C64" s="108" t="s">
        <v>91</v>
      </c>
      <c r="D64" s="108" t="s">
        <v>669</v>
      </c>
      <c r="E64" s="108"/>
      <c r="F64" s="106">
        <f>F65</f>
        <v>0</v>
      </c>
      <c r="G64" s="106">
        <f t="shared" ref="G64:H64" si="27">G65</f>
        <v>0</v>
      </c>
      <c r="H64" s="106">
        <f t="shared" si="27"/>
        <v>0</v>
      </c>
      <c r="I64" s="100"/>
    </row>
    <row r="65" spans="1:9" ht="26.25" hidden="1" customHeight="1" outlineLevel="2" x14ac:dyDescent="0.25">
      <c r="A65" s="10" t="s">
        <v>47</v>
      </c>
      <c r="B65" s="108" t="s">
        <v>31</v>
      </c>
      <c r="C65" s="108" t="s">
        <v>91</v>
      </c>
      <c r="D65" s="108" t="s">
        <v>669</v>
      </c>
      <c r="E65" s="108" t="s">
        <v>48</v>
      </c>
      <c r="F65" s="106">
        <f>F66</f>
        <v>0</v>
      </c>
      <c r="G65" s="106">
        <f t="shared" ref="G65:H65" si="28">G66</f>
        <v>0</v>
      </c>
      <c r="H65" s="106">
        <f t="shared" si="28"/>
        <v>0</v>
      </c>
      <c r="I65" s="100"/>
    </row>
    <row r="66" spans="1:9" ht="31.5" hidden="1" outlineLevel="3" x14ac:dyDescent="0.25">
      <c r="A66" s="109" t="s">
        <v>49</v>
      </c>
      <c r="B66" s="108" t="s">
        <v>31</v>
      </c>
      <c r="C66" s="108" t="s">
        <v>91</v>
      </c>
      <c r="D66" s="108" t="s">
        <v>669</v>
      </c>
      <c r="E66" s="108" t="s">
        <v>50</v>
      </c>
      <c r="F66" s="106"/>
      <c r="G66" s="106"/>
      <c r="H66" s="106"/>
      <c r="I66" s="100"/>
    </row>
    <row r="67" spans="1:9" ht="63" hidden="1" outlineLevel="3" x14ac:dyDescent="0.25">
      <c r="A67" s="109" t="s">
        <v>768</v>
      </c>
      <c r="B67" s="108" t="s">
        <v>31</v>
      </c>
      <c r="C67" s="108" t="s">
        <v>91</v>
      </c>
      <c r="D67" s="108" t="s">
        <v>769</v>
      </c>
      <c r="E67" s="107"/>
      <c r="F67" s="106">
        <f>F68</f>
        <v>0</v>
      </c>
      <c r="G67" s="106"/>
      <c r="H67" s="106"/>
      <c r="I67" s="100"/>
    </row>
    <row r="68" spans="1:9" ht="110.25" hidden="1" outlineLevel="3" x14ac:dyDescent="0.25">
      <c r="A68" s="10" t="s">
        <v>35</v>
      </c>
      <c r="B68" s="108" t="s">
        <v>31</v>
      </c>
      <c r="C68" s="108" t="s">
        <v>91</v>
      </c>
      <c r="D68" s="108" t="s">
        <v>769</v>
      </c>
      <c r="E68" s="107">
        <v>100</v>
      </c>
      <c r="F68" s="106">
        <f>F69</f>
        <v>0</v>
      </c>
      <c r="G68" s="106"/>
      <c r="H68" s="106"/>
      <c r="I68" s="100"/>
    </row>
    <row r="69" spans="1:9" ht="47.25" hidden="1" outlineLevel="3" x14ac:dyDescent="0.25">
      <c r="A69" s="109" t="s">
        <v>37</v>
      </c>
      <c r="B69" s="108" t="s">
        <v>31</v>
      </c>
      <c r="C69" s="108" t="s">
        <v>91</v>
      </c>
      <c r="D69" s="108" t="s">
        <v>769</v>
      </c>
      <c r="E69" s="107">
        <v>120</v>
      </c>
      <c r="F69" s="106"/>
      <c r="G69" s="106"/>
      <c r="H69" s="106"/>
      <c r="I69" s="100"/>
    </row>
    <row r="70" spans="1:9" ht="20.25" hidden="1" customHeight="1" outlineLevel="1" x14ac:dyDescent="0.25">
      <c r="A70" s="109" t="s">
        <v>136</v>
      </c>
      <c r="B70" s="108" t="s">
        <v>31</v>
      </c>
      <c r="C70" s="108" t="s">
        <v>137</v>
      </c>
      <c r="D70" s="108"/>
      <c r="E70" s="108"/>
      <c r="F70" s="106">
        <f>F71</f>
        <v>0</v>
      </c>
      <c r="G70" s="106">
        <f t="shared" ref="G70:H70" si="29">G71</f>
        <v>0</v>
      </c>
      <c r="H70" s="106">
        <f t="shared" si="29"/>
        <v>0</v>
      </c>
      <c r="I70" s="100"/>
    </row>
    <row r="71" spans="1:9" ht="94.5" hidden="1" outlineLevel="2" x14ac:dyDescent="0.25">
      <c r="A71" s="109" t="s">
        <v>138</v>
      </c>
      <c r="B71" s="108" t="s">
        <v>31</v>
      </c>
      <c r="C71" s="108" t="s">
        <v>137</v>
      </c>
      <c r="D71" s="108" t="s">
        <v>674</v>
      </c>
      <c r="E71" s="108"/>
      <c r="F71" s="106">
        <f>F72</f>
        <v>0</v>
      </c>
      <c r="G71" s="106">
        <f t="shared" ref="G71:H71" si="30">G72</f>
        <v>0</v>
      </c>
      <c r="H71" s="106">
        <f t="shared" si="30"/>
        <v>0</v>
      </c>
      <c r="I71" s="100"/>
    </row>
    <row r="72" spans="1:9" ht="47.25" hidden="1" outlineLevel="2" x14ac:dyDescent="0.25">
      <c r="A72" s="10" t="s">
        <v>42</v>
      </c>
      <c r="B72" s="108" t="s">
        <v>31</v>
      </c>
      <c r="C72" s="108" t="s">
        <v>137</v>
      </c>
      <c r="D72" s="108" t="s">
        <v>674</v>
      </c>
      <c r="E72" s="108" t="s">
        <v>43</v>
      </c>
      <c r="F72" s="106">
        <f>F73</f>
        <v>0</v>
      </c>
      <c r="G72" s="106">
        <f t="shared" ref="G72:H72" si="31">G73</f>
        <v>0</v>
      </c>
      <c r="H72" s="106">
        <f t="shared" si="31"/>
        <v>0</v>
      </c>
      <c r="I72" s="100"/>
    </row>
    <row r="73" spans="1:9" ht="47.25" hidden="1" outlineLevel="3" x14ac:dyDescent="0.25">
      <c r="A73" s="109" t="s">
        <v>44</v>
      </c>
      <c r="B73" s="108" t="s">
        <v>31</v>
      </c>
      <c r="C73" s="108" t="s">
        <v>137</v>
      </c>
      <c r="D73" s="108" t="s">
        <v>674</v>
      </c>
      <c r="E73" s="108" t="s">
        <v>45</v>
      </c>
      <c r="F73" s="106"/>
      <c r="G73" s="106"/>
      <c r="H73" s="106"/>
      <c r="I73" s="100"/>
    </row>
    <row r="74" spans="1:9" ht="66" customHeight="1" outlineLevel="1" collapsed="1" x14ac:dyDescent="0.25">
      <c r="A74" s="109" t="s">
        <v>109</v>
      </c>
      <c r="B74" s="108" t="s">
        <v>31</v>
      </c>
      <c r="C74" s="108" t="s">
        <v>110</v>
      </c>
      <c r="D74" s="108"/>
      <c r="E74" s="108"/>
      <c r="F74" s="106">
        <f>F75+F80+F83+F88+F91</f>
        <v>355048</v>
      </c>
      <c r="G74" s="106">
        <f t="shared" ref="G74:H74" si="32">G75+G80+G83+G88+G91</f>
        <v>0</v>
      </c>
      <c r="H74" s="106">
        <f t="shared" si="32"/>
        <v>0</v>
      </c>
      <c r="I74" s="100"/>
    </row>
    <row r="75" spans="1:9" ht="47.25" hidden="1" outlineLevel="2" x14ac:dyDescent="0.25">
      <c r="A75" s="109" t="s">
        <v>41</v>
      </c>
      <c r="B75" s="108" t="s">
        <v>31</v>
      </c>
      <c r="C75" s="108" t="s">
        <v>110</v>
      </c>
      <c r="D75" s="108" t="s">
        <v>686</v>
      </c>
      <c r="E75" s="108"/>
      <c r="F75" s="106">
        <f>F76+F78</f>
        <v>0</v>
      </c>
      <c r="G75" s="106">
        <f t="shared" ref="G75:H75" si="33">G76+G78</f>
        <v>0</v>
      </c>
      <c r="H75" s="106">
        <f t="shared" si="33"/>
        <v>0</v>
      </c>
      <c r="I75" s="100"/>
    </row>
    <row r="76" spans="1:9" ht="110.25" hidden="1" outlineLevel="2" x14ac:dyDescent="0.25">
      <c r="A76" s="10" t="s">
        <v>35</v>
      </c>
      <c r="B76" s="108" t="s">
        <v>31</v>
      </c>
      <c r="C76" s="108" t="s">
        <v>110</v>
      </c>
      <c r="D76" s="108" t="s">
        <v>686</v>
      </c>
      <c r="E76" s="108" t="s">
        <v>36</v>
      </c>
      <c r="F76" s="106">
        <f>F77</f>
        <v>0</v>
      </c>
      <c r="G76" s="106">
        <f t="shared" ref="G76:H76" si="34">G77</f>
        <v>0</v>
      </c>
      <c r="H76" s="106">
        <f t="shared" si="34"/>
        <v>0</v>
      </c>
      <c r="I76" s="100"/>
    </row>
    <row r="77" spans="1:9" ht="47.25" hidden="1" outlineLevel="3" x14ac:dyDescent="0.25">
      <c r="A77" s="109" t="s">
        <v>37</v>
      </c>
      <c r="B77" s="108" t="s">
        <v>31</v>
      </c>
      <c r="C77" s="108" t="s">
        <v>110</v>
      </c>
      <c r="D77" s="108" t="s">
        <v>686</v>
      </c>
      <c r="E77" s="108" t="s">
        <v>38</v>
      </c>
      <c r="F77" s="106"/>
      <c r="G77" s="106"/>
      <c r="H77" s="106"/>
      <c r="I77" s="100"/>
    </row>
    <row r="78" spans="1:9" ht="47.25" hidden="1" outlineLevel="3" x14ac:dyDescent="0.25">
      <c r="A78" s="10" t="s">
        <v>42</v>
      </c>
      <c r="B78" s="108" t="s">
        <v>31</v>
      </c>
      <c r="C78" s="108" t="s">
        <v>110</v>
      </c>
      <c r="D78" s="108" t="s">
        <v>686</v>
      </c>
      <c r="E78" s="108" t="s">
        <v>43</v>
      </c>
      <c r="F78" s="106">
        <f>F79</f>
        <v>0</v>
      </c>
      <c r="G78" s="106">
        <f t="shared" ref="G78:H78" si="35">G79</f>
        <v>0</v>
      </c>
      <c r="H78" s="106">
        <f t="shared" si="35"/>
        <v>0</v>
      </c>
      <c r="I78" s="100"/>
    </row>
    <row r="79" spans="1:9" ht="47.25" hidden="1" outlineLevel="3" x14ac:dyDescent="0.25">
      <c r="A79" s="109" t="s">
        <v>44</v>
      </c>
      <c r="B79" s="108" t="s">
        <v>31</v>
      </c>
      <c r="C79" s="108" t="s">
        <v>110</v>
      </c>
      <c r="D79" s="108" t="s">
        <v>686</v>
      </c>
      <c r="E79" s="108" t="s">
        <v>45</v>
      </c>
      <c r="F79" s="106"/>
      <c r="G79" s="106"/>
      <c r="H79" s="106"/>
      <c r="I79" s="100"/>
    </row>
    <row r="80" spans="1:9" ht="31.5" hidden="1" outlineLevel="2" collapsed="1" x14ac:dyDescent="0.25">
      <c r="A80" s="109" t="s">
        <v>46</v>
      </c>
      <c r="B80" s="108" t="s">
        <v>31</v>
      </c>
      <c r="C80" s="108" t="s">
        <v>110</v>
      </c>
      <c r="D80" s="108" t="s">
        <v>685</v>
      </c>
      <c r="E80" s="108"/>
      <c r="F80" s="106">
        <f>F81</f>
        <v>0</v>
      </c>
      <c r="G80" s="106">
        <f t="shared" ref="G80:H80" si="36">G81</f>
        <v>0</v>
      </c>
      <c r="H80" s="106">
        <f t="shared" si="36"/>
        <v>0</v>
      </c>
      <c r="I80" s="100"/>
    </row>
    <row r="81" spans="1:9" ht="24" hidden="1" customHeight="1" outlineLevel="2" x14ac:dyDescent="0.25">
      <c r="A81" s="10" t="s">
        <v>47</v>
      </c>
      <c r="B81" s="108" t="s">
        <v>31</v>
      </c>
      <c r="C81" s="108" t="s">
        <v>110</v>
      </c>
      <c r="D81" s="108" t="s">
        <v>685</v>
      </c>
      <c r="E81" s="108" t="s">
        <v>48</v>
      </c>
      <c r="F81" s="106">
        <f>F82</f>
        <v>0</v>
      </c>
      <c r="G81" s="106">
        <f t="shared" ref="G81:H81" si="37">G82</f>
        <v>0</v>
      </c>
      <c r="H81" s="106">
        <f t="shared" si="37"/>
        <v>0</v>
      </c>
      <c r="I81" s="100"/>
    </row>
    <row r="82" spans="1:9" ht="31.5" hidden="1" outlineLevel="3" x14ac:dyDescent="0.25">
      <c r="A82" s="109" t="s">
        <v>49</v>
      </c>
      <c r="B82" s="108" t="s">
        <v>31</v>
      </c>
      <c r="C82" s="108" t="s">
        <v>110</v>
      </c>
      <c r="D82" s="108" t="s">
        <v>685</v>
      </c>
      <c r="E82" s="108" t="s">
        <v>50</v>
      </c>
      <c r="F82" s="106"/>
      <c r="G82" s="106"/>
      <c r="H82" s="106"/>
      <c r="I82" s="100"/>
    </row>
    <row r="83" spans="1:9" ht="47.25" outlineLevel="2" collapsed="1" x14ac:dyDescent="0.25">
      <c r="A83" s="109" t="s">
        <v>41</v>
      </c>
      <c r="B83" s="108" t="s">
        <v>31</v>
      </c>
      <c r="C83" s="108" t="s">
        <v>110</v>
      </c>
      <c r="D83" s="108" t="s">
        <v>686</v>
      </c>
      <c r="E83" s="108"/>
      <c r="F83" s="106">
        <f>F84+F86</f>
        <v>355048</v>
      </c>
      <c r="G83" s="106">
        <f t="shared" ref="G83:H83" si="38">G84+G86</f>
        <v>0</v>
      </c>
      <c r="H83" s="106">
        <f t="shared" si="38"/>
        <v>0</v>
      </c>
      <c r="I83" s="100"/>
    </row>
    <row r="84" spans="1:9" ht="110.25" outlineLevel="2" x14ac:dyDescent="0.25">
      <c r="A84" s="10" t="s">
        <v>35</v>
      </c>
      <c r="B84" s="108" t="s">
        <v>31</v>
      </c>
      <c r="C84" s="108" t="s">
        <v>110</v>
      </c>
      <c r="D84" s="108" t="s">
        <v>686</v>
      </c>
      <c r="E84" s="108" t="s">
        <v>36</v>
      </c>
      <c r="F84" s="106">
        <f>F85</f>
        <v>355048</v>
      </c>
      <c r="G84" s="106">
        <f t="shared" ref="G84:H84" si="39">G85</f>
        <v>0</v>
      </c>
      <c r="H84" s="106">
        <f t="shared" si="39"/>
        <v>0</v>
      </c>
      <c r="I84" s="100"/>
    </row>
    <row r="85" spans="1:9" ht="47.25" outlineLevel="3" x14ac:dyDescent="0.25">
      <c r="A85" s="109" t="s">
        <v>37</v>
      </c>
      <c r="B85" s="108" t="s">
        <v>31</v>
      </c>
      <c r="C85" s="108" t="s">
        <v>110</v>
      </c>
      <c r="D85" s="108" t="s">
        <v>686</v>
      </c>
      <c r="E85" s="108" t="s">
        <v>38</v>
      </c>
      <c r="F85" s="106">
        <v>355048</v>
      </c>
      <c r="G85" s="106"/>
      <c r="H85" s="106"/>
      <c r="I85" s="100"/>
    </row>
    <row r="86" spans="1:9" ht="47.25" hidden="1" outlineLevel="3" x14ac:dyDescent="0.25">
      <c r="A86" s="10" t="s">
        <v>42</v>
      </c>
      <c r="B86" s="108" t="s">
        <v>31</v>
      </c>
      <c r="C86" s="108" t="s">
        <v>110</v>
      </c>
      <c r="D86" s="108" t="s">
        <v>624</v>
      </c>
      <c r="E86" s="108" t="s">
        <v>43</v>
      </c>
      <c r="F86" s="106">
        <f>F87</f>
        <v>0</v>
      </c>
      <c r="G86" s="106">
        <f t="shared" ref="G86:H86" si="40">G87</f>
        <v>0</v>
      </c>
      <c r="H86" s="106">
        <f t="shared" si="40"/>
        <v>0</v>
      </c>
      <c r="I86" s="100"/>
    </row>
    <row r="87" spans="1:9" ht="47.25" hidden="1" outlineLevel="3" x14ac:dyDescent="0.25">
      <c r="A87" s="109" t="s">
        <v>44</v>
      </c>
      <c r="B87" s="108" t="s">
        <v>31</v>
      </c>
      <c r="C87" s="108" t="s">
        <v>110</v>
      </c>
      <c r="D87" s="108" t="s">
        <v>624</v>
      </c>
      <c r="E87" s="108" t="s">
        <v>45</v>
      </c>
      <c r="F87" s="106"/>
      <c r="G87" s="106"/>
      <c r="H87" s="106"/>
      <c r="I87" s="100"/>
    </row>
    <row r="88" spans="1:9" ht="63" hidden="1" outlineLevel="2" x14ac:dyDescent="0.25">
      <c r="A88" s="109" t="s">
        <v>212</v>
      </c>
      <c r="B88" s="108" t="s">
        <v>31</v>
      </c>
      <c r="C88" s="108" t="s">
        <v>110</v>
      </c>
      <c r="D88" s="108" t="s">
        <v>623</v>
      </c>
      <c r="E88" s="108"/>
      <c r="F88" s="106">
        <f>F89</f>
        <v>0</v>
      </c>
      <c r="G88" s="106">
        <f t="shared" ref="G88:H88" si="41">G89</f>
        <v>0</v>
      </c>
      <c r="H88" s="106">
        <f t="shared" si="41"/>
        <v>0</v>
      </c>
      <c r="I88" s="100"/>
    </row>
    <row r="89" spans="1:9" ht="110.25" hidden="1" outlineLevel="2" x14ac:dyDescent="0.25">
      <c r="A89" s="10" t="s">
        <v>35</v>
      </c>
      <c r="B89" s="108" t="s">
        <v>31</v>
      </c>
      <c r="C89" s="108" t="s">
        <v>110</v>
      </c>
      <c r="D89" s="108" t="s">
        <v>623</v>
      </c>
      <c r="E89" s="108" t="s">
        <v>36</v>
      </c>
      <c r="F89" s="106">
        <f>F90</f>
        <v>0</v>
      </c>
      <c r="G89" s="106">
        <f t="shared" ref="G89:H89" si="42">G90</f>
        <v>0</v>
      </c>
      <c r="H89" s="106">
        <f t="shared" si="42"/>
        <v>0</v>
      </c>
      <c r="I89" s="100"/>
    </row>
    <row r="90" spans="1:9" ht="47.25" hidden="1" outlineLevel="3" x14ac:dyDescent="0.25">
      <c r="A90" s="109" t="s">
        <v>37</v>
      </c>
      <c r="B90" s="108" t="s">
        <v>31</v>
      </c>
      <c r="C90" s="108" t="s">
        <v>110</v>
      </c>
      <c r="D90" s="108" t="s">
        <v>623</v>
      </c>
      <c r="E90" s="108" t="s">
        <v>38</v>
      </c>
      <c r="F90" s="106"/>
      <c r="G90" s="106"/>
      <c r="H90" s="106"/>
      <c r="I90" s="100"/>
    </row>
    <row r="91" spans="1:9" ht="31.5" hidden="1" outlineLevel="2" collapsed="1" x14ac:dyDescent="0.25">
      <c r="A91" s="109" t="s">
        <v>46</v>
      </c>
      <c r="B91" s="108" t="s">
        <v>31</v>
      </c>
      <c r="C91" s="108" t="s">
        <v>110</v>
      </c>
      <c r="D91" s="108" t="s">
        <v>622</v>
      </c>
      <c r="E91" s="108"/>
      <c r="F91" s="106">
        <f>F92</f>
        <v>0</v>
      </c>
      <c r="G91" s="106">
        <f t="shared" ref="G91:H91" si="43">G92</f>
        <v>0</v>
      </c>
      <c r="H91" s="106">
        <f t="shared" si="43"/>
        <v>0</v>
      </c>
      <c r="I91" s="100"/>
    </row>
    <row r="92" spans="1:9" ht="26.25" hidden="1" customHeight="1" outlineLevel="2" x14ac:dyDescent="0.25">
      <c r="A92" s="10" t="s">
        <v>47</v>
      </c>
      <c r="B92" s="108" t="s">
        <v>31</v>
      </c>
      <c r="C92" s="108" t="s">
        <v>110</v>
      </c>
      <c r="D92" s="108" t="s">
        <v>622</v>
      </c>
      <c r="E92" s="108" t="s">
        <v>48</v>
      </c>
      <c r="F92" s="106">
        <f>F93</f>
        <v>0</v>
      </c>
      <c r="G92" s="106">
        <f t="shared" ref="G92:H92" si="44">G93</f>
        <v>0</v>
      </c>
      <c r="H92" s="106">
        <f t="shared" si="44"/>
        <v>0</v>
      </c>
      <c r="I92" s="100"/>
    </row>
    <row r="93" spans="1:9" ht="31.5" hidden="1" outlineLevel="3" x14ac:dyDescent="0.25">
      <c r="A93" s="109" t="s">
        <v>49</v>
      </c>
      <c r="B93" s="108" t="s">
        <v>31</v>
      </c>
      <c r="C93" s="108" t="s">
        <v>110</v>
      </c>
      <c r="D93" s="108" t="s">
        <v>622</v>
      </c>
      <c r="E93" s="108" t="s">
        <v>50</v>
      </c>
      <c r="F93" s="106"/>
      <c r="G93" s="106"/>
      <c r="H93" s="106"/>
      <c r="I93" s="100"/>
    </row>
    <row r="94" spans="1:9" ht="15.75" outlineLevel="1" x14ac:dyDescent="0.25">
      <c r="A94" s="109" t="s">
        <v>111</v>
      </c>
      <c r="B94" s="108" t="s">
        <v>31</v>
      </c>
      <c r="C94" s="108" t="s">
        <v>112</v>
      </c>
      <c r="D94" s="108"/>
      <c r="E94" s="108"/>
      <c r="F94" s="106">
        <f>F95</f>
        <v>9042335</v>
      </c>
      <c r="G94" s="106">
        <f t="shared" ref="G94:H94" si="45">G95</f>
        <v>0</v>
      </c>
      <c r="H94" s="106">
        <f t="shared" si="45"/>
        <v>0</v>
      </c>
      <c r="I94" s="100"/>
    </row>
    <row r="95" spans="1:9" ht="31.5" outlineLevel="2" x14ac:dyDescent="0.25">
      <c r="A95" s="109" t="s">
        <v>113</v>
      </c>
      <c r="B95" s="108" t="s">
        <v>31</v>
      </c>
      <c r="C95" s="108" t="s">
        <v>112</v>
      </c>
      <c r="D95" s="108" t="s">
        <v>628</v>
      </c>
      <c r="E95" s="108"/>
      <c r="F95" s="106">
        <f>F96</f>
        <v>9042335</v>
      </c>
      <c r="G95" s="106">
        <f t="shared" ref="G95:H95" si="46">G96</f>
        <v>0</v>
      </c>
      <c r="H95" s="106">
        <f t="shared" si="46"/>
        <v>0</v>
      </c>
      <c r="I95" s="100"/>
    </row>
    <row r="96" spans="1:9" ht="15.75" outlineLevel="2" x14ac:dyDescent="0.25">
      <c r="A96" s="10" t="s">
        <v>47</v>
      </c>
      <c r="B96" s="108" t="s">
        <v>31</v>
      </c>
      <c r="C96" s="108" t="s">
        <v>112</v>
      </c>
      <c r="D96" s="108" t="s">
        <v>628</v>
      </c>
      <c r="E96" s="108" t="s">
        <v>48</v>
      </c>
      <c r="F96" s="106">
        <f>F97</f>
        <v>9042335</v>
      </c>
      <c r="G96" s="106">
        <f t="shared" ref="G96:H96" si="47">G97</f>
        <v>0</v>
      </c>
      <c r="H96" s="106">
        <f t="shared" si="47"/>
        <v>0</v>
      </c>
      <c r="I96" s="100"/>
    </row>
    <row r="97" spans="1:9" ht="15.75" outlineLevel="3" x14ac:dyDescent="0.25">
      <c r="A97" s="109" t="s">
        <v>114</v>
      </c>
      <c r="B97" s="108" t="s">
        <v>31</v>
      </c>
      <c r="C97" s="108" t="s">
        <v>112</v>
      </c>
      <c r="D97" s="108" t="s">
        <v>628</v>
      </c>
      <c r="E97" s="108" t="s">
        <v>115</v>
      </c>
      <c r="F97" s="106">
        <f>-2546435+11588770</f>
        <v>9042335</v>
      </c>
      <c r="G97" s="106"/>
      <c r="H97" s="106"/>
      <c r="I97" s="100"/>
    </row>
    <row r="98" spans="1:9" ht="31.5" hidden="1" outlineLevel="1" x14ac:dyDescent="0.25">
      <c r="A98" s="109" t="s">
        <v>99</v>
      </c>
      <c r="B98" s="108" t="s">
        <v>31</v>
      </c>
      <c r="C98" s="108" t="s">
        <v>100</v>
      </c>
      <c r="D98" s="108"/>
      <c r="E98" s="108"/>
      <c r="F98" s="106">
        <f>F99+F102+F105+F110+F116+F113+I113+F119</f>
        <v>0</v>
      </c>
      <c r="G98" s="106">
        <f t="shared" ref="G98:H98" si="48">G99+G102+G105+G110+G116</f>
        <v>0</v>
      </c>
      <c r="H98" s="106">
        <f t="shared" si="48"/>
        <v>0</v>
      </c>
      <c r="I98" s="100"/>
    </row>
    <row r="99" spans="1:9" ht="47.25" hidden="1" outlineLevel="2" x14ac:dyDescent="0.25">
      <c r="A99" s="109" t="s">
        <v>139</v>
      </c>
      <c r="B99" s="108" t="s">
        <v>31</v>
      </c>
      <c r="C99" s="108" t="s">
        <v>100</v>
      </c>
      <c r="D99" s="108" t="s">
        <v>673</v>
      </c>
      <c r="E99" s="108"/>
      <c r="F99" s="106">
        <f>F100</f>
        <v>0</v>
      </c>
      <c r="G99" s="106">
        <f t="shared" ref="G99:H100" si="49">G100</f>
        <v>0</v>
      </c>
      <c r="H99" s="106">
        <f t="shared" si="49"/>
        <v>0</v>
      </c>
      <c r="I99" s="100"/>
    </row>
    <row r="100" spans="1:9" ht="63" hidden="1" outlineLevel="2" x14ac:dyDescent="0.25">
      <c r="A100" s="10" t="s">
        <v>57</v>
      </c>
      <c r="B100" s="108" t="s">
        <v>31</v>
      </c>
      <c r="C100" s="108" t="s">
        <v>100</v>
      </c>
      <c r="D100" s="108" t="s">
        <v>673</v>
      </c>
      <c r="E100" s="108" t="s">
        <v>58</v>
      </c>
      <c r="F100" s="106">
        <f>F101</f>
        <v>0</v>
      </c>
      <c r="G100" s="106">
        <f t="shared" si="49"/>
        <v>0</v>
      </c>
      <c r="H100" s="106">
        <f t="shared" si="49"/>
        <v>0</v>
      </c>
      <c r="I100" s="100"/>
    </row>
    <row r="101" spans="1:9" ht="15.75" hidden="1" outlineLevel="3" x14ac:dyDescent="0.25">
      <c r="A101" s="109" t="s">
        <v>59</v>
      </c>
      <c r="B101" s="108" t="s">
        <v>31</v>
      </c>
      <c r="C101" s="108" t="s">
        <v>100</v>
      </c>
      <c r="D101" s="108" t="s">
        <v>673</v>
      </c>
      <c r="E101" s="108" t="s">
        <v>60</v>
      </c>
      <c r="F101" s="106"/>
      <c r="G101" s="106"/>
      <c r="H101" s="106"/>
      <c r="I101" s="100"/>
    </row>
    <row r="102" spans="1:9" ht="31.5" hidden="1" outlineLevel="2" x14ac:dyDescent="0.25">
      <c r="A102" s="109" t="s">
        <v>140</v>
      </c>
      <c r="B102" s="108" t="s">
        <v>31</v>
      </c>
      <c r="C102" s="108" t="s">
        <v>100</v>
      </c>
      <c r="D102" s="108" t="s">
        <v>672</v>
      </c>
      <c r="E102" s="108"/>
      <c r="F102" s="106">
        <f>F103</f>
        <v>0</v>
      </c>
      <c r="G102" s="106">
        <f t="shared" ref="G102:H103" si="50">G103</f>
        <v>0</v>
      </c>
      <c r="H102" s="106">
        <f t="shared" si="50"/>
        <v>0</v>
      </c>
      <c r="I102" s="100"/>
    </row>
    <row r="103" spans="1:9" ht="30.75" hidden="1" customHeight="1" outlineLevel="2" x14ac:dyDescent="0.25">
      <c r="A103" s="10" t="s">
        <v>47</v>
      </c>
      <c r="B103" s="108" t="s">
        <v>31</v>
      </c>
      <c r="C103" s="108" t="s">
        <v>100</v>
      </c>
      <c r="D103" s="108" t="s">
        <v>672</v>
      </c>
      <c r="E103" s="108" t="s">
        <v>48</v>
      </c>
      <c r="F103" s="106">
        <f>F104</f>
        <v>0</v>
      </c>
      <c r="G103" s="106">
        <f t="shared" si="50"/>
        <v>0</v>
      </c>
      <c r="H103" s="106">
        <f t="shared" si="50"/>
        <v>0</v>
      </c>
      <c r="I103" s="100"/>
    </row>
    <row r="104" spans="1:9" ht="31.5" hidden="1" outlineLevel="3" x14ac:dyDescent="0.25">
      <c r="A104" s="109" t="s">
        <v>49</v>
      </c>
      <c r="B104" s="108" t="s">
        <v>31</v>
      </c>
      <c r="C104" s="108" t="s">
        <v>100</v>
      </c>
      <c r="D104" s="108" t="s">
        <v>672</v>
      </c>
      <c r="E104" s="108" t="s">
        <v>50</v>
      </c>
      <c r="F104" s="106"/>
      <c r="G104" s="106"/>
      <c r="H104" s="106"/>
      <c r="I104" s="100"/>
    </row>
    <row r="105" spans="1:9" ht="47.25" hidden="1" outlineLevel="2" x14ac:dyDescent="0.25">
      <c r="A105" s="109" t="s">
        <v>41</v>
      </c>
      <c r="B105" s="108" t="s">
        <v>31</v>
      </c>
      <c r="C105" s="108" t="s">
        <v>100</v>
      </c>
      <c r="D105" s="108" t="s">
        <v>691</v>
      </c>
      <c r="E105" s="108"/>
      <c r="F105" s="106">
        <f>F106+F108</f>
        <v>0</v>
      </c>
      <c r="G105" s="106">
        <f t="shared" ref="G105:H105" si="51">G106+G108</f>
        <v>0</v>
      </c>
      <c r="H105" s="106">
        <f t="shared" si="51"/>
        <v>0</v>
      </c>
      <c r="I105" s="100"/>
    </row>
    <row r="106" spans="1:9" ht="110.25" hidden="1" outlineLevel="2" x14ac:dyDescent="0.25">
      <c r="A106" s="10" t="s">
        <v>35</v>
      </c>
      <c r="B106" s="108" t="s">
        <v>31</v>
      </c>
      <c r="C106" s="108" t="s">
        <v>100</v>
      </c>
      <c r="D106" s="108" t="s">
        <v>691</v>
      </c>
      <c r="E106" s="108" t="s">
        <v>36</v>
      </c>
      <c r="F106" s="106">
        <f>F107</f>
        <v>0</v>
      </c>
      <c r="G106" s="106">
        <f t="shared" ref="G106:H106" si="52">G107</f>
        <v>0</v>
      </c>
      <c r="H106" s="106">
        <f t="shared" si="52"/>
        <v>0</v>
      </c>
      <c r="I106" s="100"/>
    </row>
    <row r="107" spans="1:9" ht="47.25" hidden="1" outlineLevel="3" x14ac:dyDescent="0.25">
      <c r="A107" s="109" t="s">
        <v>37</v>
      </c>
      <c r="B107" s="108" t="s">
        <v>31</v>
      </c>
      <c r="C107" s="108" t="s">
        <v>100</v>
      </c>
      <c r="D107" s="108" t="s">
        <v>691</v>
      </c>
      <c r="E107" s="108" t="s">
        <v>38</v>
      </c>
      <c r="F107" s="106"/>
      <c r="G107" s="106"/>
      <c r="H107" s="106"/>
      <c r="I107" s="100"/>
    </row>
    <row r="108" spans="1:9" ht="47.25" hidden="1" outlineLevel="3" x14ac:dyDescent="0.25">
      <c r="A108" s="10" t="s">
        <v>42</v>
      </c>
      <c r="B108" s="108" t="s">
        <v>31</v>
      </c>
      <c r="C108" s="108" t="s">
        <v>100</v>
      </c>
      <c r="D108" s="108" t="s">
        <v>691</v>
      </c>
      <c r="E108" s="108" t="s">
        <v>43</v>
      </c>
      <c r="F108" s="106">
        <f>F109</f>
        <v>0</v>
      </c>
      <c r="G108" s="106">
        <f t="shared" ref="G108:H108" si="53">G109</f>
        <v>0</v>
      </c>
      <c r="H108" s="106">
        <f t="shared" si="53"/>
        <v>0</v>
      </c>
      <c r="I108" s="100"/>
    </row>
    <row r="109" spans="1:9" ht="47.25" hidden="1" outlineLevel="3" x14ac:dyDescent="0.25">
      <c r="A109" s="109" t="s">
        <v>44</v>
      </c>
      <c r="B109" s="108" t="s">
        <v>31</v>
      </c>
      <c r="C109" s="108" t="s">
        <v>100</v>
      </c>
      <c r="D109" s="108" t="s">
        <v>691</v>
      </c>
      <c r="E109" s="108" t="s">
        <v>45</v>
      </c>
      <c r="F109" s="106"/>
      <c r="G109" s="106"/>
      <c r="H109" s="106"/>
      <c r="I109" s="100"/>
    </row>
    <row r="110" spans="1:9" ht="31.5" hidden="1" outlineLevel="2" x14ac:dyDescent="0.25">
      <c r="A110" s="109" t="s">
        <v>46</v>
      </c>
      <c r="B110" s="108" t="s">
        <v>31</v>
      </c>
      <c r="C110" s="108" t="s">
        <v>100</v>
      </c>
      <c r="D110" s="108" t="s">
        <v>690</v>
      </c>
      <c r="E110" s="108"/>
      <c r="F110" s="106">
        <f>F111</f>
        <v>0</v>
      </c>
      <c r="G110" s="106">
        <f t="shared" ref="G110:H110" si="54">G111</f>
        <v>0</v>
      </c>
      <c r="H110" s="106">
        <f t="shared" si="54"/>
        <v>0</v>
      </c>
      <c r="I110" s="100"/>
    </row>
    <row r="111" spans="1:9" ht="36.75" hidden="1" customHeight="1" outlineLevel="2" x14ac:dyDescent="0.25">
      <c r="A111" s="10" t="s">
        <v>47</v>
      </c>
      <c r="B111" s="108" t="s">
        <v>31</v>
      </c>
      <c r="C111" s="108" t="s">
        <v>100</v>
      </c>
      <c r="D111" s="108" t="s">
        <v>690</v>
      </c>
      <c r="E111" s="108" t="s">
        <v>48</v>
      </c>
      <c r="F111" s="106">
        <f>F112</f>
        <v>0</v>
      </c>
      <c r="G111" s="106">
        <f t="shared" ref="G111:H111" si="55">G112</f>
        <v>0</v>
      </c>
      <c r="H111" s="106">
        <f t="shared" si="55"/>
        <v>0</v>
      </c>
      <c r="I111" s="100"/>
    </row>
    <row r="112" spans="1:9" ht="31.5" hidden="1" outlineLevel="3" x14ac:dyDescent="0.25">
      <c r="A112" s="109" t="s">
        <v>49</v>
      </c>
      <c r="B112" s="108" t="s">
        <v>31</v>
      </c>
      <c r="C112" s="108" t="s">
        <v>100</v>
      </c>
      <c r="D112" s="108" t="s">
        <v>690</v>
      </c>
      <c r="E112" s="108" t="s">
        <v>50</v>
      </c>
      <c r="F112" s="106"/>
      <c r="G112" s="106"/>
      <c r="H112" s="106"/>
      <c r="I112" s="100"/>
    </row>
    <row r="113" spans="1:9" ht="63" hidden="1" outlineLevel="3" x14ac:dyDescent="0.25">
      <c r="A113" s="109" t="s">
        <v>768</v>
      </c>
      <c r="B113" s="108" t="s">
        <v>31</v>
      </c>
      <c r="C113" s="108" t="s">
        <v>100</v>
      </c>
      <c r="D113" s="108" t="s">
        <v>769</v>
      </c>
      <c r="E113" s="108"/>
      <c r="F113" s="106">
        <f>F114</f>
        <v>0</v>
      </c>
      <c r="G113" s="106"/>
      <c r="H113" s="106"/>
      <c r="I113" s="100"/>
    </row>
    <row r="114" spans="1:9" ht="110.25" hidden="1" outlineLevel="3" x14ac:dyDescent="0.25">
      <c r="A114" s="10" t="s">
        <v>35</v>
      </c>
      <c r="B114" s="108" t="s">
        <v>31</v>
      </c>
      <c r="C114" s="108" t="s">
        <v>100</v>
      </c>
      <c r="D114" s="108" t="s">
        <v>769</v>
      </c>
      <c r="E114" s="108" t="s">
        <v>36</v>
      </c>
      <c r="F114" s="106">
        <f>F115</f>
        <v>0</v>
      </c>
      <c r="G114" s="106"/>
      <c r="H114" s="106"/>
      <c r="I114" s="100"/>
    </row>
    <row r="115" spans="1:9" ht="47.25" hidden="1" outlineLevel="3" x14ac:dyDescent="0.25">
      <c r="A115" s="109" t="s">
        <v>37</v>
      </c>
      <c r="B115" s="108" t="s">
        <v>31</v>
      </c>
      <c r="C115" s="108" t="s">
        <v>100</v>
      </c>
      <c r="D115" s="108" t="s">
        <v>769</v>
      </c>
      <c r="E115" s="108" t="s">
        <v>38</v>
      </c>
      <c r="F115" s="106"/>
      <c r="G115" s="106"/>
      <c r="H115" s="106"/>
      <c r="I115" s="100"/>
    </row>
    <row r="116" spans="1:9" ht="15.75" hidden="1" outlineLevel="2" x14ac:dyDescent="0.25">
      <c r="A116" s="109" t="s">
        <v>116</v>
      </c>
      <c r="B116" s="108" t="s">
        <v>31</v>
      </c>
      <c r="C116" s="108" t="s">
        <v>100</v>
      </c>
      <c r="D116" s="108" t="s">
        <v>684</v>
      </c>
      <c r="E116" s="108"/>
      <c r="F116" s="106">
        <f>F117</f>
        <v>0</v>
      </c>
      <c r="G116" s="106">
        <f t="shared" ref="G116:H116" si="56">G117</f>
        <v>0</v>
      </c>
      <c r="H116" s="106">
        <f t="shared" si="56"/>
        <v>0</v>
      </c>
      <c r="I116" s="100"/>
    </row>
    <row r="117" spans="1:9" ht="15.75" hidden="1" outlineLevel="2" x14ac:dyDescent="0.25">
      <c r="A117" s="10" t="s">
        <v>47</v>
      </c>
      <c r="B117" s="108" t="s">
        <v>31</v>
      </c>
      <c r="C117" s="108" t="s">
        <v>100</v>
      </c>
      <c r="D117" s="108" t="s">
        <v>684</v>
      </c>
      <c r="E117" s="108" t="s">
        <v>48</v>
      </c>
      <c r="F117" s="106">
        <f>F118</f>
        <v>0</v>
      </c>
      <c r="G117" s="106">
        <f>G118</f>
        <v>0</v>
      </c>
      <c r="H117" s="106">
        <f>H118</f>
        <v>0</v>
      </c>
      <c r="I117" s="100"/>
    </row>
    <row r="118" spans="1:9" ht="15.75" hidden="1" outlineLevel="3" x14ac:dyDescent="0.25">
      <c r="A118" s="109" t="s">
        <v>114</v>
      </c>
      <c r="B118" s="108" t="s">
        <v>31</v>
      </c>
      <c r="C118" s="108" t="s">
        <v>100</v>
      </c>
      <c r="D118" s="108" t="s">
        <v>684</v>
      </c>
      <c r="E118" s="108" t="s">
        <v>115</v>
      </c>
      <c r="F118" s="106"/>
      <c r="G118" s="106"/>
      <c r="H118" s="106"/>
      <c r="I118" s="100"/>
    </row>
    <row r="119" spans="1:9" ht="31.5" hidden="1" outlineLevel="3" x14ac:dyDescent="0.25">
      <c r="A119" s="109" t="s">
        <v>113</v>
      </c>
      <c r="B119" s="108" t="s">
        <v>31</v>
      </c>
      <c r="C119" s="108" t="s">
        <v>100</v>
      </c>
      <c r="D119" s="108" t="s">
        <v>628</v>
      </c>
      <c r="E119" s="108"/>
      <c r="F119" s="106">
        <f>F120</f>
        <v>0</v>
      </c>
      <c r="G119" s="106"/>
      <c r="H119" s="106"/>
      <c r="I119" s="100"/>
    </row>
    <row r="120" spans="1:9" ht="15.75" hidden="1" outlineLevel="3" x14ac:dyDescent="0.25">
      <c r="A120" s="10" t="s">
        <v>47</v>
      </c>
      <c r="B120" s="108" t="s">
        <v>31</v>
      </c>
      <c r="C120" s="108" t="s">
        <v>100</v>
      </c>
      <c r="D120" s="108" t="s">
        <v>628</v>
      </c>
      <c r="E120" s="108" t="s">
        <v>48</v>
      </c>
      <c r="F120" s="106">
        <f>F121</f>
        <v>0</v>
      </c>
      <c r="G120" s="106"/>
      <c r="H120" s="106"/>
      <c r="I120" s="100"/>
    </row>
    <row r="121" spans="1:9" ht="31.5" hidden="1" outlineLevel="3" x14ac:dyDescent="0.25">
      <c r="A121" s="109" t="s">
        <v>49</v>
      </c>
      <c r="B121" s="108" t="s">
        <v>31</v>
      </c>
      <c r="C121" s="108" t="s">
        <v>100</v>
      </c>
      <c r="D121" s="108" t="s">
        <v>628</v>
      </c>
      <c r="E121" s="108" t="s">
        <v>50</v>
      </c>
      <c r="F121" s="106"/>
      <c r="G121" s="106"/>
      <c r="H121" s="106"/>
      <c r="I121" s="100"/>
    </row>
    <row r="122" spans="1:9" ht="15.75" hidden="1" x14ac:dyDescent="0.25">
      <c r="A122" s="109" t="s">
        <v>141</v>
      </c>
      <c r="B122" s="108" t="s">
        <v>33</v>
      </c>
      <c r="C122" s="108"/>
      <c r="D122" s="108"/>
      <c r="E122" s="108"/>
      <c r="F122" s="106">
        <f>F123</f>
        <v>0</v>
      </c>
      <c r="G122" s="106">
        <f t="shared" ref="G122:H122" si="57">G123</f>
        <v>0</v>
      </c>
      <c r="H122" s="106">
        <f t="shared" si="57"/>
        <v>0</v>
      </c>
      <c r="I122" s="100"/>
    </row>
    <row r="123" spans="1:9" ht="31.5" hidden="1" outlineLevel="1" x14ac:dyDescent="0.25">
      <c r="A123" s="109" t="s">
        <v>142</v>
      </c>
      <c r="B123" s="108" t="s">
        <v>33</v>
      </c>
      <c r="C123" s="108" t="s">
        <v>40</v>
      </c>
      <c r="D123" s="108"/>
      <c r="E123" s="108"/>
      <c r="F123" s="106">
        <f>F124</f>
        <v>0</v>
      </c>
      <c r="G123" s="106">
        <f t="shared" ref="G123:H123" si="58">G124</f>
        <v>0</v>
      </c>
      <c r="H123" s="106">
        <f t="shared" si="58"/>
        <v>0</v>
      </c>
      <c r="I123" s="100"/>
    </row>
    <row r="124" spans="1:9" ht="78.75" hidden="1" outlineLevel="2" x14ac:dyDescent="0.25">
      <c r="A124" s="109" t="s">
        <v>143</v>
      </c>
      <c r="B124" s="108" t="s">
        <v>33</v>
      </c>
      <c r="C124" s="108" t="s">
        <v>40</v>
      </c>
      <c r="D124" s="108" t="s">
        <v>671</v>
      </c>
      <c r="E124" s="108"/>
      <c r="F124" s="106">
        <f>F125</f>
        <v>0</v>
      </c>
      <c r="G124" s="106">
        <f t="shared" ref="G124:H124" si="59">G125</f>
        <v>0</v>
      </c>
      <c r="H124" s="106">
        <f t="shared" si="59"/>
        <v>0</v>
      </c>
      <c r="I124" s="100"/>
    </row>
    <row r="125" spans="1:9" ht="15.75" hidden="1" outlineLevel="2" x14ac:dyDescent="0.25">
      <c r="A125" s="10" t="s">
        <v>121</v>
      </c>
      <c r="B125" s="108" t="s">
        <v>33</v>
      </c>
      <c r="C125" s="108" t="s">
        <v>40</v>
      </c>
      <c r="D125" s="108" t="s">
        <v>671</v>
      </c>
      <c r="E125" s="108" t="s">
        <v>122</v>
      </c>
      <c r="F125" s="106">
        <f>F126</f>
        <v>0</v>
      </c>
      <c r="G125" s="106">
        <f t="shared" ref="G125:H125" si="60">G126</f>
        <v>0</v>
      </c>
      <c r="H125" s="106">
        <f t="shared" si="60"/>
        <v>0</v>
      </c>
      <c r="I125" s="100"/>
    </row>
    <row r="126" spans="1:9" ht="15.75" hidden="1" outlineLevel="3" x14ac:dyDescent="0.25">
      <c r="A126" s="109" t="s">
        <v>133</v>
      </c>
      <c r="B126" s="108" t="s">
        <v>33</v>
      </c>
      <c r="C126" s="108" t="s">
        <v>40</v>
      </c>
      <c r="D126" s="108" t="s">
        <v>671</v>
      </c>
      <c r="E126" s="108" t="s">
        <v>134</v>
      </c>
      <c r="F126" s="106"/>
      <c r="G126" s="106"/>
      <c r="H126" s="106"/>
      <c r="I126" s="100"/>
    </row>
    <row r="127" spans="1:9" ht="31.5" collapsed="1" x14ac:dyDescent="0.25">
      <c r="A127" s="109" t="s">
        <v>144</v>
      </c>
      <c r="B127" s="108" t="s">
        <v>40</v>
      </c>
      <c r="C127" s="108"/>
      <c r="D127" s="108"/>
      <c r="E127" s="108"/>
      <c r="F127" s="106">
        <f>F128+F143+F157</f>
        <v>375867</v>
      </c>
      <c r="G127" s="106">
        <f>G128+G143+G157</f>
        <v>0</v>
      </c>
      <c r="H127" s="106">
        <f>H128+H143+H157</f>
        <v>0</v>
      </c>
      <c r="I127" s="100"/>
    </row>
    <row r="128" spans="1:9" ht="15.75" outlineLevel="1" x14ac:dyDescent="0.25">
      <c r="A128" s="109" t="s">
        <v>145</v>
      </c>
      <c r="B128" s="108" t="s">
        <v>40</v>
      </c>
      <c r="C128" s="108" t="s">
        <v>77</v>
      </c>
      <c r="D128" s="108"/>
      <c r="E128" s="108"/>
      <c r="F128" s="106">
        <f>F129+F137+F134+F140</f>
        <v>185775</v>
      </c>
      <c r="G128" s="106">
        <f t="shared" ref="G128:H128" si="61">G129+G137</f>
        <v>0</v>
      </c>
      <c r="H128" s="106">
        <f t="shared" si="61"/>
        <v>0</v>
      </c>
      <c r="I128" s="100"/>
    </row>
    <row r="129" spans="1:9" ht="31.5" hidden="1" outlineLevel="2" x14ac:dyDescent="0.25">
      <c r="A129" s="109" t="s">
        <v>146</v>
      </c>
      <c r="B129" s="108" t="s">
        <v>40</v>
      </c>
      <c r="C129" s="108" t="s">
        <v>77</v>
      </c>
      <c r="D129" s="108" t="s">
        <v>670</v>
      </c>
      <c r="E129" s="108"/>
      <c r="F129" s="106">
        <f>F130+F132</f>
        <v>0</v>
      </c>
      <c r="G129" s="106">
        <f t="shared" ref="G129:H129" si="62">G130+G132</f>
        <v>0</v>
      </c>
      <c r="H129" s="106">
        <f t="shared" si="62"/>
        <v>0</v>
      </c>
      <c r="I129" s="100"/>
    </row>
    <row r="130" spans="1:9" ht="110.25" hidden="1" outlineLevel="2" x14ac:dyDescent="0.25">
      <c r="A130" s="10" t="s">
        <v>35</v>
      </c>
      <c r="B130" s="108" t="s">
        <v>40</v>
      </c>
      <c r="C130" s="108" t="s">
        <v>77</v>
      </c>
      <c r="D130" s="108" t="s">
        <v>670</v>
      </c>
      <c r="E130" s="108" t="s">
        <v>36</v>
      </c>
      <c r="F130" s="106">
        <f>F131</f>
        <v>0</v>
      </c>
      <c r="G130" s="106">
        <f t="shared" ref="G130:H130" si="63">G131</f>
        <v>0</v>
      </c>
      <c r="H130" s="106">
        <f t="shared" si="63"/>
        <v>0</v>
      </c>
      <c r="I130" s="100"/>
    </row>
    <row r="131" spans="1:9" ht="31.5" hidden="1" outlineLevel="3" x14ac:dyDescent="0.25">
      <c r="A131" s="109" t="s">
        <v>81</v>
      </c>
      <c r="B131" s="108" t="s">
        <v>40</v>
      </c>
      <c r="C131" s="108" t="s">
        <v>77</v>
      </c>
      <c r="D131" s="108" t="s">
        <v>670</v>
      </c>
      <c r="E131" s="108" t="s">
        <v>82</v>
      </c>
      <c r="F131" s="106"/>
      <c r="G131" s="106"/>
      <c r="H131" s="106"/>
      <c r="I131" s="100"/>
    </row>
    <row r="132" spans="1:9" ht="47.25" hidden="1" outlineLevel="3" x14ac:dyDescent="0.25">
      <c r="A132" s="10" t="s">
        <v>42</v>
      </c>
      <c r="B132" s="108" t="s">
        <v>40</v>
      </c>
      <c r="C132" s="108" t="s">
        <v>77</v>
      </c>
      <c r="D132" s="108" t="s">
        <v>670</v>
      </c>
      <c r="E132" s="108" t="s">
        <v>43</v>
      </c>
      <c r="F132" s="106">
        <f>F133</f>
        <v>0</v>
      </c>
      <c r="G132" s="106">
        <f t="shared" ref="G132:H132" si="64">G133</f>
        <v>0</v>
      </c>
      <c r="H132" s="106">
        <f t="shared" si="64"/>
        <v>0</v>
      </c>
      <c r="I132" s="100"/>
    </row>
    <row r="133" spans="1:9" ht="47.25" hidden="1" outlineLevel="3" x14ac:dyDescent="0.25">
      <c r="A133" s="109" t="s">
        <v>44</v>
      </c>
      <c r="B133" s="108" t="s">
        <v>40</v>
      </c>
      <c r="C133" s="108" t="s">
        <v>77</v>
      </c>
      <c r="D133" s="108" t="s">
        <v>670</v>
      </c>
      <c r="E133" s="108" t="s">
        <v>45</v>
      </c>
      <c r="F133" s="106"/>
      <c r="G133" s="106"/>
      <c r="H133" s="106"/>
      <c r="I133" s="100"/>
    </row>
    <row r="134" spans="1:9" ht="78.75" outlineLevel="3" x14ac:dyDescent="0.25">
      <c r="A134" s="109" t="s">
        <v>773</v>
      </c>
      <c r="B134" s="108" t="s">
        <v>40</v>
      </c>
      <c r="C134" s="108" t="s">
        <v>77</v>
      </c>
      <c r="D134" s="108" t="s">
        <v>772</v>
      </c>
      <c r="E134" s="108"/>
      <c r="F134" s="106">
        <f>F135</f>
        <v>99340</v>
      </c>
      <c r="G134" s="106"/>
      <c r="H134" s="106"/>
      <c r="I134" s="100"/>
    </row>
    <row r="135" spans="1:9" ht="47.25" outlineLevel="3" x14ac:dyDescent="0.25">
      <c r="A135" s="10" t="s">
        <v>42</v>
      </c>
      <c r="B135" s="108" t="s">
        <v>40</v>
      </c>
      <c r="C135" s="108" t="s">
        <v>77</v>
      </c>
      <c r="D135" s="108" t="s">
        <v>772</v>
      </c>
      <c r="E135" s="108" t="s">
        <v>43</v>
      </c>
      <c r="F135" s="106">
        <f>F136</f>
        <v>99340</v>
      </c>
      <c r="G135" s="106"/>
      <c r="H135" s="106"/>
      <c r="I135" s="100"/>
    </row>
    <row r="136" spans="1:9" ht="47.25" outlineLevel="3" x14ac:dyDescent="0.25">
      <c r="A136" s="109" t="s">
        <v>44</v>
      </c>
      <c r="B136" s="108" t="s">
        <v>40</v>
      </c>
      <c r="C136" s="108" t="s">
        <v>77</v>
      </c>
      <c r="D136" s="108" t="s">
        <v>772</v>
      </c>
      <c r="E136" s="108" t="s">
        <v>45</v>
      </c>
      <c r="F136" s="106">
        <v>99340</v>
      </c>
      <c r="G136" s="106"/>
      <c r="H136" s="106"/>
      <c r="I136" s="100"/>
    </row>
    <row r="137" spans="1:9" ht="31.5" hidden="1" outlineLevel="2" x14ac:dyDescent="0.25">
      <c r="A137" s="109" t="s">
        <v>46</v>
      </c>
      <c r="B137" s="108" t="s">
        <v>40</v>
      </c>
      <c r="C137" s="108" t="s">
        <v>77</v>
      </c>
      <c r="D137" s="108" t="s">
        <v>669</v>
      </c>
      <c r="E137" s="108"/>
      <c r="F137" s="106">
        <f>F138</f>
        <v>0</v>
      </c>
      <c r="G137" s="106">
        <f t="shared" ref="G137:H138" si="65">G138</f>
        <v>0</v>
      </c>
      <c r="H137" s="106">
        <f t="shared" si="65"/>
        <v>0</v>
      </c>
      <c r="I137" s="100"/>
    </row>
    <row r="138" spans="1:9" ht="21.75" hidden="1" customHeight="1" outlineLevel="2" x14ac:dyDescent="0.25">
      <c r="A138" s="10" t="s">
        <v>47</v>
      </c>
      <c r="B138" s="108" t="s">
        <v>40</v>
      </c>
      <c r="C138" s="108" t="s">
        <v>77</v>
      </c>
      <c r="D138" s="108" t="s">
        <v>669</v>
      </c>
      <c r="E138" s="108" t="s">
        <v>48</v>
      </c>
      <c r="F138" s="106">
        <f>F139</f>
        <v>0</v>
      </c>
      <c r="G138" s="106">
        <f t="shared" si="65"/>
        <v>0</v>
      </c>
      <c r="H138" s="106">
        <f t="shared" si="65"/>
        <v>0</v>
      </c>
      <c r="I138" s="100"/>
    </row>
    <row r="139" spans="1:9" ht="31.5" hidden="1" outlineLevel="3" x14ac:dyDescent="0.25">
      <c r="A139" s="109" t="s">
        <v>49</v>
      </c>
      <c r="B139" s="108" t="s">
        <v>40</v>
      </c>
      <c r="C139" s="108" t="s">
        <v>77</v>
      </c>
      <c r="D139" s="108" t="s">
        <v>669</v>
      </c>
      <c r="E139" s="108" t="s">
        <v>50</v>
      </c>
      <c r="F139" s="106"/>
      <c r="G139" s="106"/>
      <c r="H139" s="106"/>
      <c r="I139" s="100"/>
    </row>
    <row r="140" spans="1:9" ht="31.5" outlineLevel="3" x14ac:dyDescent="0.25">
      <c r="A140" s="109" t="s">
        <v>113</v>
      </c>
      <c r="B140" s="108" t="s">
        <v>40</v>
      </c>
      <c r="C140" s="108" t="s">
        <v>77</v>
      </c>
      <c r="D140" s="108" t="s">
        <v>628</v>
      </c>
      <c r="E140" s="107"/>
      <c r="F140" s="106">
        <f>F141</f>
        <v>86435</v>
      </c>
      <c r="G140" s="106"/>
      <c r="H140" s="106"/>
      <c r="I140" s="100"/>
    </row>
    <row r="141" spans="1:9" ht="47.25" outlineLevel="3" x14ac:dyDescent="0.25">
      <c r="A141" s="10" t="s">
        <v>42</v>
      </c>
      <c r="B141" s="108" t="s">
        <v>40</v>
      </c>
      <c r="C141" s="108" t="s">
        <v>77</v>
      </c>
      <c r="D141" s="108" t="s">
        <v>628</v>
      </c>
      <c r="E141" s="107">
        <v>200</v>
      </c>
      <c r="F141" s="106">
        <f>F142</f>
        <v>86435</v>
      </c>
      <c r="G141" s="106"/>
      <c r="H141" s="106"/>
      <c r="I141" s="100"/>
    </row>
    <row r="142" spans="1:9" ht="47.25" outlineLevel="3" x14ac:dyDescent="0.25">
      <c r="A142" s="109" t="s">
        <v>44</v>
      </c>
      <c r="B142" s="108" t="s">
        <v>40</v>
      </c>
      <c r="C142" s="108" t="s">
        <v>77</v>
      </c>
      <c r="D142" s="108" t="s">
        <v>628</v>
      </c>
      <c r="E142" s="107">
        <v>240</v>
      </c>
      <c r="F142" s="106">
        <v>86435</v>
      </c>
      <c r="G142" s="106"/>
      <c r="H142" s="106"/>
      <c r="I142" s="100"/>
    </row>
    <row r="143" spans="1:9" ht="63" outlineLevel="1" x14ac:dyDescent="0.25">
      <c r="A143" s="109" t="s">
        <v>683</v>
      </c>
      <c r="B143" s="108" t="s">
        <v>40</v>
      </c>
      <c r="C143" s="108" t="s">
        <v>89</v>
      </c>
      <c r="D143" s="108"/>
      <c r="E143" s="108"/>
      <c r="F143" s="106">
        <f>F152+F144+F149</f>
        <v>190092</v>
      </c>
      <c r="G143" s="106">
        <f t="shared" ref="G143:H143" si="66">G152</f>
        <v>0</v>
      </c>
      <c r="H143" s="106">
        <f t="shared" si="66"/>
        <v>0</v>
      </c>
      <c r="I143" s="100"/>
    </row>
    <row r="144" spans="1:9" ht="31.5" outlineLevel="1" x14ac:dyDescent="0.25">
      <c r="A144" s="109" t="s">
        <v>146</v>
      </c>
      <c r="B144" s="108" t="s">
        <v>40</v>
      </c>
      <c r="C144" s="108" t="s">
        <v>89</v>
      </c>
      <c r="D144" s="108" t="s">
        <v>670</v>
      </c>
      <c r="E144" s="108"/>
      <c r="F144" s="106">
        <f>F145+F147</f>
        <v>190092</v>
      </c>
      <c r="G144" s="106"/>
      <c r="H144" s="106"/>
      <c r="I144" s="100"/>
    </row>
    <row r="145" spans="1:9" ht="110.25" outlineLevel="1" x14ac:dyDescent="0.25">
      <c r="A145" s="10" t="s">
        <v>35</v>
      </c>
      <c r="B145" s="108" t="s">
        <v>40</v>
      </c>
      <c r="C145" s="108" t="s">
        <v>89</v>
      </c>
      <c r="D145" s="108" t="s">
        <v>670</v>
      </c>
      <c r="E145" s="108" t="s">
        <v>36</v>
      </c>
      <c r="F145" s="106">
        <f>F146</f>
        <v>190092</v>
      </c>
      <c r="G145" s="106"/>
      <c r="H145" s="106"/>
      <c r="I145" s="100"/>
    </row>
    <row r="146" spans="1:9" ht="31.5" outlineLevel="1" x14ac:dyDescent="0.25">
      <c r="A146" s="109" t="s">
        <v>81</v>
      </c>
      <c r="B146" s="108" t="s">
        <v>40</v>
      </c>
      <c r="C146" s="108" t="s">
        <v>89</v>
      </c>
      <c r="D146" s="108" t="s">
        <v>670</v>
      </c>
      <c r="E146" s="108" t="s">
        <v>82</v>
      </c>
      <c r="F146" s="106">
        <v>190092</v>
      </c>
      <c r="G146" s="106"/>
      <c r="H146" s="106"/>
      <c r="I146" s="100"/>
    </row>
    <row r="147" spans="1:9" ht="47.25" hidden="1" outlineLevel="1" x14ac:dyDescent="0.25">
      <c r="A147" s="10" t="s">
        <v>42</v>
      </c>
      <c r="B147" s="108" t="s">
        <v>40</v>
      </c>
      <c r="C147" s="108" t="s">
        <v>89</v>
      </c>
      <c r="D147" s="108" t="s">
        <v>670</v>
      </c>
      <c r="E147" s="108" t="s">
        <v>43</v>
      </c>
      <c r="F147" s="106">
        <f>F148</f>
        <v>0</v>
      </c>
      <c r="G147" s="106"/>
      <c r="H147" s="106"/>
      <c r="I147" s="100"/>
    </row>
    <row r="148" spans="1:9" ht="47.25" hidden="1" outlineLevel="1" x14ac:dyDescent="0.25">
      <c r="A148" s="109" t="s">
        <v>44</v>
      </c>
      <c r="B148" s="108" t="s">
        <v>40</v>
      </c>
      <c r="C148" s="108" t="s">
        <v>89</v>
      </c>
      <c r="D148" s="108" t="s">
        <v>670</v>
      </c>
      <c r="E148" s="108" t="s">
        <v>45</v>
      </c>
      <c r="F148" s="106"/>
      <c r="G148" s="106"/>
      <c r="H148" s="106"/>
      <c r="I148" s="100"/>
    </row>
    <row r="149" spans="1:9" ht="31.5" hidden="1" outlineLevel="1" x14ac:dyDescent="0.25">
      <c r="A149" s="109" t="s">
        <v>46</v>
      </c>
      <c r="B149" s="108" t="s">
        <v>40</v>
      </c>
      <c r="C149" s="108" t="s">
        <v>89</v>
      </c>
      <c r="D149" s="108" t="s">
        <v>669</v>
      </c>
      <c r="E149" s="108"/>
      <c r="F149" s="106">
        <f>F150</f>
        <v>0</v>
      </c>
      <c r="G149" s="106"/>
      <c r="H149" s="106"/>
      <c r="I149" s="100"/>
    </row>
    <row r="150" spans="1:9" ht="15.75" hidden="1" outlineLevel="1" x14ac:dyDescent="0.25">
      <c r="A150" s="10" t="s">
        <v>47</v>
      </c>
      <c r="B150" s="108" t="s">
        <v>40</v>
      </c>
      <c r="C150" s="108" t="s">
        <v>89</v>
      </c>
      <c r="D150" s="108" t="s">
        <v>669</v>
      </c>
      <c r="E150" s="108" t="s">
        <v>48</v>
      </c>
      <c r="F150" s="106">
        <f>F151</f>
        <v>0</v>
      </c>
      <c r="G150" s="106"/>
      <c r="H150" s="106"/>
      <c r="I150" s="100"/>
    </row>
    <row r="151" spans="1:9" ht="31.5" hidden="1" outlineLevel="1" x14ac:dyDescent="0.25">
      <c r="A151" s="109" t="s">
        <v>49</v>
      </c>
      <c r="B151" s="108" t="s">
        <v>40</v>
      </c>
      <c r="C151" s="108" t="s">
        <v>89</v>
      </c>
      <c r="D151" s="108" t="s">
        <v>669</v>
      </c>
      <c r="E151" s="108" t="s">
        <v>50</v>
      </c>
      <c r="F151" s="106"/>
      <c r="G151" s="106"/>
      <c r="H151" s="106"/>
      <c r="I151" s="100"/>
    </row>
    <row r="152" spans="1:9" ht="31.5" hidden="1" outlineLevel="2" x14ac:dyDescent="0.25">
      <c r="A152" s="109" t="s">
        <v>113</v>
      </c>
      <c r="B152" s="108" t="s">
        <v>40</v>
      </c>
      <c r="C152" s="108" t="s">
        <v>89</v>
      </c>
      <c r="D152" s="108" t="s">
        <v>628</v>
      </c>
      <c r="E152" s="108"/>
      <c r="F152" s="106">
        <f>F155+F153</f>
        <v>0</v>
      </c>
      <c r="G152" s="106">
        <f t="shared" ref="G152:H152" si="67">G155</f>
        <v>0</v>
      </c>
      <c r="H152" s="106">
        <f t="shared" si="67"/>
        <v>0</v>
      </c>
      <c r="I152" s="100"/>
    </row>
    <row r="153" spans="1:9" ht="47.25" hidden="1" outlineLevel="2" x14ac:dyDescent="0.25">
      <c r="A153" s="10" t="s">
        <v>42</v>
      </c>
      <c r="B153" s="108" t="s">
        <v>40</v>
      </c>
      <c r="C153" s="108" t="s">
        <v>89</v>
      </c>
      <c r="D153" s="108" t="s">
        <v>628</v>
      </c>
      <c r="E153" s="108" t="s">
        <v>43</v>
      </c>
      <c r="F153" s="106">
        <f>F154</f>
        <v>0</v>
      </c>
      <c r="G153" s="106"/>
      <c r="H153" s="106"/>
      <c r="I153" s="100"/>
    </row>
    <row r="154" spans="1:9" ht="47.25" hidden="1" outlineLevel="2" x14ac:dyDescent="0.25">
      <c r="A154" s="109" t="s">
        <v>44</v>
      </c>
      <c r="B154" s="108" t="s">
        <v>40</v>
      </c>
      <c r="C154" s="108" t="s">
        <v>89</v>
      </c>
      <c r="D154" s="108" t="s">
        <v>628</v>
      </c>
      <c r="E154" s="108" t="s">
        <v>45</v>
      </c>
      <c r="F154" s="106"/>
      <c r="G154" s="106"/>
      <c r="H154" s="106"/>
      <c r="I154" s="100"/>
    </row>
    <row r="155" spans="1:9" ht="15.75" hidden="1" outlineLevel="2" x14ac:dyDescent="0.25">
      <c r="A155" s="10" t="s">
        <v>121</v>
      </c>
      <c r="B155" s="108" t="s">
        <v>40</v>
      </c>
      <c r="C155" s="108" t="s">
        <v>89</v>
      </c>
      <c r="D155" s="108" t="s">
        <v>628</v>
      </c>
      <c r="E155" s="108" t="s">
        <v>122</v>
      </c>
      <c r="F155" s="106">
        <f>F156</f>
        <v>0</v>
      </c>
      <c r="G155" s="106">
        <f t="shared" ref="G155:H155" si="68">G156</f>
        <v>0</v>
      </c>
      <c r="H155" s="106">
        <f t="shared" si="68"/>
        <v>0</v>
      </c>
      <c r="I155" s="100"/>
    </row>
    <row r="156" spans="1:9" ht="18.75" hidden="1" customHeight="1" outlineLevel="3" x14ac:dyDescent="0.25">
      <c r="A156" s="109" t="s">
        <v>5</v>
      </c>
      <c r="B156" s="108" t="s">
        <v>40</v>
      </c>
      <c r="C156" s="108" t="s">
        <v>89</v>
      </c>
      <c r="D156" s="108" t="s">
        <v>628</v>
      </c>
      <c r="E156" s="108" t="s">
        <v>159</v>
      </c>
      <c r="F156" s="106"/>
      <c r="G156" s="106"/>
      <c r="H156" s="106"/>
      <c r="I156" s="100"/>
    </row>
    <row r="157" spans="1:9" ht="47.25" hidden="1" outlineLevel="1" collapsed="1" x14ac:dyDescent="0.25">
      <c r="A157" s="109" t="s">
        <v>147</v>
      </c>
      <c r="B157" s="108" t="s">
        <v>40</v>
      </c>
      <c r="C157" s="108" t="s">
        <v>118</v>
      </c>
      <c r="D157" s="108"/>
      <c r="E157" s="108"/>
      <c r="F157" s="106">
        <f>F158+F161</f>
        <v>0</v>
      </c>
      <c r="G157" s="106">
        <f t="shared" ref="G157:H157" si="69">G158+G161</f>
        <v>0</v>
      </c>
      <c r="H157" s="106">
        <f t="shared" si="69"/>
        <v>0</v>
      </c>
      <c r="I157" s="100"/>
    </row>
    <row r="158" spans="1:9" ht="47.25" hidden="1" outlineLevel="2" x14ac:dyDescent="0.25">
      <c r="A158" s="109" t="s">
        <v>148</v>
      </c>
      <c r="B158" s="108" t="s">
        <v>40</v>
      </c>
      <c r="C158" s="108" t="s">
        <v>118</v>
      </c>
      <c r="D158" s="108" t="s">
        <v>668</v>
      </c>
      <c r="E158" s="108"/>
      <c r="F158" s="106">
        <f>F159</f>
        <v>0</v>
      </c>
      <c r="G158" s="106">
        <f t="shared" ref="G158:H158" si="70">G159</f>
        <v>0</v>
      </c>
      <c r="H158" s="106">
        <f t="shared" si="70"/>
        <v>0</v>
      </c>
      <c r="I158" s="100"/>
    </row>
    <row r="159" spans="1:9" ht="47.25" hidden="1" outlineLevel="2" x14ac:dyDescent="0.25">
      <c r="A159" s="10" t="s">
        <v>42</v>
      </c>
      <c r="B159" s="108" t="s">
        <v>40</v>
      </c>
      <c r="C159" s="108" t="s">
        <v>118</v>
      </c>
      <c r="D159" s="108" t="s">
        <v>668</v>
      </c>
      <c r="E159" s="108" t="s">
        <v>43</v>
      </c>
      <c r="F159" s="106">
        <f>F160</f>
        <v>0</v>
      </c>
      <c r="G159" s="106">
        <f t="shared" ref="G159:H159" si="71">G160</f>
        <v>0</v>
      </c>
      <c r="H159" s="106">
        <f t="shared" si="71"/>
        <v>0</v>
      </c>
      <c r="I159" s="100"/>
    </row>
    <row r="160" spans="1:9" ht="47.25" hidden="1" outlineLevel="3" x14ac:dyDescent="0.25">
      <c r="A160" s="109" t="s">
        <v>44</v>
      </c>
      <c r="B160" s="108" t="s">
        <v>40</v>
      </c>
      <c r="C160" s="108" t="s">
        <v>118</v>
      </c>
      <c r="D160" s="108" t="s">
        <v>668</v>
      </c>
      <c r="E160" s="108" t="s">
        <v>45</v>
      </c>
      <c r="F160" s="106"/>
      <c r="G160" s="106"/>
      <c r="H160" s="106"/>
      <c r="I160" s="100"/>
    </row>
    <row r="161" spans="1:9" ht="94.5" hidden="1" outlineLevel="2" x14ac:dyDescent="0.25">
      <c r="A161" s="109" t="s">
        <v>149</v>
      </c>
      <c r="B161" s="108" t="s">
        <v>40</v>
      </c>
      <c r="C161" s="108" t="s">
        <v>118</v>
      </c>
      <c r="D161" s="108" t="s">
        <v>667</v>
      </c>
      <c r="E161" s="108"/>
      <c r="F161" s="106">
        <f>F162</f>
        <v>0</v>
      </c>
      <c r="G161" s="106">
        <f t="shared" ref="G161:H161" si="72">G162</f>
        <v>0</v>
      </c>
      <c r="H161" s="106">
        <f t="shared" si="72"/>
        <v>0</v>
      </c>
      <c r="I161" s="100"/>
    </row>
    <row r="162" spans="1:9" ht="47.25" hidden="1" outlineLevel="2" x14ac:dyDescent="0.25">
      <c r="A162" s="10" t="s">
        <v>42</v>
      </c>
      <c r="B162" s="108" t="s">
        <v>40</v>
      </c>
      <c r="C162" s="108" t="s">
        <v>118</v>
      </c>
      <c r="D162" s="108" t="s">
        <v>667</v>
      </c>
      <c r="E162" s="108" t="s">
        <v>43</v>
      </c>
      <c r="F162" s="106">
        <f>F163</f>
        <v>0</v>
      </c>
      <c r="G162" s="106">
        <f t="shared" ref="G162:H162" si="73">G163</f>
        <v>0</v>
      </c>
      <c r="H162" s="106">
        <f t="shared" si="73"/>
        <v>0</v>
      </c>
      <c r="I162" s="100"/>
    </row>
    <row r="163" spans="1:9" ht="47.25" hidden="1" outlineLevel="3" x14ac:dyDescent="0.25">
      <c r="A163" s="109" t="s">
        <v>44</v>
      </c>
      <c r="B163" s="108" t="s">
        <v>40</v>
      </c>
      <c r="C163" s="108" t="s">
        <v>118</v>
      </c>
      <c r="D163" s="108" t="s">
        <v>667</v>
      </c>
      <c r="E163" s="108" t="s">
        <v>45</v>
      </c>
      <c r="F163" s="106"/>
      <c r="G163" s="106"/>
      <c r="H163" s="106"/>
      <c r="I163" s="100"/>
    </row>
    <row r="164" spans="1:9" ht="15.75" x14ac:dyDescent="0.25">
      <c r="A164" s="109" t="s">
        <v>101</v>
      </c>
      <c r="B164" s="108" t="s">
        <v>91</v>
      </c>
      <c r="C164" s="108"/>
      <c r="D164" s="108"/>
      <c r="E164" s="108"/>
      <c r="F164" s="106">
        <f>F165+F175+F185+F192</f>
        <v>11275875.17</v>
      </c>
      <c r="G164" s="106">
        <f>G165+G175+G185+G192</f>
        <v>-261090</v>
      </c>
      <c r="H164" s="106">
        <f>H165+H175+H185+H192</f>
        <v>-261090</v>
      </c>
      <c r="I164" s="100"/>
    </row>
    <row r="165" spans="1:9" ht="20.25" hidden="1" customHeight="1" outlineLevel="1" x14ac:dyDescent="0.25">
      <c r="A165" s="109" t="s">
        <v>150</v>
      </c>
      <c r="B165" s="108" t="s">
        <v>91</v>
      </c>
      <c r="C165" s="108" t="s">
        <v>137</v>
      </c>
      <c r="D165" s="108"/>
      <c r="E165" s="108"/>
      <c r="F165" s="106">
        <f>F166+F172+F169</f>
        <v>0</v>
      </c>
      <c r="G165" s="106">
        <f t="shared" ref="G165:H165" si="74">G166</f>
        <v>0</v>
      </c>
      <c r="H165" s="106">
        <f t="shared" si="74"/>
        <v>0</v>
      </c>
      <c r="I165" s="100"/>
    </row>
    <row r="166" spans="1:9" ht="228.75" hidden="1" customHeight="1" outlineLevel="2" x14ac:dyDescent="0.25">
      <c r="A166" s="109" t="s">
        <v>151</v>
      </c>
      <c r="B166" s="108" t="s">
        <v>91</v>
      </c>
      <c r="C166" s="108" t="s">
        <v>137</v>
      </c>
      <c r="D166" s="108" t="s">
        <v>666</v>
      </c>
      <c r="E166" s="108"/>
      <c r="F166" s="106">
        <f>F167</f>
        <v>0</v>
      </c>
      <c r="G166" s="106">
        <f t="shared" ref="G166:H166" si="75">G167</f>
        <v>0</v>
      </c>
      <c r="H166" s="106">
        <f t="shared" si="75"/>
        <v>0</v>
      </c>
      <c r="I166" s="100"/>
    </row>
    <row r="167" spans="1:9" ht="47.25" hidden="1" outlineLevel="2" x14ac:dyDescent="0.25">
      <c r="A167" s="10" t="s">
        <v>42</v>
      </c>
      <c r="B167" s="108" t="s">
        <v>91</v>
      </c>
      <c r="C167" s="108" t="s">
        <v>137</v>
      </c>
      <c r="D167" s="108" t="s">
        <v>666</v>
      </c>
      <c r="E167" s="108" t="s">
        <v>43</v>
      </c>
      <c r="F167" s="106">
        <f>F168</f>
        <v>0</v>
      </c>
      <c r="G167" s="106">
        <f t="shared" ref="G167:H167" si="76">G168</f>
        <v>0</v>
      </c>
      <c r="H167" s="106">
        <f t="shared" si="76"/>
        <v>0</v>
      </c>
      <c r="I167" s="100"/>
    </row>
    <row r="168" spans="1:9" ht="47.25" hidden="1" outlineLevel="3" x14ac:dyDescent="0.25">
      <c r="A168" s="109" t="s">
        <v>44</v>
      </c>
      <c r="B168" s="108" t="s">
        <v>91</v>
      </c>
      <c r="C168" s="108" t="s">
        <v>137</v>
      </c>
      <c r="D168" s="108" t="s">
        <v>666</v>
      </c>
      <c r="E168" s="108" t="s">
        <v>45</v>
      </c>
      <c r="F168" s="106"/>
      <c r="G168" s="106"/>
      <c r="H168" s="106"/>
      <c r="I168" s="100"/>
    </row>
    <row r="169" spans="1:9" ht="47.25" hidden="1" outlineLevel="3" x14ac:dyDescent="0.25">
      <c r="A169" s="97" t="s">
        <v>739</v>
      </c>
      <c r="B169" s="108" t="s">
        <v>91</v>
      </c>
      <c r="C169" s="108" t="s">
        <v>137</v>
      </c>
      <c r="D169" s="108" t="s">
        <v>740</v>
      </c>
      <c r="E169" s="107"/>
      <c r="F169" s="106">
        <f>F170</f>
        <v>0</v>
      </c>
      <c r="G169" s="106"/>
      <c r="H169" s="106"/>
      <c r="I169" s="100"/>
    </row>
    <row r="170" spans="1:9" ht="47.25" hidden="1" outlineLevel="3" x14ac:dyDescent="0.25">
      <c r="A170" s="10" t="s">
        <v>42</v>
      </c>
      <c r="B170" s="108" t="s">
        <v>91</v>
      </c>
      <c r="C170" s="108" t="s">
        <v>137</v>
      </c>
      <c r="D170" s="108" t="s">
        <v>740</v>
      </c>
      <c r="E170" s="107">
        <v>200</v>
      </c>
      <c r="F170" s="106">
        <f>F171</f>
        <v>0</v>
      </c>
      <c r="G170" s="106"/>
      <c r="H170" s="106"/>
      <c r="I170" s="100"/>
    </row>
    <row r="171" spans="1:9" ht="47.25" hidden="1" outlineLevel="3" x14ac:dyDescent="0.25">
      <c r="A171" s="109" t="s">
        <v>44</v>
      </c>
      <c r="B171" s="108" t="s">
        <v>91</v>
      </c>
      <c r="C171" s="108" t="s">
        <v>137</v>
      </c>
      <c r="D171" s="108" t="s">
        <v>740</v>
      </c>
      <c r="E171" s="107">
        <v>240</v>
      </c>
      <c r="F171" s="106"/>
      <c r="G171" s="106"/>
      <c r="H171" s="106"/>
      <c r="I171" s="100"/>
    </row>
    <row r="172" spans="1:9" ht="195.95" hidden="1" customHeight="1" outlineLevel="3" x14ac:dyDescent="0.25">
      <c r="A172" s="109" t="s">
        <v>725</v>
      </c>
      <c r="B172" s="108" t="s">
        <v>91</v>
      </c>
      <c r="C172" s="108" t="s">
        <v>137</v>
      </c>
      <c r="D172" s="108" t="s">
        <v>726</v>
      </c>
      <c r="E172" s="108"/>
      <c r="F172" s="106">
        <f>F173</f>
        <v>0</v>
      </c>
      <c r="G172" s="106"/>
      <c r="H172" s="106"/>
      <c r="I172" s="100"/>
    </row>
    <row r="173" spans="1:9" ht="47.25" hidden="1" outlineLevel="3" x14ac:dyDescent="0.25">
      <c r="A173" s="10" t="s">
        <v>42</v>
      </c>
      <c r="B173" s="108" t="s">
        <v>91</v>
      </c>
      <c r="C173" s="108" t="s">
        <v>137</v>
      </c>
      <c r="D173" s="108" t="s">
        <v>726</v>
      </c>
      <c r="E173" s="108" t="s">
        <v>43</v>
      </c>
      <c r="F173" s="106">
        <f>F174</f>
        <v>0</v>
      </c>
      <c r="G173" s="106"/>
      <c r="H173" s="106"/>
      <c r="I173" s="100"/>
    </row>
    <row r="174" spans="1:9" ht="47.25" hidden="1" outlineLevel="3" x14ac:dyDescent="0.25">
      <c r="A174" s="109" t="s">
        <v>44</v>
      </c>
      <c r="B174" s="108" t="s">
        <v>91</v>
      </c>
      <c r="C174" s="108" t="s">
        <v>137</v>
      </c>
      <c r="D174" s="108" t="s">
        <v>726</v>
      </c>
      <c r="E174" s="108" t="s">
        <v>45</v>
      </c>
      <c r="F174" s="106"/>
      <c r="G174" s="106"/>
      <c r="H174" s="106"/>
      <c r="I174" s="100"/>
    </row>
    <row r="175" spans="1:9" ht="15.75" hidden="1" outlineLevel="1" collapsed="1" x14ac:dyDescent="0.25">
      <c r="A175" s="109" t="s">
        <v>152</v>
      </c>
      <c r="B175" s="108" t="s">
        <v>91</v>
      </c>
      <c r="C175" s="108" t="s">
        <v>153</v>
      </c>
      <c r="D175" s="108"/>
      <c r="E175" s="108"/>
      <c r="F175" s="106">
        <f>F182+F176+F179</f>
        <v>0</v>
      </c>
      <c r="G175" s="106">
        <f>G182</f>
        <v>0</v>
      </c>
      <c r="H175" s="106">
        <f>H182</f>
        <v>0</v>
      </c>
      <c r="I175" s="100"/>
    </row>
    <row r="176" spans="1:9" ht="78.75" hidden="1" outlineLevel="1" x14ac:dyDescent="0.25">
      <c r="A176" s="109" t="s">
        <v>741</v>
      </c>
      <c r="B176" s="108" t="s">
        <v>91</v>
      </c>
      <c r="C176" s="108" t="s">
        <v>153</v>
      </c>
      <c r="D176" s="108" t="s">
        <v>742</v>
      </c>
      <c r="E176" s="107"/>
      <c r="F176" s="106">
        <f>F177</f>
        <v>0</v>
      </c>
      <c r="G176" s="106"/>
      <c r="H176" s="106"/>
      <c r="I176" s="100"/>
    </row>
    <row r="177" spans="1:9" ht="47.25" hidden="1" outlineLevel="1" x14ac:dyDescent="0.25">
      <c r="A177" s="10" t="s">
        <v>42</v>
      </c>
      <c r="B177" s="108" t="s">
        <v>91</v>
      </c>
      <c r="C177" s="108" t="s">
        <v>153</v>
      </c>
      <c r="D177" s="108" t="s">
        <v>742</v>
      </c>
      <c r="E177" s="107">
        <v>200</v>
      </c>
      <c r="F177" s="106">
        <f>F178</f>
        <v>0</v>
      </c>
      <c r="G177" s="106"/>
      <c r="H177" s="106"/>
      <c r="I177" s="100"/>
    </row>
    <row r="178" spans="1:9" ht="47.25" hidden="1" outlineLevel="1" x14ac:dyDescent="0.25">
      <c r="A178" s="109" t="s">
        <v>44</v>
      </c>
      <c r="B178" s="108" t="s">
        <v>91</v>
      </c>
      <c r="C178" s="108" t="s">
        <v>153</v>
      </c>
      <c r="D178" s="108" t="s">
        <v>742</v>
      </c>
      <c r="E178" s="107">
        <v>240</v>
      </c>
      <c r="F178" s="106"/>
      <c r="G178" s="106"/>
      <c r="H178" s="106"/>
      <c r="I178" s="100"/>
    </row>
    <row r="179" spans="1:9" ht="78.75" hidden="1" outlineLevel="1" x14ac:dyDescent="0.25">
      <c r="A179" s="109" t="s">
        <v>106</v>
      </c>
      <c r="B179" s="108" t="s">
        <v>91</v>
      </c>
      <c r="C179" s="108" t="s">
        <v>153</v>
      </c>
      <c r="D179" s="108" t="s">
        <v>661</v>
      </c>
      <c r="E179" s="108"/>
      <c r="F179" s="106">
        <f>F180</f>
        <v>0</v>
      </c>
      <c r="G179" s="106"/>
      <c r="H179" s="106"/>
      <c r="I179" s="100"/>
    </row>
    <row r="180" spans="1:9" ht="47.25" hidden="1" outlineLevel="1" x14ac:dyDescent="0.25">
      <c r="A180" s="10" t="s">
        <v>42</v>
      </c>
      <c r="B180" s="108" t="s">
        <v>91</v>
      </c>
      <c r="C180" s="108" t="s">
        <v>153</v>
      </c>
      <c r="D180" s="108" t="s">
        <v>661</v>
      </c>
      <c r="E180" s="108" t="s">
        <v>43</v>
      </c>
      <c r="F180" s="106">
        <f>F181</f>
        <v>0</v>
      </c>
      <c r="G180" s="106"/>
      <c r="H180" s="106"/>
      <c r="I180" s="100"/>
    </row>
    <row r="181" spans="1:9" ht="47.25" hidden="1" outlineLevel="1" x14ac:dyDescent="0.25">
      <c r="A181" s="109" t="s">
        <v>44</v>
      </c>
      <c r="B181" s="108" t="s">
        <v>91</v>
      </c>
      <c r="C181" s="108" t="s">
        <v>153</v>
      </c>
      <c r="D181" s="108" t="s">
        <v>661</v>
      </c>
      <c r="E181" s="108" t="s">
        <v>45</v>
      </c>
      <c r="F181" s="106"/>
      <c r="G181" s="106"/>
      <c r="H181" s="106"/>
      <c r="I181" s="100"/>
    </row>
    <row r="182" spans="1:9" ht="126" hidden="1" outlineLevel="2" x14ac:dyDescent="0.25">
      <c r="A182" s="109" t="s">
        <v>154</v>
      </c>
      <c r="B182" s="108" t="s">
        <v>91</v>
      </c>
      <c r="C182" s="108" t="s">
        <v>153</v>
      </c>
      <c r="D182" s="108" t="s">
        <v>665</v>
      </c>
      <c r="E182" s="108"/>
      <c r="F182" s="106">
        <f>F183</f>
        <v>0</v>
      </c>
      <c r="G182" s="106">
        <f t="shared" ref="G182:H183" si="77">G183</f>
        <v>0</v>
      </c>
      <c r="H182" s="106">
        <f t="shared" si="77"/>
        <v>0</v>
      </c>
      <c r="I182" s="100"/>
    </row>
    <row r="183" spans="1:9" ht="25.5" hidden="1" customHeight="1" outlineLevel="2" x14ac:dyDescent="0.25">
      <c r="A183" s="10" t="s">
        <v>47</v>
      </c>
      <c r="B183" s="108" t="s">
        <v>91</v>
      </c>
      <c r="C183" s="108" t="s">
        <v>153</v>
      </c>
      <c r="D183" s="108" t="s">
        <v>665</v>
      </c>
      <c r="E183" s="108" t="s">
        <v>48</v>
      </c>
      <c r="F183" s="106">
        <f>F184</f>
        <v>0</v>
      </c>
      <c r="G183" s="106">
        <f t="shared" si="77"/>
        <v>0</v>
      </c>
      <c r="H183" s="106">
        <f t="shared" si="77"/>
        <v>0</v>
      </c>
      <c r="I183" s="100"/>
    </row>
    <row r="184" spans="1:9" ht="97.5" hidden="1" customHeight="1" outlineLevel="3" x14ac:dyDescent="0.25">
      <c r="A184" s="109" t="s">
        <v>155</v>
      </c>
      <c r="B184" s="108" t="s">
        <v>91</v>
      </c>
      <c r="C184" s="108" t="s">
        <v>153</v>
      </c>
      <c r="D184" s="108" t="s">
        <v>665</v>
      </c>
      <c r="E184" s="108" t="s">
        <v>156</v>
      </c>
      <c r="F184" s="106"/>
      <c r="G184" s="106"/>
      <c r="H184" s="106"/>
      <c r="I184" s="100"/>
    </row>
    <row r="185" spans="1:9" ht="31.5" outlineLevel="1" collapsed="1" x14ac:dyDescent="0.25">
      <c r="A185" s="109" t="s">
        <v>157</v>
      </c>
      <c r="B185" s="108" t="s">
        <v>91</v>
      </c>
      <c r="C185" s="108" t="s">
        <v>77</v>
      </c>
      <c r="D185" s="108"/>
      <c r="E185" s="108"/>
      <c r="F185" s="106">
        <f>F186+F189</f>
        <v>11536965.17</v>
      </c>
      <c r="G185" s="106">
        <f t="shared" ref="G185:H185" si="78">G186+G189</f>
        <v>0</v>
      </c>
      <c r="H185" s="106">
        <f t="shared" si="78"/>
        <v>0</v>
      </c>
      <c r="I185" s="100"/>
    </row>
    <row r="186" spans="1:9" ht="329.45" customHeight="1" outlineLevel="2" x14ac:dyDescent="0.25">
      <c r="A186" s="109" t="s">
        <v>158</v>
      </c>
      <c r="B186" s="108" t="s">
        <v>91</v>
      </c>
      <c r="C186" s="108" t="s">
        <v>77</v>
      </c>
      <c r="D186" s="108" t="s">
        <v>664</v>
      </c>
      <c r="E186" s="108"/>
      <c r="F186" s="106">
        <f>F187</f>
        <v>-736402.03</v>
      </c>
      <c r="G186" s="106">
        <f t="shared" ref="G186:H187" si="79">G187</f>
        <v>0</v>
      </c>
      <c r="H186" s="106">
        <f t="shared" si="79"/>
        <v>0</v>
      </c>
      <c r="I186" s="100"/>
    </row>
    <row r="187" spans="1:9" ht="15.75" outlineLevel="2" x14ac:dyDescent="0.25">
      <c r="A187" s="10" t="s">
        <v>121</v>
      </c>
      <c r="B187" s="108" t="s">
        <v>91</v>
      </c>
      <c r="C187" s="108" t="s">
        <v>77</v>
      </c>
      <c r="D187" s="108" t="s">
        <v>664</v>
      </c>
      <c r="E187" s="108" t="s">
        <v>122</v>
      </c>
      <c r="F187" s="106">
        <f>F188</f>
        <v>-736402.03</v>
      </c>
      <c r="G187" s="106">
        <f t="shared" si="79"/>
        <v>0</v>
      </c>
      <c r="H187" s="106">
        <f t="shared" si="79"/>
        <v>0</v>
      </c>
      <c r="I187" s="100"/>
    </row>
    <row r="188" spans="1:9" ht="15.75" outlineLevel="3" x14ac:dyDescent="0.25">
      <c r="A188" s="109" t="s">
        <v>5</v>
      </c>
      <c r="B188" s="108" t="s">
        <v>91</v>
      </c>
      <c r="C188" s="108" t="s">
        <v>77</v>
      </c>
      <c r="D188" s="108" t="s">
        <v>664</v>
      </c>
      <c r="E188" s="108" t="s">
        <v>159</v>
      </c>
      <c r="F188" s="106">
        <v>-736402.03</v>
      </c>
      <c r="G188" s="106"/>
      <c r="H188" s="106"/>
      <c r="I188" s="100"/>
    </row>
    <row r="189" spans="1:9" ht="63" outlineLevel="2" x14ac:dyDescent="0.25">
      <c r="A189" s="109" t="s">
        <v>160</v>
      </c>
      <c r="B189" s="108" t="s">
        <v>91</v>
      </c>
      <c r="C189" s="108" t="s">
        <v>77</v>
      </c>
      <c r="D189" s="108" t="s">
        <v>663</v>
      </c>
      <c r="E189" s="108"/>
      <c r="F189" s="106">
        <f>F190</f>
        <v>12273367.199999999</v>
      </c>
      <c r="G189" s="106">
        <f t="shared" ref="G189:H190" si="80">G190</f>
        <v>0</v>
      </c>
      <c r="H189" s="106">
        <f t="shared" si="80"/>
        <v>0</v>
      </c>
      <c r="I189" s="100"/>
    </row>
    <row r="190" spans="1:9" ht="21.75" customHeight="1" outlineLevel="2" x14ac:dyDescent="0.25">
      <c r="A190" s="10" t="s">
        <v>121</v>
      </c>
      <c r="B190" s="108" t="s">
        <v>91</v>
      </c>
      <c r="C190" s="108" t="s">
        <v>77</v>
      </c>
      <c r="D190" s="108" t="s">
        <v>663</v>
      </c>
      <c r="E190" s="108" t="s">
        <v>122</v>
      </c>
      <c r="F190" s="106">
        <f>F191</f>
        <v>12273367.199999999</v>
      </c>
      <c r="G190" s="106">
        <f t="shared" si="80"/>
        <v>0</v>
      </c>
      <c r="H190" s="106">
        <f t="shared" si="80"/>
        <v>0</v>
      </c>
      <c r="I190" s="100"/>
    </row>
    <row r="191" spans="1:9" ht="19.7" customHeight="1" outlineLevel="3" x14ac:dyDescent="0.25">
      <c r="A191" s="109" t="s">
        <v>5</v>
      </c>
      <c r="B191" s="108" t="s">
        <v>91</v>
      </c>
      <c r="C191" s="108" t="s">
        <v>77</v>
      </c>
      <c r="D191" s="108" t="s">
        <v>663</v>
      </c>
      <c r="E191" s="108" t="s">
        <v>159</v>
      </c>
      <c r="F191" s="106">
        <f>736402.03+11536965.17</f>
        <v>12273367.199999999</v>
      </c>
      <c r="G191" s="106"/>
      <c r="H191" s="106"/>
      <c r="I191" s="100"/>
    </row>
    <row r="192" spans="1:9" ht="37.700000000000003" customHeight="1" outlineLevel="1" x14ac:dyDescent="0.25">
      <c r="A192" s="109" t="s">
        <v>102</v>
      </c>
      <c r="B192" s="108" t="s">
        <v>91</v>
      </c>
      <c r="C192" s="108" t="s">
        <v>103</v>
      </c>
      <c r="D192" s="108"/>
      <c r="E192" s="108"/>
      <c r="F192" s="106">
        <f>F193+F198+F201+F204+F207</f>
        <v>-261090</v>
      </c>
      <c r="G192" s="106">
        <f t="shared" ref="G192:H192" si="81">G193+G198+G201+G204+G207</f>
        <v>-261090</v>
      </c>
      <c r="H192" s="106">
        <f t="shared" si="81"/>
        <v>-261090</v>
      </c>
      <c r="I192" s="100"/>
    </row>
    <row r="193" spans="1:9" ht="94.5" outlineLevel="2" x14ac:dyDescent="0.25">
      <c r="A193" s="109" t="s">
        <v>161</v>
      </c>
      <c r="B193" s="108" t="s">
        <v>91</v>
      </c>
      <c r="C193" s="108" t="s">
        <v>103</v>
      </c>
      <c r="D193" s="108" t="s">
        <v>662</v>
      </c>
      <c r="E193" s="108"/>
      <c r="F193" s="106">
        <f>F194+F196</f>
        <v>-261090</v>
      </c>
      <c r="G193" s="106">
        <f t="shared" ref="G193:H193" si="82">G194+G196</f>
        <v>-261090</v>
      </c>
      <c r="H193" s="106">
        <f t="shared" si="82"/>
        <v>-261090</v>
      </c>
      <c r="I193" s="100"/>
    </row>
    <row r="194" spans="1:9" ht="110.25" outlineLevel="2" x14ac:dyDescent="0.25">
      <c r="A194" s="10" t="s">
        <v>35</v>
      </c>
      <c r="B194" s="108" t="s">
        <v>91</v>
      </c>
      <c r="C194" s="108" t="s">
        <v>103</v>
      </c>
      <c r="D194" s="108" t="s">
        <v>662</v>
      </c>
      <c r="E194" s="108" t="s">
        <v>36</v>
      </c>
      <c r="F194" s="106">
        <f>F195</f>
        <v>-155105</v>
      </c>
      <c r="G194" s="106">
        <f t="shared" ref="G194:H194" si="83">G195</f>
        <v>-161326</v>
      </c>
      <c r="H194" s="106">
        <f t="shared" si="83"/>
        <v>-167778</v>
      </c>
      <c r="I194" s="100"/>
    </row>
    <row r="195" spans="1:9" ht="47.25" outlineLevel="3" x14ac:dyDescent="0.25">
      <c r="A195" s="109" t="s">
        <v>37</v>
      </c>
      <c r="B195" s="108" t="s">
        <v>91</v>
      </c>
      <c r="C195" s="108" t="s">
        <v>103</v>
      </c>
      <c r="D195" s="108" t="s">
        <v>662</v>
      </c>
      <c r="E195" s="108" t="s">
        <v>38</v>
      </c>
      <c r="F195" s="106">
        <v>-155105</v>
      </c>
      <c r="G195" s="106">
        <v>-161326</v>
      </c>
      <c r="H195" s="106">
        <v>-167778</v>
      </c>
      <c r="I195" s="100"/>
    </row>
    <row r="196" spans="1:9" ht="47.25" outlineLevel="3" x14ac:dyDescent="0.25">
      <c r="A196" s="10" t="s">
        <v>42</v>
      </c>
      <c r="B196" s="108" t="s">
        <v>91</v>
      </c>
      <c r="C196" s="108" t="s">
        <v>103</v>
      </c>
      <c r="D196" s="108" t="s">
        <v>662</v>
      </c>
      <c r="E196" s="108" t="s">
        <v>43</v>
      </c>
      <c r="F196" s="106">
        <f>F197</f>
        <v>-105985</v>
      </c>
      <c r="G196" s="106">
        <f t="shared" ref="G196:H196" si="84">G197</f>
        <v>-99764</v>
      </c>
      <c r="H196" s="106">
        <f t="shared" si="84"/>
        <v>-93312</v>
      </c>
      <c r="I196" s="100"/>
    </row>
    <row r="197" spans="1:9" ht="47.25" outlineLevel="3" x14ac:dyDescent="0.25">
      <c r="A197" s="109" t="s">
        <v>44</v>
      </c>
      <c r="B197" s="108" t="s">
        <v>91</v>
      </c>
      <c r="C197" s="108" t="s">
        <v>103</v>
      </c>
      <c r="D197" s="108" t="s">
        <v>662</v>
      </c>
      <c r="E197" s="108" t="s">
        <v>45</v>
      </c>
      <c r="F197" s="106">
        <v>-105985</v>
      </c>
      <c r="G197" s="106">
        <v>-99764</v>
      </c>
      <c r="H197" s="106">
        <v>-93312</v>
      </c>
      <c r="I197" s="100"/>
    </row>
    <row r="198" spans="1:9" ht="78.75" hidden="1" outlineLevel="2" x14ac:dyDescent="0.25">
      <c r="A198" s="109" t="s">
        <v>106</v>
      </c>
      <c r="B198" s="108" t="s">
        <v>91</v>
      </c>
      <c r="C198" s="108" t="s">
        <v>103</v>
      </c>
      <c r="D198" s="108" t="s">
        <v>661</v>
      </c>
      <c r="E198" s="108"/>
      <c r="F198" s="106">
        <f>F199</f>
        <v>0</v>
      </c>
      <c r="G198" s="106">
        <f t="shared" ref="G198:H198" si="85">G199</f>
        <v>0</v>
      </c>
      <c r="H198" s="106">
        <f t="shared" si="85"/>
        <v>0</v>
      </c>
      <c r="I198" s="100"/>
    </row>
    <row r="199" spans="1:9" ht="47.25" hidden="1" outlineLevel="2" x14ac:dyDescent="0.25">
      <c r="A199" s="10" t="s">
        <v>42</v>
      </c>
      <c r="B199" s="108" t="s">
        <v>91</v>
      </c>
      <c r="C199" s="108" t="s">
        <v>103</v>
      </c>
      <c r="D199" s="108" t="s">
        <v>661</v>
      </c>
      <c r="E199" s="108" t="s">
        <v>43</v>
      </c>
      <c r="F199" s="106">
        <f>F200</f>
        <v>0</v>
      </c>
      <c r="G199" s="106">
        <f t="shared" ref="G199:H199" si="86">G200</f>
        <v>0</v>
      </c>
      <c r="H199" s="106">
        <f t="shared" si="86"/>
        <v>0</v>
      </c>
      <c r="I199" s="100"/>
    </row>
    <row r="200" spans="1:9" ht="47.25" hidden="1" outlineLevel="3" x14ac:dyDescent="0.25">
      <c r="A200" s="109" t="s">
        <v>44</v>
      </c>
      <c r="B200" s="108" t="s">
        <v>91</v>
      </c>
      <c r="C200" s="108" t="s">
        <v>103</v>
      </c>
      <c r="D200" s="108" t="s">
        <v>661</v>
      </c>
      <c r="E200" s="108" t="s">
        <v>45</v>
      </c>
      <c r="F200" s="106"/>
      <c r="G200" s="106"/>
      <c r="H200" s="106"/>
      <c r="I200" s="100"/>
    </row>
    <row r="201" spans="1:9" ht="47.25" hidden="1" outlineLevel="2" collapsed="1" x14ac:dyDescent="0.25">
      <c r="A201" s="109" t="s">
        <v>104</v>
      </c>
      <c r="B201" s="108" t="s">
        <v>91</v>
      </c>
      <c r="C201" s="108" t="s">
        <v>103</v>
      </c>
      <c r="D201" s="108" t="s">
        <v>689</v>
      </c>
      <c r="E201" s="108"/>
      <c r="F201" s="106">
        <f>F202</f>
        <v>0</v>
      </c>
      <c r="G201" s="106">
        <f t="shared" ref="G201:H201" si="87">G202</f>
        <v>0</v>
      </c>
      <c r="H201" s="106">
        <f t="shared" si="87"/>
        <v>0</v>
      </c>
      <c r="I201" s="100"/>
    </row>
    <row r="202" spans="1:9" ht="47.25" hidden="1" outlineLevel="2" x14ac:dyDescent="0.25">
      <c r="A202" s="10" t="s">
        <v>42</v>
      </c>
      <c r="B202" s="108" t="s">
        <v>91</v>
      </c>
      <c r="C202" s="108" t="s">
        <v>103</v>
      </c>
      <c r="D202" s="108" t="s">
        <v>689</v>
      </c>
      <c r="E202" s="108" t="s">
        <v>43</v>
      </c>
      <c r="F202" s="106">
        <f>F203</f>
        <v>0</v>
      </c>
      <c r="G202" s="106">
        <f t="shared" ref="G202:H202" si="88">G203</f>
        <v>0</v>
      </c>
      <c r="H202" s="106">
        <f t="shared" si="88"/>
        <v>0</v>
      </c>
      <c r="I202" s="100"/>
    </row>
    <row r="203" spans="1:9" ht="47.25" hidden="1" outlineLevel="3" x14ac:dyDescent="0.25">
      <c r="A203" s="109" t="s">
        <v>44</v>
      </c>
      <c r="B203" s="108" t="s">
        <v>91</v>
      </c>
      <c r="C203" s="108" t="s">
        <v>103</v>
      </c>
      <c r="D203" s="108" t="s">
        <v>689</v>
      </c>
      <c r="E203" s="108" t="s">
        <v>45</v>
      </c>
      <c r="F203" s="106"/>
      <c r="G203" s="106"/>
      <c r="H203" s="106"/>
      <c r="I203" s="100"/>
    </row>
    <row r="204" spans="1:9" ht="31.5" outlineLevel="2" collapsed="1" x14ac:dyDescent="0.25">
      <c r="A204" s="109" t="s">
        <v>105</v>
      </c>
      <c r="B204" s="108" t="s">
        <v>91</v>
      </c>
      <c r="C204" s="108" t="s">
        <v>103</v>
      </c>
      <c r="D204" s="108" t="s">
        <v>688</v>
      </c>
      <c r="E204" s="108"/>
      <c r="F204" s="106">
        <f>F205</f>
        <v>50000</v>
      </c>
      <c r="G204" s="106">
        <f t="shared" ref="G204:H205" si="89">G205</f>
        <v>0</v>
      </c>
      <c r="H204" s="106">
        <f t="shared" si="89"/>
        <v>0</v>
      </c>
      <c r="I204" s="100"/>
    </row>
    <row r="205" spans="1:9" ht="47.25" outlineLevel="2" x14ac:dyDescent="0.25">
      <c r="A205" s="10" t="s">
        <v>42</v>
      </c>
      <c r="B205" s="108" t="s">
        <v>91</v>
      </c>
      <c r="C205" s="108" t="s">
        <v>103</v>
      </c>
      <c r="D205" s="108" t="s">
        <v>688</v>
      </c>
      <c r="E205" s="108" t="s">
        <v>43</v>
      </c>
      <c r="F205" s="106">
        <f>F206</f>
        <v>50000</v>
      </c>
      <c r="G205" s="106">
        <f t="shared" si="89"/>
        <v>0</v>
      </c>
      <c r="H205" s="106">
        <f t="shared" si="89"/>
        <v>0</v>
      </c>
      <c r="I205" s="100"/>
    </row>
    <row r="206" spans="1:9" ht="47.25" outlineLevel="3" x14ac:dyDescent="0.25">
      <c r="A206" s="109" t="s">
        <v>44</v>
      </c>
      <c r="B206" s="108" t="s">
        <v>91</v>
      </c>
      <c r="C206" s="108" t="s">
        <v>103</v>
      </c>
      <c r="D206" s="108" t="s">
        <v>688</v>
      </c>
      <c r="E206" s="108" t="s">
        <v>45</v>
      </c>
      <c r="F206" s="106">
        <v>50000</v>
      </c>
      <c r="G206" s="106"/>
      <c r="H206" s="106"/>
      <c r="I206" s="100"/>
    </row>
    <row r="207" spans="1:9" ht="78.75" outlineLevel="2" x14ac:dyDescent="0.25">
      <c r="A207" s="109" t="s">
        <v>106</v>
      </c>
      <c r="B207" s="108" t="s">
        <v>91</v>
      </c>
      <c r="C207" s="108" t="s">
        <v>103</v>
      </c>
      <c r="D207" s="108" t="s">
        <v>687</v>
      </c>
      <c r="E207" s="108"/>
      <c r="F207" s="106">
        <f>F208</f>
        <v>-50000</v>
      </c>
      <c r="G207" s="106">
        <f t="shared" ref="G207:H208" si="90">G208</f>
        <v>0</v>
      </c>
      <c r="H207" s="106">
        <f t="shared" si="90"/>
        <v>0</v>
      </c>
      <c r="I207" s="100"/>
    </row>
    <row r="208" spans="1:9" ht="47.25" outlineLevel="2" x14ac:dyDescent="0.25">
      <c r="A208" s="10" t="s">
        <v>42</v>
      </c>
      <c r="B208" s="108" t="s">
        <v>91</v>
      </c>
      <c r="C208" s="108" t="s">
        <v>103</v>
      </c>
      <c r="D208" s="108" t="s">
        <v>687</v>
      </c>
      <c r="E208" s="108" t="s">
        <v>43</v>
      </c>
      <c r="F208" s="106">
        <f>F209</f>
        <v>-50000</v>
      </c>
      <c r="G208" s="106">
        <f t="shared" si="90"/>
        <v>0</v>
      </c>
      <c r="H208" s="106">
        <f t="shared" si="90"/>
        <v>0</v>
      </c>
      <c r="I208" s="100"/>
    </row>
    <row r="209" spans="1:9" ht="47.25" outlineLevel="3" x14ac:dyDescent="0.25">
      <c r="A209" s="109" t="s">
        <v>44</v>
      </c>
      <c r="B209" s="108" t="s">
        <v>91</v>
      </c>
      <c r="C209" s="108" t="s">
        <v>103</v>
      </c>
      <c r="D209" s="108" t="s">
        <v>687</v>
      </c>
      <c r="E209" s="108" t="s">
        <v>45</v>
      </c>
      <c r="F209" s="106">
        <v>-50000</v>
      </c>
      <c r="G209" s="106"/>
      <c r="H209" s="106"/>
      <c r="I209" s="100"/>
    </row>
    <row r="210" spans="1:9" ht="15.75" hidden="1" x14ac:dyDescent="0.25">
      <c r="A210" s="109" t="s">
        <v>162</v>
      </c>
      <c r="B210" s="108" t="s">
        <v>137</v>
      </c>
      <c r="C210" s="108"/>
      <c r="D210" s="108"/>
      <c r="E210" s="108"/>
      <c r="F210" s="106">
        <f>F211+F215+F222</f>
        <v>0</v>
      </c>
      <c r="G210" s="106">
        <f t="shared" ref="G210:H210" si="91">G211+G215</f>
        <v>0</v>
      </c>
      <c r="H210" s="106">
        <f t="shared" si="91"/>
        <v>0</v>
      </c>
      <c r="I210" s="100"/>
    </row>
    <row r="211" spans="1:9" ht="15.75" hidden="1" outlineLevel="1" x14ac:dyDescent="0.25">
      <c r="A211" s="109" t="s">
        <v>163</v>
      </c>
      <c r="B211" s="108" t="s">
        <v>137</v>
      </c>
      <c r="C211" s="108" t="s">
        <v>31</v>
      </c>
      <c r="D211" s="108"/>
      <c r="E211" s="108"/>
      <c r="F211" s="106">
        <f>F212</f>
        <v>0</v>
      </c>
      <c r="G211" s="106">
        <f t="shared" ref="G211:H213" si="92">G212</f>
        <v>0</v>
      </c>
      <c r="H211" s="106">
        <f t="shared" si="92"/>
        <v>0</v>
      </c>
      <c r="I211" s="100"/>
    </row>
    <row r="212" spans="1:9" ht="78.75" hidden="1" outlineLevel="2" x14ac:dyDescent="0.25">
      <c r="A212" s="109" t="s">
        <v>164</v>
      </c>
      <c r="B212" s="108" t="s">
        <v>137</v>
      </c>
      <c r="C212" s="108" t="s">
        <v>31</v>
      </c>
      <c r="D212" s="108" t="s">
        <v>660</v>
      </c>
      <c r="E212" s="108"/>
      <c r="F212" s="106">
        <f>F213</f>
        <v>0</v>
      </c>
      <c r="G212" s="106">
        <f t="shared" si="92"/>
        <v>0</v>
      </c>
      <c r="H212" s="106">
        <f t="shared" si="92"/>
        <v>0</v>
      </c>
      <c r="I212" s="100"/>
    </row>
    <row r="213" spans="1:9" ht="47.25" hidden="1" outlineLevel="2" x14ac:dyDescent="0.25">
      <c r="A213" s="10" t="s">
        <v>42</v>
      </c>
      <c r="B213" s="108" t="s">
        <v>137</v>
      </c>
      <c r="C213" s="108" t="s">
        <v>31</v>
      </c>
      <c r="D213" s="108" t="s">
        <v>660</v>
      </c>
      <c r="E213" s="108" t="s">
        <v>43</v>
      </c>
      <c r="F213" s="106">
        <f>F214</f>
        <v>0</v>
      </c>
      <c r="G213" s="106">
        <f t="shared" si="92"/>
        <v>0</v>
      </c>
      <c r="H213" s="106">
        <f t="shared" si="92"/>
        <v>0</v>
      </c>
      <c r="I213" s="100"/>
    </row>
    <row r="214" spans="1:9" ht="47.25" hidden="1" outlineLevel="3" x14ac:dyDescent="0.25">
      <c r="A214" s="109" t="s">
        <v>44</v>
      </c>
      <c r="B214" s="108" t="s">
        <v>137</v>
      </c>
      <c r="C214" s="108" t="s">
        <v>31</v>
      </c>
      <c r="D214" s="108" t="s">
        <v>660</v>
      </c>
      <c r="E214" s="108" t="s">
        <v>45</v>
      </c>
      <c r="F214" s="106"/>
      <c r="G214" s="106"/>
      <c r="H214" s="106"/>
      <c r="I214" s="100"/>
    </row>
    <row r="215" spans="1:9" ht="15.75" hidden="1" outlineLevel="1" x14ac:dyDescent="0.25">
      <c r="A215" s="109" t="s">
        <v>165</v>
      </c>
      <c r="B215" s="108" t="s">
        <v>137</v>
      </c>
      <c r="C215" s="108" t="s">
        <v>33</v>
      </c>
      <c r="D215" s="108"/>
      <c r="E215" s="108"/>
      <c r="F215" s="106">
        <f>F216+F219</f>
        <v>0</v>
      </c>
      <c r="G215" s="106">
        <f t="shared" ref="G215:H215" si="93">G216+G219</f>
        <v>0</v>
      </c>
      <c r="H215" s="106">
        <f t="shared" si="93"/>
        <v>0</v>
      </c>
      <c r="I215" s="100"/>
    </row>
    <row r="216" spans="1:9" ht="47.25" hidden="1" outlineLevel="2" x14ac:dyDescent="0.25">
      <c r="A216" s="109" t="s">
        <v>659</v>
      </c>
      <c r="B216" s="108" t="s">
        <v>137</v>
      </c>
      <c r="C216" s="108" t="s">
        <v>33</v>
      </c>
      <c r="D216" s="108" t="s">
        <v>658</v>
      </c>
      <c r="E216" s="108"/>
      <c r="F216" s="106">
        <f>F217</f>
        <v>0</v>
      </c>
      <c r="G216" s="106">
        <f t="shared" ref="G216:H217" si="94">G217</f>
        <v>0</v>
      </c>
      <c r="H216" s="106">
        <f t="shared" si="94"/>
        <v>0</v>
      </c>
      <c r="I216" s="100"/>
    </row>
    <row r="217" spans="1:9" ht="47.25" hidden="1" outlineLevel="2" x14ac:dyDescent="0.25">
      <c r="A217" s="10" t="s">
        <v>42</v>
      </c>
      <c r="B217" s="108" t="s">
        <v>137</v>
      </c>
      <c r="C217" s="108" t="s">
        <v>33</v>
      </c>
      <c r="D217" s="108" t="s">
        <v>658</v>
      </c>
      <c r="E217" s="108" t="s">
        <v>43</v>
      </c>
      <c r="F217" s="106">
        <f>F218</f>
        <v>0</v>
      </c>
      <c r="G217" s="106">
        <f t="shared" si="94"/>
        <v>0</v>
      </c>
      <c r="H217" s="106">
        <f t="shared" si="94"/>
        <v>0</v>
      </c>
      <c r="I217" s="100"/>
    </row>
    <row r="218" spans="1:9" ht="47.25" hidden="1" outlineLevel="3" x14ac:dyDescent="0.25">
      <c r="A218" s="109" t="s">
        <v>44</v>
      </c>
      <c r="B218" s="108" t="s">
        <v>137</v>
      </c>
      <c r="C218" s="108" t="s">
        <v>33</v>
      </c>
      <c r="D218" s="108" t="s">
        <v>658</v>
      </c>
      <c r="E218" s="108" t="s">
        <v>45</v>
      </c>
      <c r="F218" s="106">
        <v>0</v>
      </c>
      <c r="G218" s="106">
        <v>0</v>
      </c>
      <c r="H218" s="106">
        <v>0</v>
      </c>
      <c r="I218" s="100"/>
    </row>
    <row r="219" spans="1:9" ht="141.75" hidden="1" outlineLevel="2" x14ac:dyDescent="0.25">
      <c r="A219" s="109" t="s">
        <v>166</v>
      </c>
      <c r="B219" s="108" t="s">
        <v>137</v>
      </c>
      <c r="C219" s="108" t="s">
        <v>33</v>
      </c>
      <c r="D219" s="108" t="s">
        <v>657</v>
      </c>
      <c r="E219" s="108"/>
      <c r="F219" s="106">
        <f>F220</f>
        <v>0</v>
      </c>
      <c r="G219" s="106">
        <f t="shared" ref="G219:H220" si="95">G220</f>
        <v>0</v>
      </c>
      <c r="H219" s="106">
        <f t="shared" si="95"/>
        <v>0</v>
      </c>
      <c r="I219" s="100"/>
    </row>
    <row r="220" spans="1:9" ht="15.75" hidden="1" outlineLevel="2" x14ac:dyDescent="0.25">
      <c r="A220" s="10" t="s">
        <v>121</v>
      </c>
      <c r="B220" s="108" t="s">
        <v>137</v>
      </c>
      <c r="C220" s="108" t="s">
        <v>33</v>
      </c>
      <c r="D220" s="108" t="s">
        <v>657</v>
      </c>
      <c r="E220" s="108" t="s">
        <v>122</v>
      </c>
      <c r="F220" s="106">
        <f>F221</f>
        <v>0</v>
      </c>
      <c r="G220" s="106">
        <f t="shared" si="95"/>
        <v>0</v>
      </c>
      <c r="H220" s="106">
        <f t="shared" si="95"/>
        <v>0</v>
      </c>
      <c r="I220" s="100"/>
    </row>
    <row r="221" spans="1:9" ht="15.75" hidden="1" outlineLevel="3" x14ac:dyDescent="0.25">
      <c r="A221" s="109" t="s">
        <v>5</v>
      </c>
      <c r="B221" s="108" t="s">
        <v>137</v>
      </c>
      <c r="C221" s="108" t="s">
        <v>33</v>
      </c>
      <c r="D221" s="108" t="s">
        <v>657</v>
      </c>
      <c r="E221" s="108" t="s">
        <v>159</v>
      </c>
      <c r="F221" s="106"/>
      <c r="G221" s="106"/>
      <c r="H221" s="106"/>
      <c r="I221" s="100"/>
    </row>
    <row r="222" spans="1:9" ht="31.5" hidden="1" customHeight="1" outlineLevel="3" x14ac:dyDescent="0.25">
      <c r="A222" s="109" t="s">
        <v>735</v>
      </c>
      <c r="B222" s="108" t="s">
        <v>137</v>
      </c>
      <c r="C222" s="108" t="s">
        <v>137</v>
      </c>
      <c r="D222" s="108"/>
      <c r="E222" s="108"/>
      <c r="F222" s="106">
        <f>F223+F228</f>
        <v>0</v>
      </c>
      <c r="G222" s="106"/>
      <c r="H222" s="106"/>
      <c r="I222" s="100"/>
    </row>
    <row r="223" spans="1:9" ht="47.25" hidden="1" outlineLevel="3" x14ac:dyDescent="0.25">
      <c r="A223" s="109" t="s">
        <v>659</v>
      </c>
      <c r="B223" s="108" t="s">
        <v>137</v>
      </c>
      <c r="C223" s="108" t="s">
        <v>137</v>
      </c>
      <c r="D223" s="108" t="s">
        <v>658</v>
      </c>
      <c r="E223" s="108"/>
      <c r="F223" s="106">
        <f>F224+F226</f>
        <v>0</v>
      </c>
      <c r="G223" s="106"/>
      <c r="H223" s="106"/>
      <c r="I223" s="100"/>
    </row>
    <row r="224" spans="1:9" ht="47.25" hidden="1" outlineLevel="3" x14ac:dyDescent="0.25">
      <c r="A224" s="10" t="s">
        <v>42</v>
      </c>
      <c r="B224" s="108" t="s">
        <v>137</v>
      </c>
      <c r="C224" s="108" t="s">
        <v>137</v>
      </c>
      <c r="D224" s="108" t="s">
        <v>658</v>
      </c>
      <c r="E224" s="108" t="s">
        <v>43</v>
      </c>
      <c r="F224" s="106">
        <f>F225</f>
        <v>0</v>
      </c>
      <c r="G224" s="106"/>
      <c r="H224" s="106"/>
      <c r="I224" s="100"/>
    </row>
    <row r="225" spans="1:9" ht="47.25" hidden="1" outlineLevel="3" x14ac:dyDescent="0.25">
      <c r="A225" s="109" t="s">
        <v>44</v>
      </c>
      <c r="B225" s="108" t="s">
        <v>137</v>
      </c>
      <c r="C225" s="108" t="s">
        <v>137</v>
      </c>
      <c r="D225" s="108" t="s">
        <v>658</v>
      </c>
      <c r="E225" s="108" t="s">
        <v>45</v>
      </c>
      <c r="F225" s="106"/>
      <c r="G225" s="106"/>
      <c r="H225" s="106"/>
      <c r="I225" s="100"/>
    </row>
    <row r="226" spans="1:9" ht="15.75" hidden="1" outlineLevel="3" x14ac:dyDescent="0.25">
      <c r="A226" s="10" t="s">
        <v>47</v>
      </c>
      <c r="B226" s="108" t="s">
        <v>137</v>
      </c>
      <c r="C226" s="108" t="s">
        <v>137</v>
      </c>
      <c r="D226" s="108" t="s">
        <v>658</v>
      </c>
      <c r="E226" s="108" t="s">
        <v>48</v>
      </c>
      <c r="F226" s="106">
        <f>F227</f>
        <v>0</v>
      </c>
      <c r="G226" s="106"/>
      <c r="H226" s="106"/>
      <c r="I226" s="100"/>
    </row>
    <row r="227" spans="1:9" ht="31.5" hidden="1" outlineLevel="3" x14ac:dyDescent="0.25">
      <c r="A227" s="109" t="s">
        <v>49</v>
      </c>
      <c r="B227" s="108" t="s">
        <v>137</v>
      </c>
      <c r="C227" s="108" t="s">
        <v>137</v>
      </c>
      <c r="D227" s="108" t="s">
        <v>658</v>
      </c>
      <c r="E227" s="108" t="s">
        <v>50</v>
      </c>
      <c r="F227" s="106"/>
      <c r="G227" s="106"/>
      <c r="H227" s="106"/>
      <c r="I227" s="100"/>
    </row>
    <row r="228" spans="1:9" ht="47.25" hidden="1" outlineLevel="3" x14ac:dyDescent="0.25">
      <c r="A228" s="109" t="s">
        <v>659</v>
      </c>
      <c r="B228" s="108" t="s">
        <v>137</v>
      </c>
      <c r="C228" s="108" t="s">
        <v>137</v>
      </c>
      <c r="D228" s="108" t="s">
        <v>774</v>
      </c>
      <c r="E228" s="108"/>
      <c r="F228" s="106">
        <f>F229</f>
        <v>0</v>
      </c>
      <c r="G228" s="106"/>
      <c r="H228" s="106"/>
      <c r="I228" s="100"/>
    </row>
    <row r="229" spans="1:9" ht="47.25" hidden="1" outlineLevel="3" x14ac:dyDescent="0.25">
      <c r="A229" s="109" t="s">
        <v>42</v>
      </c>
      <c r="B229" s="108" t="s">
        <v>137</v>
      </c>
      <c r="C229" s="108" t="s">
        <v>137</v>
      </c>
      <c r="D229" s="108" t="s">
        <v>774</v>
      </c>
      <c r="E229" s="108" t="s">
        <v>43</v>
      </c>
      <c r="F229" s="106">
        <f>F230</f>
        <v>0</v>
      </c>
      <c r="G229" s="106"/>
      <c r="H229" s="106"/>
      <c r="I229" s="100"/>
    </row>
    <row r="230" spans="1:9" ht="47.25" hidden="1" outlineLevel="3" x14ac:dyDescent="0.25">
      <c r="A230" s="109" t="s">
        <v>44</v>
      </c>
      <c r="B230" s="108" t="s">
        <v>137</v>
      </c>
      <c r="C230" s="108" t="s">
        <v>137</v>
      </c>
      <c r="D230" s="108" t="s">
        <v>774</v>
      </c>
      <c r="E230" s="108" t="s">
        <v>45</v>
      </c>
      <c r="F230" s="106"/>
      <c r="G230" s="106"/>
      <c r="H230" s="106"/>
      <c r="I230" s="100"/>
    </row>
    <row r="231" spans="1:9" ht="15.75" collapsed="1" x14ac:dyDescent="0.25">
      <c r="A231" s="109" t="s">
        <v>167</v>
      </c>
      <c r="B231" s="108" t="s">
        <v>110</v>
      </c>
      <c r="C231" s="108"/>
      <c r="D231" s="108"/>
      <c r="E231" s="108"/>
      <c r="F231" s="106">
        <f>F232</f>
        <v>88000</v>
      </c>
      <c r="G231" s="106">
        <f t="shared" ref="G231:H234" si="96">G232</f>
        <v>0</v>
      </c>
      <c r="H231" s="106">
        <f t="shared" si="96"/>
        <v>0</v>
      </c>
      <c r="I231" s="100"/>
    </row>
    <row r="232" spans="1:9" ht="31.5" outlineLevel="1" x14ac:dyDescent="0.25">
      <c r="A232" s="109" t="s">
        <v>168</v>
      </c>
      <c r="B232" s="108" t="s">
        <v>110</v>
      </c>
      <c r="C232" s="108" t="s">
        <v>137</v>
      </c>
      <c r="D232" s="108"/>
      <c r="E232" s="108"/>
      <c r="F232" s="106">
        <f>F233+F236</f>
        <v>88000</v>
      </c>
      <c r="G232" s="106">
        <f t="shared" si="96"/>
        <v>0</v>
      </c>
      <c r="H232" s="106">
        <f t="shared" si="96"/>
        <v>0</v>
      </c>
      <c r="I232" s="100"/>
    </row>
    <row r="233" spans="1:9" ht="47.25" hidden="1" outlineLevel="2" x14ac:dyDescent="0.25">
      <c r="A233" s="109" t="s">
        <v>169</v>
      </c>
      <c r="B233" s="108" t="s">
        <v>110</v>
      </c>
      <c r="C233" s="108" t="s">
        <v>137</v>
      </c>
      <c r="D233" s="108" t="s">
        <v>656</v>
      </c>
      <c r="E233" s="108"/>
      <c r="F233" s="106">
        <f>F234</f>
        <v>0</v>
      </c>
      <c r="G233" s="106">
        <f t="shared" si="96"/>
        <v>0</v>
      </c>
      <c r="H233" s="106">
        <f t="shared" si="96"/>
        <v>0</v>
      </c>
      <c r="I233" s="100"/>
    </row>
    <row r="234" spans="1:9" ht="47.25" hidden="1" outlineLevel="2" x14ac:dyDescent="0.25">
      <c r="A234" s="10" t="s">
        <v>42</v>
      </c>
      <c r="B234" s="108" t="s">
        <v>110</v>
      </c>
      <c r="C234" s="108" t="s">
        <v>137</v>
      </c>
      <c r="D234" s="108" t="s">
        <v>656</v>
      </c>
      <c r="E234" s="108" t="s">
        <v>43</v>
      </c>
      <c r="F234" s="106">
        <f>F235</f>
        <v>0</v>
      </c>
      <c r="G234" s="106">
        <f t="shared" si="96"/>
        <v>0</v>
      </c>
      <c r="H234" s="106">
        <f t="shared" si="96"/>
        <v>0</v>
      </c>
      <c r="I234" s="100"/>
    </row>
    <row r="235" spans="1:9" ht="47.25" hidden="1" outlineLevel="3" x14ac:dyDescent="0.25">
      <c r="A235" s="109" t="s">
        <v>44</v>
      </c>
      <c r="B235" s="108" t="s">
        <v>110</v>
      </c>
      <c r="C235" s="108" t="s">
        <v>137</v>
      </c>
      <c r="D235" s="108" t="s">
        <v>656</v>
      </c>
      <c r="E235" s="108" t="s">
        <v>45</v>
      </c>
      <c r="F235" s="106"/>
      <c r="G235" s="106"/>
      <c r="H235" s="106"/>
      <c r="I235" s="100"/>
    </row>
    <row r="236" spans="1:9" ht="31.5" outlineLevel="3" x14ac:dyDescent="0.25">
      <c r="A236" s="109" t="s">
        <v>818</v>
      </c>
      <c r="B236" s="108" t="s">
        <v>110</v>
      </c>
      <c r="C236" s="108" t="s">
        <v>137</v>
      </c>
      <c r="D236" s="108" t="s">
        <v>819</v>
      </c>
      <c r="E236" s="107"/>
      <c r="F236" s="106">
        <f>F237</f>
        <v>88000</v>
      </c>
      <c r="G236" s="106"/>
      <c r="H236" s="106"/>
      <c r="I236" s="100"/>
    </row>
    <row r="237" spans="1:9" ht="47.25" outlineLevel="3" x14ac:dyDescent="0.25">
      <c r="A237" s="10" t="s">
        <v>42</v>
      </c>
      <c r="B237" s="108" t="s">
        <v>110</v>
      </c>
      <c r="C237" s="108" t="s">
        <v>137</v>
      </c>
      <c r="D237" s="108" t="s">
        <v>819</v>
      </c>
      <c r="E237" s="107">
        <v>200</v>
      </c>
      <c r="F237" s="106">
        <f>F238</f>
        <v>88000</v>
      </c>
      <c r="G237" s="106"/>
      <c r="H237" s="106"/>
      <c r="I237" s="100"/>
    </row>
    <row r="238" spans="1:9" ht="47.25" outlineLevel="3" x14ac:dyDescent="0.25">
      <c r="A238" s="109" t="s">
        <v>44</v>
      </c>
      <c r="B238" s="108" t="s">
        <v>110</v>
      </c>
      <c r="C238" s="108" t="s">
        <v>137</v>
      </c>
      <c r="D238" s="108" t="s">
        <v>819</v>
      </c>
      <c r="E238" s="107">
        <v>240</v>
      </c>
      <c r="F238" s="106">
        <v>88000</v>
      </c>
      <c r="G238" s="106"/>
      <c r="H238" s="106"/>
      <c r="I238" s="100"/>
    </row>
    <row r="239" spans="1:9" ht="15.75" x14ac:dyDescent="0.25">
      <c r="A239" s="109" t="s">
        <v>53</v>
      </c>
      <c r="B239" s="108" t="s">
        <v>54</v>
      </c>
      <c r="C239" s="108"/>
      <c r="D239" s="108"/>
      <c r="E239" s="108"/>
      <c r="F239" s="106">
        <f>F240+F253+F284+F297+F301</f>
        <v>59850</v>
      </c>
      <c r="G239" s="106">
        <f t="shared" ref="G239:H239" si="97">G240+G253+G284+G297+G301</f>
        <v>0</v>
      </c>
      <c r="H239" s="106">
        <f t="shared" si="97"/>
        <v>0</v>
      </c>
      <c r="I239" s="100"/>
    </row>
    <row r="240" spans="1:9" ht="15.75" outlineLevel="1" x14ac:dyDescent="0.25">
      <c r="A240" s="109" t="s">
        <v>55</v>
      </c>
      <c r="B240" s="108" t="s">
        <v>54</v>
      </c>
      <c r="C240" s="108" t="s">
        <v>31</v>
      </c>
      <c r="D240" s="108"/>
      <c r="E240" s="108"/>
      <c r="F240" s="106">
        <f>F241+F244+F247+F250</f>
        <v>37380</v>
      </c>
      <c r="G240" s="106">
        <f t="shared" ref="G240:H240" si="98">G241+G244+G247+G250</f>
        <v>0</v>
      </c>
      <c r="H240" s="106">
        <f t="shared" si="98"/>
        <v>0</v>
      </c>
      <c r="I240" s="100"/>
    </row>
    <row r="241" spans="1:9" ht="378.75" hidden="1" customHeight="1" outlineLevel="2" x14ac:dyDescent="0.25">
      <c r="A241" s="109" t="s">
        <v>56</v>
      </c>
      <c r="B241" s="108" t="s">
        <v>54</v>
      </c>
      <c r="C241" s="108" t="s">
        <v>31</v>
      </c>
      <c r="D241" s="108" t="s">
        <v>717</v>
      </c>
      <c r="E241" s="108"/>
      <c r="F241" s="106">
        <f>F242</f>
        <v>0</v>
      </c>
      <c r="G241" s="106">
        <f t="shared" ref="G241:H242" si="99">G242</f>
        <v>0</v>
      </c>
      <c r="H241" s="106">
        <f t="shared" si="99"/>
        <v>0</v>
      </c>
      <c r="I241" s="100"/>
    </row>
    <row r="242" spans="1:9" ht="63" hidden="1" outlineLevel="2" x14ac:dyDescent="0.25">
      <c r="A242" s="10" t="s">
        <v>57</v>
      </c>
      <c r="B242" s="108" t="s">
        <v>54</v>
      </c>
      <c r="C242" s="108" t="s">
        <v>31</v>
      </c>
      <c r="D242" s="108" t="s">
        <v>717</v>
      </c>
      <c r="E242" s="108" t="s">
        <v>58</v>
      </c>
      <c r="F242" s="106">
        <f>F243</f>
        <v>0</v>
      </c>
      <c r="G242" s="106">
        <f t="shared" si="99"/>
        <v>0</v>
      </c>
      <c r="H242" s="106">
        <f t="shared" si="99"/>
        <v>0</v>
      </c>
      <c r="I242" s="100"/>
    </row>
    <row r="243" spans="1:9" ht="15.75" hidden="1" outlineLevel="3" x14ac:dyDescent="0.25">
      <c r="A243" s="109" t="s">
        <v>59</v>
      </c>
      <c r="B243" s="108" t="s">
        <v>54</v>
      </c>
      <c r="C243" s="108" t="s">
        <v>31</v>
      </c>
      <c r="D243" s="108" t="s">
        <v>717</v>
      </c>
      <c r="E243" s="108" t="s">
        <v>60</v>
      </c>
      <c r="F243" s="106"/>
      <c r="G243" s="106"/>
      <c r="H243" s="106"/>
      <c r="I243" s="100"/>
    </row>
    <row r="244" spans="1:9" ht="94.5" outlineLevel="2" collapsed="1" x14ac:dyDescent="0.25">
      <c r="A244" s="109" t="s">
        <v>716</v>
      </c>
      <c r="B244" s="108" t="s">
        <v>54</v>
      </c>
      <c r="C244" s="108" t="s">
        <v>31</v>
      </c>
      <c r="D244" s="108" t="s">
        <v>715</v>
      </c>
      <c r="E244" s="108"/>
      <c r="F244" s="106">
        <f>F245</f>
        <v>37380</v>
      </c>
      <c r="G244" s="106">
        <f t="shared" ref="G244:H244" si="100">G245</f>
        <v>0</v>
      </c>
      <c r="H244" s="106">
        <f t="shared" si="100"/>
        <v>0</v>
      </c>
      <c r="I244" s="100"/>
    </row>
    <row r="245" spans="1:9" ht="63" outlineLevel="2" x14ac:dyDescent="0.25">
      <c r="A245" s="10" t="s">
        <v>57</v>
      </c>
      <c r="B245" s="108" t="s">
        <v>54</v>
      </c>
      <c r="C245" s="108" t="s">
        <v>31</v>
      </c>
      <c r="D245" s="108" t="s">
        <v>715</v>
      </c>
      <c r="E245" s="108" t="s">
        <v>58</v>
      </c>
      <c r="F245" s="106">
        <f>F246</f>
        <v>37380</v>
      </c>
      <c r="G245" s="106">
        <f t="shared" ref="G245:H245" si="101">G246</f>
        <v>0</v>
      </c>
      <c r="H245" s="106">
        <f t="shared" si="101"/>
        <v>0</v>
      </c>
      <c r="I245" s="100"/>
    </row>
    <row r="246" spans="1:9" ht="15.75" outlineLevel="3" x14ac:dyDescent="0.25">
      <c r="A246" s="109" t="s">
        <v>59</v>
      </c>
      <c r="B246" s="108" t="s">
        <v>54</v>
      </c>
      <c r="C246" s="108" t="s">
        <v>31</v>
      </c>
      <c r="D246" s="108" t="s">
        <v>715</v>
      </c>
      <c r="E246" s="108" t="s">
        <v>60</v>
      </c>
      <c r="F246" s="106">
        <v>37380</v>
      </c>
      <c r="G246" s="106"/>
      <c r="H246" s="106"/>
      <c r="I246" s="100"/>
    </row>
    <row r="247" spans="1:9" ht="47.25" hidden="1" outlineLevel="2" x14ac:dyDescent="0.25">
      <c r="A247" s="109" t="s">
        <v>62</v>
      </c>
      <c r="B247" s="108" t="s">
        <v>54</v>
      </c>
      <c r="C247" s="108" t="s">
        <v>31</v>
      </c>
      <c r="D247" s="108" t="s">
        <v>709</v>
      </c>
      <c r="E247" s="108"/>
      <c r="F247" s="106">
        <f>F248</f>
        <v>0</v>
      </c>
      <c r="G247" s="106">
        <f t="shared" ref="G247:H247" si="102">G248</f>
        <v>0</v>
      </c>
      <c r="H247" s="106">
        <f t="shared" si="102"/>
        <v>0</v>
      </c>
      <c r="I247" s="100"/>
    </row>
    <row r="248" spans="1:9" ht="63" hidden="1" outlineLevel="2" x14ac:dyDescent="0.25">
      <c r="A248" s="10" t="s">
        <v>57</v>
      </c>
      <c r="B248" s="108" t="s">
        <v>54</v>
      </c>
      <c r="C248" s="108" t="s">
        <v>31</v>
      </c>
      <c r="D248" s="108" t="s">
        <v>709</v>
      </c>
      <c r="E248" s="108" t="s">
        <v>58</v>
      </c>
      <c r="F248" s="106">
        <f>F249</f>
        <v>0</v>
      </c>
      <c r="G248" s="106">
        <f t="shared" ref="G248:H248" si="103">G249</f>
        <v>0</v>
      </c>
      <c r="H248" s="106">
        <f t="shared" si="103"/>
        <v>0</v>
      </c>
      <c r="I248" s="100"/>
    </row>
    <row r="249" spans="1:9" ht="15.75" hidden="1" outlineLevel="3" x14ac:dyDescent="0.25">
      <c r="A249" s="109" t="s">
        <v>59</v>
      </c>
      <c r="B249" s="108" t="s">
        <v>54</v>
      </c>
      <c r="C249" s="108" t="s">
        <v>31</v>
      </c>
      <c r="D249" s="108" t="s">
        <v>709</v>
      </c>
      <c r="E249" s="108" t="s">
        <v>60</v>
      </c>
      <c r="F249" s="106"/>
      <c r="G249" s="106"/>
      <c r="H249" s="106"/>
      <c r="I249" s="100"/>
    </row>
    <row r="250" spans="1:9" ht="47.25" hidden="1" outlineLevel="2" collapsed="1" x14ac:dyDescent="0.25">
      <c r="A250" s="109" t="s">
        <v>63</v>
      </c>
      <c r="B250" s="108" t="s">
        <v>54</v>
      </c>
      <c r="C250" s="108" t="s">
        <v>31</v>
      </c>
      <c r="D250" s="108" t="s">
        <v>708</v>
      </c>
      <c r="E250" s="108"/>
      <c r="F250" s="106">
        <f>F251</f>
        <v>0</v>
      </c>
      <c r="G250" s="106">
        <f t="shared" ref="G250:H250" si="104">G251</f>
        <v>0</v>
      </c>
      <c r="H250" s="106">
        <f t="shared" si="104"/>
        <v>0</v>
      </c>
      <c r="I250" s="100"/>
    </row>
    <row r="251" spans="1:9" ht="63" hidden="1" outlineLevel="2" x14ac:dyDescent="0.25">
      <c r="A251" s="10" t="s">
        <v>57</v>
      </c>
      <c r="B251" s="108" t="s">
        <v>54</v>
      </c>
      <c r="C251" s="108" t="s">
        <v>31</v>
      </c>
      <c r="D251" s="108" t="s">
        <v>708</v>
      </c>
      <c r="E251" s="108" t="s">
        <v>58</v>
      </c>
      <c r="F251" s="106">
        <f>F252</f>
        <v>0</v>
      </c>
      <c r="G251" s="106">
        <f t="shared" ref="G251:H251" si="105">G252</f>
        <v>0</v>
      </c>
      <c r="H251" s="106">
        <f t="shared" si="105"/>
        <v>0</v>
      </c>
      <c r="I251" s="100"/>
    </row>
    <row r="252" spans="1:9" ht="15.75" hidden="1" outlineLevel="3" x14ac:dyDescent="0.25">
      <c r="A252" s="109" t="s">
        <v>59</v>
      </c>
      <c r="B252" s="108" t="s">
        <v>54</v>
      </c>
      <c r="C252" s="108" t="s">
        <v>31</v>
      </c>
      <c r="D252" s="108" t="s">
        <v>708</v>
      </c>
      <c r="E252" s="108" t="s">
        <v>60</v>
      </c>
      <c r="F252" s="106"/>
      <c r="G252" s="106"/>
      <c r="H252" s="106"/>
      <c r="I252" s="100"/>
    </row>
    <row r="253" spans="1:9" ht="15.75" outlineLevel="1" x14ac:dyDescent="0.25">
      <c r="A253" s="109" t="s">
        <v>64</v>
      </c>
      <c r="B253" s="108" t="s">
        <v>54</v>
      </c>
      <c r="C253" s="108" t="s">
        <v>33</v>
      </c>
      <c r="D253" s="108"/>
      <c r="E253" s="108"/>
      <c r="F253" s="106">
        <f>F254+F257+F260+F263+F266+F269+F275+F278+F281+F272</f>
        <v>22470</v>
      </c>
      <c r="G253" s="106">
        <f t="shared" ref="G253:H253" si="106">G254+G257+G260+G263+G266+G269+G275+G278+G281</f>
        <v>0</v>
      </c>
      <c r="H253" s="106">
        <f t="shared" si="106"/>
        <v>0</v>
      </c>
      <c r="I253" s="100"/>
    </row>
    <row r="254" spans="1:9" ht="47.25" hidden="1" outlineLevel="2" x14ac:dyDescent="0.25">
      <c r="A254" s="109" t="s">
        <v>307</v>
      </c>
      <c r="B254" s="108" t="s">
        <v>54</v>
      </c>
      <c r="C254" s="108" t="s">
        <v>33</v>
      </c>
      <c r="D254" s="108" t="s">
        <v>714</v>
      </c>
      <c r="E254" s="108"/>
      <c r="F254" s="106">
        <f>F255</f>
        <v>0</v>
      </c>
      <c r="G254" s="106">
        <f t="shared" ref="G254:H255" si="107">G255</f>
        <v>0</v>
      </c>
      <c r="H254" s="106">
        <f t="shared" si="107"/>
        <v>0</v>
      </c>
      <c r="I254" s="100"/>
    </row>
    <row r="255" spans="1:9" ht="63" hidden="1" outlineLevel="2" x14ac:dyDescent="0.25">
      <c r="A255" s="10" t="s">
        <v>57</v>
      </c>
      <c r="B255" s="108" t="s">
        <v>54</v>
      </c>
      <c r="C255" s="108" t="s">
        <v>33</v>
      </c>
      <c r="D255" s="108" t="s">
        <v>714</v>
      </c>
      <c r="E255" s="108" t="s">
        <v>58</v>
      </c>
      <c r="F255" s="106">
        <f>F256</f>
        <v>0</v>
      </c>
      <c r="G255" s="106">
        <f t="shared" si="107"/>
        <v>0</v>
      </c>
      <c r="H255" s="106">
        <f t="shared" si="107"/>
        <v>0</v>
      </c>
      <c r="I255" s="100"/>
    </row>
    <row r="256" spans="1:9" ht="15.75" hidden="1" outlineLevel="3" x14ac:dyDescent="0.25">
      <c r="A256" s="109" t="s">
        <v>59</v>
      </c>
      <c r="B256" s="108" t="s">
        <v>54</v>
      </c>
      <c r="C256" s="108" t="s">
        <v>33</v>
      </c>
      <c r="D256" s="108" t="s">
        <v>714</v>
      </c>
      <c r="E256" s="108" t="s">
        <v>60</v>
      </c>
      <c r="F256" s="106"/>
      <c r="G256" s="106"/>
      <c r="H256" s="106"/>
      <c r="I256" s="100"/>
    </row>
    <row r="257" spans="1:9" ht="136.5" hidden="1" customHeight="1" outlineLevel="2" collapsed="1" x14ac:dyDescent="0.25">
      <c r="A257" s="109" t="s">
        <v>65</v>
      </c>
      <c r="B257" s="108" t="s">
        <v>54</v>
      </c>
      <c r="C257" s="108" t="s">
        <v>33</v>
      </c>
      <c r="D257" s="108" t="s">
        <v>713</v>
      </c>
      <c r="E257" s="108"/>
      <c r="F257" s="106">
        <f>F258</f>
        <v>0</v>
      </c>
      <c r="G257" s="106">
        <f t="shared" ref="G257:H257" si="108">G258</f>
        <v>0</v>
      </c>
      <c r="H257" s="106">
        <f t="shared" si="108"/>
        <v>0</v>
      </c>
      <c r="I257" s="100"/>
    </row>
    <row r="258" spans="1:9" ht="63" hidden="1" outlineLevel="2" x14ac:dyDescent="0.25">
      <c r="A258" s="10" t="s">
        <v>57</v>
      </c>
      <c r="B258" s="108" t="s">
        <v>54</v>
      </c>
      <c r="C258" s="108" t="s">
        <v>33</v>
      </c>
      <c r="D258" s="108" t="s">
        <v>713</v>
      </c>
      <c r="E258" s="108" t="s">
        <v>58</v>
      </c>
      <c r="F258" s="106">
        <f>F259</f>
        <v>0</v>
      </c>
      <c r="G258" s="106">
        <f t="shared" ref="G258:H258" si="109">G259</f>
        <v>0</v>
      </c>
      <c r="H258" s="106">
        <f t="shared" si="109"/>
        <v>0</v>
      </c>
      <c r="I258" s="100"/>
    </row>
    <row r="259" spans="1:9" ht="15.75" hidden="1" outlineLevel="3" x14ac:dyDescent="0.25">
      <c r="A259" s="109" t="s">
        <v>59</v>
      </c>
      <c r="B259" s="108" t="s">
        <v>54</v>
      </c>
      <c r="C259" s="108" t="s">
        <v>33</v>
      </c>
      <c r="D259" s="108" t="s">
        <v>713</v>
      </c>
      <c r="E259" s="108" t="s">
        <v>60</v>
      </c>
      <c r="F259" s="106"/>
      <c r="G259" s="106"/>
      <c r="H259" s="106"/>
      <c r="I259" s="100"/>
    </row>
    <row r="260" spans="1:9" ht="94.5" hidden="1" outlineLevel="2" collapsed="1" x14ac:dyDescent="0.25">
      <c r="A260" s="109" t="s">
        <v>66</v>
      </c>
      <c r="B260" s="108" t="s">
        <v>54</v>
      </c>
      <c r="C260" s="108" t="s">
        <v>33</v>
      </c>
      <c r="D260" s="108" t="s">
        <v>712</v>
      </c>
      <c r="E260" s="108"/>
      <c r="F260" s="106">
        <f>F261</f>
        <v>0</v>
      </c>
      <c r="G260" s="106">
        <f t="shared" ref="G260:H260" si="110">G261</f>
        <v>0</v>
      </c>
      <c r="H260" s="106">
        <f t="shared" si="110"/>
        <v>0</v>
      </c>
      <c r="I260" s="100"/>
    </row>
    <row r="261" spans="1:9" ht="63" hidden="1" outlineLevel="2" x14ac:dyDescent="0.25">
      <c r="A261" s="10" t="s">
        <v>57</v>
      </c>
      <c r="B261" s="108" t="s">
        <v>54</v>
      </c>
      <c r="C261" s="108" t="s">
        <v>33</v>
      </c>
      <c r="D261" s="108" t="s">
        <v>712</v>
      </c>
      <c r="E261" s="108" t="s">
        <v>58</v>
      </c>
      <c r="F261" s="106">
        <f>F262</f>
        <v>0</v>
      </c>
      <c r="G261" s="106">
        <f t="shared" ref="G261:H261" si="111">G262</f>
        <v>0</v>
      </c>
      <c r="H261" s="106">
        <f t="shared" si="111"/>
        <v>0</v>
      </c>
      <c r="I261" s="100"/>
    </row>
    <row r="262" spans="1:9" ht="15.75" hidden="1" outlineLevel="3" x14ac:dyDescent="0.25">
      <c r="A262" s="109" t="s">
        <v>59</v>
      </c>
      <c r="B262" s="108" t="s">
        <v>54</v>
      </c>
      <c r="C262" s="108" t="s">
        <v>33</v>
      </c>
      <c r="D262" s="108" t="s">
        <v>712</v>
      </c>
      <c r="E262" s="108" t="s">
        <v>60</v>
      </c>
      <c r="F262" s="106"/>
      <c r="G262" s="106"/>
      <c r="H262" s="106"/>
      <c r="I262" s="100"/>
    </row>
    <row r="263" spans="1:9" ht="15.75" outlineLevel="2" collapsed="1" x14ac:dyDescent="0.25">
      <c r="A263" s="109" t="s">
        <v>67</v>
      </c>
      <c r="B263" s="108" t="s">
        <v>54</v>
      </c>
      <c r="C263" s="108" t="s">
        <v>33</v>
      </c>
      <c r="D263" s="108" t="s">
        <v>711</v>
      </c>
      <c r="E263" s="108"/>
      <c r="F263" s="106">
        <f>F264</f>
        <v>22470</v>
      </c>
      <c r="G263" s="106">
        <f t="shared" ref="G263:H264" si="112">G264</f>
        <v>0</v>
      </c>
      <c r="H263" s="106">
        <f t="shared" si="112"/>
        <v>0</v>
      </c>
      <c r="I263" s="100"/>
    </row>
    <row r="264" spans="1:9" ht="63" outlineLevel="2" x14ac:dyDescent="0.25">
      <c r="A264" s="10" t="s">
        <v>57</v>
      </c>
      <c r="B264" s="108" t="s">
        <v>54</v>
      </c>
      <c r="C264" s="108" t="s">
        <v>33</v>
      </c>
      <c r="D264" s="108" t="s">
        <v>711</v>
      </c>
      <c r="E264" s="108" t="s">
        <v>58</v>
      </c>
      <c r="F264" s="106">
        <f>F265</f>
        <v>22470</v>
      </c>
      <c r="G264" s="106">
        <f t="shared" si="112"/>
        <v>0</v>
      </c>
      <c r="H264" s="106">
        <f t="shared" si="112"/>
        <v>0</v>
      </c>
      <c r="I264" s="100"/>
    </row>
    <row r="265" spans="1:9" ht="15.75" outlineLevel="3" x14ac:dyDescent="0.25">
      <c r="A265" s="109" t="s">
        <v>59</v>
      </c>
      <c r="B265" s="108" t="s">
        <v>54</v>
      </c>
      <c r="C265" s="108" t="s">
        <v>33</v>
      </c>
      <c r="D265" s="108" t="s">
        <v>711</v>
      </c>
      <c r="E265" s="108" t="s">
        <v>60</v>
      </c>
      <c r="F265" s="106">
        <v>22470</v>
      </c>
      <c r="G265" s="106"/>
      <c r="H265" s="106"/>
      <c r="I265" s="100"/>
    </row>
    <row r="266" spans="1:9" ht="78.75" hidden="1" outlineLevel="2" x14ac:dyDescent="0.25">
      <c r="A266" s="109" t="s">
        <v>68</v>
      </c>
      <c r="B266" s="108" t="s">
        <v>54</v>
      </c>
      <c r="C266" s="108" t="s">
        <v>33</v>
      </c>
      <c r="D266" s="108" t="s">
        <v>710</v>
      </c>
      <c r="E266" s="108"/>
      <c r="F266" s="106">
        <f>F267</f>
        <v>0</v>
      </c>
      <c r="G266" s="106">
        <f t="shared" ref="G266:H267" si="113">G267</f>
        <v>0</v>
      </c>
      <c r="H266" s="106">
        <f t="shared" si="113"/>
        <v>0</v>
      </c>
      <c r="I266" s="100"/>
    </row>
    <row r="267" spans="1:9" ht="63" hidden="1" outlineLevel="2" x14ac:dyDescent="0.25">
      <c r="A267" s="10" t="s">
        <v>57</v>
      </c>
      <c r="B267" s="108" t="s">
        <v>54</v>
      </c>
      <c r="C267" s="108" t="s">
        <v>33</v>
      </c>
      <c r="D267" s="108" t="s">
        <v>710</v>
      </c>
      <c r="E267" s="108" t="s">
        <v>58</v>
      </c>
      <c r="F267" s="106">
        <f>F268</f>
        <v>0</v>
      </c>
      <c r="G267" s="106">
        <f t="shared" si="113"/>
        <v>0</v>
      </c>
      <c r="H267" s="106">
        <f t="shared" si="113"/>
        <v>0</v>
      </c>
      <c r="I267" s="100"/>
    </row>
    <row r="268" spans="1:9" ht="15.75" hidden="1" outlineLevel="3" x14ac:dyDescent="0.25">
      <c r="A268" s="109" t="s">
        <v>59</v>
      </c>
      <c r="B268" s="108" t="s">
        <v>54</v>
      </c>
      <c r="C268" s="108" t="s">
        <v>33</v>
      </c>
      <c r="D268" s="108" t="s">
        <v>710</v>
      </c>
      <c r="E268" s="108" t="s">
        <v>60</v>
      </c>
      <c r="F268" s="106"/>
      <c r="G268" s="106"/>
      <c r="H268" s="106"/>
      <c r="I268" s="100"/>
    </row>
    <row r="269" spans="1:9" ht="47.25" hidden="1" outlineLevel="2" collapsed="1" x14ac:dyDescent="0.25">
      <c r="A269" s="109" t="s">
        <v>62</v>
      </c>
      <c r="B269" s="108" t="s">
        <v>54</v>
      </c>
      <c r="C269" s="108" t="s">
        <v>33</v>
      </c>
      <c r="D269" s="108" t="s">
        <v>709</v>
      </c>
      <c r="E269" s="108"/>
      <c r="F269" s="106">
        <f>F270</f>
        <v>0</v>
      </c>
      <c r="G269" s="106">
        <f t="shared" ref="G269:H270" si="114">G270</f>
        <v>0</v>
      </c>
      <c r="H269" s="106">
        <f t="shared" si="114"/>
        <v>0</v>
      </c>
      <c r="I269" s="100"/>
    </row>
    <row r="270" spans="1:9" ht="63" hidden="1" outlineLevel="2" x14ac:dyDescent="0.25">
      <c r="A270" s="10" t="s">
        <v>57</v>
      </c>
      <c r="B270" s="108" t="s">
        <v>54</v>
      </c>
      <c r="C270" s="108" t="s">
        <v>33</v>
      </c>
      <c r="D270" s="108" t="s">
        <v>709</v>
      </c>
      <c r="E270" s="108" t="s">
        <v>58</v>
      </c>
      <c r="F270" s="106">
        <f>F271</f>
        <v>0</v>
      </c>
      <c r="G270" s="106">
        <f t="shared" si="114"/>
        <v>0</v>
      </c>
      <c r="H270" s="106">
        <f t="shared" si="114"/>
        <v>0</v>
      </c>
      <c r="I270" s="100"/>
    </row>
    <row r="271" spans="1:9" ht="15.75" hidden="1" outlineLevel="3" x14ac:dyDescent="0.25">
      <c r="A271" s="109" t="s">
        <v>59</v>
      </c>
      <c r="B271" s="108" t="s">
        <v>54</v>
      </c>
      <c r="C271" s="108" t="s">
        <v>33</v>
      </c>
      <c r="D271" s="108" t="s">
        <v>709</v>
      </c>
      <c r="E271" s="108" t="s">
        <v>60</v>
      </c>
      <c r="F271" s="106"/>
      <c r="G271" s="106"/>
      <c r="H271" s="106"/>
      <c r="I271" s="100"/>
    </row>
    <row r="272" spans="1:9" ht="47.25" hidden="1" outlineLevel="3" x14ac:dyDescent="0.25">
      <c r="A272" s="109" t="s">
        <v>743</v>
      </c>
      <c r="B272" s="108" t="s">
        <v>54</v>
      </c>
      <c r="C272" s="108" t="s">
        <v>33</v>
      </c>
      <c r="D272" s="108" t="s">
        <v>744</v>
      </c>
      <c r="E272" s="108"/>
      <c r="F272" s="106">
        <f>F273</f>
        <v>0</v>
      </c>
      <c r="G272" s="106"/>
      <c r="H272" s="106"/>
      <c r="I272" s="100"/>
    </row>
    <row r="273" spans="1:9" ht="63" hidden="1" outlineLevel="3" x14ac:dyDescent="0.25">
      <c r="A273" s="10" t="s">
        <v>57</v>
      </c>
      <c r="B273" s="108" t="s">
        <v>54</v>
      </c>
      <c r="C273" s="108" t="s">
        <v>33</v>
      </c>
      <c r="D273" s="108" t="s">
        <v>744</v>
      </c>
      <c r="E273" s="108" t="s">
        <v>58</v>
      </c>
      <c r="F273" s="106">
        <f>F274</f>
        <v>0</v>
      </c>
      <c r="G273" s="106"/>
      <c r="H273" s="106"/>
      <c r="I273" s="100"/>
    </row>
    <row r="274" spans="1:9" ht="15.75" hidden="1" outlineLevel="3" x14ac:dyDescent="0.25">
      <c r="A274" s="109" t="s">
        <v>59</v>
      </c>
      <c r="B274" s="108" t="s">
        <v>54</v>
      </c>
      <c r="C274" s="108" t="s">
        <v>33</v>
      </c>
      <c r="D274" s="108" t="s">
        <v>744</v>
      </c>
      <c r="E274" s="108" t="s">
        <v>60</v>
      </c>
      <c r="F274" s="106"/>
      <c r="G274" s="106"/>
      <c r="H274" s="106"/>
      <c r="I274" s="100"/>
    </row>
    <row r="275" spans="1:9" ht="47.25" hidden="1" outlineLevel="2" collapsed="1" x14ac:dyDescent="0.25">
      <c r="A275" s="109" t="s">
        <v>63</v>
      </c>
      <c r="B275" s="108" t="s">
        <v>54</v>
      </c>
      <c r="C275" s="108" t="s">
        <v>33</v>
      </c>
      <c r="D275" s="108" t="s">
        <v>708</v>
      </c>
      <c r="E275" s="108"/>
      <c r="F275" s="106">
        <f>F276</f>
        <v>0</v>
      </c>
      <c r="G275" s="106">
        <f t="shared" ref="G275:H275" si="115">G276</f>
        <v>0</v>
      </c>
      <c r="H275" s="106">
        <f t="shared" si="115"/>
        <v>0</v>
      </c>
      <c r="I275" s="100"/>
    </row>
    <row r="276" spans="1:9" ht="63" hidden="1" outlineLevel="2" x14ac:dyDescent="0.25">
      <c r="A276" s="10" t="s">
        <v>57</v>
      </c>
      <c r="B276" s="108" t="s">
        <v>54</v>
      </c>
      <c r="C276" s="108" t="s">
        <v>33</v>
      </c>
      <c r="D276" s="108" t="s">
        <v>708</v>
      </c>
      <c r="E276" s="108" t="s">
        <v>58</v>
      </c>
      <c r="F276" s="106">
        <f>F277</f>
        <v>0</v>
      </c>
      <c r="G276" s="106">
        <f t="shared" ref="G276:H276" si="116">G277</f>
        <v>0</v>
      </c>
      <c r="H276" s="106">
        <f t="shared" si="116"/>
        <v>0</v>
      </c>
      <c r="I276" s="100"/>
    </row>
    <row r="277" spans="1:9" ht="15.75" hidden="1" outlineLevel="3" x14ac:dyDescent="0.25">
      <c r="A277" s="109" t="s">
        <v>59</v>
      </c>
      <c r="B277" s="108" t="s">
        <v>54</v>
      </c>
      <c r="C277" s="108" t="s">
        <v>33</v>
      </c>
      <c r="D277" s="108" t="s">
        <v>708</v>
      </c>
      <c r="E277" s="108" t="s">
        <v>60</v>
      </c>
      <c r="F277" s="106"/>
      <c r="G277" s="106"/>
      <c r="H277" s="106"/>
      <c r="I277" s="100"/>
    </row>
    <row r="278" spans="1:9" ht="78.75" hidden="1" outlineLevel="2" collapsed="1" x14ac:dyDescent="0.25">
      <c r="A278" s="109" t="s">
        <v>69</v>
      </c>
      <c r="B278" s="108" t="s">
        <v>54</v>
      </c>
      <c r="C278" s="108" t="s">
        <v>33</v>
      </c>
      <c r="D278" s="108" t="s">
        <v>707</v>
      </c>
      <c r="E278" s="108"/>
      <c r="F278" s="106">
        <f>F279</f>
        <v>0</v>
      </c>
      <c r="G278" s="106">
        <f t="shared" ref="G278:H278" si="117">G279</f>
        <v>0</v>
      </c>
      <c r="H278" s="106">
        <f t="shared" si="117"/>
        <v>0</v>
      </c>
      <c r="I278" s="100"/>
    </row>
    <row r="279" spans="1:9" ht="63" hidden="1" outlineLevel="2" x14ac:dyDescent="0.25">
      <c r="A279" s="10" t="s">
        <v>57</v>
      </c>
      <c r="B279" s="108" t="s">
        <v>54</v>
      </c>
      <c r="C279" s="108" t="s">
        <v>33</v>
      </c>
      <c r="D279" s="108" t="s">
        <v>707</v>
      </c>
      <c r="E279" s="108" t="s">
        <v>58</v>
      </c>
      <c r="F279" s="106">
        <f>F280</f>
        <v>0</v>
      </c>
      <c r="G279" s="106">
        <f t="shared" ref="G279:H279" si="118">G280</f>
        <v>0</v>
      </c>
      <c r="H279" s="106">
        <f t="shared" si="118"/>
        <v>0</v>
      </c>
      <c r="I279" s="100"/>
    </row>
    <row r="280" spans="1:9" ht="15.75" hidden="1" outlineLevel="3" x14ac:dyDescent="0.25">
      <c r="A280" s="109" t="s">
        <v>59</v>
      </c>
      <c r="B280" s="108" t="s">
        <v>54</v>
      </c>
      <c r="C280" s="108" t="s">
        <v>33</v>
      </c>
      <c r="D280" s="108" t="s">
        <v>707</v>
      </c>
      <c r="E280" s="108" t="s">
        <v>60</v>
      </c>
      <c r="F280" s="106"/>
      <c r="G280" s="106"/>
      <c r="H280" s="106"/>
      <c r="I280" s="100"/>
    </row>
    <row r="281" spans="1:9" ht="63" hidden="1" outlineLevel="2" collapsed="1" x14ac:dyDescent="0.25">
      <c r="A281" s="109" t="s">
        <v>70</v>
      </c>
      <c r="B281" s="108" t="s">
        <v>54</v>
      </c>
      <c r="C281" s="108" t="s">
        <v>33</v>
      </c>
      <c r="D281" s="108" t="s">
        <v>706</v>
      </c>
      <c r="E281" s="108"/>
      <c r="F281" s="106">
        <f>F282</f>
        <v>0</v>
      </c>
      <c r="G281" s="106">
        <f t="shared" ref="G281:H281" si="119">G282</f>
        <v>0</v>
      </c>
      <c r="H281" s="106">
        <f t="shared" si="119"/>
        <v>0</v>
      </c>
      <c r="I281" s="100"/>
    </row>
    <row r="282" spans="1:9" ht="63" hidden="1" outlineLevel="2" x14ac:dyDescent="0.25">
      <c r="A282" s="10" t="s">
        <v>57</v>
      </c>
      <c r="B282" s="108" t="s">
        <v>54</v>
      </c>
      <c r="C282" s="108" t="s">
        <v>33</v>
      </c>
      <c r="D282" s="108" t="s">
        <v>706</v>
      </c>
      <c r="E282" s="108" t="s">
        <v>58</v>
      </c>
      <c r="F282" s="106">
        <f>F283</f>
        <v>0</v>
      </c>
      <c r="G282" s="106">
        <f t="shared" ref="G282:H282" si="120">G283</f>
        <v>0</v>
      </c>
      <c r="H282" s="106">
        <f t="shared" si="120"/>
        <v>0</v>
      </c>
      <c r="I282" s="100"/>
    </row>
    <row r="283" spans="1:9" ht="15.75" hidden="1" outlineLevel="3" x14ac:dyDescent="0.25">
      <c r="A283" s="109" t="s">
        <v>59</v>
      </c>
      <c r="B283" s="108" t="s">
        <v>54</v>
      </c>
      <c r="C283" s="108" t="s">
        <v>33</v>
      </c>
      <c r="D283" s="108" t="s">
        <v>706</v>
      </c>
      <c r="E283" s="108" t="s">
        <v>60</v>
      </c>
      <c r="F283" s="106"/>
      <c r="G283" s="106"/>
      <c r="H283" s="106"/>
      <c r="I283" s="100"/>
    </row>
    <row r="284" spans="1:9" ht="15.75" hidden="1" outlineLevel="1" x14ac:dyDescent="0.25">
      <c r="A284" s="109" t="s">
        <v>71</v>
      </c>
      <c r="B284" s="108" t="s">
        <v>54</v>
      </c>
      <c r="C284" s="108" t="s">
        <v>40</v>
      </c>
      <c r="D284" s="108"/>
      <c r="E284" s="108"/>
      <c r="F284" s="106">
        <f>F285+F294+F288+F291</f>
        <v>0</v>
      </c>
      <c r="G284" s="106">
        <f t="shared" ref="G284:H284" si="121">G285+G294</f>
        <v>0</v>
      </c>
      <c r="H284" s="106">
        <f t="shared" si="121"/>
        <v>0</v>
      </c>
      <c r="I284" s="100"/>
    </row>
    <row r="285" spans="1:9" ht="31.5" hidden="1" outlineLevel="2" x14ac:dyDescent="0.25">
      <c r="A285" s="109" t="s">
        <v>72</v>
      </c>
      <c r="B285" s="108" t="s">
        <v>54</v>
      </c>
      <c r="C285" s="108" t="s">
        <v>40</v>
      </c>
      <c r="D285" s="108" t="s">
        <v>705</v>
      </c>
      <c r="E285" s="108"/>
      <c r="F285" s="106">
        <f>F286</f>
        <v>0</v>
      </c>
      <c r="G285" s="106">
        <f t="shared" ref="G285:H285" si="122">G286</f>
        <v>0</v>
      </c>
      <c r="H285" s="106">
        <f t="shared" si="122"/>
        <v>0</v>
      </c>
      <c r="I285" s="100"/>
    </row>
    <row r="286" spans="1:9" ht="63" hidden="1" outlineLevel="2" x14ac:dyDescent="0.25">
      <c r="A286" s="10" t="s">
        <v>57</v>
      </c>
      <c r="B286" s="108" t="s">
        <v>54</v>
      </c>
      <c r="C286" s="108" t="s">
        <v>40</v>
      </c>
      <c r="D286" s="108" t="s">
        <v>705</v>
      </c>
      <c r="E286" s="108" t="s">
        <v>58</v>
      </c>
      <c r="F286" s="106">
        <f>F287</f>
        <v>0</v>
      </c>
      <c r="G286" s="106">
        <f t="shared" ref="G286:H286" si="123">G287</f>
        <v>0</v>
      </c>
      <c r="H286" s="106">
        <f t="shared" si="123"/>
        <v>0</v>
      </c>
      <c r="I286" s="100"/>
    </row>
    <row r="287" spans="1:9" ht="15.75" hidden="1" outlineLevel="3" x14ac:dyDescent="0.25">
      <c r="A287" s="109" t="s">
        <v>59</v>
      </c>
      <c r="B287" s="108" t="s">
        <v>54</v>
      </c>
      <c r="C287" s="108" t="s">
        <v>40</v>
      </c>
      <c r="D287" s="108" t="s">
        <v>705</v>
      </c>
      <c r="E287" s="108" t="s">
        <v>60</v>
      </c>
      <c r="F287" s="106"/>
      <c r="G287" s="106"/>
      <c r="H287" s="106"/>
      <c r="I287" s="100"/>
    </row>
    <row r="288" spans="1:9" ht="63" hidden="1" outlineLevel="3" x14ac:dyDescent="0.25">
      <c r="A288" s="109" t="s">
        <v>727</v>
      </c>
      <c r="B288" s="108" t="s">
        <v>54</v>
      </c>
      <c r="C288" s="108" t="s">
        <v>40</v>
      </c>
      <c r="D288" s="108" t="s">
        <v>728</v>
      </c>
      <c r="E288" s="108"/>
      <c r="F288" s="106">
        <f>F289</f>
        <v>0</v>
      </c>
      <c r="G288" s="106"/>
      <c r="H288" s="106"/>
      <c r="I288" s="100"/>
    </row>
    <row r="289" spans="1:9" ht="63" hidden="1" outlineLevel="3" x14ac:dyDescent="0.25">
      <c r="A289" s="10" t="s">
        <v>57</v>
      </c>
      <c r="B289" s="108" t="s">
        <v>54</v>
      </c>
      <c r="C289" s="108" t="s">
        <v>40</v>
      </c>
      <c r="D289" s="108" t="s">
        <v>728</v>
      </c>
      <c r="E289" s="108" t="s">
        <v>58</v>
      </c>
      <c r="F289" s="106">
        <f>F290</f>
        <v>0</v>
      </c>
      <c r="G289" s="106"/>
      <c r="H289" s="106"/>
      <c r="I289" s="100"/>
    </row>
    <row r="290" spans="1:9" ht="15.75" hidden="1" outlineLevel="3" x14ac:dyDescent="0.25">
      <c r="A290" s="109" t="s">
        <v>59</v>
      </c>
      <c r="B290" s="108" t="s">
        <v>54</v>
      </c>
      <c r="C290" s="108" t="s">
        <v>40</v>
      </c>
      <c r="D290" s="108" t="s">
        <v>728</v>
      </c>
      <c r="E290" s="108" t="s">
        <v>60</v>
      </c>
      <c r="F290" s="106"/>
      <c r="G290" s="106"/>
      <c r="H290" s="106"/>
      <c r="I290" s="100"/>
    </row>
    <row r="291" spans="1:9" ht="47.25" hidden="1" outlineLevel="3" x14ac:dyDescent="0.25">
      <c r="A291" s="109" t="s">
        <v>62</v>
      </c>
      <c r="B291" s="108" t="s">
        <v>54</v>
      </c>
      <c r="C291" s="108" t="s">
        <v>40</v>
      </c>
      <c r="D291" s="108" t="s">
        <v>709</v>
      </c>
      <c r="E291" s="108"/>
      <c r="F291" s="106">
        <f>F292</f>
        <v>0</v>
      </c>
      <c r="G291" s="106"/>
      <c r="H291" s="106"/>
      <c r="I291" s="100"/>
    </row>
    <row r="292" spans="1:9" ht="63" hidden="1" outlineLevel="3" x14ac:dyDescent="0.25">
      <c r="A292" s="10" t="s">
        <v>57</v>
      </c>
      <c r="B292" s="108" t="s">
        <v>54</v>
      </c>
      <c r="C292" s="108" t="s">
        <v>40</v>
      </c>
      <c r="D292" s="108" t="s">
        <v>709</v>
      </c>
      <c r="E292" s="108" t="s">
        <v>58</v>
      </c>
      <c r="F292" s="106">
        <f>F293</f>
        <v>0</v>
      </c>
      <c r="G292" s="106"/>
      <c r="H292" s="106"/>
      <c r="I292" s="100"/>
    </row>
    <row r="293" spans="1:9" ht="15.75" hidden="1" outlineLevel="3" x14ac:dyDescent="0.25">
      <c r="A293" s="109" t="s">
        <v>59</v>
      </c>
      <c r="B293" s="108" t="s">
        <v>54</v>
      </c>
      <c r="C293" s="108" t="s">
        <v>40</v>
      </c>
      <c r="D293" s="108" t="s">
        <v>709</v>
      </c>
      <c r="E293" s="108" t="s">
        <v>60</v>
      </c>
      <c r="F293" s="106"/>
      <c r="G293" s="106"/>
      <c r="H293" s="106"/>
      <c r="I293" s="100"/>
    </row>
    <row r="294" spans="1:9" ht="63" hidden="1" outlineLevel="2" x14ac:dyDescent="0.25">
      <c r="A294" s="109" t="s">
        <v>73</v>
      </c>
      <c r="B294" s="108" t="s">
        <v>54</v>
      </c>
      <c r="C294" s="108" t="s">
        <v>40</v>
      </c>
      <c r="D294" s="108" t="s">
        <v>704</v>
      </c>
      <c r="E294" s="108"/>
      <c r="F294" s="106">
        <f>F295</f>
        <v>0</v>
      </c>
      <c r="G294" s="106">
        <f t="shared" ref="G294:H294" si="124">G295</f>
        <v>0</v>
      </c>
      <c r="H294" s="106">
        <f t="shared" si="124"/>
        <v>0</v>
      </c>
      <c r="I294" s="100"/>
    </row>
    <row r="295" spans="1:9" ht="63" hidden="1" outlineLevel="2" x14ac:dyDescent="0.25">
      <c r="A295" s="10" t="s">
        <v>57</v>
      </c>
      <c r="B295" s="108" t="s">
        <v>54</v>
      </c>
      <c r="C295" s="108" t="s">
        <v>40</v>
      </c>
      <c r="D295" s="108" t="s">
        <v>704</v>
      </c>
      <c r="E295" s="108" t="s">
        <v>58</v>
      </c>
      <c r="F295" s="106">
        <f>F296</f>
        <v>0</v>
      </c>
      <c r="G295" s="106">
        <f t="shared" ref="G295:H295" si="125">G296</f>
        <v>0</v>
      </c>
      <c r="H295" s="106">
        <f t="shared" si="125"/>
        <v>0</v>
      </c>
      <c r="I295" s="100"/>
    </row>
    <row r="296" spans="1:9" ht="15.75" hidden="1" outlineLevel="3" x14ac:dyDescent="0.25">
      <c r="A296" s="109" t="s">
        <v>59</v>
      </c>
      <c r="B296" s="108" t="s">
        <v>54</v>
      </c>
      <c r="C296" s="108" t="s">
        <v>40</v>
      </c>
      <c r="D296" s="108" t="s">
        <v>704</v>
      </c>
      <c r="E296" s="108" t="s">
        <v>60</v>
      </c>
      <c r="F296" s="106"/>
      <c r="G296" s="106"/>
      <c r="H296" s="106"/>
      <c r="I296" s="100"/>
    </row>
    <row r="297" spans="1:9" ht="15.75" hidden="1" outlineLevel="1" collapsed="1" x14ac:dyDescent="0.25">
      <c r="A297" s="109" t="s">
        <v>74</v>
      </c>
      <c r="B297" s="108" t="s">
        <v>54</v>
      </c>
      <c r="C297" s="108" t="s">
        <v>54</v>
      </c>
      <c r="D297" s="108"/>
      <c r="E297" s="108"/>
      <c r="F297" s="106">
        <f>F298</f>
        <v>0</v>
      </c>
      <c r="G297" s="106">
        <f t="shared" ref="G297:H297" si="126">G298</f>
        <v>0</v>
      </c>
      <c r="H297" s="106">
        <f t="shared" si="126"/>
        <v>0</v>
      </c>
      <c r="I297" s="100"/>
    </row>
    <row r="298" spans="1:9" ht="31.5" hidden="1" outlineLevel="2" x14ac:dyDescent="0.25">
      <c r="A298" s="109" t="s">
        <v>75</v>
      </c>
      <c r="B298" s="108" t="s">
        <v>54</v>
      </c>
      <c r="C298" s="108" t="s">
        <v>54</v>
      </c>
      <c r="D298" s="108" t="s">
        <v>703</v>
      </c>
      <c r="E298" s="108"/>
      <c r="F298" s="106">
        <f>F299</f>
        <v>0</v>
      </c>
      <c r="G298" s="106">
        <f t="shared" ref="G298:H299" si="127">G299</f>
        <v>0</v>
      </c>
      <c r="H298" s="106">
        <f t="shared" si="127"/>
        <v>0</v>
      </c>
      <c r="I298" s="100"/>
    </row>
    <row r="299" spans="1:9" ht="63" hidden="1" outlineLevel="2" x14ac:dyDescent="0.25">
      <c r="A299" s="10" t="s">
        <v>57</v>
      </c>
      <c r="B299" s="108" t="s">
        <v>54</v>
      </c>
      <c r="C299" s="108" t="s">
        <v>54</v>
      </c>
      <c r="D299" s="108" t="s">
        <v>703</v>
      </c>
      <c r="E299" s="108" t="s">
        <v>58</v>
      </c>
      <c r="F299" s="106">
        <f>F300</f>
        <v>0</v>
      </c>
      <c r="G299" s="106">
        <f t="shared" si="127"/>
        <v>0</v>
      </c>
      <c r="H299" s="106">
        <f t="shared" si="127"/>
        <v>0</v>
      </c>
      <c r="I299" s="100"/>
    </row>
    <row r="300" spans="1:9" ht="15.75" hidden="1" outlineLevel="3" x14ac:dyDescent="0.25">
      <c r="A300" s="109" t="s">
        <v>59</v>
      </c>
      <c r="B300" s="108" t="s">
        <v>54</v>
      </c>
      <c r="C300" s="108" t="s">
        <v>54</v>
      </c>
      <c r="D300" s="108" t="s">
        <v>703</v>
      </c>
      <c r="E300" s="108" t="s">
        <v>60</v>
      </c>
      <c r="F300" s="106"/>
      <c r="G300" s="106"/>
      <c r="H300" s="106"/>
      <c r="I300" s="100"/>
    </row>
    <row r="301" spans="1:9" ht="15" hidden="1" customHeight="1" outlineLevel="1" collapsed="1" x14ac:dyDescent="0.25">
      <c r="A301" s="109" t="s">
        <v>76</v>
      </c>
      <c r="B301" s="108" t="s">
        <v>54</v>
      </c>
      <c r="C301" s="108" t="s">
        <v>77</v>
      </c>
      <c r="D301" s="108"/>
      <c r="E301" s="108"/>
      <c r="F301" s="106">
        <f>F302+F305+F308+F311+F317+F321+F324+F327+F330+F333+F336</f>
        <v>0</v>
      </c>
      <c r="G301" s="106">
        <f t="shared" ref="G301:H301" si="128">G302+G305+G308+G311+G317+G321+G324+G327+G330+G333</f>
        <v>0</v>
      </c>
      <c r="H301" s="106">
        <f t="shared" si="128"/>
        <v>0</v>
      </c>
      <c r="I301" s="100"/>
    </row>
    <row r="302" spans="1:9" ht="173.25" hidden="1" outlineLevel="2" x14ac:dyDescent="0.25">
      <c r="A302" s="109" t="s">
        <v>78</v>
      </c>
      <c r="B302" s="108" t="s">
        <v>54</v>
      </c>
      <c r="C302" s="108" t="s">
        <v>77</v>
      </c>
      <c r="D302" s="108" t="s">
        <v>702</v>
      </c>
      <c r="E302" s="108"/>
      <c r="F302" s="106">
        <f>F303</f>
        <v>0</v>
      </c>
      <c r="G302" s="106">
        <f t="shared" ref="G302:H303" si="129">G303</f>
        <v>0</v>
      </c>
      <c r="H302" s="106">
        <f t="shared" si="129"/>
        <v>0</v>
      </c>
      <c r="I302" s="100"/>
    </row>
    <row r="303" spans="1:9" ht="63" hidden="1" outlineLevel="2" x14ac:dyDescent="0.25">
      <c r="A303" s="10" t="s">
        <v>57</v>
      </c>
      <c r="B303" s="108" t="s">
        <v>54</v>
      </c>
      <c r="C303" s="108" t="s">
        <v>77</v>
      </c>
      <c r="D303" s="108" t="s">
        <v>702</v>
      </c>
      <c r="E303" s="108" t="s">
        <v>58</v>
      </c>
      <c r="F303" s="106">
        <f>F304</f>
        <v>0</v>
      </c>
      <c r="G303" s="106">
        <f t="shared" si="129"/>
        <v>0</v>
      </c>
      <c r="H303" s="106">
        <f t="shared" si="129"/>
        <v>0</v>
      </c>
      <c r="I303" s="100"/>
    </row>
    <row r="304" spans="1:9" ht="15.75" hidden="1" outlineLevel="3" x14ac:dyDescent="0.25">
      <c r="A304" s="109" t="s">
        <v>59</v>
      </c>
      <c r="B304" s="108" t="s">
        <v>54</v>
      </c>
      <c r="C304" s="108" t="s">
        <v>77</v>
      </c>
      <c r="D304" s="108" t="s">
        <v>702</v>
      </c>
      <c r="E304" s="108" t="s">
        <v>60</v>
      </c>
      <c r="F304" s="102"/>
      <c r="G304" s="102"/>
      <c r="H304" s="102"/>
      <c r="I304" s="100"/>
    </row>
    <row r="305" spans="1:9" ht="47.25" hidden="1" outlineLevel="2" collapsed="1" x14ac:dyDescent="0.25">
      <c r="A305" s="109" t="s">
        <v>41</v>
      </c>
      <c r="B305" s="108" t="s">
        <v>54</v>
      </c>
      <c r="C305" s="108" t="s">
        <v>77</v>
      </c>
      <c r="D305" s="108" t="s">
        <v>701</v>
      </c>
      <c r="E305" s="122"/>
      <c r="F305" s="124">
        <f>F306</f>
        <v>0</v>
      </c>
      <c r="G305" s="124">
        <f t="shared" ref="G305:H305" si="130">G306</f>
        <v>0</v>
      </c>
      <c r="H305" s="124">
        <f t="shared" si="130"/>
        <v>0</v>
      </c>
      <c r="I305" s="100"/>
    </row>
    <row r="306" spans="1:9" ht="110.25" hidden="1" outlineLevel="2" x14ac:dyDescent="0.25">
      <c r="A306" s="10" t="s">
        <v>35</v>
      </c>
      <c r="B306" s="108" t="s">
        <v>54</v>
      </c>
      <c r="C306" s="108" t="s">
        <v>77</v>
      </c>
      <c r="D306" s="108" t="s">
        <v>701</v>
      </c>
      <c r="E306" s="108" t="s">
        <v>36</v>
      </c>
      <c r="F306" s="123">
        <f>F307</f>
        <v>0</v>
      </c>
      <c r="G306" s="123">
        <f t="shared" ref="G306:H306" si="131">G307</f>
        <v>0</v>
      </c>
      <c r="H306" s="123">
        <f t="shared" si="131"/>
        <v>0</v>
      </c>
      <c r="I306" s="100"/>
    </row>
    <row r="307" spans="1:9" ht="47.25" hidden="1" outlineLevel="3" x14ac:dyDescent="0.25">
      <c r="A307" s="109" t="s">
        <v>37</v>
      </c>
      <c r="B307" s="108" t="s">
        <v>54</v>
      </c>
      <c r="C307" s="108" t="s">
        <v>77</v>
      </c>
      <c r="D307" s="108" t="s">
        <v>701</v>
      </c>
      <c r="E307" s="108" t="s">
        <v>38</v>
      </c>
      <c r="F307" s="106"/>
      <c r="G307" s="106"/>
      <c r="H307" s="106"/>
      <c r="I307" s="100"/>
    </row>
    <row r="308" spans="1:9" ht="31.5" hidden="1" outlineLevel="2" x14ac:dyDescent="0.25">
      <c r="A308" s="109" t="s">
        <v>79</v>
      </c>
      <c r="B308" s="108" t="s">
        <v>54</v>
      </c>
      <c r="C308" s="108" t="s">
        <v>77</v>
      </c>
      <c r="D308" s="108" t="s">
        <v>700</v>
      </c>
      <c r="E308" s="108"/>
      <c r="F308" s="106">
        <f>F309</f>
        <v>0</v>
      </c>
      <c r="G308" s="106">
        <f t="shared" ref="G308:H308" si="132">G309</f>
        <v>0</v>
      </c>
      <c r="H308" s="106">
        <f t="shared" si="132"/>
        <v>0</v>
      </c>
      <c r="I308" s="100"/>
    </row>
    <row r="309" spans="1:9" ht="63" hidden="1" outlineLevel="2" x14ac:dyDescent="0.25">
      <c r="A309" s="10" t="s">
        <v>57</v>
      </c>
      <c r="B309" s="108" t="s">
        <v>54</v>
      </c>
      <c r="C309" s="108" t="s">
        <v>77</v>
      </c>
      <c r="D309" s="108" t="s">
        <v>700</v>
      </c>
      <c r="E309" s="108" t="s">
        <v>58</v>
      </c>
      <c r="F309" s="106">
        <f>F310</f>
        <v>0</v>
      </c>
      <c r="G309" s="106">
        <f t="shared" ref="G309:H309" si="133">G310</f>
        <v>0</v>
      </c>
      <c r="H309" s="106">
        <f t="shared" si="133"/>
        <v>0</v>
      </c>
      <c r="I309" s="100"/>
    </row>
    <row r="310" spans="1:9" ht="15.75" hidden="1" outlineLevel="3" x14ac:dyDescent="0.25">
      <c r="A310" s="109" t="s">
        <v>59</v>
      </c>
      <c r="B310" s="108" t="s">
        <v>54</v>
      </c>
      <c r="C310" s="108" t="s">
        <v>77</v>
      </c>
      <c r="D310" s="108" t="s">
        <v>700</v>
      </c>
      <c r="E310" s="108" t="s">
        <v>60</v>
      </c>
      <c r="F310" s="106"/>
      <c r="G310" s="106"/>
      <c r="H310" s="106"/>
      <c r="I310" s="100"/>
    </row>
    <row r="311" spans="1:9" ht="63" hidden="1" outlineLevel="2" x14ac:dyDescent="0.25">
      <c r="A311" s="109" t="s">
        <v>80</v>
      </c>
      <c r="B311" s="108" t="s">
        <v>54</v>
      </c>
      <c r="C311" s="108" t="s">
        <v>77</v>
      </c>
      <c r="D311" s="108" t="s">
        <v>699</v>
      </c>
      <c r="E311" s="108"/>
      <c r="F311" s="106">
        <f>F312+F315</f>
        <v>0</v>
      </c>
      <c r="G311" s="106">
        <f t="shared" ref="G311:H311" si="134">G312+G315</f>
        <v>0</v>
      </c>
      <c r="H311" s="106">
        <f t="shared" si="134"/>
        <v>0</v>
      </c>
      <c r="I311" s="100"/>
    </row>
    <row r="312" spans="1:9" ht="110.25" hidden="1" outlineLevel="2" x14ac:dyDescent="0.25">
      <c r="A312" s="10" t="s">
        <v>35</v>
      </c>
      <c r="B312" s="108" t="s">
        <v>54</v>
      </c>
      <c r="C312" s="108" t="s">
        <v>77</v>
      </c>
      <c r="D312" s="108" t="s">
        <v>699</v>
      </c>
      <c r="E312" s="108" t="s">
        <v>36</v>
      </c>
      <c r="F312" s="106">
        <f>F313+F314</f>
        <v>0</v>
      </c>
      <c r="G312" s="106">
        <f t="shared" ref="G312:H312" si="135">G313+G314</f>
        <v>0</v>
      </c>
      <c r="H312" s="106">
        <f t="shared" si="135"/>
        <v>0</v>
      </c>
      <c r="I312" s="100"/>
    </row>
    <row r="313" spans="1:9" ht="31.5" hidden="1" outlineLevel="3" x14ac:dyDescent="0.25">
      <c r="A313" s="109" t="s">
        <v>81</v>
      </c>
      <c r="B313" s="108" t="s">
        <v>54</v>
      </c>
      <c r="C313" s="108" t="s">
        <v>77</v>
      </c>
      <c r="D313" s="108" t="s">
        <v>699</v>
      </c>
      <c r="E313" s="108" t="s">
        <v>82</v>
      </c>
      <c r="F313" s="106"/>
      <c r="G313" s="106"/>
      <c r="H313" s="106"/>
      <c r="I313" s="100"/>
    </row>
    <row r="314" spans="1:9" ht="47.25" hidden="1" outlineLevel="3" x14ac:dyDescent="0.25">
      <c r="A314" s="109" t="s">
        <v>37</v>
      </c>
      <c r="B314" s="108" t="s">
        <v>54</v>
      </c>
      <c r="C314" s="108" t="s">
        <v>77</v>
      </c>
      <c r="D314" s="108" t="s">
        <v>699</v>
      </c>
      <c r="E314" s="108" t="s">
        <v>38</v>
      </c>
      <c r="F314" s="106"/>
      <c r="G314" s="106"/>
      <c r="H314" s="106"/>
      <c r="I314" s="100"/>
    </row>
    <row r="315" spans="1:9" ht="47.25" hidden="1" outlineLevel="3" x14ac:dyDescent="0.25">
      <c r="A315" s="10" t="s">
        <v>42</v>
      </c>
      <c r="B315" s="108" t="s">
        <v>54</v>
      </c>
      <c r="C315" s="108" t="s">
        <v>77</v>
      </c>
      <c r="D315" s="108" t="s">
        <v>699</v>
      </c>
      <c r="E315" s="108" t="s">
        <v>43</v>
      </c>
      <c r="F315" s="106">
        <f>F316</f>
        <v>0</v>
      </c>
      <c r="G315" s="106">
        <f t="shared" ref="G315:H315" si="136">G316</f>
        <v>0</v>
      </c>
      <c r="H315" s="106">
        <f t="shared" si="136"/>
        <v>0</v>
      </c>
      <c r="I315" s="100"/>
    </row>
    <row r="316" spans="1:9" ht="47.25" hidden="1" outlineLevel="3" x14ac:dyDescent="0.25">
      <c r="A316" s="109" t="s">
        <v>44</v>
      </c>
      <c r="B316" s="108" t="s">
        <v>54</v>
      </c>
      <c r="C316" s="108" t="s">
        <v>77</v>
      </c>
      <c r="D316" s="108" t="s">
        <v>699</v>
      </c>
      <c r="E316" s="108" t="s">
        <v>45</v>
      </c>
      <c r="F316" s="106"/>
      <c r="G316" s="106"/>
      <c r="H316" s="106"/>
      <c r="I316" s="100"/>
    </row>
    <row r="317" spans="1:9" ht="31.5" hidden="1" outlineLevel="2" x14ac:dyDescent="0.25">
      <c r="A317" s="109" t="s">
        <v>46</v>
      </c>
      <c r="B317" s="108" t="s">
        <v>54</v>
      </c>
      <c r="C317" s="108" t="s">
        <v>77</v>
      </c>
      <c r="D317" s="108" t="s">
        <v>698</v>
      </c>
      <c r="E317" s="108"/>
      <c r="F317" s="106">
        <f>F318</f>
        <v>0</v>
      </c>
      <c r="G317" s="106">
        <f t="shared" ref="G317:H317" si="137">G318</f>
        <v>0</v>
      </c>
      <c r="H317" s="106">
        <f t="shared" si="137"/>
        <v>0</v>
      </c>
      <c r="I317" s="100"/>
    </row>
    <row r="318" spans="1:9" ht="31.5" hidden="1" customHeight="1" outlineLevel="2" x14ac:dyDescent="0.25">
      <c r="A318" s="10" t="s">
        <v>47</v>
      </c>
      <c r="B318" s="108" t="s">
        <v>54</v>
      </c>
      <c r="C318" s="108" t="s">
        <v>77</v>
      </c>
      <c r="D318" s="108" t="s">
        <v>698</v>
      </c>
      <c r="E318" s="108" t="s">
        <v>48</v>
      </c>
      <c r="F318" s="106">
        <f>F320+F319</f>
        <v>0</v>
      </c>
      <c r="G318" s="106">
        <f>G320</f>
        <v>0</v>
      </c>
      <c r="H318" s="106">
        <f>H320</f>
        <v>0</v>
      </c>
      <c r="I318" s="100"/>
    </row>
    <row r="319" spans="1:9" ht="31.5" hidden="1" customHeight="1" outlineLevel="2" x14ac:dyDescent="0.25">
      <c r="A319" s="109" t="s">
        <v>729</v>
      </c>
      <c r="B319" s="108" t="s">
        <v>54</v>
      </c>
      <c r="C319" s="108" t="s">
        <v>77</v>
      </c>
      <c r="D319" s="108" t="s">
        <v>698</v>
      </c>
      <c r="E319" s="108" t="s">
        <v>731</v>
      </c>
      <c r="F319" s="106"/>
      <c r="G319" s="106"/>
      <c r="H319" s="106"/>
      <c r="I319" s="100"/>
    </row>
    <row r="320" spans="1:9" ht="31.5" hidden="1" outlineLevel="3" x14ac:dyDescent="0.25">
      <c r="A320" s="109" t="s">
        <v>49</v>
      </c>
      <c r="B320" s="108" t="s">
        <v>54</v>
      </c>
      <c r="C320" s="108" t="s">
        <v>77</v>
      </c>
      <c r="D320" s="108" t="s">
        <v>698</v>
      </c>
      <c r="E320" s="108" t="s">
        <v>50</v>
      </c>
      <c r="F320" s="106"/>
      <c r="G320" s="106"/>
      <c r="H320" s="106"/>
      <c r="I320" s="100"/>
    </row>
    <row r="321" spans="1:9" ht="31.5" hidden="1" outlineLevel="2" x14ac:dyDescent="0.25">
      <c r="A321" s="109" t="s">
        <v>83</v>
      </c>
      <c r="B321" s="108" t="s">
        <v>54</v>
      </c>
      <c r="C321" s="108" t="s">
        <v>77</v>
      </c>
      <c r="D321" s="108" t="s">
        <v>697</v>
      </c>
      <c r="E321" s="108"/>
      <c r="F321" s="106">
        <f>F322</f>
        <v>0</v>
      </c>
      <c r="G321" s="106">
        <f t="shared" ref="G321:H321" si="138">G322</f>
        <v>0</v>
      </c>
      <c r="H321" s="106">
        <f t="shared" si="138"/>
        <v>0</v>
      </c>
      <c r="I321" s="100"/>
    </row>
    <row r="322" spans="1:9" ht="63" hidden="1" outlineLevel="2" x14ac:dyDescent="0.25">
      <c r="A322" s="10" t="s">
        <v>57</v>
      </c>
      <c r="B322" s="108" t="s">
        <v>54</v>
      </c>
      <c r="C322" s="108" t="s">
        <v>77</v>
      </c>
      <c r="D322" s="108" t="s">
        <v>697</v>
      </c>
      <c r="E322" s="108" t="s">
        <v>58</v>
      </c>
      <c r="F322" s="106">
        <f>F323</f>
        <v>0</v>
      </c>
      <c r="G322" s="106">
        <f t="shared" ref="G322:H322" si="139">G323</f>
        <v>0</v>
      </c>
      <c r="H322" s="106">
        <f t="shared" si="139"/>
        <v>0</v>
      </c>
      <c r="I322" s="100"/>
    </row>
    <row r="323" spans="1:9" ht="15.75" hidden="1" outlineLevel="3" x14ac:dyDescent="0.25">
      <c r="A323" s="109" t="s">
        <v>59</v>
      </c>
      <c r="B323" s="108" t="s">
        <v>54</v>
      </c>
      <c r="C323" s="108" t="s">
        <v>77</v>
      </c>
      <c r="D323" s="108" t="s">
        <v>697</v>
      </c>
      <c r="E323" s="108" t="s">
        <v>60</v>
      </c>
      <c r="F323" s="106"/>
      <c r="G323" s="106"/>
      <c r="H323" s="106"/>
      <c r="I323" s="100"/>
    </row>
    <row r="324" spans="1:9" ht="47.25" hidden="1" outlineLevel="2" x14ac:dyDescent="0.25">
      <c r="A324" s="109" t="s">
        <v>84</v>
      </c>
      <c r="B324" s="108" t="s">
        <v>54</v>
      </c>
      <c r="C324" s="108" t="s">
        <v>77</v>
      </c>
      <c r="D324" s="108" t="s">
        <v>696</v>
      </c>
      <c r="E324" s="108"/>
      <c r="F324" s="106">
        <f>F325</f>
        <v>0</v>
      </c>
      <c r="G324" s="106">
        <f t="shared" ref="G324:H324" si="140">G325</f>
        <v>0</v>
      </c>
      <c r="H324" s="106">
        <f t="shared" si="140"/>
        <v>0</v>
      </c>
      <c r="I324" s="100"/>
    </row>
    <row r="325" spans="1:9" ht="63" hidden="1" outlineLevel="2" x14ac:dyDescent="0.25">
      <c r="A325" s="10" t="s">
        <v>57</v>
      </c>
      <c r="B325" s="108" t="s">
        <v>54</v>
      </c>
      <c r="C325" s="108" t="s">
        <v>77</v>
      </c>
      <c r="D325" s="108" t="s">
        <v>696</v>
      </c>
      <c r="E325" s="108" t="s">
        <v>58</v>
      </c>
      <c r="F325" s="106">
        <f>F326</f>
        <v>0</v>
      </c>
      <c r="G325" s="106">
        <f t="shared" ref="G325:H325" si="141">G326</f>
        <v>0</v>
      </c>
      <c r="H325" s="106">
        <f t="shared" si="141"/>
        <v>0</v>
      </c>
      <c r="I325" s="100"/>
    </row>
    <row r="326" spans="1:9" ht="15.75" hidden="1" outlineLevel="3" x14ac:dyDescent="0.25">
      <c r="A326" s="109" t="s">
        <v>59</v>
      </c>
      <c r="B326" s="108" t="s">
        <v>54</v>
      </c>
      <c r="C326" s="108" t="s">
        <v>77</v>
      </c>
      <c r="D326" s="108" t="s">
        <v>696</v>
      </c>
      <c r="E326" s="108" t="s">
        <v>60</v>
      </c>
      <c r="F326" s="106"/>
      <c r="G326" s="106"/>
      <c r="H326" s="106"/>
      <c r="I326" s="100"/>
    </row>
    <row r="327" spans="1:9" ht="31.5" hidden="1" outlineLevel="2" x14ac:dyDescent="0.25">
      <c r="A327" s="109" t="s">
        <v>85</v>
      </c>
      <c r="B327" s="108" t="s">
        <v>54</v>
      </c>
      <c r="C327" s="108" t="s">
        <v>77</v>
      </c>
      <c r="D327" s="108" t="s">
        <v>695</v>
      </c>
      <c r="E327" s="108"/>
      <c r="F327" s="106">
        <f>F328</f>
        <v>0</v>
      </c>
      <c r="G327" s="106">
        <f t="shared" ref="G327:H327" si="142">G328</f>
        <v>0</v>
      </c>
      <c r="H327" s="106">
        <f t="shared" si="142"/>
        <v>0</v>
      </c>
      <c r="I327" s="100"/>
    </row>
    <row r="328" spans="1:9" ht="63" hidden="1" outlineLevel="2" x14ac:dyDescent="0.25">
      <c r="A328" s="10" t="s">
        <v>57</v>
      </c>
      <c r="B328" s="108" t="s">
        <v>54</v>
      </c>
      <c r="C328" s="108" t="s">
        <v>77</v>
      </c>
      <c r="D328" s="108" t="s">
        <v>695</v>
      </c>
      <c r="E328" s="108" t="s">
        <v>58</v>
      </c>
      <c r="F328" s="106">
        <f>F329</f>
        <v>0</v>
      </c>
      <c r="G328" s="106">
        <f t="shared" ref="G328:H328" si="143">G329</f>
        <v>0</v>
      </c>
      <c r="H328" s="106">
        <f t="shared" si="143"/>
        <v>0</v>
      </c>
      <c r="I328" s="100"/>
    </row>
    <row r="329" spans="1:9" ht="15.75" hidden="1" outlineLevel="3" x14ac:dyDescent="0.25">
      <c r="A329" s="109" t="s">
        <v>59</v>
      </c>
      <c r="B329" s="108" t="s">
        <v>54</v>
      </c>
      <c r="C329" s="108" t="s">
        <v>77</v>
      </c>
      <c r="D329" s="108" t="s">
        <v>695</v>
      </c>
      <c r="E329" s="108" t="s">
        <v>60</v>
      </c>
      <c r="F329" s="106"/>
      <c r="G329" s="106"/>
      <c r="H329" s="106"/>
      <c r="I329" s="100"/>
    </row>
    <row r="330" spans="1:9" ht="63" hidden="1" outlineLevel="2" x14ac:dyDescent="0.25">
      <c r="A330" s="109" t="s">
        <v>86</v>
      </c>
      <c r="B330" s="108" t="s">
        <v>54</v>
      </c>
      <c r="C330" s="108" t="s">
        <v>77</v>
      </c>
      <c r="D330" s="108" t="s">
        <v>694</v>
      </c>
      <c r="E330" s="108"/>
      <c r="F330" s="106">
        <f>F331</f>
        <v>0</v>
      </c>
      <c r="G330" s="106">
        <f t="shared" ref="G330:H330" si="144">G331</f>
        <v>0</v>
      </c>
      <c r="H330" s="106">
        <f t="shared" si="144"/>
        <v>0</v>
      </c>
      <c r="I330" s="100"/>
    </row>
    <row r="331" spans="1:9" ht="63" hidden="1" outlineLevel="2" x14ac:dyDescent="0.25">
      <c r="A331" s="10" t="s">
        <v>57</v>
      </c>
      <c r="B331" s="108" t="s">
        <v>54</v>
      </c>
      <c r="C331" s="108" t="s">
        <v>77</v>
      </c>
      <c r="D331" s="108" t="s">
        <v>694</v>
      </c>
      <c r="E331" s="108" t="s">
        <v>58</v>
      </c>
      <c r="F331" s="106">
        <f>F332</f>
        <v>0</v>
      </c>
      <c r="G331" s="106">
        <f t="shared" ref="G331:H331" si="145">G332</f>
        <v>0</v>
      </c>
      <c r="H331" s="106">
        <f t="shared" si="145"/>
        <v>0</v>
      </c>
      <c r="I331" s="100"/>
    </row>
    <row r="332" spans="1:9" ht="15.75" hidden="1" outlineLevel="3" x14ac:dyDescent="0.25">
      <c r="A332" s="109" t="s">
        <v>59</v>
      </c>
      <c r="B332" s="108" t="s">
        <v>54</v>
      </c>
      <c r="C332" s="108" t="s">
        <v>77</v>
      </c>
      <c r="D332" s="108" t="s">
        <v>694</v>
      </c>
      <c r="E332" s="108" t="s">
        <v>60</v>
      </c>
      <c r="F332" s="106"/>
      <c r="G332" s="106"/>
      <c r="H332" s="106"/>
      <c r="I332" s="100"/>
    </row>
    <row r="333" spans="1:9" ht="63" hidden="1" outlineLevel="2" x14ac:dyDescent="0.25">
      <c r="A333" s="109" t="s">
        <v>87</v>
      </c>
      <c r="B333" s="108" t="s">
        <v>54</v>
      </c>
      <c r="C333" s="108" t="s">
        <v>77</v>
      </c>
      <c r="D333" s="108" t="s">
        <v>693</v>
      </c>
      <c r="E333" s="108"/>
      <c r="F333" s="106">
        <f>F334</f>
        <v>0</v>
      </c>
      <c r="G333" s="106">
        <f t="shared" ref="G333:H333" si="146">G334</f>
        <v>0</v>
      </c>
      <c r="H333" s="106">
        <f t="shared" si="146"/>
        <v>0</v>
      </c>
      <c r="I333" s="100"/>
    </row>
    <row r="334" spans="1:9" ht="63" hidden="1" outlineLevel="2" x14ac:dyDescent="0.25">
      <c r="A334" s="10" t="s">
        <v>57</v>
      </c>
      <c r="B334" s="108" t="s">
        <v>54</v>
      </c>
      <c r="C334" s="108" t="s">
        <v>77</v>
      </c>
      <c r="D334" s="108" t="s">
        <v>693</v>
      </c>
      <c r="E334" s="108" t="s">
        <v>58</v>
      </c>
      <c r="F334" s="106">
        <f>F335</f>
        <v>0</v>
      </c>
      <c r="G334" s="106">
        <f t="shared" ref="G334:H334" si="147">G335</f>
        <v>0</v>
      </c>
      <c r="H334" s="106">
        <f t="shared" si="147"/>
        <v>0</v>
      </c>
      <c r="I334" s="100"/>
    </row>
    <row r="335" spans="1:9" ht="15.75" hidden="1" outlineLevel="3" x14ac:dyDescent="0.25">
      <c r="A335" s="109" t="s">
        <v>59</v>
      </c>
      <c r="B335" s="108" t="s">
        <v>54</v>
      </c>
      <c r="C335" s="108" t="s">
        <v>77</v>
      </c>
      <c r="D335" s="108" t="s">
        <v>693</v>
      </c>
      <c r="E335" s="108" t="s">
        <v>60</v>
      </c>
      <c r="F335" s="106"/>
      <c r="G335" s="106"/>
      <c r="H335" s="106"/>
      <c r="I335" s="100"/>
    </row>
    <row r="336" spans="1:9" ht="59.45" hidden="1" customHeight="1" outlineLevel="3" x14ac:dyDescent="0.25">
      <c r="A336" s="109" t="s">
        <v>768</v>
      </c>
      <c r="B336" s="108" t="s">
        <v>54</v>
      </c>
      <c r="C336" s="108" t="s">
        <v>77</v>
      </c>
      <c r="D336" s="108" t="s">
        <v>769</v>
      </c>
      <c r="E336" s="108"/>
      <c r="F336" s="106">
        <f>F337</f>
        <v>0</v>
      </c>
      <c r="G336" s="106"/>
      <c r="H336" s="106"/>
      <c r="I336" s="100"/>
    </row>
    <row r="337" spans="1:9" ht="110.25" hidden="1" outlineLevel="3" x14ac:dyDescent="0.25">
      <c r="A337" s="10" t="s">
        <v>35</v>
      </c>
      <c r="B337" s="108" t="s">
        <v>54</v>
      </c>
      <c r="C337" s="108" t="s">
        <v>77</v>
      </c>
      <c r="D337" s="108" t="s">
        <v>769</v>
      </c>
      <c r="E337" s="108" t="s">
        <v>36</v>
      </c>
      <c r="F337" s="106">
        <f>F338</f>
        <v>0</v>
      </c>
      <c r="G337" s="106"/>
      <c r="H337" s="106"/>
      <c r="I337" s="100"/>
    </row>
    <row r="338" spans="1:9" ht="47.25" hidden="1" outlineLevel="3" x14ac:dyDescent="0.25">
      <c r="A338" s="109" t="s">
        <v>37</v>
      </c>
      <c r="B338" s="108" t="s">
        <v>54</v>
      </c>
      <c r="C338" s="108" t="s">
        <v>77</v>
      </c>
      <c r="D338" s="108" t="s">
        <v>769</v>
      </c>
      <c r="E338" s="108" t="s">
        <v>38</v>
      </c>
      <c r="F338" s="106"/>
      <c r="G338" s="106"/>
      <c r="H338" s="106"/>
      <c r="I338" s="100"/>
    </row>
    <row r="339" spans="1:9" ht="15.75" x14ac:dyDescent="0.25">
      <c r="A339" s="109" t="s">
        <v>170</v>
      </c>
      <c r="B339" s="108" t="s">
        <v>153</v>
      </c>
      <c r="C339" s="108"/>
      <c r="D339" s="108"/>
      <c r="E339" s="108"/>
      <c r="F339" s="106">
        <f>F340+F382</f>
        <v>340000</v>
      </c>
      <c r="G339" s="106">
        <f t="shared" ref="G339:H339" si="148">G340+G382</f>
        <v>0</v>
      </c>
      <c r="H339" s="106">
        <f t="shared" si="148"/>
        <v>0</v>
      </c>
      <c r="I339" s="100"/>
    </row>
    <row r="340" spans="1:9" ht="15.75" outlineLevel="1" x14ac:dyDescent="0.25">
      <c r="A340" s="109" t="s">
        <v>171</v>
      </c>
      <c r="B340" s="108" t="s">
        <v>153</v>
      </c>
      <c r="C340" s="108" t="s">
        <v>31</v>
      </c>
      <c r="D340" s="108"/>
      <c r="E340" s="108"/>
      <c r="F340" s="106">
        <f>F341+F344+F347+F350+F355+F358+F361+F364+F367+F370+F376+F379+F373</f>
        <v>340000</v>
      </c>
      <c r="G340" s="106">
        <f t="shared" ref="G340:H340" si="149">G341+G344+G347+G350+G355+G358+G361+G364+G367+G370+G376+G379</f>
        <v>0</v>
      </c>
      <c r="H340" s="106">
        <f t="shared" si="149"/>
        <v>0</v>
      </c>
      <c r="I340" s="100"/>
    </row>
    <row r="341" spans="1:9" ht="31.5" hidden="1" outlineLevel="2" x14ac:dyDescent="0.25">
      <c r="A341" s="109" t="s">
        <v>645</v>
      </c>
      <c r="B341" s="108" t="s">
        <v>153</v>
      </c>
      <c r="C341" s="108" t="s">
        <v>31</v>
      </c>
      <c r="D341" s="108" t="s">
        <v>655</v>
      </c>
      <c r="E341" s="108"/>
      <c r="F341" s="106">
        <f>F342</f>
        <v>0</v>
      </c>
      <c r="G341" s="106">
        <f t="shared" ref="G341:H341" si="150">G342</f>
        <v>0</v>
      </c>
      <c r="H341" s="106">
        <f t="shared" si="150"/>
        <v>0</v>
      </c>
      <c r="I341" s="100"/>
    </row>
    <row r="342" spans="1:9" ht="47.25" hidden="1" outlineLevel="2" x14ac:dyDescent="0.25">
      <c r="A342" s="10" t="s">
        <v>42</v>
      </c>
      <c r="B342" s="108" t="s">
        <v>153</v>
      </c>
      <c r="C342" s="108" t="s">
        <v>31</v>
      </c>
      <c r="D342" s="108" t="s">
        <v>655</v>
      </c>
      <c r="E342" s="108" t="s">
        <v>43</v>
      </c>
      <c r="F342" s="106">
        <f>F343</f>
        <v>0</v>
      </c>
      <c r="G342" s="106">
        <f t="shared" ref="G342:H342" si="151">G343</f>
        <v>0</v>
      </c>
      <c r="H342" s="106">
        <f t="shared" si="151"/>
        <v>0</v>
      </c>
      <c r="I342" s="100"/>
    </row>
    <row r="343" spans="1:9" ht="47.25" hidden="1" outlineLevel="3" x14ac:dyDescent="0.25">
      <c r="A343" s="109" t="s">
        <v>44</v>
      </c>
      <c r="B343" s="108" t="s">
        <v>153</v>
      </c>
      <c r="C343" s="108" t="s">
        <v>31</v>
      </c>
      <c r="D343" s="108" t="s">
        <v>655</v>
      </c>
      <c r="E343" s="108" t="s">
        <v>45</v>
      </c>
      <c r="F343" s="106"/>
      <c r="G343" s="106"/>
      <c r="H343" s="106"/>
      <c r="I343" s="100"/>
    </row>
    <row r="344" spans="1:9" ht="31.5" hidden="1" outlineLevel="2" collapsed="1" x14ac:dyDescent="0.25">
      <c r="A344" s="109" t="s">
        <v>654</v>
      </c>
      <c r="B344" s="108" t="s">
        <v>153</v>
      </c>
      <c r="C344" s="108" t="s">
        <v>31</v>
      </c>
      <c r="D344" s="108" t="s">
        <v>653</v>
      </c>
      <c r="E344" s="108"/>
      <c r="F344" s="106">
        <f>F345</f>
        <v>0</v>
      </c>
      <c r="G344" s="106">
        <f t="shared" ref="G344:H345" si="152">G345</f>
        <v>0</v>
      </c>
      <c r="H344" s="106">
        <f t="shared" si="152"/>
        <v>0</v>
      </c>
      <c r="I344" s="100"/>
    </row>
    <row r="345" spans="1:9" ht="47.25" hidden="1" outlineLevel="2" x14ac:dyDescent="0.25">
      <c r="A345" s="10" t="s">
        <v>42</v>
      </c>
      <c r="B345" s="108" t="s">
        <v>153</v>
      </c>
      <c r="C345" s="108" t="s">
        <v>31</v>
      </c>
      <c r="D345" s="108" t="s">
        <v>653</v>
      </c>
      <c r="E345" s="108" t="s">
        <v>43</v>
      </c>
      <c r="F345" s="106">
        <f>F346</f>
        <v>0</v>
      </c>
      <c r="G345" s="106">
        <f t="shared" si="152"/>
        <v>0</v>
      </c>
      <c r="H345" s="106">
        <f t="shared" si="152"/>
        <v>0</v>
      </c>
      <c r="I345" s="100"/>
    </row>
    <row r="346" spans="1:9" ht="47.25" hidden="1" outlineLevel="3" x14ac:dyDescent="0.25">
      <c r="A346" s="109" t="s">
        <v>44</v>
      </c>
      <c r="B346" s="108" t="s">
        <v>153</v>
      </c>
      <c r="C346" s="108" t="s">
        <v>31</v>
      </c>
      <c r="D346" s="108" t="s">
        <v>653</v>
      </c>
      <c r="E346" s="108" t="s">
        <v>45</v>
      </c>
      <c r="F346" s="106"/>
      <c r="G346" s="106"/>
      <c r="H346" s="106"/>
      <c r="I346" s="100"/>
    </row>
    <row r="347" spans="1:9" ht="31.5" hidden="1" outlineLevel="2" collapsed="1" x14ac:dyDescent="0.25">
      <c r="A347" s="109" t="s">
        <v>645</v>
      </c>
      <c r="B347" s="108" t="s">
        <v>153</v>
      </c>
      <c r="C347" s="108" t="s">
        <v>31</v>
      </c>
      <c r="D347" s="108" t="s">
        <v>652</v>
      </c>
      <c r="E347" s="108"/>
      <c r="F347" s="106">
        <f>F348</f>
        <v>0</v>
      </c>
      <c r="G347" s="106">
        <f t="shared" ref="G347:H347" si="153">G348</f>
        <v>0</v>
      </c>
      <c r="H347" s="106">
        <f t="shared" si="153"/>
        <v>0</v>
      </c>
      <c r="I347" s="100"/>
    </row>
    <row r="348" spans="1:9" ht="63" hidden="1" outlineLevel="2" x14ac:dyDescent="0.25">
      <c r="A348" s="10" t="s">
        <v>57</v>
      </c>
      <c r="B348" s="108" t="s">
        <v>153</v>
      </c>
      <c r="C348" s="108" t="s">
        <v>31</v>
      </c>
      <c r="D348" s="108" t="s">
        <v>652</v>
      </c>
      <c r="E348" s="108" t="s">
        <v>58</v>
      </c>
      <c r="F348" s="106">
        <f>F349</f>
        <v>0</v>
      </c>
      <c r="G348" s="106">
        <f t="shared" ref="G348:H348" si="154">G349</f>
        <v>0</v>
      </c>
      <c r="H348" s="106">
        <f t="shared" si="154"/>
        <v>0</v>
      </c>
      <c r="I348" s="100"/>
    </row>
    <row r="349" spans="1:9" ht="15.75" hidden="1" outlineLevel="3" x14ac:dyDescent="0.25">
      <c r="A349" s="109" t="s">
        <v>59</v>
      </c>
      <c r="B349" s="108" t="s">
        <v>153</v>
      </c>
      <c r="C349" s="108" t="s">
        <v>31</v>
      </c>
      <c r="D349" s="108" t="s">
        <v>652</v>
      </c>
      <c r="E349" s="108" t="s">
        <v>60</v>
      </c>
      <c r="F349" s="106"/>
      <c r="G349" s="106"/>
      <c r="H349" s="106"/>
      <c r="I349" s="100"/>
    </row>
    <row r="350" spans="1:9" ht="15.75" outlineLevel="2" collapsed="1" x14ac:dyDescent="0.25">
      <c r="A350" s="109" t="s">
        <v>172</v>
      </c>
      <c r="B350" s="108" t="s">
        <v>153</v>
      </c>
      <c r="C350" s="108" t="s">
        <v>31</v>
      </c>
      <c r="D350" s="108" t="s">
        <v>651</v>
      </c>
      <c r="E350" s="108"/>
      <c r="F350" s="106">
        <f>F353+F351</f>
        <v>340000</v>
      </c>
      <c r="G350" s="106">
        <f>G353</f>
        <v>0</v>
      </c>
      <c r="H350" s="106">
        <f>H353</f>
        <v>0</v>
      </c>
      <c r="I350" s="100"/>
    </row>
    <row r="351" spans="1:9" ht="31.5" hidden="1" outlineLevel="2" x14ac:dyDescent="0.25">
      <c r="A351" s="10" t="s">
        <v>93</v>
      </c>
      <c r="B351" s="108" t="s">
        <v>153</v>
      </c>
      <c r="C351" s="108" t="s">
        <v>31</v>
      </c>
      <c r="D351" s="108" t="s">
        <v>651</v>
      </c>
      <c r="E351" s="108" t="s">
        <v>94</v>
      </c>
      <c r="F351" s="106">
        <f>F352</f>
        <v>0</v>
      </c>
      <c r="G351" s="106"/>
      <c r="H351" s="106"/>
      <c r="I351" s="100"/>
    </row>
    <row r="352" spans="1:9" ht="47.25" hidden="1" outlineLevel="2" x14ac:dyDescent="0.25">
      <c r="A352" s="10" t="s">
        <v>95</v>
      </c>
      <c r="B352" s="108" t="s">
        <v>153</v>
      </c>
      <c r="C352" s="108" t="s">
        <v>31</v>
      </c>
      <c r="D352" s="108" t="s">
        <v>651</v>
      </c>
      <c r="E352" s="108" t="s">
        <v>96</v>
      </c>
      <c r="F352" s="106">
        <v>0</v>
      </c>
      <c r="G352" s="106"/>
      <c r="H352" s="106"/>
      <c r="I352" s="100"/>
    </row>
    <row r="353" spans="1:9" ht="63" outlineLevel="2" x14ac:dyDescent="0.25">
      <c r="A353" s="10" t="s">
        <v>57</v>
      </c>
      <c r="B353" s="108" t="s">
        <v>153</v>
      </c>
      <c r="C353" s="108" t="s">
        <v>31</v>
      </c>
      <c r="D353" s="108" t="s">
        <v>651</v>
      </c>
      <c r="E353" s="108" t="s">
        <v>58</v>
      </c>
      <c r="F353" s="106">
        <f>F354</f>
        <v>340000</v>
      </c>
      <c r="G353" s="106">
        <f t="shared" ref="G353:H353" si="155">G354</f>
        <v>0</v>
      </c>
      <c r="H353" s="106">
        <f t="shared" si="155"/>
        <v>0</v>
      </c>
      <c r="I353" s="100"/>
    </row>
    <row r="354" spans="1:9" ht="15.75" outlineLevel="3" x14ac:dyDescent="0.25">
      <c r="A354" s="109" t="s">
        <v>59</v>
      </c>
      <c r="B354" s="108" t="s">
        <v>153</v>
      </c>
      <c r="C354" s="108" t="s">
        <v>31</v>
      </c>
      <c r="D354" s="108" t="s">
        <v>651</v>
      </c>
      <c r="E354" s="108" t="s">
        <v>60</v>
      </c>
      <c r="F354" s="106">
        <v>340000</v>
      </c>
      <c r="G354" s="106"/>
      <c r="H354" s="106"/>
      <c r="I354" s="100"/>
    </row>
    <row r="355" spans="1:9" ht="15.75" hidden="1" outlineLevel="2" x14ac:dyDescent="0.25">
      <c r="A355" s="109" t="s">
        <v>173</v>
      </c>
      <c r="B355" s="108" t="s">
        <v>153</v>
      </c>
      <c r="C355" s="108" t="s">
        <v>31</v>
      </c>
      <c r="D355" s="108" t="s">
        <v>650</v>
      </c>
      <c r="E355" s="108"/>
      <c r="F355" s="106">
        <f>F356</f>
        <v>0</v>
      </c>
      <c r="G355" s="106">
        <f t="shared" ref="G355:H355" si="156">G356</f>
        <v>0</v>
      </c>
      <c r="H355" s="106">
        <f t="shared" si="156"/>
        <v>0</v>
      </c>
      <c r="I355" s="100"/>
    </row>
    <row r="356" spans="1:9" ht="63" hidden="1" outlineLevel="2" x14ac:dyDescent="0.25">
      <c r="A356" s="10" t="s">
        <v>57</v>
      </c>
      <c r="B356" s="108" t="s">
        <v>153</v>
      </c>
      <c r="C356" s="108" t="s">
        <v>31</v>
      </c>
      <c r="D356" s="108" t="s">
        <v>650</v>
      </c>
      <c r="E356" s="108" t="s">
        <v>58</v>
      </c>
      <c r="F356" s="106">
        <f>F357</f>
        <v>0</v>
      </c>
      <c r="G356" s="106">
        <f t="shared" ref="G356:H356" si="157">G357</f>
        <v>0</v>
      </c>
      <c r="H356" s="106">
        <f t="shared" si="157"/>
        <v>0</v>
      </c>
      <c r="I356" s="100"/>
    </row>
    <row r="357" spans="1:9" ht="15.75" hidden="1" outlineLevel="3" x14ac:dyDescent="0.25">
      <c r="A357" s="109" t="s">
        <v>59</v>
      </c>
      <c r="B357" s="108" t="s">
        <v>153</v>
      </c>
      <c r="C357" s="108" t="s">
        <v>31</v>
      </c>
      <c r="D357" s="108" t="s">
        <v>650</v>
      </c>
      <c r="E357" s="108" t="s">
        <v>60</v>
      </c>
      <c r="F357" s="106"/>
      <c r="G357" s="106"/>
      <c r="H357" s="106"/>
      <c r="I357" s="100"/>
    </row>
    <row r="358" spans="1:9" ht="31.5" hidden="1" outlineLevel="2" collapsed="1" x14ac:dyDescent="0.25">
      <c r="A358" s="109" t="s">
        <v>174</v>
      </c>
      <c r="B358" s="108" t="s">
        <v>153</v>
      </c>
      <c r="C358" s="108" t="s">
        <v>31</v>
      </c>
      <c r="D358" s="108" t="s">
        <v>649</v>
      </c>
      <c r="E358" s="108"/>
      <c r="F358" s="106">
        <f>F359</f>
        <v>0</v>
      </c>
      <c r="G358" s="106">
        <f t="shared" ref="G358:H358" si="158">G359</f>
        <v>0</v>
      </c>
      <c r="H358" s="106">
        <f t="shared" si="158"/>
        <v>0</v>
      </c>
      <c r="I358" s="100"/>
    </row>
    <row r="359" spans="1:9" ht="63" hidden="1" outlineLevel="2" x14ac:dyDescent="0.25">
      <c r="A359" s="10" t="s">
        <v>57</v>
      </c>
      <c r="B359" s="108" t="s">
        <v>153</v>
      </c>
      <c r="C359" s="108" t="s">
        <v>31</v>
      </c>
      <c r="D359" s="108" t="s">
        <v>649</v>
      </c>
      <c r="E359" s="108" t="s">
        <v>58</v>
      </c>
      <c r="F359" s="106">
        <f>F360</f>
        <v>0</v>
      </c>
      <c r="G359" s="106">
        <f t="shared" ref="G359:H359" si="159">G360</f>
        <v>0</v>
      </c>
      <c r="H359" s="106">
        <f t="shared" si="159"/>
        <v>0</v>
      </c>
      <c r="I359" s="100"/>
    </row>
    <row r="360" spans="1:9" ht="15.75" hidden="1" outlineLevel="3" x14ac:dyDescent="0.25">
      <c r="A360" s="109" t="s">
        <v>59</v>
      </c>
      <c r="B360" s="108" t="s">
        <v>153</v>
      </c>
      <c r="C360" s="108" t="s">
        <v>31</v>
      </c>
      <c r="D360" s="108" t="s">
        <v>649</v>
      </c>
      <c r="E360" s="108" t="s">
        <v>60</v>
      </c>
      <c r="F360" s="106"/>
      <c r="G360" s="106"/>
      <c r="H360" s="106"/>
      <c r="I360" s="100"/>
    </row>
    <row r="361" spans="1:9" ht="126" hidden="1" outlineLevel="2" collapsed="1" x14ac:dyDescent="0.25">
      <c r="A361" s="109" t="s">
        <v>175</v>
      </c>
      <c r="B361" s="108" t="s">
        <v>153</v>
      </c>
      <c r="C361" s="108" t="s">
        <v>31</v>
      </c>
      <c r="D361" s="108" t="s">
        <v>648</v>
      </c>
      <c r="E361" s="108"/>
      <c r="F361" s="106">
        <f>F362</f>
        <v>0</v>
      </c>
      <c r="G361" s="106">
        <f t="shared" ref="G361:H361" si="160">G362</f>
        <v>0</v>
      </c>
      <c r="H361" s="106">
        <f t="shared" si="160"/>
        <v>0</v>
      </c>
      <c r="I361" s="100"/>
    </row>
    <row r="362" spans="1:9" ht="63" hidden="1" outlineLevel="2" x14ac:dyDescent="0.25">
      <c r="A362" s="10" t="s">
        <v>57</v>
      </c>
      <c r="B362" s="108" t="s">
        <v>153</v>
      </c>
      <c r="C362" s="108" t="s">
        <v>31</v>
      </c>
      <c r="D362" s="108" t="s">
        <v>648</v>
      </c>
      <c r="E362" s="108" t="s">
        <v>58</v>
      </c>
      <c r="F362" s="106">
        <f>F363</f>
        <v>0</v>
      </c>
      <c r="G362" s="106">
        <f t="shared" ref="G362:H362" si="161">G363</f>
        <v>0</v>
      </c>
      <c r="H362" s="106">
        <f t="shared" si="161"/>
        <v>0</v>
      </c>
      <c r="I362" s="100"/>
    </row>
    <row r="363" spans="1:9" ht="15.75" hidden="1" outlineLevel="3" x14ac:dyDescent="0.25">
      <c r="A363" s="109" t="s">
        <v>59</v>
      </c>
      <c r="B363" s="108" t="s">
        <v>153</v>
      </c>
      <c r="C363" s="108" t="s">
        <v>31</v>
      </c>
      <c r="D363" s="108" t="s">
        <v>648</v>
      </c>
      <c r="E363" s="108" t="s">
        <v>60</v>
      </c>
      <c r="F363" s="106"/>
      <c r="G363" s="106"/>
      <c r="H363" s="106"/>
      <c r="I363" s="100"/>
    </row>
    <row r="364" spans="1:9" ht="157.5" hidden="1" outlineLevel="2" collapsed="1" x14ac:dyDescent="0.25">
      <c r="A364" s="109" t="s">
        <v>176</v>
      </c>
      <c r="B364" s="108" t="s">
        <v>153</v>
      </c>
      <c r="C364" s="108" t="s">
        <v>31</v>
      </c>
      <c r="D364" s="108" t="s">
        <v>647</v>
      </c>
      <c r="E364" s="108"/>
      <c r="F364" s="106">
        <f>F365</f>
        <v>0</v>
      </c>
      <c r="G364" s="106">
        <f t="shared" ref="G364:H364" si="162">G365</f>
        <v>0</v>
      </c>
      <c r="H364" s="106">
        <f t="shared" si="162"/>
        <v>0</v>
      </c>
      <c r="I364" s="100"/>
    </row>
    <row r="365" spans="1:9" ht="63" hidden="1" outlineLevel="2" x14ac:dyDescent="0.25">
      <c r="A365" s="10" t="s">
        <v>57</v>
      </c>
      <c r="B365" s="108" t="s">
        <v>153</v>
      </c>
      <c r="C365" s="108" t="s">
        <v>31</v>
      </c>
      <c r="D365" s="108" t="s">
        <v>647</v>
      </c>
      <c r="E365" s="108" t="s">
        <v>58</v>
      </c>
      <c r="F365" s="106">
        <f>F366</f>
        <v>0</v>
      </c>
      <c r="G365" s="106">
        <f t="shared" ref="G365:H365" si="163">G366</f>
        <v>0</v>
      </c>
      <c r="H365" s="106">
        <f t="shared" si="163"/>
        <v>0</v>
      </c>
      <c r="I365" s="100"/>
    </row>
    <row r="366" spans="1:9" ht="15.75" hidden="1" outlineLevel="3" x14ac:dyDescent="0.25">
      <c r="A366" s="109" t="s">
        <v>59</v>
      </c>
      <c r="B366" s="108" t="s">
        <v>153</v>
      </c>
      <c r="C366" s="108" t="s">
        <v>31</v>
      </c>
      <c r="D366" s="108" t="s">
        <v>647</v>
      </c>
      <c r="E366" s="108" t="s">
        <v>60</v>
      </c>
      <c r="F366" s="106"/>
      <c r="G366" s="106"/>
      <c r="H366" s="106"/>
      <c r="I366" s="100"/>
    </row>
    <row r="367" spans="1:9" ht="78.75" hidden="1" outlineLevel="2" collapsed="1" x14ac:dyDescent="0.25">
      <c r="A367" s="109" t="s">
        <v>177</v>
      </c>
      <c r="B367" s="108" t="s">
        <v>153</v>
      </c>
      <c r="C367" s="108" t="s">
        <v>31</v>
      </c>
      <c r="D367" s="108" t="s">
        <v>646</v>
      </c>
      <c r="E367" s="108"/>
      <c r="F367" s="106">
        <f>F368</f>
        <v>0</v>
      </c>
      <c r="G367" s="106">
        <f t="shared" ref="G367:H367" si="164">G368</f>
        <v>0</v>
      </c>
      <c r="H367" s="106">
        <f t="shared" si="164"/>
        <v>0</v>
      </c>
      <c r="I367" s="100"/>
    </row>
    <row r="368" spans="1:9" ht="47.25" hidden="1" outlineLevel="2" x14ac:dyDescent="0.25">
      <c r="A368" s="10" t="s">
        <v>42</v>
      </c>
      <c r="B368" s="108" t="s">
        <v>153</v>
      </c>
      <c r="C368" s="108" t="s">
        <v>31</v>
      </c>
      <c r="D368" s="108" t="s">
        <v>646</v>
      </c>
      <c r="E368" s="108" t="s">
        <v>43</v>
      </c>
      <c r="F368" s="106">
        <f>F369</f>
        <v>0</v>
      </c>
      <c r="G368" s="106">
        <f t="shared" ref="G368:H368" si="165">G369</f>
        <v>0</v>
      </c>
      <c r="H368" s="106">
        <f t="shared" si="165"/>
        <v>0</v>
      </c>
      <c r="I368" s="100"/>
    </row>
    <row r="369" spans="1:9" ht="47.25" hidden="1" outlineLevel="3" x14ac:dyDescent="0.25">
      <c r="A369" s="109" t="s">
        <v>44</v>
      </c>
      <c r="B369" s="108" t="s">
        <v>153</v>
      </c>
      <c r="C369" s="108" t="s">
        <v>31</v>
      </c>
      <c r="D369" s="108" t="s">
        <v>646</v>
      </c>
      <c r="E369" s="108" t="s">
        <v>45</v>
      </c>
      <c r="F369" s="106"/>
      <c r="G369" s="106"/>
      <c r="H369" s="106"/>
      <c r="I369" s="100"/>
    </row>
    <row r="370" spans="1:9" ht="31.5" hidden="1" outlineLevel="2" collapsed="1" x14ac:dyDescent="0.25">
      <c r="A370" s="109" t="s">
        <v>645</v>
      </c>
      <c r="B370" s="108" t="s">
        <v>153</v>
      </c>
      <c r="C370" s="108" t="s">
        <v>31</v>
      </c>
      <c r="D370" s="108" t="s">
        <v>644</v>
      </c>
      <c r="E370" s="108"/>
      <c r="F370" s="106">
        <f>F371</f>
        <v>0</v>
      </c>
      <c r="G370" s="106">
        <f t="shared" ref="G370:H371" si="166">G371</f>
        <v>0</v>
      </c>
      <c r="H370" s="106">
        <f t="shared" si="166"/>
        <v>0</v>
      </c>
      <c r="I370" s="100"/>
    </row>
    <row r="371" spans="1:9" ht="63" hidden="1" outlineLevel="2" x14ac:dyDescent="0.25">
      <c r="A371" s="10" t="s">
        <v>57</v>
      </c>
      <c r="B371" s="108" t="s">
        <v>153</v>
      </c>
      <c r="C371" s="108" t="s">
        <v>31</v>
      </c>
      <c r="D371" s="108" t="s">
        <v>644</v>
      </c>
      <c r="E371" s="108" t="s">
        <v>58</v>
      </c>
      <c r="F371" s="106">
        <f>F372</f>
        <v>0</v>
      </c>
      <c r="G371" s="106">
        <f t="shared" si="166"/>
        <v>0</v>
      </c>
      <c r="H371" s="106">
        <f t="shared" si="166"/>
        <v>0</v>
      </c>
      <c r="I371" s="100"/>
    </row>
    <row r="372" spans="1:9" ht="15.75" hidden="1" outlineLevel="3" x14ac:dyDescent="0.25">
      <c r="A372" s="109" t="s">
        <v>59</v>
      </c>
      <c r="B372" s="108" t="s">
        <v>153</v>
      </c>
      <c r="C372" s="108" t="s">
        <v>31</v>
      </c>
      <c r="D372" s="108" t="s">
        <v>644</v>
      </c>
      <c r="E372" s="108" t="s">
        <v>60</v>
      </c>
      <c r="F372" s="106"/>
      <c r="G372" s="106"/>
      <c r="H372" s="106"/>
      <c r="I372" s="100"/>
    </row>
    <row r="373" spans="1:9" ht="94.5" hidden="1" outlineLevel="3" x14ac:dyDescent="0.25">
      <c r="A373" s="109" t="s">
        <v>178</v>
      </c>
      <c r="B373" s="108" t="s">
        <v>153</v>
      </c>
      <c r="C373" s="108" t="s">
        <v>31</v>
      </c>
      <c r="D373" s="108" t="s">
        <v>745</v>
      </c>
      <c r="E373" s="107"/>
      <c r="F373" s="106">
        <f>F374</f>
        <v>0</v>
      </c>
      <c r="G373" s="106"/>
      <c r="H373" s="106"/>
      <c r="I373" s="100"/>
    </row>
    <row r="374" spans="1:9" ht="63" hidden="1" outlineLevel="3" x14ac:dyDescent="0.25">
      <c r="A374" s="10" t="s">
        <v>57</v>
      </c>
      <c r="B374" s="108" t="s">
        <v>153</v>
      </c>
      <c r="C374" s="108" t="s">
        <v>31</v>
      </c>
      <c r="D374" s="108" t="s">
        <v>745</v>
      </c>
      <c r="E374" s="107">
        <v>600</v>
      </c>
      <c r="F374" s="106">
        <f>F375</f>
        <v>0</v>
      </c>
      <c r="G374" s="106"/>
      <c r="H374" s="106"/>
      <c r="I374" s="100"/>
    </row>
    <row r="375" spans="1:9" ht="15.75" hidden="1" outlineLevel="3" x14ac:dyDescent="0.25">
      <c r="A375" s="109" t="s">
        <v>59</v>
      </c>
      <c r="B375" s="108" t="s">
        <v>153</v>
      </c>
      <c r="C375" s="108" t="s">
        <v>31</v>
      </c>
      <c r="D375" s="108" t="s">
        <v>745</v>
      </c>
      <c r="E375" s="107">
        <v>610</v>
      </c>
      <c r="F375" s="106"/>
      <c r="G375" s="106"/>
      <c r="H375" s="106"/>
      <c r="I375" s="100"/>
    </row>
    <row r="376" spans="1:9" ht="31.5" hidden="1" outlineLevel="2" collapsed="1" x14ac:dyDescent="0.25">
      <c r="A376" s="109" t="s">
        <v>179</v>
      </c>
      <c r="B376" s="108" t="s">
        <v>153</v>
      </c>
      <c r="C376" s="108" t="s">
        <v>31</v>
      </c>
      <c r="D376" s="108" t="s">
        <v>643</v>
      </c>
      <c r="E376" s="108"/>
      <c r="F376" s="106">
        <f>F377</f>
        <v>0</v>
      </c>
      <c r="G376" s="106">
        <f t="shared" ref="G376:H376" si="167">G377</f>
        <v>0</v>
      </c>
      <c r="H376" s="106">
        <f t="shared" si="167"/>
        <v>0</v>
      </c>
      <c r="I376" s="100"/>
    </row>
    <row r="377" spans="1:9" ht="47.25" hidden="1" outlineLevel="2" x14ac:dyDescent="0.25">
      <c r="A377" s="10" t="s">
        <v>42</v>
      </c>
      <c r="B377" s="108" t="s">
        <v>153</v>
      </c>
      <c r="C377" s="108" t="s">
        <v>31</v>
      </c>
      <c r="D377" s="108" t="s">
        <v>643</v>
      </c>
      <c r="E377" s="108" t="s">
        <v>43</v>
      </c>
      <c r="F377" s="106">
        <f>F378</f>
        <v>0</v>
      </c>
      <c r="G377" s="106">
        <f t="shared" ref="G377:H377" si="168">G378</f>
        <v>0</v>
      </c>
      <c r="H377" s="106">
        <f t="shared" si="168"/>
        <v>0</v>
      </c>
      <c r="I377" s="100"/>
    </row>
    <row r="378" spans="1:9" ht="47.25" hidden="1" outlineLevel="3" x14ac:dyDescent="0.25">
      <c r="A378" s="109" t="s">
        <v>44</v>
      </c>
      <c r="B378" s="108" t="s">
        <v>153</v>
      </c>
      <c r="C378" s="108" t="s">
        <v>31</v>
      </c>
      <c r="D378" s="108" t="s">
        <v>643</v>
      </c>
      <c r="E378" s="108" t="s">
        <v>45</v>
      </c>
      <c r="F378" s="106"/>
      <c r="G378" s="106"/>
      <c r="H378" s="106"/>
      <c r="I378" s="100"/>
    </row>
    <row r="379" spans="1:9" ht="15.75" hidden="1" outlineLevel="2" collapsed="1" x14ac:dyDescent="0.25">
      <c r="A379" s="109" t="s">
        <v>180</v>
      </c>
      <c r="B379" s="108" t="s">
        <v>153</v>
      </c>
      <c r="C379" s="108" t="s">
        <v>31</v>
      </c>
      <c r="D379" s="108" t="s">
        <v>642</v>
      </c>
      <c r="E379" s="108"/>
      <c r="F379" s="106">
        <f>F380</f>
        <v>0</v>
      </c>
      <c r="G379" s="106">
        <f t="shared" ref="G379:H379" si="169">G380</f>
        <v>0</v>
      </c>
      <c r="H379" s="106">
        <f t="shared" si="169"/>
        <v>0</v>
      </c>
      <c r="I379" s="100"/>
    </row>
    <row r="380" spans="1:9" ht="47.25" hidden="1" outlineLevel="2" x14ac:dyDescent="0.25">
      <c r="A380" s="10" t="s">
        <v>42</v>
      </c>
      <c r="B380" s="108" t="s">
        <v>153</v>
      </c>
      <c r="C380" s="108" t="s">
        <v>31</v>
      </c>
      <c r="D380" s="108" t="s">
        <v>642</v>
      </c>
      <c r="E380" s="108" t="s">
        <v>43</v>
      </c>
      <c r="F380" s="106">
        <f>F381</f>
        <v>0</v>
      </c>
      <c r="G380" s="106">
        <f t="shared" ref="G380:H380" si="170">G381</f>
        <v>0</v>
      </c>
      <c r="H380" s="106">
        <f t="shared" si="170"/>
        <v>0</v>
      </c>
      <c r="I380" s="100"/>
    </row>
    <row r="381" spans="1:9" ht="47.25" hidden="1" outlineLevel="3" x14ac:dyDescent="0.25">
      <c r="A381" s="109" t="s">
        <v>44</v>
      </c>
      <c r="B381" s="108" t="s">
        <v>153</v>
      </c>
      <c r="C381" s="108" t="s">
        <v>31</v>
      </c>
      <c r="D381" s="108" t="s">
        <v>642</v>
      </c>
      <c r="E381" s="108" t="s">
        <v>45</v>
      </c>
      <c r="F381" s="106"/>
      <c r="G381" s="106"/>
      <c r="H381" s="106"/>
      <c r="I381" s="100"/>
    </row>
    <row r="382" spans="1:9" ht="31.5" hidden="1" outlineLevel="1" x14ac:dyDescent="0.25">
      <c r="A382" s="109" t="s">
        <v>181</v>
      </c>
      <c r="B382" s="108" t="s">
        <v>153</v>
      </c>
      <c r="C382" s="108" t="s">
        <v>91</v>
      </c>
      <c r="D382" s="108"/>
      <c r="E382" s="108"/>
      <c r="F382" s="106">
        <f>F383</f>
        <v>0</v>
      </c>
      <c r="G382" s="106">
        <f t="shared" ref="G382:H384" si="171">G383</f>
        <v>0</v>
      </c>
      <c r="H382" s="106">
        <f t="shared" si="171"/>
        <v>0</v>
      </c>
      <c r="I382" s="100"/>
    </row>
    <row r="383" spans="1:9" ht="157.5" hidden="1" outlineLevel="2" x14ac:dyDescent="0.25">
      <c r="A383" s="109" t="s">
        <v>182</v>
      </c>
      <c r="B383" s="108" t="s">
        <v>153</v>
      </c>
      <c r="C383" s="108" t="s">
        <v>91</v>
      </c>
      <c r="D383" s="108" t="s">
        <v>641</v>
      </c>
      <c r="E383" s="108"/>
      <c r="F383" s="106">
        <f>F384</f>
        <v>0</v>
      </c>
      <c r="G383" s="106">
        <f t="shared" si="171"/>
        <v>0</v>
      </c>
      <c r="H383" s="106">
        <f t="shared" si="171"/>
        <v>0</v>
      </c>
      <c r="I383" s="100"/>
    </row>
    <row r="384" spans="1:9" ht="63" hidden="1" outlineLevel="2" x14ac:dyDescent="0.25">
      <c r="A384" s="10" t="s">
        <v>57</v>
      </c>
      <c r="B384" s="108" t="s">
        <v>153</v>
      </c>
      <c r="C384" s="108" t="s">
        <v>91</v>
      </c>
      <c r="D384" s="108" t="s">
        <v>641</v>
      </c>
      <c r="E384" s="108" t="s">
        <v>58</v>
      </c>
      <c r="F384" s="106">
        <f>F385</f>
        <v>0</v>
      </c>
      <c r="G384" s="106">
        <f t="shared" si="171"/>
        <v>0</v>
      </c>
      <c r="H384" s="106">
        <f t="shared" si="171"/>
        <v>0</v>
      </c>
      <c r="I384" s="100"/>
    </row>
    <row r="385" spans="1:9" ht="15.75" hidden="1" outlineLevel="3" x14ac:dyDescent="0.25">
      <c r="A385" s="109" t="s">
        <v>59</v>
      </c>
      <c r="B385" s="108" t="s">
        <v>153</v>
      </c>
      <c r="C385" s="108" t="s">
        <v>91</v>
      </c>
      <c r="D385" s="108" t="s">
        <v>641</v>
      </c>
      <c r="E385" s="108" t="s">
        <v>60</v>
      </c>
      <c r="F385" s="106"/>
      <c r="G385" s="106"/>
      <c r="H385" s="106"/>
      <c r="I385" s="100"/>
    </row>
    <row r="386" spans="1:9" ht="15.75" x14ac:dyDescent="0.25">
      <c r="A386" s="109" t="s">
        <v>88</v>
      </c>
      <c r="B386" s="108" t="s">
        <v>89</v>
      </c>
      <c r="C386" s="108"/>
      <c r="D386" s="108"/>
      <c r="E386" s="108"/>
      <c r="F386" s="106">
        <f>F387+F391+F398+F415</f>
        <v>1415640</v>
      </c>
      <c r="G386" s="106">
        <f t="shared" ref="G386:H386" si="172">G387+G391+G398+G415</f>
        <v>-1044360</v>
      </c>
      <c r="H386" s="106">
        <f t="shared" si="172"/>
        <v>-1044360</v>
      </c>
      <c r="I386" s="100"/>
    </row>
    <row r="387" spans="1:9" ht="97.5" hidden="1" customHeight="1" outlineLevel="1" x14ac:dyDescent="0.25">
      <c r="A387" s="109" t="s">
        <v>183</v>
      </c>
      <c r="B387" s="108" t="s">
        <v>89</v>
      </c>
      <c r="C387" s="108" t="s">
        <v>31</v>
      </c>
      <c r="D387" s="108"/>
      <c r="E387" s="108"/>
      <c r="F387" s="106">
        <f>F388</f>
        <v>0</v>
      </c>
      <c r="G387" s="106">
        <f t="shared" ref="G387:H389" si="173">G388</f>
        <v>0</v>
      </c>
      <c r="H387" s="106">
        <f t="shared" si="173"/>
        <v>0</v>
      </c>
      <c r="I387" s="100"/>
    </row>
    <row r="388" spans="1:9" ht="31.5" hidden="1" outlineLevel="2" x14ac:dyDescent="0.25">
      <c r="A388" s="109" t="s">
        <v>184</v>
      </c>
      <c r="B388" s="108" t="s">
        <v>89</v>
      </c>
      <c r="C388" s="108" t="s">
        <v>31</v>
      </c>
      <c r="D388" s="108" t="s">
        <v>640</v>
      </c>
      <c r="E388" s="108"/>
      <c r="F388" s="106">
        <f>F389</f>
        <v>0</v>
      </c>
      <c r="G388" s="106">
        <f t="shared" si="173"/>
        <v>0</v>
      </c>
      <c r="H388" s="106">
        <f t="shared" si="173"/>
        <v>0</v>
      </c>
      <c r="I388" s="100"/>
    </row>
    <row r="389" spans="1:9" ht="31.5" hidden="1" outlineLevel="2" x14ac:dyDescent="0.25">
      <c r="A389" s="10" t="s">
        <v>93</v>
      </c>
      <c r="B389" s="108" t="s">
        <v>89</v>
      </c>
      <c r="C389" s="108" t="s">
        <v>31</v>
      </c>
      <c r="D389" s="108" t="s">
        <v>640</v>
      </c>
      <c r="E389" s="108" t="s">
        <v>94</v>
      </c>
      <c r="F389" s="106">
        <f>F390</f>
        <v>0</v>
      </c>
      <c r="G389" s="106">
        <f t="shared" si="173"/>
        <v>0</v>
      </c>
      <c r="H389" s="106">
        <f t="shared" si="173"/>
        <v>0</v>
      </c>
      <c r="I389" s="100"/>
    </row>
    <row r="390" spans="1:9" ht="47.25" hidden="1" outlineLevel="3" x14ac:dyDescent="0.25">
      <c r="A390" s="109" t="s">
        <v>95</v>
      </c>
      <c r="B390" s="108" t="s">
        <v>89</v>
      </c>
      <c r="C390" s="108" t="s">
        <v>31</v>
      </c>
      <c r="D390" s="108" t="s">
        <v>640</v>
      </c>
      <c r="E390" s="108" t="s">
        <v>96</v>
      </c>
      <c r="F390" s="106"/>
      <c r="G390" s="106"/>
      <c r="H390" s="106"/>
      <c r="I390" s="100"/>
    </row>
    <row r="391" spans="1:9" ht="15.75" hidden="1" outlineLevel="1" collapsed="1" x14ac:dyDescent="0.25">
      <c r="A391" s="109" t="s">
        <v>185</v>
      </c>
      <c r="B391" s="108" t="s">
        <v>89</v>
      </c>
      <c r="C391" s="108" t="s">
        <v>40</v>
      </c>
      <c r="D391" s="108"/>
      <c r="E391" s="108"/>
      <c r="F391" s="106">
        <f>F392+F395</f>
        <v>0</v>
      </c>
      <c r="G391" s="106">
        <f t="shared" ref="G391:H391" si="174">G392+G395</f>
        <v>0</v>
      </c>
      <c r="H391" s="106">
        <f t="shared" si="174"/>
        <v>0</v>
      </c>
      <c r="I391" s="100"/>
    </row>
    <row r="392" spans="1:9" ht="63" hidden="1" outlineLevel="2" x14ac:dyDescent="0.25">
      <c r="A392" s="109" t="s">
        <v>186</v>
      </c>
      <c r="B392" s="108" t="s">
        <v>89</v>
      </c>
      <c r="C392" s="108" t="s">
        <v>40</v>
      </c>
      <c r="D392" s="108" t="s">
        <v>639</v>
      </c>
      <c r="E392" s="108"/>
      <c r="F392" s="106">
        <f>F393</f>
        <v>0</v>
      </c>
      <c r="G392" s="106">
        <f t="shared" ref="G392:H392" si="175">G393</f>
        <v>0</v>
      </c>
      <c r="H392" s="106">
        <f t="shared" si="175"/>
        <v>0</v>
      </c>
      <c r="I392" s="100"/>
    </row>
    <row r="393" spans="1:9" ht="31.5" hidden="1" outlineLevel="2" x14ac:dyDescent="0.25">
      <c r="A393" s="10" t="s">
        <v>93</v>
      </c>
      <c r="B393" s="108" t="s">
        <v>89</v>
      </c>
      <c r="C393" s="108" t="s">
        <v>40</v>
      </c>
      <c r="D393" s="108" t="s">
        <v>639</v>
      </c>
      <c r="E393" s="108" t="s">
        <v>94</v>
      </c>
      <c r="F393" s="106">
        <f>F394</f>
        <v>0</v>
      </c>
      <c r="G393" s="106">
        <f t="shared" ref="G393:H393" si="176">G394</f>
        <v>0</v>
      </c>
      <c r="H393" s="106">
        <f t="shared" si="176"/>
        <v>0</v>
      </c>
      <c r="I393" s="100"/>
    </row>
    <row r="394" spans="1:9" ht="47.25" hidden="1" outlineLevel="3" x14ac:dyDescent="0.25">
      <c r="A394" s="109" t="s">
        <v>95</v>
      </c>
      <c r="B394" s="108" t="s">
        <v>89</v>
      </c>
      <c r="C394" s="108" t="s">
        <v>40</v>
      </c>
      <c r="D394" s="108" t="s">
        <v>639</v>
      </c>
      <c r="E394" s="108" t="s">
        <v>96</v>
      </c>
      <c r="F394" s="106"/>
      <c r="G394" s="106"/>
      <c r="H394" s="106"/>
      <c r="I394" s="100"/>
    </row>
    <row r="395" spans="1:9" ht="47.25" hidden="1" outlineLevel="2" x14ac:dyDescent="0.25">
      <c r="A395" s="109" t="s">
        <v>187</v>
      </c>
      <c r="B395" s="108" t="s">
        <v>89</v>
      </c>
      <c r="C395" s="108" t="s">
        <v>40</v>
      </c>
      <c r="D395" s="108" t="s">
        <v>638</v>
      </c>
      <c r="E395" s="108"/>
      <c r="F395" s="106">
        <f>F396</f>
        <v>0</v>
      </c>
      <c r="G395" s="106">
        <f t="shared" ref="G395:H395" si="177">G396</f>
        <v>0</v>
      </c>
      <c r="H395" s="106">
        <f t="shared" si="177"/>
        <v>0</v>
      </c>
      <c r="I395" s="100"/>
    </row>
    <row r="396" spans="1:9" ht="63" hidden="1" outlineLevel="2" x14ac:dyDescent="0.25">
      <c r="A396" s="10" t="s">
        <v>57</v>
      </c>
      <c r="B396" s="108" t="s">
        <v>89</v>
      </c>
      <c r="C396" s="108" t="s">
        <v>40</v>
      </c>
      <c r="D396" s="108" t="s">
        <v>638</v>
      </c>
      <c r="E396" s="108" t="s">
        <v>58</v>
      </c>
      <c r="F396" s="106">
        <f>F397</f>
        <v>0</v>
      </c>
      <c r="G396" s="106">
        <f t="shared" ref="G396:H396" si="178">G397</f>
        <v>0</v>
      </c>
      <c r="H396" s="106">
        <f t="shared" si="178"/>
        <v>0</v>
      </c>
      <c r="I396" s="100"/>
    </row>
    <row r="397" spans="1:9" ht="94.5" hidden="1" outlineLevel="3" x14ac:dyDescent="0.25">
      <c r="A397" s="109" t="s">
        <v>188</v>
      </c>
      <c r="B397" s="108" t="s">
        <v>89</v>
      </c>
      <c r="C397" s="108" t="s">
        <v>40</v>
      </c>
      <c r="D397" s="108" t="s">
        <v>638</v>
      </c>
      <c r="E397" s="108" t="s">
        <v>189</v>
      </c>
      <c r="F397" s="106"/>
      <c r="G397" s="106"/>
      <c r="H397" s="106"/>
      <c r="I397" s="100"/>
    </row>
    <row r="398" spans="1:9" ht="15.75" hidden="1" outlineLevel="1" collapsed="1" x14ac:dyDescent="0.25">
      <c r="A398" s="109" t="s">
        <v>90</v>
      </c>
      <c r="B398" s="108" t="s">
        <v>89</v>
      </c>
      <c r="C398" s="108" t="s">
        <v>91</v>
      </c>
      <c r="D398" s="108"/>
      <c r="E398" s="108"/>
      <c r="F398" s="106">
        <f>F399+F403+F406+F409+F412</f>
        <v>0</v>
      </c>
      <c r="G398" s="106">
        <f t="shared" ref="G398:H398" si="179">G399+G403+G406+G409</f>
        <v>0</v>
      </c>
      <c r="H398" s="106">
        <f t="shared" si="179"/>
        <v>0</v>
      </c>
      <c r="I398" s="100"/>
    </row>
    <row r="399" spans="1:9" ht="141.75" hidden="1" outlineLevel="2" x14ac:dyDescent="0.25">
      <c r="A399" s="109" t="s">
        <v>633</v>
      </c>
      <c r="B399" s="108" t="s">
        <v>89</v>
      </c>
      <c r="C399" s="108" t="s">
        <v>91</v>
      </c>
      <c r="D399" s="108" t="s">
        <v>637</v>
      </c>
      <c r="E399" s="108"/>
      <c r="F399" s="106">
        <f>F400</f>
        <v>0</v>
      </c>
      <c r="G399" s="106">
        <f t="shared" ref="G399:H399" si="180">G400</f>
        <v>0</v>
      </c>
      <c r="H399" s="106">
        <f t="shared" si="180"/>
        <v>0</v>
      </c>
      <c r="I399" s="100"/>
    </row>
    <row r="400" spans="1:9" ht="31.5" hidden="1" outlineLevel="2" x14ac:dyDescent="0.25">
      <c r="A400" s="10" t="s">
        <v>93</v>
      </c>
      <c r="B400" s="108" t="s">
        <v>89</v>
      </c>
      <c r="C400" s="108" t="s">
        <v>91</v>
      </c>
      <c r="D400" s="108" t="s">
        <v>637</v>
      </c>
      <c r="E400" s="108" t="s">
        <v>94</v>
      </c>
      <c r="F400" s="106">
        <f>F401+F402</f>
        <v>0</v>
      </c>
      <c r="G400" s="106">
        <f t="shared" ref="G400:H400" si="181">G401+G402</f>
        <v>0</v>
      </c>
      <c r="H400" s="106">
        <f t="shared" si="181"/>
        <v>0</v>
      </c>
      <c r="I400" s="100"/>
    </row>
    <row r="401" spans="1:9" ht="31.5" hidden="1" outlineLevel="3" x14ac:dyDescent="0.25">
      <c r="A401" s="109" t="s">
        <v>191</v>
      </c>
      <c r="B401" s="108" t="s">
        <v>89</v>
      </c>
      <c r="C401" s="108" t="s">
        <v>91</v>
      </c>
      <c r="D401" s="108" t="s">
        <v>637</v>
      </c>
      <c r="E401" s="108" t="s">
        <v>192</v>
      </c>
      <c r="F401" s="106"/>
      <c r="G401" s="106"/>
      <c r="H401" s="106"/>
      <c r="I401" s="100"/>
    </row>
    <row r="402" spans="1:9" ht="47.25" hidden="1" outlineLevel="3" x14ac:dyDescent="0.25">
      <c r="A402" s="109" t="s">
        <v>95</v>
      </c>
      <c r="B402" s="108" t="s">
        <v>89</v>
      </c>
      <c r="C402" s="108" t="s">
        <v>91</v>
      </c>
      <c r="D402" s="108" t="s">
        <v>637</v>
      </c>
      <c r="E402" s="108" t="s">
        <v>96</v>
      </c>
      <c r="F402" s="106"/>
      <c r="G402" s="106"/>
      <c r="H402" s="106"/>
      <c r="I402" s="100"/>
    </row>
    <row r="403" spans="1:9" ht="31.5" hidden="1" outlineLevel="2" collapsed="1" x14ac:dyDescent="0.25">
      <c r="A403" s="109" t="s">
        <v>193</v>
      </c>
      <c r="B403" s="108" t="s">
        <v>89</v>
      </c>
      <c r="C403" s="108" t="s">
        <v>91</v>
      </c>
      <c r="D403" s="108" t="s">
        <v>636</v>
      </c>
      <c r="E403" s="108"/>
      <c r="F403" s="106">
        <f>F404</f>
        <v>0</v>
      </c>
      <c r="G403" s="106">
        <f t="shared" ref="G403:H404" si="182">G404</f>
        <v>0</v>
      </c>
      <c r="H403" s="106">
        <f t="shared" si="182"/>
        <v>0</v>
      </c>
      <c r="I403" s="100"/>
    </row>
    <row r="404" spans="1:9" ht="31.5" hidden="1" outlineLevel="2" x14ac:dyDescent="0.25">
      <c r="A404" s="10" t="s">
        <v>93</v>
      </c>
      <c r="B404" s="108" t="s">
        <v>89</v>
      </c>
      <c r="C404" s="108" t="s">
        <v>91</v>
      </c>
      <c r="D404" s="108" t="s">
        <v>636</v>
      </c>
      <c r="E404" s="108" t="s">
        <v>94</v>
      </c>
      <c r="F404" s="106">
        <f>F405</f>
        <v>0</v>
      </c>
      <c r="G404" s="106">
        <f t="shared" si="182"/>
        <v>0</v>
      </c>
      <c r="H404" s="106">
        <f t="shared" si="182"/>
        <v>0</v>
      </c>
      <c r="I404" s="100"/>
    </row>
    <row r="405" spans="1:9" ht="47.25" hidden="1" outlineLevel="3" x14ac:dyDescent="0.25">
      <c r="A405" s="109" t="s">
        <v>95</v>
      </c>
      <c r="B405" s="108" t="s">
        <v>89</v>
      </c>
      <c r="C405" s="108" t="s">
        <v>91</v>
      </c>
      <c r="D405" s="108" t="s">
        <v>636</v>
      </c>
      <c r="E405" s="108" t="s">
        <v>96</v>
      </c>
      <c r="F405" s="106"/>
      <c r="G405" s="106"/>
      <c r="H405" s="106"/>
      <c r="I405" s="100"/>
    </row>
    <row r="406" spans="1:9" ht="110.25" hidden="1" outlineLevel="2" collapsed="1" x14ac:dyDescent="0.25">
      <c r="A406" s="109" t="s">
        <v>635</v>
      </c>
      <c r="B406" s="108" t="s">
        <v>89</v>
      </c>
      <c r="C406" s="108" t="s">
        <v>91</v>
      </c>
      <c r="D406" s="108" t="s">
        <v>634</v>
      </c>
      <c r="E406" s="108"/>
      <c r="F406" s="106">
        <f>F407</f>
        <v>0</v>
      </c>
      <c r="G406" s="106">
        <f t="shared" ref="G406:H407" si="183">G407</f>
        <v>0</v>
      </c>
      <c r="H406" s="106">
        <f t="shared" si="183"/>
        <v>0</v>
      </c>
      <c r="I406" s="100"/>
    </row>
    <row r="407" spans="1:9" ht="47.25" hidden="1" outlineLevel="2" x14ac:dyDescent="0.25">
      <c r="A407" s="109" t="s">
        <v>195</v>
      </c>
      <c r="B407" s="108" t="s">
        <v>89</v>
      </c>
      <c r="C407" s="108" t="s">
        <v>91</v>
      </c>
      <c r="D407" s="108" t="s">
        <v>634</v>
      </c>
      <c r="E407" s="108" t="s">
        <v>196</v>
      </c>
      <c r="F407" s="106">
        <f>F408</f>
        <v>0</v>
      </c>
      <c r="G407" s="106">
        <f t="shared" si="183"/>
        <v>0</v>
      </c>
      <c r="H407" s="106">
        <f t="shared" si="183"/>
        <v>0</v>
      </c>
      <c r="I407" s="100"/>
    </row>
    <row r="408" spans="1:9" ht="26.25" hidden="1" customHeight="1" outlineLevel="3" x14ac:dyDescent="0.25">
      <c r="A408" s="109" t="s">
        <v>197</v>
      </c>
      <c r="B408" s="108" t="s">
        <v>89</v>
      </c>
      <c r="C408" s="108" t="s">
        <v>91</v>
      </c>
      <c r="D408" s="108" t="s">
        <v>634</v>
      </c>
      <c r="E408" s="108" t="s">
        <v>198</v>
      </c>
      <c r="F408" s="106"/>
      <c r="G408" s="106"/>
      <c r="H408" s="106"/>
      <c r="I408" s="100"/>
    </row>
    <row r="409" spans="1:9" ht="94.5" hidden="1" outlineLevel="2" collapsed="1" x14ac:dyDescent="0.25">
      <c r="A409" s="109" t="s">
        <v>92</v>
      </c>
      <c r="B409" s="108" t="s">
        <v>89</v>
      </c>
      <c r="C409" s="108" t="s">
        <v>91</v>
      </c>
      <c r="D409" s="108" t="s">
        <v>692</v>
      </c>
      <c r="E409" s="108"/>
      <c r="F409" s="106">
        <f>F410</f>
        <v>0</v>
      </c>
      <c r="G409" s="106">
        <f t="shared" ref="G409:H410" si="184">G410</f>
        <v>0</v>
      </c>
      <c r="H409" s="106">
        <f t="shared" si="184"/>
        <v>0</v>
      </c>
      <c r="I409" s="100"/>
    </row>
    <row r="410" spans="1:9" ht="31.5" hidden="1" outlineLevel="2" x14ac:dyDescent="0.25">
      <c r="A410" s="10" t="s">
        <v>93</v>
      </c>
      <c r="B410" s="108" t="s">
        <v>89</v>
      </c>
      <c r="C410" s="108" t="s">
        <v>91</v>
      </c>
      <c r="D410" s="108" t="s">
        <v>692</v>
      </c>
      <c r="E410" s="108" t="s">
        <v>94</v>
      </c>
      <c r="F410" s="106">
        <f>F411</f>
        <v>0</v>
      </c>
      <c r="G410" s="106">
        <f t="shared" si="184"/>
        <v>0</v>
      </c>
      <c r="H410" s="106">
        <f t="shared" si="184"/>
        <v>0</v>
      </c>
      <c r="I410" s="100"/>
    </row>
    <row r="411" spans="1:9" ht="47.25" hidden="1" outlineLevel="3" x14ac:dyDescent="0.25">
      <c r="A411" s="109" t="s">
        <v>95</v>
      </c>
      <c r="B411" s="108" t="s">
        <v>89</v>
      </c>
      <c r="C411" s="108" t="s">
        <v>91</v>
      </c>
      <c r="D411" s="108" t="s">
        <v>692</v>
      </c>
      <c r="E411" s="108" t="s">
        <v>96</v>
      </c>
      <c r="F411" s="106"/>
      <c r="G411" s="106"/>
      <c r="H411" s="106"/>
      <c r="I411" s="100"/>
    </row>
    <row r="412" spans="1:9" ht="31.5" hidden="1" outlineLevel="3" x14ac:dyDescent="0.25">
      <c r="A412" s="109" t="s">
        <v>113</v>
      </c>
      <c r="B412" s="108" t="s">
        <v>89</v>
      </c>
      <c r="C412" s="108" t="s">
        <v>91</v>
      </c>
      <c r="D412" s="108" t="s">
        <v>628</v>
      </c>
      <c r="E412" s="108"/>
      <c r="F412" s="106">
        <f>F413</f>
        <v>0</v>
      </c>
      <c r="G412" s="106"/>
      <c r="H412" s="106"/>
      <c r="I412" s="100"/>
    </row>
    <row r="413" spans="1:9" ht="15.75" hidden="1" outlineLevel="3" x14ac:dyDescent="0.25">
      <c r="A413" s="10" t="s">
        <v>47</v>
      </c>
      <c r="B413" s="108" t="s">
        <v>89</v>
      </c>
      <c r="C413" s="108" t="s">
        <v>91</v>
      </c>
      <c r="D413" s="108" t="s">
        <v>628</v>
      </c>
      <c r="E413" s="108" t="s">
        <v>48</v>
      </c>
      <c r="F413" s="106">
        <f>F414</f>
        <v>0</v>
      </c>
      <c r="G413" s="106"/>
      <c r="H413" s="106"/>
      <c r="I413" s="100"/>
    </row>
    <row r="414" spans="1:9" ht="31.5" hidden="1" outlineLevel="3" x14ac:dyDescent="0.25">
      <c r="A414" s="109" t="s">
        <v>49</v>
      </c>
      <c r="B414" s="108" t="s">
        <v>89</v>
      </c>
      <c r="C414" s="108" t="s">
        <v>91</v>
      </c>
      <c r="D414" s="108" t="s">
        <v>628</v>
      </c>
      <c r="E414" s="108" t="s">
        <v>50</v>
      </c>
      <c r="F414" s="106"/>
      <c r="G414" s="106"/>
      <c r="H414" s="106"/>
      <c r="I414" s="100"/>
    </row>
    <row r="415" spans="1:9" ht="31.5" outlineLevel="1" collapsed="1" x14ac:dyDescent="0.25">
      <c r="A415" s="109" t="s">
        <v>199</v>
      </c>
      <c r="B415" s="108" t="s">
        <v>89</v>
      </c>
      <c r="C415" s="108" t="s">
        <v>110</v>
      </c>
      <c r="D415" s="108"/>
      <c r="E415" s="108"/>
      <c r="F415" s="106">
        <f>F416+F421+F424+F427+F430</f>
        <v>1415640</v>
      </c>
      <c r="G415" s="106">
        <f t="shared" ref="G415:H415" si="185">G416+G421+G424+G427+G430</f>
        <v>-1044360</v>
      </c>
      <c r="H415" s="106">
        <f t="shared" si="185"/>
        <v>-1044360</v>
      </c>
      <c r="I415" s="100"/>
    </row>
    <row r="416" spans="1:9" ht="141.75" outlineLevel="2" x14ac:dyDescent="0.25">
      <c r="A416" s="109" t="s">
        <v>633</v>
      </c>
      <c r="B416" s="108" t="s">
        <v>89</v>
      </c>
      <c r="C416" s="108" t="s">
        <v>110</v>
      </c>
      <c r="D416" s="108" t="s">
        <v>632</v>
      </c>
      <c r="E416" s="108"/>
      <c r="F416" s="106">
        <f>F417+F419</f>
        <v>-1044360</v>
      </c>
      <c r="G416" s="106">
        <f t="shared" ref="G416:H416" si="186">G417+G419</f>
        <v>-1044360</v>
      </c>
      <c r="H416" s="106">
        <f t="shared" si="186"/>
        <v>-1044360</v>
      </c>
      <c r="I416" s="100"/>
    </row>
    <row r="417" spans="1:9" ht="110.25" outlineLevel="2" x14ac:dyDescent="0.25">
      <c r="A417" s="10" t="s">
        <v>35</v>
      </c>
      <c r="B417" s="108" t="s">
        <v>89</v>
      </c>
      <c r="C417" s="108" t="s">
        <v>110</v>
      </c>
      <c r="D417" s="108" t="s">
        <v>632</v>
      </c>
      <c r="E417" s="108" t="s">
        <v>36</v>
      </c>
      <c r="F417" s="106">
        <f>F418</f>
        <v>-633200</v>
      </c>
      <c r="G417" s="106">
        <f t="shared" ref="G417:H417" si="187">G418</f>
        <v>-658533</v>
      </c>
      <c r="H417" s="106">
        <f t="shared" si="187"/>
        <v>-684874</v>
      </c>
      <c r="I417" s="100"/>
    </row>
    <row r="418" spans="1:9" ht="47.25" outlineLevel="3" x14ac:dyDescent="0.25">
      <c r="A418" s="109" t="s">
        <v>37</v>
      </c>
      <c r="B418" s="108" t="s">
        <v>89</v>
      </c>
      <c r="C418" s="108" t="s">
        <v>110</v>
      </c>
      <c r="D418" s="108" t="s">
        <v>632</v>
      </c>
      <c r="E418" s="108" t="s">
        <v>38</v>
      </c>
      <c r="F418" s="106">
        <v>-633200</v>
      </c>
      <c r="G418" s="106">
        <v>-658533</v>
      </c>
      <c r="H418" s="106">
        <v>-684874</v>
      </c>
      <c r="I418" s="100"/>
    </row>
    <row r="419" spans="1:9" ht="47.25" outlineLevel="3" x14ac:dyDescent="0.25">
      <c r="A419" s="10" t="s">
        <v>42</v>
      </c>
      <c r="B419" s="108" t="s">
        <v>89</v>
      </c>
      <c r="C419" s="108" t="s">
        <v>110</v>
      </c>
      <c r="D419" s="108" t="s">
        <v>632</v>
      </c>
      <c r="E419" s="108" t="s">
        <v>43</v>
      </c>
      <c r="F419" s="106">
        <f>F420</f>
        <v>-411160</v>
      </c>
      <c r="G419" s="106">
        <f t="shared" ref="G419:H419" si="188">G420</f>
        <v>-385827</v>
      </c>
      <c r="H419" s="106">
        <f t="shared" si="188"/>
        <v>-359486</v>
      </c>
      <c r="I419" s="100"/>
    </row>
    <row r="420" spans="1:9" ht="47.25" outlineLevel="3" x14ac:dyDescent="0.25">
      <c r="A420" s="109" t="s">
        <v>44</v>
      </c>
      <c r="B420" s="108" t="s">
        <v>89</v>
      </c>
      <c r="C420" s="108" t="s">
        <v>110</v>
      </c>
      <c r="D420" s="108" t="s">
        <v>632</v>
      </c>
      <c r="E420" s="108" t="s">
        <v>45</v>
      </c>
      <c r="F420" s="106">
        <v>-411160</v>
      </c>
      <c r="G420" s="106">
        <v>-385827</v>
      </c>
      <c r="H420" s="106">
        <v>-359486</v>
      </c>
      <c r="I420" s="100"/>
    </row>
    <row r="421" spans="1:9" ht="141.75" hidden="1" outlineLevel="2" x14ac:dyDescent="0.25">
      <c r="A421" s="109" t="s">
        <v>190</v>
      </c>
      <c r="B421" s="108" t="s">
        <v>89</v>
      </c>
      <c r="C421" s="108" t="s">
        <v>110</v>
      </c>
      <c r="D421" s="108" t="s">
        <v>631</v>
      </c>
      <c r="E421" s="108"/>
      <c r="F421" s="106">
        <f>F422</f>
        <v>0</v>
      </c>
      <c r="G421" s="106">
        <f t="shared" ref="G421:H421" si="189">G422</f>
        <v>0</v>
      </c>
      <c r="H421" s="106">
        <f t="shared" si="189"/>
        <v>0</v>
      </c>
      <c r="I421" s="100"/>
    </row>
    <row r="422" spans="1:9" ht="47.25" hidden="1" outlineLevel="2" x14ac:dyDescent="0.25">
      <c r="A422" s="10" t="s">
        <v>42</v>
      </c>
      <c r="B422" s="108" t="s">
        <v>89</v>
      </c>
      <c r="C422" s="108" t="s">
        <v>110</v>
      </c>
      <c r="D422" s="108" t="s">
        <v>631</v>
      </c>
      <c r="E422" s="108" t="s">
        <v>43</v>
      </c>
      <c r="F422" s="106">
        <f>F423</f>
        <v>0</v>
      </c>
      <c r="G422" s="106">
        <f t="shared" ref="G422:H422" si="190">G423</f>
        <v>0</v>
      </c>
      <c r="H422" s="106">
        <f t="shared" si="190"/>
        <v>0</v>
      </c>
      <c r="I422" s="100"/>
    </row>
    <row r="423" spans="1:9" ht="47.25" hidden="1" outlineLevel="3" x14ac:dyDescent="0.25">
      <c r="A423" s="109" t="s">
        <v>44</v>
      </c>
      <c r="B423" s="108" t="s">
        <v>89</v>
      </c>
      <c r="C423" s="108" t="s">
        <v>110</v>
      </c>
      <c r="D423" s="108" t="s">
        <v>631</v>
      </c>
      <c r="E423" s="108" t="s">
        <v>45</v>
      </c>
      <c r="F423" s="106"/>
      <c r="G423" s="106"/>
      <c r="H423" s="106"/>
      <c r="I423" s="100"/>
    </row>
    <row r="424" spans="1:9" ht="47.25" hidden="1" outlineLevel="2" collapsed="1" x14ac:dyDescent="0.25">
      <c r="A424" s="109" t="s">
        <v>200</v>
      </c>
      <c r="B424" s="108" t="s">
        <v>89</v>
      </c>
      <c r="C424" s="108" t="s">
        <v>110</v>
      </c>
      <c r="D424" s="108" t="s">
        <v>630</v>
      </c>
      <c r="E424" s="108"/>
      <c r="F424" s="106">
        <f>F425</f>
        <v>0</v>
      </c>
      <c r="G424" s="106">
        <f t="shared" ref="G424:H424" si="191">G425</f>
        <v>0</v>
      </c>
      <c r="H424" s="106">
        <f t="shared" si="191"/>
        <v>0</v>
      </c>
      <c r="I424" s="100"/>
    </row>
    <row r="425" spans="1:9" ht="47.25" hidden="1" outlineLevel="2" x14ac:dyDescent="0.25">
      <c r="A425" s="10" t="s">
        <v>42</v>
      </c>
      <c r="B425" s="108" t="s">
        <v>89</v>
      </c>
      <c r="C425" s="108" t="s">
        <v>110</v>
      </c>
      <c r="D425" s="108" t="s">
        <v>630</v>
      </c>
      <c r="E425" s="108" t="s">
        <v>43</v>
      </c>
      <c r="F425" s="106">
        <f>F426</f>
        <v>0</v>
      </c>
      <c r="G425" s="106">
        <f t="shared" ref="G425:H425" si="192">G426</f>
        <v>0</v>
      </c>
      <c r="H425" s="106">
        <f t="shared" si="192"/>
        <v>0</v>
      </c>
      <c r="I425" s="100"/>
    </row>
    <row r="426" spans="1:9" ht="47.25" hidden="1" outlineLevel="3" x14ac:dyDescent="0.25">
      <c r="A426" s="109" t="s">
        <v>44</v>
      </c>
      <c r="B426" s="108" t="s">
        <v>89</v>
      </c>
      <c r="C426" s="108" t="s">
        <v>110</v>
      </c>
      <c r="D426" s="108" t="s">
        <v>630</v>
      </c>
      <c r="E426" s="108" t="s">
        <v>45</v>
      </c>
      <c r="F426" s="106"/>
      <c r="G426" s="106"/>
      <c r="H426" s="106"/>
      <c r="I426" s="100"/>
    </row>
    <row r="427" spans="1:9" ht="31.5" hidden="1" outlineLevel="2" collapsed="1" x14ac:dyDescent="0.25">
      <c r="A427" s="109" t="s">
        <v>201</v>
      </c>
      <c r="B427" s="108" t="s">
        <v>89</v>
      </c>
      <c r="C427" s="108" t="s">
        <v>110</v>
      </c>
      <c r="D427" s="108" t="s">
        <v>629</v>
      </c>
      <c r="E427" s="108"/>
      <c r="F427" s="106">
        <f>F428</f>
        <v>0</v>
      </c>
      <c r="G427" s="106">
        <f t="shared" ref="G427:H427" si="193">G428</f>
        <v>0</v>
      </c>
      <c r="H427" s="106">
        <f t="shared" si="193"/>
        <v>0</v>
      </c>
      <c r="I427" s="100"/>
    </row>
    <row r="428" spans="1:9" ht="47.25" hidden="1" outlineLevel="2" x14ac:dyDescent="0.25">
      <c r="A428" s="10" t="s">
        <v>42</v>
      </c>
      <c r="B428" s="108" t="s">
        <v>89</v>
      </c>
      <c r="C428" s="108" t="s">
        <v>110</v>
      </c>
      <c r="D428" s="108" t="s">
        <v>629</v>
      </c>
      <c r="E428" s="108" t="s">
        <v>43</v>
      </c>
      <c r="F428" s="106">
        <f>F429</f>
        <v>0</v>
      </c>
      <c r="G428" s="106">
        <f t="shared" ref="G428:H428" si="194">G429</f>
        <v>0</v>
      </c>
      <c r="H428" s="106">
        <f t="shared" si="194"/>
        <v>0</v>
      </c>
      <c r="I428" s="100"/>
    </row>
    <row r="429" spans="1:9" ht="47.25" hidden="1" outlineLevel="3" x14ac:dyDescent="0.25">
      <c r="A429" s="109" t="s">
        <v>44</v>
      </c>
      <c r="B429" s="108" t="s">
        <v>89</v>
      </c>
      <c r="C429" s="108" t="s">
        <v>110</v>
      </c>
      <c r="D429" s="108" t="s">
        <v>629</v>
      </c>
      <c r="E429" s="108" t="s">
        <v>45</v>
      </c>
      <c r="F429" s="106"/>
      <c r="G429" s="106"/>
      <c r="H429" s="106"/>
      <c r="I429" s="100"/>
    </row>
    <row r="430" spans="1:9" ht="31.5" outlineLevel="2" collapsed="1" x14ac:dyDescent="0.25">
      <c r="A430" s="109" t="s">
        <v>113</v>
      </c>
      <c r="B430" s="108" t="s">
        <v>89</v>
      </c>
      <c r="C430" s="108" t="s">
        <v>110</v>
      </c>
      <c r="D430" s="108" t="s">
        <v>628</v>
      </c>
      <c r="E430" s="108"/>
      <c r="F430" s="106">
        <f>F431</f>
        <v>2460000</v>
      </c>
      <c r="G430" s="106">
        <f t="shared" ref="G430:H430" si="195">G431</f>
        <v>0</v>
      </c>
      <c r="H430" s="106">
        <f t="shared" si="195"/>
        <v>0</v>
      </c>
      <c r="I430" s="100"/>
    </row>
    <row r="431" spans="1:9" ht="31.5" outlineLevel="2" x14ac:dyDescent="0.25">
      <c r="A431" s="10" t="s">
        <v>93</v>
      </c>
      <c r="B431" s="108" t="s">
        <v>89</v>
      </c>
      <c r="C431" s="108" t="s">
        <v>110</v>
      </c>
      <c r="D431" s="108" t="s">
        <v>628</v>
      </c>
      <c r="E431" s="108" t="s">
        <v>94</v>
      </c>
      <c r="F431" s="106">
        <f>F432</f>
        <v>2460000</v>
      </c>
      <c r="G431" s="106">
        <f t="shared" ref="G431:H431" si="196">G432</f>
        <v>0</v>
      </c>
      <c r="H431" s="106">
        <f t="shared" si="196"/>
        <v>0</v>
      </c>
      <c r="I431" s="100"/>
    </row>
    <row r="432" spans="1:9" ht="47.25" outlineLevel="3" x14ac:dyDescent="0.25">
      <c r="A432" s="109" t="s">
        <v>95</v>
      </c>
      <c r="B432" s="108" t="s">
        <v>89</v>
      </c>
      <c r="C432" s="108" t="s">
        <v>110</v>
      </c>
      <c r="D432" s="108" t="s">
        <v>628</v>
      </c>
      <c r="E432" s="108" t="s">
        <v>96</v>
      </c>
      <c r="F432" s="106">
        <v>2460000</v>
      </c>
      <c r="G432" s="106"/>
      <c r="H432" s="106"/>
      <c r="I432" s="100"/>
    </row>
    <row r="433" spans="1:9" ht="15.75" hidden="1" x14ac:dyDescent="0.25">
      <c r="A433" s="109" t="s">
        <v>202</v>
      </c>
      <c r="B433" s="108" t="s">
        <v>112</v>
      </c>
      <c r="C433" s="108"/>
      <c r="D433" s="108"/>
      <c r="E433" s="108"/>
      <c r="F433" s="106">
        <f>F434+F441</f>
        <v>0</v>
      </c>
      <c r="G433" s="106">
        <f t="shared" ref="G433:H433" si="197">G434+G441</f>
        <v>0</v>
      </c>
      <c r="H433" s="106">
        <f t="shared" si="197"/>
        <v>0</v>
      </c>
      <c r="I433" s="100"/>
    </row>
    <row r="434" spans="1:9" ht="15.75" hidden="1" outlineLevel="1" x14ac:dyDescent="0.25">
      <c r="A434" s="109" t="s">
        <v>203</v>
      </c>
      <c r="B434" s="108" t="s">
        <v>112</v>
      </c>
      <c r="C434" s="108" t="s">
        <v>31</v>
      </c>
      <c r="D434" s="108"/>
      <c r="E434" s="108"/>
      <c r="F434" s="106">
        <f>F435+F438</f>
        <v>0</v>
      </c>
      <c r="G434" s="106">
        <f t="shared" ref="G434:H434" si="198">G435+G438</f>
        <v>0</v>
      </c>
      <c r="H434" s="106">
        <f t="shared" si="198"/>
        <v>0</v>
      </c>
      <c r="I434" s="100"/>
    </row>
    <row r="435" spans="1:9" ht="31.5" hidden="1" outlineLevel="2" x14ac:dyDescent="0.25">
      <c r="A435" s="109" t="s">
        <v>204</v>
      </c>
      <c r="B435" s="108" t="s">
        <v>112</v>
      </c>
      <c r="C435" s="108" t="s">
        <v>31</v>
      </c>
      <c r="D435" s="108" t="s">
        <v>627</v>
      </c>
      <c r="E435" s="108"/>
      <c r="F435" s="106">
        <f>F436</f>
        <v>0</v>
      </c>
      <c r="G435" s="106">
        <f t="shared" ref="G435:H435" si="199">G436</f>
        <v>0</v>
      </c>
      <c r="H435" s="106">
        <f t="shared" si="199"/>
        <v>0</v>
      </c>
      <c r="I435" s="100"/>
    </row>
    <row r="436" spans="1:9" ht="63" hidden="1" outlineLevel="2" x14ac:dyDescent="0.25">
      <c r="A436" s="10" t="s">
        <v>57</v>
      </c>
      <c r="B436" s="108" t="s">
        <v>112</v>
      </c>
      <c r="C436" s="108" t="s">
        <v>31</v>
      </c>
      <c r="D436" s="108" t="s">
        <v>627</v>
      </c>
      <c r="E436" s="108" t="s">
        <v>58</v>
      </c>
      <c r="F436" s="106">
        <f>F437</f>
        <v>0</v>
      </c>
      <c r="G436" s="106">
        <f t="shared" ref="G436:H436" si="200">G437</f>
        <v>0</v>
      </c>
      <c r="H436" s="106">
        <f t="shared" si="200"/>
        <v>0</v>
      </c>
      <c r="I436" s="100"/>
    </row>
    <row r="437" spans="1:9" ht="18" hidden="1" customHeight="1" outlineLevel="3" x14ac:dyDescent="0.25">
      <c r="A437" s="109" t="s">
        <v>205</v>
      </c>
      <c r="B437" s="108" t="s">
        <v>112</v>
      </c>
      <c r="C437" s="108" t="s">
        <v>31</v>
      </c>
      <c r="D437" s="108" t="s">
        <v>627</v>
      </c>
      <c r="E437" s="108" t="s">
        <v>206</v>
      </c>
      <c r="F437" s="106"/>
      <c r="G437" s="106"/>
      <c r="H437" s="106"/>
      <c r="I437" s="100"/>
    </row>
    <row r="438" spans="1:9" ht="63" hidden="1" outlineLevel="2" x14ac:dyDescent="0.25">
      <c r="A438" s="109" t="s">
        <v>207</v>
      </c>
      <c r="B438" s="108" t="s">
        <v>112</v>
      </c>
      <c r="C438" s="108" t="s">
        <v>31</v>
      </c>
      <c r="D438" s="108" t="s">
        <v>626</v>
      </c>
      <c r="E438" s="108"/>
      <c r="F438" s="106">
        <f>F439</f>
        <v>0</v>
      </c>
      <c r="G438" s="106">
        <f t="shared" ref="G438:H438" si="201">G439</f>
        <v>0</v>
      </c>
      <c r="H438" s="106">
        <f t="shared" si="201"/>
        <v>0</v>
      </c>
      <c r="I438" s="100"/>
    </row>
    <row r="439" spans="1:9" ht="54" hidden="1" customHeight="1" outlineLevel="2" x14ac:dyDescent="0.25">
      <c r="A439" s="109" t="s">
        <v>195</v>
      </c>
      <c r="B439" s="108" t="s">
        <v>112</v>
      </c>
      <c r="C439" s="108" t="s">
        <v>31</v>
      </c>
      <c r="D439" s="108" t="s">
        <v>626</v>
      </c>
      <c r="E439" s="108" t="s">
        <v>196</v>
      </c>
      <c r="F439" s="106">
        <f>F440</f>
        <v>0</v>
      </c>
      <c r="G439" s="106">
        <f t="shared" ref="G439:H439" si="202">G440</f>
        <v>0</v>
      </c>
      <c r="H439" s="106">
        <f t="shared" si="202"/>
        <v>0</v>
      </c>
      <c r="I439" s="100"/>
    </row>
    <row r="440" spans="1:9" ht="15.75" hidden="1" outlineLevel="3" x14ac:dyDescent="0.25">
      <c r="A440" s="109" t="s">
        <v>197</v>
      </c>
      <c r="B440" s="108" t="s">
        <v>112</v>
      </c>
      <c r="C440" s="108" t="s">
        <v>31</v>
      </c>
      <c r="D440" s="108" t="s">
        <v>626</v>
      </c>
      <c r="E440" s="108" t="s">
        <v>198</v>
      </c>
      <c r="F440" s="106"/>
      <c r="G440" s="106"/>
      <c r="H440" s="106"/>
      <c r="I440" s="100"/>
    </row>
    <row r="441" spans="1:9" ht="15.75" hidden="1" outlineLevel="1" x14ac:dyDescent="0.25">
      <c r="A441" s="109" t="s">
        <v>208</v>
      </c>
      <c r="B441" s="108" t="s">
        <v>112</v>
      </c>
      <c r="C441" s="108" t="s">
        <v>33</v>
      </c>
      <c r="D441" s="108"/>
      <c r="E441" s="108"/>
      <c r="F441" s="106">
        <f>F442</f>
        <v>0</v>
      </c>
      <c r="G441" s="106">
        <f t="shared" ref="G441:H443" si="203">G442</f>
        <v>0</v>
      </c>
      <c r="H441" s="106">
        <f t="shared" si="203"/>
        <v>0</v>
      </c>
      <c r="I441" s="100"/>
    </row>
    <row r="442" spans="1:9" ht="31.5" hidden="1" outlineLevel="2" x14ac:dyDescent="0.25">
      <c r="A442" s="109" t="s">
        <v>209</v>
      </c>
      <c r="B442" s="108" t="s">
        <v>112</v>
      </c>
      <c r="C442" s="108" t="s">
        <v>33</v>
      </c>
      <c r="D442" s="108" t="s">
        <v>625</v>
      </c>
      <c r="E442" s="108"/>
      <c r="F442" s="106">
        <f>F443</f>
        <v>0</v>
      </c>
      <c r="G442" s="106">
        <f t="shared" si="203"/>
        <v>0</v>
      </c>
      <c r="H442" s="106">
        <f t="shared" si="203"/>
        <v>0</v>
      </c>
      <c r="I442" s="100"/>
    </row>
    <row r="443" spans="1:9" ht="47.25" hidden="1" outlineLevel="2" x14ac:dyDescent="0.25">
      <c r="A443" s="10" t="s">
        <v>42</v>
      </c>
      <c r="B443" s="108" t="s">
        <v>112</v>
      </c>
      <c r="C443" s="108" t="s">
        <v>33</v>
      </c>
      <c r="D443" s="108" t="s">
        <v>625</v>
      </c>
      <c r="E443" s="108" t="s">
        <v>43</v>
      </c>
      <c r="F443" s="106">
        <f>F444</f>
        <v>0</v>
      </c>
      <c r="G443" s="106">
        <f t="shared" si="203"/>
        <v>0</v>
      </c>
      <c r="H443" s="106">
        <f t="shared" si="203"/>
        <v>0</v>
      </c>
      <c r="I443" s="100"/>
    </row>
    <row r="444" spans="1:9" ht="47.25" hidden="1" outlineLevel="3" x14ac:dyDescent="0.25">
      <c r="A444" s="109" t="s">
        <v>44</v>
      </c>
      <c r="B444" s="108" t="s">
        <v>112</v>
      </c>
      <c r="C444" s="108" t="s">
        <v>33</v>
      </c>
      <c r="D444" s="108" t="s">
        <v>625</v>
      </c>
      <c r="E444" s="108" t="s">
        <v>45</v>
      </c>
      <c r="F444" s="106"/>
      <c r="G444" s="106"/>
      <c r="H444" s="106"/>
      <c r="I444" s="100"/>
    </row>
    <row r="445" spans="1:9" ht="47.25" collapsed="1" x14ac:dyDescent="0.25">
      <c r="A445" s="109" t="s">
        <v>721</v>
      </c>
      <c r="B445" s="108" t="s">
        <v>118</v>
      </c>
      <c r="C445" s="108"/>
      <c r="D445" s="108"/>
      <c r="E445" s="108"/>
      <c r="F445" s="106">
        <f>F446+F450</f>
        <v>1488000</v>
      </c>
      <c r="G445" s="106">
        <f t="shared" ref="G445:H445" si="204">G446+G450</f>
        <v>0</v>
      </c>
      <c r="H445" s="106">
        <f t="shared" si="204"/>
        <v>0</v>
      </c>
      <c r="I445" s="100"/>
    </row>
    <row r="446" spans="1:9" ht="63" hidden="1" outlineLevel="1" x14ac:dyDescent="0.25">
      <c r="A446" s="109" t="s">
        <v>119</v>
      </c>
      <c r="B446" s="108" t="s">
        <v>118</v>
      </c>
      <c r="C446" s="108" t="s">
        <v>31</v>
      </c>
      <c r="D446" s="108"/>
      <c r="E446" s="108"/>
      <c r="F446" s="106">
        <f>F447</f>
        <v>0</v>
      </c>
      <c r="G446" s="106">
        <f t="shared" ref="G446:H448" si="205">G447</f>
        <v>0</v>
      </c>
      <c r="H446" s="106">
        <f t="shared" si="205"/>
        <v>0</v>
      </c>
      <c r="I446" s="100"/>
    </row>
    <row r="447" spans="1:9" ht="126" hidden="1" outlineLevel="2" x14ac:dyDescent="0.25">
      <c r="A447" s="109" t="s">
        <v>682</v>
      </c>
      <c r="B447" s="108" t="s">
        <v>118</v>
      </c>
      <c r="C447" s="108" t="s">
        <v>31</v>
      </c>
      <c r="D447" s="108" t="s">
        <v>681</v>
      </c>
      <c r="E447" s="108"/>
      <c r="F447" s="106">
        <f>F448</f>
        <v>0</v>
      </c>
      <c r="G447" s="106">
        <f t="shared" si="205"/>
        <v>0</v>
      </c>
      <c r="H447" s="106">
        <f t="shared" si="205"/>
        <v>0</v>
      </c>
      <c r="I447" s="100"/>
    </row>
    <row r="448" spans="1:9" ht="15.75" hidden="1" outlineLevel="2" x14ac:dyDescent="0.25">
      <c r="A448" s="10" t="s">
        <v>121</v>
      </c>
      <c r="B448" s="108" t="s">
        <v>118</v>
      </c>
      <c r="C448" s="108" t="s">
        <v>31</v>
      </c>
      <c r="D448" s="108" t="s">
        <v>681</v>
      </c>
      <c r="E448" s="108" t="s">
        <v>122</v>
      </c>
      <c r="F448" s="106">
        <f>F449</f>
        <v>0</v>
      </c>
      <c r="G448" s="106">
        <f t="shared" si="205"/>
        <v>0</v>
      </c>
      <c r="H448" s="106">
        <f t="shared" si="205"/>
        <v>0</v>
      </c>
      <c r="I448" s="100"/>
    </row>
    <row r="449" spans="1:9" ht="15.75" hidden="1" outlineLevel="3" x14ac:dyDescent="0.25">
      <c r="A449" s="109" t="s">
        <v>123</v>
      </c>
      <c r="B449" s="108" t="s">
        <v>118</v>
      </c>
      <c r="C449" s="108" t="s">
        <v>31</v>
      </c>
      <c r="D449" s="108" t="s">
        <v>681</v>
      </c>
      <c r="E449" s="108" t="s">
        <v>124</v>
      </c>
      <c r="F449" s="106"/>
      <c r="G449" s="106"/>
      <c r="H449" s="106"/>
      <c r="I449" s="100"/>
    </row>
    <row r="450" spans="1:9" ht="15.75" outlineLevel="1" collapsed="1" x14ac:dyDescent="0.25">
      <c r="A450" s="109" t="s">
        <v>125</v>
      </c>
      <c r="B450" s="108" t="s">
        <v>118</v>
      </c>
      <c r="C450" s="108" t="s">
        <v>33</v>
      </c>
      <c r="D450" s="108"/>
      <c r="E450" s="108"/>
      <c r="F450" s="106">
        <f>F451</f>
        <v>1488000</v>
      </c>
      <c r="G450" s="106">
        <f t="shared" ref="G450:H452" si="206">G451</f>
        <v>0</v>
      </c>
      <c r="H450" s="106">
        <f t="shared" si="206"/>
        <v>0</v>
      </c>
      <c r="I450" s="100"/>
    </row>
    <row r="451" spans="1:9" ht="47.25" outlineLevel="2" x14ac:dyDescent="0.25">
      <c r="A451" s="109" t="s">
        <v>126</v>
      </c>
      <c r="B451" s="108" t="s">
        <v>118</v>
      </c>
      <c r="C451" s="108" t="s">
        <v>33</v>
      </c>
      <c r="D451" s="108" t="s">
        <v>680</v>
      </c>
      <c r="E451" s="108"/>
      <c r="F451" s="106">
        <f>F452</f>
        <v>1488000</v>
      </c>
      <c r="G451" s="106">
        <f t="shared" si="206"/>
        <v>0</v>
      </c>
      <c r="H451" s="106">
        <f t="shared" si="206"/>
        <v>0</v>
      </c>
      <c r="I451" s="100"/>
    </row>
    <row r="452" spans="1:9" ht="15.75" outlineLevel="2" x14ac:dyDescent="0.25">
      <c r="A452" s="10" t="s">
        <v>121</v>
      </c>
      <c r="B452" s="104" t="s">
        <v>118</v>
      </c>
      <c r="C452" s="104" t="s">
        <v>33</v>
      </c>
      <c r="D452" s="104" t="s">
        <v>680</v>
      </c>
      <c r="E452" s="108" t="s">
        <v>122</v>
      </c>
      <c r="F452" s="106">
        <f>F453</f>
        <v>1488000</v>
      </c>
      <c r="G452" s="106">
        <f t="shared" si="206"/>
        <v>0</v>
      </c>
      <c r="H452" s="106">
        <f t="shared" si="206"/>
        <v>0</v>
      </c>
      <c r="I452" s="100"/>
    </row>
    <row r="453" spans="1:9" ht="15.75" outlineLevel="3" x14ac:dyDescent="0.25">
      <c r="A453" s="105" t="s">
        <v>123</v>
      </c>
      <c r="B453" s="104" t="s">
        <v>118</v>
      </c>
      <c r="C453" s="104" t="s">
        <v>33</v>
      </c>
      <c r="D453" s="104" t="s">
        <v>680</v>
      </c>
      <c r="E453" s="104" t="s">
        <v>124</v>
      </c>
      <c r="F453" s="102">
        <v>1488000</v>
      </c>
      <c r="G453" s="102"/>
      <c r="H453" s="102"/>
      <c r="I453" s="100"/>
    </row>
    <row r="454" spans="1:9" ht="15.75" x14ac:dyDescent="0.25">
      <c r="A454" s="177" t="s">
        <v>213</v>
      </c>
      <c r="B454" s="177"/>
      <c r="C454" s="177"/>
      <c r="D454" s="177"/>
      <c r="E454" s="177"/>
      <c r="F454" s="138">
        <f>F18+F122+F127+F164+F210+F231+F239+F339+F386+F433+F445</f>
        <v>25746065.170000002</v>
      </c>
      <c r="G454" s="138">
        <f>G18+G122+G127+G164+G210+G231+G239+G339+G386+G433+G445</f>
        <v>0</v>
      </c>
      <c r="H454" s="138">
        <f>H18+H122+H127+H164+H210+H231+H239+H339+H386+H433+H445</f>
        <v>0</v>
      </c>
      <c r="I454" s="100"/>
    </row>
    <row r="455" spans="1:9" ht="15.75" x14ac:dyDescent="0.25">
      <c r="A455" s="100"/>
      <c r="B455" s="101"/>
      <c r="C455" s="101"/>
      <c r="D455" s="101"/>
      <c r="E455" s="101"/>
      <c r="F455" s="100"/>
      <c r="G455" s="100"/>
      <c r="H455" s="100"/>
      <c r="I455" s="100"/>
    </row>
    <row r="456" spans="1:9" ht="15.75" x14ac:dyDescent="0.25">
      <c r="A456" s="179"/>
      <c r="B456" s="179"/>
      <c r="C456" s="179"/>
      <c r="D456" s="179"/>
      <c r="E456" s="179"/>
      <c r="F456" s="179"/>
      <c r="G456" s="179"/>
      <c r="H456" s="179"/>
      <c r="I456" s="100"/>
    </row>
  </sheetData>
  <mergeCells count="16">
    <mergeCell ref="A456:H456"/>
    <mergeCell ref="E12:H12"/>
    <mergeCell ref="A14:H14"/>
    <mergeCell ref="F6:H6"/>
    <mergeCell ref="F7:H7"/>
    <mergeCell ref="F8:H8"/>
    <mergeCell ref="F9:H9"/>
    <mergeCell ref="E10:H10"/>
    <mergeCell ref="E11:H11"/>
    <mergeCell ref="A15:H15"/>
    <mergeCell ref="A454:E454"/>
    <mergeCell ref="G1:H1"/>
    <mergeCell ref="G2:H2"/>
    <mergeCell ref="G3:H3"/>
    <mergeCell ref="G4:H4"/>
    <mergeCell ref="F5:H5"/>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7"/>
  <sheetViews>
    <sheetView tabSelected="1" view="pageBreakPreview" topLeftCell="A215" zoomScaleNormal="100" zoomScaleSheetLayoutView="100" workbookViewId="0">
      <selection activeCell="H364" sqref="H364"/>
    </sheetView>
  </sheetViews>
  <sheetFormatPr defaultColWidth="9.140625"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3"/>
      <c r="I1" s="186" t="s">
        <v>730</v>
      </c>
      <c r="J1" s="187"/>
    </row>
    <row r="2" spans="1:10" ht="15.75" x14ac:dyDescent="0.2">
      <c r="H2" s="13"/>
      <c r="I2" s="187" t="s">
        <v>7</v>
      </c>
      <c r="J2" s="187"/>
    </row>
    <row r="3" spans="1:10" ht="15.75" x14ac:dyDescent="0.2">
      <c r="H3" s="13"/>
      <c r="I3" s="187" t="s">
        <v>0</v>
      </c>
      <c r="J3" s="187"/>
    </row>
    <row r="4" spans="1:10" ht="15.75" x14ac:dyDescent="0.2">
      <c r="H4" s="13"/>
      <c r="I4" s="186" t="s">
        <v>765</v>
      </c>
      <c r="J4" s="187"/>
    </row>
    <row r="5" spans="1:10" ht="85.5" customHeight="1" x14ac:dyDescent="0.2">
      <c r="H5" s="188" t="s">
        <v>305</v>
      </c>
      <c r="I5" s="188"/>
      <c r="J5" s="188"/>
    </row>
    <row r="6" spans="1:10" ht="21" customHeight="1" x14ac:dyDescent="0.25">
      <c r="G6" s="2"/>
      <c r="H6" s="181" t="s">
        <v>767</v>
      </c>
      <c r="I6" s="183"/>
      <c r="J6" s="183"/>
    </row>
    <row r="7" spans="1:10" ht="15.75" x14ac:dyDescent="0.25">
      <c r="G7" s="2"/>
      <c r="H7" s="181" t="s">
        <v>7</v>
      </c>
      <c r="I7" s="183"/>
      <c r="J7" s="183"/>
    </row>
    <row r="8" spans="1:10" ht="15.75" x14ac:dyDescent="0.25">
      <c r="G8" s="2"/>
      <c r="H8" s="181" t="s">
        <v>0</v>
      </c>
      <c r="I8" s="183"/>
      <c r="J8" s="183"/>
    </row>
    <row r="9" spans="1:10" ht="15.75" x14ac:dyDescent="0.25">
      <c r="G9" s="2"/>
      <c r="H9" s="182" t="s">
        <v>1</v>
      </c>
      <c r="I9" s="183"/>
      <c r="J9" s="183"/>
    </row>
    <row r="10" spans="1:10" ht="15.75" x14ac:dyDescent="0.25">
      <c r="G10" s="182" t="s">
        <v>8</v>
      </c>
      <c r="H10" s="182"/>
      <c r="I10" s="182"/>
      <c r="J10" s="182"/>
    </row>
    <row r="11" spans="1:10" ht="15.75" x14ac:dyDescent="0.25">
      <c r="G11" s="182" t="s">
        <v>2</v>
      </c>
      <c r="H11" s="182"/>
      <c r="I11" s="182"/>
      <c r="J11" s="182"/>
    </row>
    <row r="12" spans="1:10" ht="15.75" x14ac:dyDescent="0.25">
      <c r="A12" s="3" t="s">
        <v>9</v>
      </c>
      <c r="G12" s="181" t="s">
        <v>3</v>
      </c>
      <c r="H12" s="181"/>
      <c r="I12" s="181"/>
      <c r="J12" s="181"/>
    </row>
    <row r="14" spans="1:10" ht="48.75" customHeight="1" x14ac:dyDescent="0.2">
      <c r="A14" s="184" t="s">
        <v>621</v>
      </c>
      <c r="B14" s="184"/>
      <c r="C14" s="184"/>
      <c r="D14" s="184"/>
      <c r="E14" s="184"/>
      <c r="F14" s="184"/>
      <c r="G14" s="184"/>
      <c r="H14" s="184"/>
      <c r="I14" s="184"/>
      <c r="J14" s="184"/>
    </row>
    <row r="15" spans="1:10" ht="15" customHeight="1" x14ac:dyDescent="0.2">
      <c r="A15" s="180" t="s">
        <v>10</v>
      </c>
      <c r="B15" s="180"/>
      <c r="C15" s="180"/>
      <c r="D15" s="180"/>
      <c r="E15" s="180"/>
      <c r="F15" s="180"/>
      <c r="G15" s="180"/>
      <c r="H15" s="180"/>
      <c r="I15" s="180"/>
      <c r="J15" s="180"/>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H19+H175</f>
        <v>12254397.17</v>
      </c>
      <c r="I18" s="8">
        <f>I19+I175</f>
        <v>0</v>
      </c>
      <c r="J18" s="8">
        <f>J19+J175</f>
        <v>0</v>
      </c>
    </row>
    <row r="19" spans="1:10" ht="32.25" customHeight="1" x14ac:dyDescent="0.2">
      <c r="A19" s="5" t="s">
        <v>127</v>
      </c>
      <c r="B19" s="6" t="s">
        <v>33</v>
      </c>
      <c r="C19" s="6" t="s">
        <v>219</v>
      </c>
      <c r="D19" s="6" t="s">
        <v>220</v>
      </c>
      <c r="E19" s="6" t="s">
        <v>128</v>
      </c>
      <c r="F19" s="7" t="s">
        <v>9</v>
      </c>
      <c r="G19" s="7" t="s">
        <v>9</v>
      </c>
      <c r="H19" s="8">
        <f>H20+H25+H30+H33+H36+H39+H42+H47+H50+H54+H62+H65+H68+H71+H76+H81+H84+H87+H90+H95+H104+H107+H110+H113+H121+H124+H133+H136+H139+H142+H145+H154+H157+H160+H166+H169+H172+H98+H151+H130+H116+H59+H163+H101+H127</f>
        <v>12254397.17</v>
      </c>
      <c r="I19" s="8">
        <f>I20+I25+I30+I33+I36+I39+I42+I47+I50+I54+I62+I65+I68+I71+I76+I81+I84+I87+I90+I95+I104+I107+I110+I113+I121+I124+I133+I136+I139+I142+I145+I154+I157+I160+I166+I169+I172+I148</f>
        <v>0</v>
      </c>
      <c r="J19" s="8">
        <f>J20+J25+J30+J33+J36+J39+J42+J47+J50+J54+J62+J65+J68+J71+J76+J81+J84+J87+J90+J95+J104+J107+J110+J113+J121+J124+J133+J136+J139+J142+J145+J154+J157+J160+J166+J169+J172</f>
        <v>0</v>
      </c>
    </row>
    <row r="20" spans="1:10" ht="270" customHeight="1" x14ac:dyDescent="0.2">
      <c r="A20" s="10" t="s">
        <v>130</v>
      </c>
      <c r="B20" s="4" t="s">
        <v>33</v>
      </c>
      <c r="C20" s="4" t="s">
        <v>219</v>
      </c>
      <c r="D20" s="4" t="s">
        <v>220</v>
      </c>
      <c r="E20" s="4" t="s">
        <v>128</v>
      </c>
      <c r="F20" s="4" t="s">
        <v>221</v>
      </c>
      <c r="G20" s="11" t="s">
        <v>9</v>
      </c>
      <c r="H20" s="9">
        <f>H21+H23</f>
        <v>0</v>
      </c>
      <c r="I20" s="9">
        <f t="shared" ref="I20:J20" si="0">I21+I23</f>
        <v>0</v>
      </c>
      <c r="J20" s="9">
        <f t="shared" si="0"/>
        <v>0</v>
      </c>
    </row>
    <row r="21" spans="1:10" ht="120" customHeight="1" x14ac:dyDescent="0.2">
      <c r="A21" s="10" t="s">
        <v>35</v>
      </c>
      <c r="B21" s="4" t="s">
        <v>33</v>
      </c>
      <c r="C21" s="4" t="s">
        <v>219</v>
      </c>
      <c r="D21" s="4" t="s">
        <v>220</v>
      </c>
      <c r="E21" s="4" t="s">
        <v>128</v>
      </c>
      <c r="F21" s="4" t="s">
        <v>221</v>
      </c>
      <c r="G21" s="4" t="s">
        <v>36</v>
      </c>
      <c r="H21" s="9">
        <f>H22</f>
        <v>18181</v>
      </c>
      <c r="I21" s="9">
        <f t="shared" ref="I21:J21" si="1">I22</f>
        <v>0</v>
      </c>
      <c r="J21" s="9">
        <f t="shared" si="1"/>
        <v>0</v>
      </c>
    </row>
    <row r="22" spans="1:10" ht="48.95" customHeight="1" x14ac:dyDescent="0.2">
      <c r="A22" s="10" t="s">
        <v>37</v>
      </c>
      <c r="B22" s="4" t="s">
        <v>33</v>
      </c>
      <c r="C22" s="4" t="s">
        <v>219</v>
      </c>
      <c r="D22" s="4" t="s">
        <v>220</v>
      </c>
      <c r="E22" s="4" t="s">
        <v>128</v>
      </c>
      <c r="F22" s="4" t="s">
        <v>221</v>
      </c>
      <c r="G22" s="4" t="s">
        <v>38</v>
      </c>
      <c r="H22" s="9">
        <v>18181</v>
      </c>
      <c r="I22" s="9"/>
      <c r="J22" s="9"/>
    </row>
    <row r="23" spans="1:10" ht="48.95" customHeight="1" x14ac:dyDescent="0.2">
      <c r="A23" s="10" t="s">
        <v>42</v>
      </c>
      <c r="B23" s="4" t="s">
        <v>33</v>
      </c>
      <c r="C23" s="4" t="s">
        <v>219</v>
      </c>
      <c r="D23" s="4" t="s">
        <v>220</v>
      </c>
      <c r="E23" s="4" t="s">
        <v>128</v>
      </c>
      <c r="F23" s="4" t="s">
        <v>221</v>
      </c>
      <c r="G23" s="4" t="s">
        <v>43</v>
      </c>
      <c r="H23" s="9">
        <f>H24</f>
        <v>-18181</v>
      </c>
      <c r="I23" s="9">
        <f t="shared" ref="I23:J23" si="2">I24</f>
        <v>0</v>
      </c>
      <c r="J23" s="9">
        <f t="shared" si="2"/>
        <v>0</v>
      </c>
    </row>
    <row r="24" spans="1:10" ht="64.5" customHeight="1" x14ac:dyDescent="0.2">
      <c r="A24" s="10" t="s">
        <v>44</v>
      </c>
      <c r="B24" s="4" t="s">
        <v>33</v>
      </c>
      <c r="C24" s="4" t="s">
        <v>219</v>
      </c>
      <c r="D24" s="4" t="s">
        <v>220</v>
      </c>
      <c r="E24" s="4" t="s">
        <v>128</v>
      </c>
      <c r="F24" s="4" t="s">
        <v>221</v>
      </c>
      <c r="G24" s="4" t="s">
        <v>45</v>
      </c>
      <c r="H24" s="9">
        <v>-18181</v>
      </c>
      <c r="I24" s="9"/>
      <c r="J24" s="9"/>
    </row>
    <row r="25" spans="1:10" ht="265.5" customHeight="1" x14ac:dyDescent="0.2">
      <c r="A25" s="10" t="s">
        <v>131</v>
      </c>
      <c r="B25" s="4" t="s">
        <v>33</v>
      </c>
      <c r="C25" s="4" t="s">
        <v>219</v>
      </c>
      <c r="D25" s="4" t="s">
        <v>220</v>
      </c>
      <c r="E25" s="4" t="s">
        <v>128</v>
      </c>
      <c r="F25" s="4" t="s">
        <v>222</v>
      </c>
      <c r="G25" s="11" t="s">
        <v>9</v>
      </c>
      <c r="H25" s="9">
        <f>H26+H28</f>
        <v>0</v>
      </c>
      <c r="I25" s="9">
        <f t="shared" ref="I25:J25" si="3">I26+I28</f>
        <v>0</v>
      </c>
      <c r="J25" s="9">
        <f t="shared" si="3"/>
        <v>0</v>
      </c>
    </row>
    <row r="26" spans="1:10" ht="127.9" customHeight="1" x14ac:dyDescent="0.2">
      <c r="A26" s="10" t="s">
        <v>35</v>
      </c>
      <c r="B26" s="4" t="s">
        <v>33</v>
      </c>
      <c r="C26" s="4" t="s">
        <v>219</v>
      </c>
      <c r="D26" s="4" t="s">
        <v>220</v>
      </c>
      <c r="E26" s="4" t="s">
        <v>128</v>
      </c>
      <c r="F26" s="4" t="s">
        <v>222</v>
      </c>
      <c r="G26" s="4" t="s">
        <v>36</v>
      </c>
      <c r="H26" s="9">
        <f>H27</f>
        <v>18840</v>
      </c>
      <c r="I26" s="9">
        <f t="shared" ref="I26:J26" si="4">I27</f>
        <v>0</v>
      </c>
      <c r="J26" s="9">
        <f t="shared" si="4"/>
        <v>0</v>
      </c>
    </row>
    <row r="27" spans="1:10" ht="48.95" customHeight="1" x14ac:dyDescent="0.2">
      <c r="A27" s="10" t="s">
        <v>37</v>
      </c>
      <c r="B27" s="4" t="s">
        <v>33</v>
      </c>
      <c r="C27" s="4" t="s">
        <v>219</v>
      </c>
      <c r="D27" s="4" t="s">
        <v>220</v>
      </c>
      <c r="E27" s="4" t="s">
        <v>128</v>
      </c>
      <c r="F27" s="4" t="s">
        <v>222</v>
      </c>
      <c r="G27" s="4" t="s">
        <v>38</v>
      </c>
      <c r="H27" s="9">
        <v>18840</v>
      </c>
      <c r="I27" s="9"/>
      <c r="J27" s="9"/>
    </row>
    <row r="28" spans="1:10" ht="48.95" customHeight="1" x14ac:dyDescent="0.2">
      <c r="A28" s="10" t="s">
        <v>42</v>
      </c>
      <c r="B28" s="4" t="s">
        <v>33</v>
      </c>
      <c r="C28" s="4" t="s">
        <v>219</v>
      </c>
      <c r="D28" s="4" t="s">
        <v>220</v>
      </c>
      <c r="E28" s="4" t="s">
        <v>128</v>
      </c>
      <c r="F28" s="4" t="s">
        <v>222</v>
      </c>
      <c r="G28" s="4" t="s">
        <v>43</v>
      </c>
      <c r="H28" s="9">
        <f>H29</f>
        <v>-18840</v>
      </c>
      <c r="I28" s="9">
        <f t="shared" ref="I28:J28" si="5">I29</f>
        <v>0</v>
      </c>
      <c r="J28" s="9">
        <f t="shared" si="5"/>
        <v>0</v>
      </c>
    </row>
    <row r="29" spans="1:10" ht="64.5" customHeight="1" x14ac:dyDescent="0.2">
      <c r="A29" s="10" t="s">
        <v>44</v>
      </c>
      <c r="B29" s="4" t="s">
        <v>33</v>
      </c>
      <c r="C29" s="4" t="s">
        <v>219</v>
      </c>
      <c r="D29" s="4" t="s">
        <v>220</v>
      </c>
      <c r="E29" s="4" t="s">
        <v>128</v>
      </c>
      <c r="F29" s="4" t="s">
        <v>222</v>
      </c>
      <c r="G29" s="4" t="s">
        <v>45</v>
      </c>
      <c r="H29" s="9">
        <v>-18840</v>
      </c>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6">I31</f>
        <v>0</v>
      </c>
      <c r="J30" s="9">
        <f t="shared" si="6"/>
        <v>0</v>
      </c>
    </row>
    <row r="31" spans="1:10" ht="22.5" hidden="1" customHeight="1" x14ac:dyDescent="0.2">
      <c r="A31" s="10" t="s">
        <v>121</v>
      </c>
      <c r="B31" s="4" t="s">
        <v>33</v>
      </c>
      <c r="C31" s="4" t="s">
        <v>219</v>
      </c>
      <c r="D31" s="4" t="s">
        <v>220</v>
      </c>
      <c r="E31" s="4" t="s">
        <v>128</v>
      </c>
      <c r="F31" s="4" t="s">
        <v>223</v>
      </c>
      <c r="G31" s="4" t="s">
        <v>122</v>
      </c>
      <c r="H31" s="9">
        <f>H32</f>
        <v>0</v>
      </c>
      <c r="I31" s="9">
        <f t="shared" ref="I31:J31" si="7">I32</f>
        <v>0</v>
      </c>
      <c r="J31" s="9">
        <f t="shared" si="7"/>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8">I34</f>
        <v>0</v>
      </c>
      <c r="J33" s="9">
        <f t="shared" si="8"/>
        <v>0</v>
      </c>
    </row>
    <row r="34" spans="1:10" ht="48.95" hidden="1" customHeight="1" x14ac:dyDescent="0.2">
      <c r="A34" s="10" t="s">
        <v>42</v>
      </c>
      <c r="B34" s="4" t="s">
        <v>33</v>
      </c>
      <c r="C34" s="4" t="s">
        <v>219</v>
      </c>
      <c r="D34" s="4" t="s">
        <v>220</v>
      </c>
      <c r="E34" s="4" t="s">
        <v>128</v>
      </c>
      <c r="F34" s="4" t="s">
        <v>224</v>
      </c>
      <c r="G34" s="4" t="s">
        <v>43</v>
      </c>
      <c r="H34" s="9">
        <f>H35</f>
        <v>0</v>
      </c>
      <c r="I34" s="9">
        <f t="shared" ref="I34:J34" si="9">I35</f>
        <v>0</v>
      </c>
      <c r="J34" s="9">
        <f t="shared" si="9"/>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0">I37</f>
        <v>0</v>
      </c>
      <c r="J36" s="9">
        <f t="shared" si="10"/>
        <v>0</v>
      </c>
    </row>
    <row r="37" spans="1:10" ht="64.5" hidden="1" customHeight="1" x14ac:dyDescent="0.2">
      <c r="A37" s="10" t="s">
        <v>57</v>
      </c>
      <c r="B37" s="4" t="s">
        <v>33</v>
      </c>
      <c r="C37" s="4" t="s">
        <v>219</v>
      </c>
      <c r="D37" s="4" t="s">
        <v>220</v>
      </c>
      <c r="E37" s="4" t="s">
        <v>128</v>
      </c>
      <c r="F37" s="4" t="s">
        <v>225</v>
      </c>
      <c r="G37" s="4" t="s">
        <v>58</v>
      </c>
      <c r="H37" s="9">
        <f>H38</f>
        <v>0</v>
      </c>
      <c r="I37" s="9">
        <f t="shared" si="10"/>
        <v>0</v>
      </c>
      <c r="J37" s="9">
        <f t="shared" si="10"/>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1">I40</f>
        <v>0</v>
      </c>
      <c r="J39" s="9">
        <f t="shared" si="11"/>
        <v>0</v>
      </c>
    </row>
    <row r="40" spans="1:10" ht="32.25" hidden="1" customHeight="1" x14ac:dyDescent="0.2">
      <c r="A40" s="10" t="s">
        <v>93</v>
      </c>
      <c r="B40" s="4" t="s">
        <v>33</v>
      </c>
      <c r="C40" s="4" t="s">
        <v>219</v>
      </c>
      <c r="D40" s="4" t="s">
        <v>220</v>
      </c>
      <c r="E40" s="4" t="s">
        <v>128</v>
      </c>
      <c r="F40" s="4" t="s">
        <v>226</v>
      </c>
      <c r="G40" s="4" t="s">
        <v>94</v>
      </c>
      <c r="H40" s="9">
        <f>H41</f>
        <v>0</v>
      </c>
      <c r="I40" s="9">
        <f t="shared" ref="I40:J40" si="12">I41</f>
        <v>0</v>
      </c>
      <c r="J40" s="9">
        <f t="shared" si="12"/>
        <v>0</v>
      </c>
    </row>
    <row r="41" spans="1:10" ht="48.95" hidden="1" customHeight="1" x14ac:dyDescent="0.2">
      <c r="A41" s="10" t="s">
        <v>95</v>
      </c>
      <c r="B41" s="4" t="s">
        <v>33</v>
      </c>
      <c r="C41" s="4" t="s">
        <v>219</v>
      </c>
      <c r="D41" s="4" t="s">
        <v>220</v>
      </c>
      <c r="E41" s="4" t="s">
        <v>128</v>
      </c>
      <c r="F41" s="4" t="s">
        <v>226</v>
      </c>
      <c r="G41" s="4" t="s">
        <v>96</v>
      </c>
      <c r="H41" s="9"/>
      <c r="I41" s="9"/>
      <c r="J41" s="9"/>
    </row>
    <row r="42" spans="1:10" ht="144.6" customHeight="1" x14ac:dyDescent="0.2">
      <c r="A42" s="10" t="s">
        <v>190</v>
      </c>
      <c r="B42" s="4" t="s">
        <v>33</v>
      </c>
      <c r="C42" s="4" t="s">
        <v>219</v>
      </c>
      <c r="D42" s="4" t="s">
        <v>220</v>
      </c>
      <c r="E42" s="4" t="s">
        <v>128</v>
      </c>
      <c r="F42" s="4" t="s">
        <v>227</v>
      </c>
      <c r="G42" s="11" t="s">
        <v>9</v>
      </c>
      <c r="H42" s="9">
        <f>H43+H45</f>
        <v>0</v>
      </c>
      <c r="I42" s="9">
        <f t="shared" ref="I42:J42" si="13">I43+I45</f>
        <v>0</v>
      </c>
      <c r="J42" s="9">
        <f t="shared" si="13"/>
        <v>0</v>
      </c>
    </row>
    <row r="43" spans="1:10" ht="127.9" customHeight="1" x14ac:dyDescent="0.2">
      <c r="A43" s="10" t="s">
        <v>35</v>
      </c>
      <c r="B43" s="4" t="s">
        <v>33</v>
      </c>
      <c r="C43" s="4" t="s">
        <v>219</v>
      </c>
      <c r="D43" s="4" t="s">
        <v>220</v>
      </c>
      <c r="E43" s="4" t="s">
        <v>128</v>
      </c>
      <c r="F43" s="4" t="s">
        <v>227</v>
      </c>
      <c r="G43" s="4" t="s">
        <v>36</v>
      </c>
      <c r="H43" s="9">
        <f>H44</f>
        <v>70695</v>
      </c>
      <c r="I43" s="9">
        <f t="shared" ref="I43:J43" si="14">I44</f>
        <v>0</v>
      </c>
      <c r="J43" s="9">
        <f t="shared" si="14"/>
        <v>0</v>
      </c>
    </row>
    <row r="44" spans="1:10" ht="48.95" customHeight="1" x14ac:dyDescent="0.2">
      <c r="A44" s="10" t="s">
        <v>37</v>
      </c>
      <c r="B44" s="4" t="s">
        <v>33</v>
      </c>
      <c r="C44" s="4" t="s">
        <v>219</v>
      </c>
      <c r="D44" s="4" t="s">
        <v>220</v>
      </c>
      <c r="E44" s="4" t="s">
        <v>128</v>
      </c>
      <c r="F44" s="4" t="s">
        <v>227</v>
      </c>
      <c r="G44" s="4" t="s">
        <v>38</v>
      </c>
      <c r="H44" s="9">
        <v>70695</v>
      </c>
      <c r="I44" s="9"/>
      <c r="J44" s="9"/>
    </row>
    <row r="45" spans="1:10" ht="48.95" customHeight="1" x14ac:dyDescent="0.2">
      <c r="A45" s="10" t="s">
        <v>42</v>
      </c>
      <c r="B45" s="4" t="s">
        <v>33</v>
      </c>
      <c r="C45" s="4" t="s">
        <v>219</v>
      </c>
      <c r="D45" s="4" t="s">
        <v>220</v>
      </c>
      <c r="E45" s="4" t="s">
        <v>128</v>
      </c>
      <c r="F45" s="4" t="s">
        <v>227</v>
      </c>
      <c r="G45" s="4" t="s">
        <v>43</v>
      </c>
      <c r="H45" s="9">
        <f>H46</f>
        <v>-70695</v>
      </c>
      <c r="I45" s="9">
        <f t="shared" ref="I45:J45" si="15">I46</f>
        <v>0</v>
      </c>
      <c r="J45" s="9">
        <f t="shared" si="15"/>
        <v>0</v>
      </c>
    </row>
    <row r="46" spans="1:10" ht="64.5" customHeight="1" x14ac:dyDescent="0.2">
      <c r="A46" s="10" t="s">
        <v>44</v>
      </c>
      <c r="B46" s="4" t="s">
        <v>33</v>
      </c>
      <c r="C46" s="4" t="s">
        <v>219</v>
      </c>
      <c r="D46" s="4" t="s">
        <v>220</v>
      </c>
      <c r="E46" s="4" t="s">
        <v>128</v>
      </c>
      <c r="F46" s="4" t="s">
        <v>227</v>
      </c>
      <c r="G46" s="4" t="s">
        <v>45</v>
      </c>
      <c r="H46" s="9">
        <v>-70695</v>
      </c>
      <c r="I46" s="9"/>
      <c r="J46" s="9"/>
    </row>
    <row r="47" spans="1:10" ht="144.6" hidden="1" customHeight="1" x14ac:dyDescent="0.2">
      <c r="A47" s="10" t="s">
        <v>190</v>
      </c>
      <c r="B47" s="4" t="s">
        <v>33</v>
      </c>
      <c r="C47" s="4" t="s">
        <v>219</v>
      </c>
      <c r="D47" s="4" t="s">
        <v>220</v>
      </c>
      <c r="E47" s="4" t="s">
        <v>128</v>
      </c>
      <c r="F47" s="4" t="s">
        <v>228</v>
      </c>
      <c r="G47" s="11" t="s">
        <v>9</v>
      </c>
      <c r="H47" s="9">
        <f>H48</f>
        <v>0</v>
      </c>
      <c r="I47" s="9">
        <f t="shared" ref="I47:J47" si="16">I48</f>
        <v>0</v>
      </c>
      <c r="J47" s="9">
        <f t="shared" si="16"/>
        <v>0</v>
      </c>
    </row>
    <row r="48" spans="1:10" ht="48.95" hidden="1" customHeight="1" x14ac:dyDescent="0.2">
      <c r="A48" s="10" t="s">
        <v>42</v>
      </c>
      <c r="B48" s="4" t="s">
        <v>33</v>
      </c>
      <c r="C48" s="4" t="s">
        <v>219</v>
      </c>
      <c r="D48" s="4" t="s">
        <v>220</v>
      </c>
      <c r="E48" s="4" t="s">
        <v>128</v>
      </c>
      <c r="F48" s="4" t="s">
        <v>228</v>
      </c>
      <c r="G48" s="4" t="s">
        <v>43</v>
      </c>
      <c r="H48" s="9">
        <f>H49</f>
        <v>0</v>
      </c>
      <c r="I48" s="9">
        <f t="shared" ref="I48:J48" si="17">I49</f>
        <v>0</v>
      </c>
      <c r="J48" s="9">
        <f t="shared" si="17"/>
        <v>0</v>
      </c>
    </row>
    <row r="49" spans="1:10" ht="64.5" hidden="1" customHeight="1" x14ac:dyDescent="0.2">
      <c r="A49" s="10" t="s">
        <v>44</v>
      </c>
      <c r="B49" s="4" t="s">
        <v>33</v>
      </c>
      <c r="C49" s="4" t="s">
        <v>219</v>
      </c>
      <c r="D49" s="4" t="s">
        <v>220</v>
      </c>
      <c r="E49" s="4" t="s">
        <v>128</v>
      </c>
      <c r="F49" s="4" t="s">
        <v>228</v>
      </c>
      <c r="G49" s="4" t="s">
        <v>45</v>
      </c>
      <c r="H49" s="9"/>
      <c r="I49" s="9"/>
      <c r="J49" s="9"/>
    </row>
    <row r="50" spans="1:10" ht="144.6" hidden="1" customHeight="1" x14ac:dyDescent="0.2">
      <c r="A50" s="10" t="s">
        <v>190</v>
      </c>
      <c r="B50" s="4" t="s">
        <v>33</v>
      </c>
      <c r="C50" s="4" t="s">
        <v>219</v>
      </c>
      <c r="D50" s="4" t="s">
        <v>220</v>
      </c>
      <c r="E50" s="4" t="s">
        <v>128</v>
      </c>
      <c r="F50" s="4" t="s">
        <v>229</v>
      </c>
      <c r="G50" s="11" t="s">
        <v>9</v>
      </c>
      <c r="H50" s="9">
        <f>H51</f>
        <v>0</v>
      </c>
      <c r="I50" s="9">
        <f t="shared" ref="I50:J50" si="18">I51</f>
        <v>0</v>
      </c>
      <c r="J50" s="9">
        <f t="shared" si="18"/>
        <v>0</v>
      </c>
    </row>
    <row r="51" spans="1:10" ht="32.25" hidden="1" customHeight="1" x14ac:dyDescent="0.2">
      <c r="A51" s="10" t="s">
        <v>93</v>
      </c>
      <c r="B51" s="4" t="s">
        <v>33</v>
      </c>
      <c r="C51" s="4" t="s">
        <v>219</v>
      </c>
      <c r="D51" s="4" t="s">
        <v>220</v>
      </c>
      <c r="E51" s="4" t="s">
        <v>128</v>
      </c>
      <c r="F51" s="4" t="s">
        <v>229</v>
      </c>
      <c r="G51" s="4" t="s">
        <v>94</v>
      </c>
      <c r="H51" s="9">
        <f>H52+H53</f>
        <v>0</v>
      </c>
      <c r="I51" s="9">
        <f t="shared" ref="I51:J51" si="19">I52+I53</f>
        <v>0</v>
      </c>
      <c r="J51" s="9">
        <f t="shared" si="19"/>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0">I55+I57</f>
        <v>0</v>
      </c>
      <c r="J54" s="9">
        <f t="shared" si="20"/>
        <v>0</v>
      </c>
    </row>
    <row r="55" spans="1:10" ht="127.9" hidden="1" customHeight="1" x14ac:dyDescent="0.2">
      <c r="A55" s="10" t="s">
        <v>35</v>
      </c>
      <c r="B55" s="4" t="s">
        <v>33</v>
      </c>
      <c r="C55" s="4" t="s">
        <v>219</v>
      </c>
      <c r="D55" s="4" t="s">
        <v>220</v>
      </c>
      <c r="E55" s="4" t="s">
        <v>128</v>
      </c>
      <c r="F55" s="4" t="s">
        <v>230</v>
      </c>
      <c r="G55" s="4" t="s">
        <v>36</v>
      </c>
      <c r="H55" s="9">
        <f>H56</f>
        <v>0</v>
      </c>
      <c r="I55" s="9">
        <f t="shared" ref="I55:J55" si="21">I56</f>
        <v>0</v>
      </c>
      <c r="J55" s="9">
        <f t="shared" si="21"/>
        <v>0</v>
      </c>
    </row>
    <row r="56" spans="1:10" ht="48.95" hidden="1" customHeight="1" x14ac:dyDescent="0.2">
      <c r="A56" s="10" t="s">
        <v>37</v>
      </c>
      <c r="B56" s="4" t="s">
        <v>33</v>
      </c>
      <c r="C56" s="4" t="s">
        <v>219</v>
      </c>
      <c r="D56" s="4" t="s">
        <v>220</v>
      </c>
      <c r="E56" s="4" t="s">
        <v>128</v>
      </c>
      <c r="F56" s="4" t="s">
        <v>230</v>
      </c>
      <c r="G56" s="4" t="s">
        <v>38</v>
      </c>
      <c r="H56" s="9">
        <f>-155105+155105</f>
        <v>0</v>
      </c>
      <c r="I56" s="9">
        <f>-161326+161326</f>
        <v>0</v>
      </c>
      <c r="J56" s="9">
        <f>-167778+167778</f>
        <v>0</v>
      </c>
    </row>
    <row r="57" spans="1:10" ht="48.95" hidden="1" customHeight="1" x14ac:dyDescent="0.2">
      <c r="A57" s="10" t="s">
        <v>42</v>
      </c>
      <c r="B57" s="4" t="s">
        <v>33</v>
      </c>
      <c r="C57" s="4" t="s">
        <v>219</v>
      </c>
      <c r="D57" s="4" t="s">
        <v>220</v>
      </c>
      <c r="E57" s="4" t="s">
        <v>128</v>
      </c>
      <c r="F57" s="4" t="s">
        <v>230</v>
      </c>
      <c r="G57" s="4" t="s">
        <v>43</v>
      </c>
      <c r="H57" s="9">
        <f>H58</f>
        <v>0</v>
      </c>
      <c r="I57" s="9">
        <f t="shared" ref="I57:J57" si="22">I58</f>
        <v>0</v>
      </c>
      <c r="J57" s="9">
        <f t="shared" si="22"/>
        <v>0</v>
      </c>
    </row>
    <row r="58" spans="1:10" ht="64.5" hidden="1" customHeight="1" x14ac:dyDescent="0.2">
      <c r="A58" s="10" t="s">
        <v>44</v>
      </c>
      <c r="B58" s="4" t="s">
        <v>33</v>
      </c>
      <c r="C58" s="4" t="s">
        <v>219</v>
      </c>
      <c r="D58" s="4" t="s">
        <v>220</v>
      </c>
      <c r="E58" s="4" t="s">
        <v>128</v>
      </c>
      <c r="F58" s="4" t="s">
        <v>230</v>
      </c>
      <c r="G58" s="4" t="s">
        <v>45</v>
      </c>
      <c r="H58" s="9">
        <f>-105985+105985</f>
        <v>0</v>
      </c>
      <c r="I58" s="9">
        <f>-99764+99764</f>
        <v>0</v>
      </c>
      <c r="J58" s="9">
        <f>-93312+93312</f>
        <v>0</v>
      </c>
    </row>
    <row r="59" spans="1:10" ht="64.5" hidden="1" customHeight="1" x14ac:dyDescent="0.2">
      <c r="A59" s="109" t="s">
        <v>741</v>
      </c>
      <c r="B59" s="4" t="s">
        <v>33</v>
      </c>
      <c r="C59" s="4" t="s">
        <v>219</v>
      </c>
      <c r="D59" s="4" t="s">
        <v>220</v>
      </c>
      <c r="E59" s="4" t="s">
        <v>128</v>
      </c>
      <c r="F59" s="4">
        <v>18540</v>
      </c>
      <c r="G59" s="4"/>
      <c r="H59" s="9">
        <f>H60</f>
        <v>0</v>
      </c>
      <c r="I59" s="9"/>
      <c r="J59" s="9"/>
    </row>
    <row r="60" spans="1:10" ht="64.5" hidden="1" customHeight="1" x14ac:dyDescent="0.2">
      <c r="A60" s="10" t="s">
        <v>42</v>
      </c>
      <c r="B60" s="4" t="s">
        <v>33</v>
      </c>
      <c r="C60" s="4" t="s">
        <v>219</v>
      </c>
      <c r="D60" s="4" t="s">
        <v>220</v>
      </c>
      <c r="E60" s="4" t="s">
        <v>128</v>
      </c>
      <c r="F60" s="4">
        <v>18540</v>
      </c>
      <c r="G60" s="4">
        <v>200</v>
      </c>
      <c r="H60" s="9">
        <f>H61</f>
        <v>0</v>
      </c>
      <c r="I60" s="9"/>
      <c r="J60" s="9"/>
    </row>
    <row r="61" spans="1:10" ht="64.5" hidden="1" customHeight="1" x14ac:dyDescent="0.2">
      <c r="A61" s="109" t="s">
        <v>44</v>
      </c>
      <c r="B61" s="4" t="s">
        <v>33</v>
      </c>
      <c r="C61" s="4" t="s">
        <v>219</v>
      </c>
      <c r="D61" s="4" t="s">
        <v>220</v>
      </c>
      <c r="E61" s="4" t="s">
        <v>128</v>
      </c>
      <c r="F61" s="4">
        <v>18540</v>
      </c>
      <c r="G61" s="4">
        <v>240</v>
      </c>
      <c r="H61" s="9"/>
      <c r="I61" s="9"/>
      <c r="J61" s="9"/>
    </row>
    <row r="62" spans="1:10" ht="80.099999999999994" hidden="1" customHeight="1" x14ac:dyDescent="0.2">
      <c r="A62" s="10" t="s">
        <v>143</v>
      </c>
      <c r="B62" s="4" t="s">
        <v>33</v>
      </c>
      <c r="C62" s="4" t="s">
        <v>219</v>
      </c>
      <c r="D62" s="4" t="s">
        <v>220</v>
      </c>
      <c r="E62" s="4" t="s">
        <v>128</v>
      </c>
      <c r="F62" s="4" t="s">
        <v>231</v>
      </c>
      <c r="G62" s="11" t="s">
        <v>9</v>
      </c>
      <c r="H62" s="9">
        <f>H63</f>
        <v>0</v>
      </c>
      <c r="I62" s="9">
        <f t="shared" ref="I62:J62" si="23">I63</f>
        <v>0</v>
      </c>
      <c r="J62" s="9">
        <f t="shared" si="23"/>
        <v>0</v>
      </c>
    </row>
    <row r="63" spans="1:10" ht="22.5" hidden="1" customHeight="1" x14ac:dyDescent="0.2">
      <c r="A63" s="10" t="s">
        <v>121</v>
      </c>
      <c r="B63" s="4" t="s">
        <v>33</v>
      </c>
      <c r="C63" s="4" t="s">
        <v>219</v>
      </c>
      <c r="D63" s="4" t="s">
        <v>220</v>
      </c>
      <c r="E63" s="4" t="s">
        <v>128</v>
      </c>
      <c r="F63" s="4" t="s">
        <v>231</v>
      </c>
      <c r="G63" s="4" t="s">
        <v>122</v>
      </c>
      <c r="H63" s="9">
        <f>H64</f>
        <v>0</v>
      </c>
      <c r="I63" s="9">
        <f t="shared" ref="I63:J63" si="24">I64</f>
        <v>0</v>
      </c>
      <c r="J63" s="9">
        <f t="shared" si="24"/>
        <v>0</v>
      </c>
    </row>
    <row r="64" spans="1:10" ht="15" hidden="1" customHeight="1" x14ac:dyDescent="0.2">
      <c r="A64" s="10" t="s">
        <v>133</v>
      </c>
      <c r="B64" s="4" t="s">
        <v>33</v>
      </c>
      <c r="C64" s="4" t="s">
        <v>219</v>
      </c>
      <c r="D64" s="4" t="s">
        <v>220</v>
      </c>
      <c r="E64" s="4" t="s">
        <v>128</v>
      </c>
      <c r="F64" s="4" t="s">
        <v>231</v>
      </c>
      <c r="G64" s="4" t="s">
        <v>134</v>
      </c>
      <c r="H64" s="9"/>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5">I66</f>
        <v>0</v>
      </c>
      <c r="J65" s="9">
        <f t="shared" si="25"/>
        <v>0</v>
      </c>
    </row>
    <row r="66" spans="1:10" ht="48.95" hidden="1" customHeight="1" x14ac:dyDescent="0.2">
      <c r="A66" s="10" t="s">
        <v>42</v>
      </c>
      <c r="B66" s="4" t="s">
        <v>33</v>
      </c>
      <c r="C66" s="4" t="s">
        <v>219</v>
      </c>
      <c r="D66" s="4" t="s">
        <v>220</v>
      </c>
      <c r="E66" s="4" t="s">
        <v>128</v>
      </c>
      <c r="F66" s="4" t="s">
        <v>232</v>
      </c>
      <c r="G66" s="4" t="s">
        <v>43</v>
      </c>
      <c r="H66" s="9">
        <f>H67</f>
        <v>0</v>
      </c>
      <c r="I66" s="9">
        <f t="shared" ref="I66:J66" si="26">I67</f>
        <v>0</v>
      </c>
      <c r="J66" s="9">
        <f t="shared" si="26"/>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7">I69</f>
        <v>0</v>
      </c>
      <c r="J68" s="9">
        <f t="shared" si="27"/>
        <v>0</v>
      </c>
    </row>
    <row r="69" spans="1:10" ht="127.9" hidden="1" customHeight="1" x14ac:dyDescent="0.2">
      <c r="A69" s="10" t="s">
        <v>35</v>
      </c>
      <c r="B69" s="4" t="s">
        <v>33</v>
      </c>
      <c r="C69" s="4" t="s">
        <v>219</v>
      </c>
      <c r="D69" s="4" t="s">
        <v>220</v>
      </c>
      <c r="E69" s="4" t="s">
        <v>128</v>
      </c>
      <c r="F69" s="4" t="s">
        <v>233</v>
      </c>
      <c r="G69" s="4" t="s">
        <v>36</v>
      </c>
      <c r="H69" s="9">
        <f>H70</f>
        <v>0</v>
      </c>
      <c r="I69" s="9">
        <f t="shared" ref="I69:J69" si="28">I70</f>
        <v>0</v>
      </c>
      <c r="J69" s="9">
        <f t="shared" si="28"/>
        <v>0</v>
      </c>
    </row>
    <row r="70" spans="1:10" ht="48.95" hidden="1" customHeight="1" x14ac:dyDescent="0.2">
      <c r="A70" s="10" t="s">
        <v>37</v>
      </c>
      <c r="B70" s="4" t="s">
        <v>33</v>
      </c>
      <c r="C70" s="4" t="s">
        <v>219</v>
      </c>
      <c r="D70" s="4" t="s">
        <v>220</v>
      </c>
      <c r="E70" s="4" t="s">
        <v>128</v>
      </c>
      <c r="F70" s="4" t="s">
        <v>233</v>
      </c>
      <c r="G70" s="4" t="s">
        <v>38</v>
      </c>
      <c r="H70" s="9"/>
      <c r="I70" s="9"/>
      <c r="J70" s="9"/>
    </row>
    <row r="71" spans="1:10" ht="48.95" hidden="1" customHeight="1" x14ac:dyDescent="0.2">
      <c r="A71" s="10" t="s">
        <v>41</v>
      </c>
      <c r="B71" s="4" t="s">
        <v>33</v>
      </c>
      <c r="C71" s="4" t="s">
        <v>219</v>
      </c>
      <c r="D71" s="4" t="s">
        <v>220</v>
      </c>
      <c r="E71" s="4" t="s">
        <v>128</v>
      </c>
      <c r="F71" s="4" t="s">
        <v>234</v>
      </c>
      <c r="G71" s="11" t="s">
        <v>9</v>
      </c>
      <c r="H71" s="9">
        <f>H72+H74</f>
        <v>0</v>
      </c>
      <c r="I71" s="9">
        <f t="shared" ref="I71:J71" si="29">I72+I74</f>
        <v>0</v>
      </c>
      <c r="J71" s="9">
        <f t="shared" si="29"/>
        <v>0</v>
      </c>
    </row>
    <row r="72" spans="1:10" ht="127.9" hidden="1" customHeight="1" x14ac:dyDescent="0.2">
      <c r="A72" s="10" t="s">
        <v>35</v>
      </c>
      <c r="B72" s="4" t="s">
        <v>33</v>
      </c>
      <c r="C72" s="4" t="s">
        <v>219</v>
      </c>
      <c r="D72" s="4" t="s">
        <v>220</v>
      </c>
      <c r="E72" s="4" t="s">
        <v>128</v>
      </c>
      <c r="F72" s="4" t="s">
        <v>234</v>
      </c>
      <c r="G72" s="4" t="s">
        <v>36</v>
      </c>
      <c r="H72" s="9">
        <f>H73</f>
        <v>0</v>
      </c>
      <c r="I72" s="9">
        <f t="shared" ref="I72:J72" si="30">I73</f>
        <v>0</v>
      </c>
      <c r="J72" s="9">
        <f t="shared" si="30"/>
        <v>0</v>
      </c>
    </row>
    <row r="73" spans="1:10" ht="48.95" hidden="1" customHeight="1" x14ac:dyDescent="0.2">
      <c r="A73" s="10" t="s">
        <v>37</v>
      </c>
      <c r="B73" s="4" t="s">
        <v>33</v>
      </c>
      <c r="C73" s="4" t="s">
        <v>219</v>
      </c>
      <c r="D73" s="4" t="s">
        <v>220</v>
      </c>
      <c r="E73" s="4" t="s">
        <v>128</v>
      </c>
      <c r="F73" s="4" t="s">
        <v>234</v>
      </c>
      <c r="G73" s="4" t="s">
        <v>38</v>
      </c>
      <c r="H73" s="9"/>
      <c r="I73" s="9"/>
      <c r="J73" s="9"/>
    </row>
    <row r="74" spans="1:10" ht="48.95" hidden="1" customHeight="1" x14ac:dyDescent="0.2">
      <c r="A74" s="10" t="s">
        <v>42</v>
      </c>
      <c r="B74" s="4" t="s">
        <v>33</v>
      </c>
      <c r="C74" s="4" t="s">
        <v>219</v>
      </c>
      <c r="D74" s="4" t="s">
        <v>220</v>
      </c>
      <c r="E74" s="4" t="s">
        <v>128</v>
      </c>
      <c r="F74" s="4" t="s">
        <v>234</v>
      </c>
      <c r="G74" s="4" t="s">
        <v>43</v>
      </c>
      <c r="H74" s="9">
        <f>H75</f>
        <v>0</v>
      </c>
      <c r="I74" s="9">
        <f t="shared" ref="I74:J74" si="31">I75</f>
        <v>0</v>
      </c>
      <c r="J74" s="9">
        <f t="shared" si="31"/>
        <v>0</v>
      </c>
    </row>
    <row r="75" spans="1:10" ht="64.5" hidden="1" customHeight="1" x14ac:dyDescent="0.2">
      <c r="A75" s="10" t="s">
        <v>44</v>
      </c>
      <c r="B75" s="4" t="s">
        <v>33</v>
      </c>
      <c r="C75" s="4" t="s">
        <v>219</v>
      </c>
      <c r="D75" s="4" t="s">
        <v>220</v>
      </c>
      <c r="E75" s="4" t="s">
        <v>128</v>
      </c>
      <c r="F75" s="4" t="s">
        <v>234</v>
      </c>
      <c r="G75" s="4" t="s">
        <v>45</v>
      </c>
      <c r="H75" s="9"/>
      <c r="I75" s="9"/>
      <c r="J75" s="9"/>
    </row>
    <row r="76" spans="1:10" ht="27.2" customHeight="1" x14ac:dyDescent="0.2">
      <c r="A76" s="10" t="s">
        <v>172</v>
      </c>
      <c r="B76" s="4" t="s">
        <v>33</v>
      </c>
      <c r="C76" s="4" t="s">
        <v>219</v>
      </c>
      <c r="D76" s="4" t="s">
        <v>220</v>
      </c>
      <c r="E76" s="4" t="s">
        <v>128</v>
      </c>
      <c r="F76" s="4" t="s">
        <v>235</v>
      </c>
      <c r="G76" s="11" t="s">
        <v>9</v>
      </c>
      <c r="H76" s="9">
        <f>H79+H77</f>
        <v>340000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customHeight="1" x14ac:dyDescent="0.2">
      <c r="A79" s="10" t="s">
        <v>57</v>
      </c>
      <c r="B79" s="4" t="s">
        <v>33</v>
      </c>
      <c r="C79" s="4" t="s">
        <v>219</v>
      </c>
      <c r="D79" s="4" t="s">
        <v>220</v>
      </c>
      <c r="E79" s="4" t="s">
        <v>128</v>
      </c>
      <c r="F79" s="4" t="s">
        <v>235</v>
      </c>
      <c r="G79" s="4" t="s">
        <v>58</v>
      </c>
      <c r="H79" s="9">
        <f>H80</f>
        <v>340000</v>
      </c>
      <c r="I79" s="9">
        <f t="shared" ref="I79:J79" si="32">I80</f>
        <v>0</v>
      </c>
      <c r="J79" s="9">
        <f t="shared" si="32"/>
        <v>0</v>
      </c>
    </row>
    <row r="80" spans="1:10" ht="32.25" customHeight="1" x14ac:dyDescent="0.2">
      <c r="A80" s="10" t="s">
        <v>59</v>
      </c>
      <c r="B80" s="4" t="s">
        <v>33</v>
      </c>
      <c r="C80" s="4" t="s">
        <v>219</v>
      </c>
      <c r="D80" s="4" t="s">
        <v>220</v>
      </c>
      <c r="E80" s="4" t="s">
        <v>128</v>
      </c>
      <c r="F80" s="4" t="s">
        <v>235</v>
      </c>
      <c r="G80" s="4" t="s">
        <v>60</v>
      </c>
      <c r="H80" s="9">
        <v>340000</v>
      </c>
      <c r="I80" s="9"/>
      <c r="J80" s="9"/>
    </row>
    <row r="81" spans="1:10" ht="30.75" hidden="1" customHeight="1" x14ac:dyDescent="0.2">
      <c r="A81" s="10" t="s">
        <v>173</v>
      </c>
      <c r="B81" s="4" t="s">
        <v>33</v>
      </c>
      <c r="C81" s="4" t="s">
        <v>219</v>
      </c>
      <c r="D81" s="4" t="s">
        <v>220</v>
      </c>
      <c r="E81" s="4" t="s">
        <v>128</v>
      </c>
      <c r="F81" s="4" t="s">
        <v>236</v>
      </c>
      <c r="G81" s="11" t="s">
        <v>9</v>
      </c>
      <c r="H81" s="9">
        <f>H82</f>
        <v>0</v>
      </c>
      <c r="I81" s="9">
        <f t="shared" ref="I81:J81" si="33">I82</f>
        <v>0</v>
      </c>
      <c r="J81" s="9">
        <f t="shared" si="33"/>
        <v>0</v>
      </c>
    </row>
    <row r="82" spans="1:10" ht="64.5" hidden="1" customHeight="1" x14ac:dyDescent="0.2">
      <c r="A82" s="10" t="s">
        <v>57</v>
      </c>
      <c r="B82" s="4" t="s">
        <v>33</v>
      </c>
      <c r="C82" s="4" t="s">
        <v>219</v>
      </c>
      <c r="D82" s="4" t="s">
        <v>220</v>
      </c>
      <c r="E82" s="4" t="s">
        <v>128</v>
      </c>
      <c r="F82" s="4" t="s">
        <v>236</v>
      </c>
      <c r="G82" s="4" t="s">
        <v>58</v>
      </c>
      <c r="H82" s="9">
        <f>H83</f>
        <v>0</v>
      </c>
      <c r="I82" s="9">
        <f t="shared" ref="I82:J82" si="34">I83</f>
        <v>0</v>
      </c>
      <c r="J82" s="9">
        <f t="shared" si="34"/>
        <v>0</v>
      </c>
    </row>
    <row r="83" spans="1:10" ht="32.25" hidden="1" customHeight="1" x14ac:dyDescent="0.2">
      <c r="A83" s="10" t="s">
        <v>59</v>
      </c>
      <c r="B83" s="4" t="s">
        <v>33</v>
      </c>
      <c r="C83" s="4" t="s">
        <v>219</v>
      </c>
      <c r="D83" s="4" t="s">
        <v>220</v>
      </c>
      <c r="E83" s="4" t="s">
        <v>128</v>
      </c>
      <c r="F83" s="4" t="s">
        <v>236</v>
      </c>
      <c r="G83" s="4" t="s">
        <v>60</v>
      </c>
      <c r="H83" s="9"/>
      <c r="I83" s="9"/>
      <c r="J83" s="9"/>
    </row>
    <row r="84" spans="1:10" ht="32.25" hidden="1" customHeight="1" x14ac:dyDescent="0.2">
      <c r="A84" s="10" t="s">
        <v>174</v>
      </c>
      <c r="B84" s="4" t="s">
        <v>33</v>
      </c>
      <c r="C84" s="4" t="s">
        <v>219</v>
      </c>
      <c r="D84" s="4" t="s">
        <v>220</v>
      </c>
      <c r="E84" s="4" t="s">
        <v>128</v>
      </c>
      <c r="F84" s="4" t="s">
        <v>237</v>
      </c>
      <c r="G84" s="11" t="s">
        <v>9</v>
      </c>
      <c r="H84" s="9">
        <f>H85</f>
        <v>0</v>
      </c>
      <c r="I84" s="9">
        <f t="shared" ref="I84:J84" si="35">I85</f>
        <v>0</v>
      </c>
      <c r="J84" s="9">
        <f t="shared" si="35"/>
        <v>0</v>
      </c>
    </row>
    <row r="85" spans="1:10" ht="64.5" hidden="1" customHeight="1" x14ac:dyDescent="0.2">
      <c r="A85" s="10" t="s">
        <v>57</v>
      </c>
      <c r="B85" s="4" t="s">
        <v>33</v>
      </c>
      <c r="C85" s="4" t="s">
        <v>219</v>
      </c>
      <c r="D85" s="4" t="s">
        <v>220</v>
      </c>
      <c r="E85" s="4" t="s">
        <v>128</v>
      </c>
      <c r="F85" s="4" t="s">
        <v>237</v>
      </c>
      <c r="G85" s="4" t="s">
        <v>58</v>
      </c>
      <c r="H85" s="9">
        <f>H86</f>
        <v>0</v>
      </c>
      <c r="I85" s="9">
        <f t="shared" ref="I85:J85" si="36">I86</f>
        <v>0</v>
      </c>
      <c r="J85" s="9">
        <f t="shared" si="36"/>
        <v>0</v>
      </c>
    </row>
    <row r="86" spans="1:10" ht="32.25" hidden="1" customHeight="1" x14ac:dyDescent="0.2">
      <c r="A86" s="10" t="s">
        <v>59</v>
      </c>
      <c r="B86" s="4" t="s">
        <v>33</v>
      </c>
      <c r="C86" s="4" t="s">
        <v>219</v>
      </c>
      <c r="D86" s="4" t="s">
        <v>220</v>
      </c>
      <c r="E86" s="4" t="s">
        <v>128</v>
      </c>
      <c r="F86" s="4" t="s">
        <v>237</v>
      </c>
      <c r="G86" s="4" t="s">
        <v>60</v>
      </c>
      <c r="H86" s="9"/>
      <c r="I86" s="9"/>
      <c r="J86" s="9"/>
    </row>
    <row r="87" spans="1:10" ht="32.25" hidden="1" customHeight="1" x14ac:dyDescent="0.2">
      <c r="A87" s="10" t="s">
        <v>204</v>
      </c>
      <c r="B87" s="4" t="s">
        <v>33</v>
      </c>
      <c r="C87" s="4" t="s">
        <v>219</v>
      </c>
      <c r="D87" s="4" t="s">
        <v>220</v>
      </c>
      <c r="E87" s="4" t="s">
        <v>128</v>
      </c>
      <c r="F87" s="4" t="s">
        <v>238</v>
      </c>
      <c r="G87" s="11" t="s">
        <v>9</v>
      </c>
      <c r="H87" s="9">
        <f>H88</f>
        <v>0</v>
      </c>
      <c r="I87" s="9">
        <f t="shared" ref="I87:J87" si="37">I88</f>
        <v>0</v>
      </c>
      <c r="J87" s="9">
        <f t="shared" si="37"/>
        <v>0</v>
      </c>
    </row>
    <row r="88" spans="1:10" ht="64.5" hidden="1" customHeight="1" x14ac:dyDescent="0.2">
      <c r="A88" s="10" t="s">
        <v>57</v>
      </c>
      <c r="B88" s="4" t="s">
        <v>33</v>
      </c>
      <c r="C88" s="4" t="s">
        <v>219</v>
      </c>
      <c r="D88" s="4" t="s">
        <v>220</v>
      </c>
      <c r="E88" s="4" t="s">
        <v>128</v>
      </c>
      <c r="F88" s="4" t="s">
        <v>238</v>
      </c>
      <c r="G88" s="4" t="s">
        <v>58</v>
      </c>
      <c r="H88" s="9">
        <f>H89</f>
        <v>0</v>
      </c>
      <c r="I88" s="9">
        <f t="shared" ref="I88:J88" si="38">I89</f>
        <v>0</v>
      </c>
      <c r="J88" s="9">
        <f t="shared" si="38"/>
        <v>0</v>
      </c>
    </row>
    <row r="89" spans="1:10" ht="32.25" hidden="1" customHeight="1" x14ac:dyDescent="0.2">
      <c r="A89" s="10" t="s">
        <v>205</v>
      </c>
      <c r="B89" s="4" t="s">
        <v>33</v>
      </c>
      <c r="C89" s="4" t="s">
        <v>219</v>
      </c>
      <c r="D89" s="4" t="s">
        <v>220</v>
      </c>
      <c r="E89" s="4" t="s">
        <v>128</v>
      </c>
      <c r="F89" s="4" t="s">
        <v>238</v>
      </c>
      <c r="G89" s="4" t="s">
        <v>206</v>
      </c>
      <c r="H89" s="9"/>
      <c r="I89" s="9"/>
      <c r="J89" s="9"/>
    </row>
    <row r="90" spans="1:10" ht="32.25" customHeight="1" x14ac:dyDescent="0.2">
      <c r="A90" s="10" t="s">
        <v>146</v>
      </c>
      <c r="B90" s="4" t="s">
        <v>33</v>
      </c>
      <c r="C90" s="4" t="s">
        <v>219</v>
      </c>
      <c r="D90" s="4" t="s">
        <v>220</v>
      </c>
      <c r="E90" s="4" t="s">
        <v>128</v>
      </c>
      <c r="F90" s="4" t="s">
        <v>239</v>
      </c>
      <c r="G90" s="11" t="s">
        <v>9</v>
      </c>
      <c r="H90" s="9">
        <f>H91+H93</f>
        <v>190092</v>
      </c>
      <c r="I90" s="9">
        <f t="shared" ref="I90:J90" si="39">I91+I93</f>
        <v>0</v>
      </c>
      <c r="J90" s="9">
        <f t="shared" si="39"/>
        <v>0</v>
      </c>
    </row>
    <row r="91" spans="1:10" ht="127.9" customHeight="1" x14ac:dyDescent="0.2">
      <c r="A91" s="10" t="s">
        <v>35</v>
      </c>
      <c r="B91" s="4" t="s">
        <v>33</v>
      </c>
      <c r="C91" s="4" t="s">
        <v>219</v>
      </c>
      <c r="D91" s="4" t="s">
        <v>220</v>
      </c>
      <c r="E91" s="4" t="s">
        <v>128</v>
      </c>
      <c r="F91" s="4" t="s">
        <v>239</v>
      </c>
      <c r="G91" s="4" t="s">
        <v>36</v>
      </c>
      <c r="H91" s="9">
        <f>H92</f>
        <v>190092</v>
      </c>
      <c r="I91" s="9">
        <f t="shared" ref="I91:J91" si="40">I92</f>
        <v>0</v>
      </c>
      <c r="J91" s="9">
        <f t="shared" si="40"/>
        <v>0</v>
      </c>
    </row>
    <row r="92" spans="1:10" ht="32.25" customHeight="1" x14ac:dyDescent="0.2">
      <c r="A92" s="10" t="s">
        <v>81</v>
      </c>
      <c r="B92" s="4" t="s">
        <v>33</v>
      </c>
      <c r="C92" s="4" t="s">
        <v>219</v>
      </c>
      <c r="D92" s="4" t="s">
        <v>220</v>
      </c>
      <c r="E92" s="4" t="s">
        <v>128</v>
      </c>
      <c r="F92" s="4" t="s">
        <v>239</v>
      </c>
      <c r="G92" s="4" t="s">
        <v>82</v>
      </c>
      <c r="H92" s="9">
        <v>190092</v>
      </c>
      <c r="I92" s="9"/>
      <c r="J92" s="9"/>
    </row>
    <row r="93" spans="1:10" ht="48.95" hidden="1" customHeight="1" x14ac:dyDescent="0.2">
      <c r="A93" s="10" t="s">
        <v>42</v>
      </c>
      <c r="B93" s="4" t="s">
        <v>33</v>
      </c>
      <c r="C93" s="4" t="s">
        <v>219</v>
      </c>
      <c r="D93" s="4" t="s">
        <v>220</v>
      </c>
      <c r="E93" s="4" t="s">
        <v>128</v>
      </c>
      <c r="F93" s="4" t="s">
        <v>239</v>
      </c>
      <c r="G93" s="4" t="s">
        <v>43</v>
      </c>
      <c r="H93" s="9">
        <f>H94</f>
        <v>0</v>
      </c>
      <c r="I93" s="9">
        <f t="shared" ref="I93:J93" si="41">I94</f>
        <v>0</v>
      </c>
      <c r="J93" s="9">
        <f t="shared" si="41"/>
        <v>0</v>
      </c>
    </row>
    <row r="94" spans="1:10" ht="64.5" hidden="1" customHeight="1" x14ac:dyDescent="0.2">
      <c r="A94" s="10" t="s">
        <v>44</v>
      </c>
      <c r="B94" s="4" t="s">
        <v>33</v>
      </c>
      <c r="C94" s="4" t="s">
        <v>219</v>
      </c>
      <c r="D94" s="4" t="s">
        <v>220</v>
      </c>
      <c r="E94" s="4" t="s">
        <v>128</v>
      </c>
      <c r="F94" s="4" t="s">
        <v>239</v>
      </c>
      <c r="G94" s="4" t="s">
        <v>45</v>
      </c>
      <c r="H94" s="9"/>
      <c r="I94" s="9"/>
      <c r="J94" s="9"/>
    </row>
    <row r="95" spans="1:10" ht="48.95" hidden="1" customHeight="1" x14ac:dyDescent="0.2">
      <c r="A95" s="10" t="s">
        <v>139</v>
      </c>
      <c r="B95" s="4" t="s">
        <v>33</v>
      </c>
      <c r="C95" s="4" t="s">
        <v>219</v>
      </c>
      <c r="D95" s="4" t="s">
        <v>220</v>
      </c>
      <c r="E95" s="4" t="s">
        <v>128</v>
      </c>
      <c r="F95" s="4" t="s">
        <v>240</v>
      </c>
      <c r="G95" s="11" t="s">
        <v>9</v>
      </c>
      <c r="H95" s="9">
        <f>H96</f>
        <v>0</v>
      </c>
      <c r="I95" s="9">
        <f t="shared" ref="I95:J95" si="42">I96</f>
        <v>0</v>
      </c>
      <c r="J95" s="9">
        <f t="shared" si="42"/>
        <v>0</v>
      </c>
    </row>
    <row r="96" spans="1:10" ht="64.5" hidden="1" customHeight="1" x14ac:dyDescent="0.2">
      <c r="A96" s="10" t="s">
        <v>57</v>
      </c>
      <c r="B96" s="4" t="s">
        <v>33</v>
      </c>
      <c r="C96" s="4" t="s">
        <v>219</v>
      </c>
      <c r="D96" s="4" t="s">
        <v>220</v>
      </c>
      <c r="E96" s="4" t="s">
        <v>128</v>
      </c>
      <c r="F96" s="4" t="s">
        <v>240</v>
      </c>
      <c r="G96" s="4" t="s">
        <v>58</v>
      </c>
      <c r="H96" s="9">
        <f>H97</f>
        <v>0</v>
      </c>
      <c r="I96" s="9">
        <f t="shared" ref="I96:J96" si="43">I97</f>
        <v>0</v>
      </c>
      <c r="J96" s="9">
        <f t="shared" si="43"/>
        <v>0</v>
      </c>
    </row>
    <row r="97" spans="1:10" ht="32.25" hidden="1" customHeight="1" x14ac:dyDescent="0.2">
      <c r="A97" s="10" t="s">
        <v>59</v>
      </c>
      <c r="B97" s="4" t="s">
        <v>33</v>
      </c>
      <c r="C97" s="4" t="s">
        <v>219</v>
      </c>
      <c r="D97" s="4" t="s">
        <v>220</v>
      </c>
      <c r="E97" s="4" t="s">
        <v>128</v>
      </c>
      <c r="F97" s="4" t="s">
        <v>240</v>
      </c>
      <c r="G97" s="4" t="s">
        <v>60</v>
      </c>
      <c r="H97" s="9"/>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2" hidden="1" customHeight="1" x14ac:dyDescent="0.2">
      <c r="A100" s="10" t="s">
        <v>44</v>
      </c>
      <c r="B100" s="4" t="s">
        <v>33</v>
      </c>
      <c r="C100" s="4" t="s">
        <v>219</v>
      </c>
      <c r="D100" s="4" t="s">
        <v>220</v>
      </c>
      <c r="E100" s="4" t="s">
        <v>128</v>
      </c>
      <c r="F100" s="4">
        <v>80930</v>
      </c>
      <c r="G100" s="4">
        <v>240</v>
      </c>
      <c r="H100" s="9">
        <f>-120000+120000</f>
        <v>0</v>
      </c>
      <c r="I100" s="9"/>
      <c r="J100" s="9"/>
    </row>
    <row r="101" spans="1:10" ht="75.75" customHeight="1" x14ac:dyDescent="0.2">
      <c r="A101" s="109" t="s">
        <v>773</v>
      </c>
      <c r="B101" s="4" t="s">
        <v>33</v>
      </c>
      <c r="C101" s="4" t="s">
        <v>219</v>
      </c>
      <c r="D101" s="4" t="s">
        <v>220</v>
      </c>
      <c r="E101" s="4" t="s">
        <v>52</v>
      </c>
      <c r="F101" s="4">
        <v>81210</v>
      </c>
      <c r="G101" s="4"/>
      <c r="H101" s="9">
        <f>H102</f>
        <v>99340</v>
      </c>
      <c r="I101" s="9"/>
      <c r="J101" s="9"/>
    </row>
    <row r="102" spans="1:10" ht="63.2" customHeight="1" x14ac:dyDescent="0.2">
      <c r="A102" s="10" t="s">
        <v>42</v>
      </c>
      <c r="B102" s="4" t="s">
        <v>33</v>
      </c>
      <c r="C102" s="4" t="s">
        <v>219</v>
      </c>
      <c r="D102" s="4" t="s">
        <v>220</v>
      </c>
      <c r="E102" s="4" t="s">
        <v>52</v>
      </c>
      <c r="F102" s="4">
        <v>81210</v>
      </c>
      <c r="G102" s="4">
        <v>200</v>
      </c>
      <c r="H102" s="9">
        <f>H103</f>
        <v>99340</v>
      </c>
      <c r="I102" s="9"/>
      <c r="J102" s="9"/>
    </row>
    <row r="103" spans="1:10" ht="63.2" customHeight="1" x14ac:dyDescent="0.2">
      <c r="A103" s="109" t="s">
        <v>44</v>
      </c>
      <c r="B103" s="4" t="s">
        <v>33</v>
      </c>
      <c r="C103" s="4" t="s">
        <v>219</v>
      </c>
      <c r="D103" s="4" t="s">
        <v>220</v>
      </c>
      <c r="E103" s="4" t="s">
        <v>52</v>
      </c>
      <c r="F103" s="4">
        <v>81210</v>
      </c>
      <c r="G103" s="4">
        <v>240</v>
      </c>
      <c r="H103" s="9">
        <v>99340</v>
      </c>
      <c r="I103" s="9"/>
      <c r="J103" s="9"/>
    </row>
    <row r="104" spans="1:10" ht="32.25" hidden="1" customHeight="1" x14ac:dyDescent="0.2">
      <c r="A104" s="10" t="s">
        <v>140</v>
      </c>
      <c r="B104" s="4" t="s">
        <v>33</v>
      </c>
      <c r="C104" s="4" t="s">
        <v>219</v>
      </c>
      <c r="D104" s="4" t="s">
        <v>220</v>
      </c>
      <c r="E104" s="4" t="s">
        <v>128</v>
      </c>
      <c r="F104" s="4" t="s">
        <v>241</v>
      </c>
      <c r="G104" s="11" t="s">
        <v>9</v>
      </c>
      <c r="H104" s="9">
        <f>H105</f>
        <v>0</v>
      </c>
      <c r="I104" s="9">
        <f t="shared" ref="I104:J105" si="44">I105</f>
        <v>0</v>
      </c>
      <c r="J104" s="9">
        <f t="shared" si="44"/>
        <v>0</v>
      </c>
    </row>
    <row r="105" spans="1:10" ht="27.2" hidden="1" customHeight="1" x14ac:dyDescent="0.2">
      <c r="A105" s="10" t="s">
        <v>47</v>
      </c>
      <c r="B105" s="4" t="s">
        <v>33</v>
      </c>
      <c r="C105" s="4" t="s">
        <v>219</v>
      </c>
      <c r="D105" s="4" t="s">
        <v>220</v>
      </c>
      <c r="E105" s="4" t="s">
        <v>128</v>
      </c>
      <c r="F105" s="4" t="s">
        <v>241</v>
      </c>
      <c r="G105" s="4" t="s">
        <v>48</v>
      </c>
      <c r="H105" s="9">
        <f>H106</f>
        <v>0</v>
      </c>
      <c r="I105" s="9">
        <f t="shared" si="44"/>
        <v>0</v>
      </c>
      <c r="J105" s="9">
        <f t="shared" si="44"/>
        <v>0</v>
      </c>
    </row>
    <row r="106" spans="1:10" ht="32.25" hidden="1" customHeight="1" x14ac:dyDescent="0.2">
      <c r="A106" s="10" t="s">
        <v>49</v>
      </c>
      <c r="B106" s="4" t="s">
        <v>33</v>
      </c>
      <c r="C106" s="4" t="s">
        <v>219</v>
      </c>
      <c r="D106" s="4" t="s">
        <v>220</v>
      </c>
      <c r="E106" s="4" t="s">
        <v>128</v>
      </c>
      <c r="F106" s="4" t="s">
        <v>241</v>
      </c>
      <c r="G106" s="4" t="s">
        <v>50</v>
      </c>
      <c r="H106" s="9"/>
      <c r="I106" s="9"/>
      <c r="J106" s="9"/>
    </row>
    <row r="107" spans="1:10" ht="144.6" hidden="1" customHeight="1" x14ac:dyDescent="0.2">
      <c r="A107" s="10" t="s">
        <v>154</v>
      </c>
      <c r="B107" s="4" t="s">
        <v>33</v>
      </c>
      <c r="C107" s="4" t="s">
        <v>219</v>
      </c>
      <c r="D107" s="4" t="s">
        <v>220</v>
      </c>
      <c r="E107" s="4" t="s">
        <v>128</v>
      </c>
      <c r="F107" s="4" t="s">
        <v>242</v>
      </c>
      <c r="G107" s="11" t="s">
        <v>9</v>
      </c>
      <c r="H107" s="9">
        <f>H108</f>
        <v>0</v>
      </c>
      <c r="I107" s="9">
        <f t="shared" ref="I107:J107" si="45">I108</f>
        <v>0</v>
      </c>
      <c r="J107" s="9">
        <f t="shared" si="45"/>
        <v>0</v>
      </c>
    </row>
    <row r="108" spans="1:10" ht="30.75" hidden="1" customHeight="1" x14ac:dyDescent="0.2">
      <c r="A108" s="10" t="s">
        <v>47</v>
      </c>
      <c r="B108" s="4" t="s">
        <v>33</v>
      </c>
      <c r="C108" s="4" t="s">
        <v>219</v>
      </c>
      <c r="D108" s="4" t="s">
        <v>220</v>
      </c>
      <c r="E108" s="4" t="s">
        <v>128</v>
      </c>
      <c r="F108" s="4" t="s">
        <v>242</v>
      </c>
      <c r="G108" s="4" t="s">
        <v>48</v>
      </c>
      <c r="H108" s="9">
        <f>H109</f>
        <v>0</v>
      </c>
      <c r="I108" s="9">
        <f t="shared" ref="I108:J108" si="46">I109</f>
        <v>0</v>
      </c>
      <c r="J108" s="9">
        <f t="shared" si="46"/>
        <v>0</v>
      </c>
    </row>
    <row r="109" spans="1:10" ht="96.6" hidden="1" customHeight="1" x14ac:dyDescent="0.2">
      <c r="A109" s="10" t="s">
        <v>155</v>
      </c>
      <c r="B109" s="4" t="s">
        <v>33</v>
      </c>
      <c r="C109" s="4" t="s">
        <v>219</v>
      </c>
      <c r="D109" s="4" t="s">
        <v>220</v>
      </c>
      <c r="E109" s="4" t="s">
        <v>128</v>
      </c>
      <c r="F109" s="4" t="s">
        <v>242</v>
      </c>
      <c r="G109" s="4" t="s">
        <v>156</v>
      </c>
      <c r="H109" s="9"/>
      <c r="I109" s="9"/>
      <c r="J109" s="9"/>
    </row>
    <row r="110" spans="1:10" ht="48.95" hidden="1" customHeight="1" x14ac:dyDescent="0.2">
      <c r="A110" s="10" t="s">
        <v>169</v>
      </c>
      <c r="B110" s="4" t="s">
        <v>33</v>
      </c>
      <c r="C110" s="4" t="s">
        <v>219</v>
      </c>
      <c r="D110" s="4" t="s">
        <v>220</v>
      </c>
      <c r="E110" s="4" t="s">
        <v>128</v>
      </c>
      <c r="F110" s="4" t="s">
        <v>243</v>
      </c>
      <c r="G110" s="11" t="s">
        <v>9</v>
      </c>
      <c r="H110" s="9">
        <f>H111</f>
        <v>0</v>
      </c>
      <c r="I110" s="9">
        <v>0</v>
      </c>
      <c r="J110" s="9">
        <v>0</v>
      </c>
    </row>
    <row r="111" spans="1:10" ht="48.95" hidden="1" customHeight="1" x14ac:dyDescent="0.2">
      <c r="A111" s="10" t="s">
        <v>42</v>
      </c>
      <c r="B111" s="4" t="s">
        <v>33</v>
      </c>
      <c r="C111" s="4" t="s">
        <v>219</v>
      </c>
      <c r="D111" s="4" t="s">
        <v>220</v>
      </c>
      <c r="E111" s="4" t="s">
        <v>128</v>
      </c>
      <c r="F111" s="4" t="s">
        <v>243</v>
      </c>
      <c r="G111" s="4" t="s">
        <v>43</v>
      </c>
      <c r="H111" s="9">
        <f>H112</f>
        <v>0</v>
      </c>
      <c r="I111" s="9">
        <v>0</v>
      </c>
      <c r="J111" s="9">
        <v>0</v>
      </c>
    </row>
    <row r="112" spans="1:10" ht="64.5" hidden="1" customHeight="1" x14ac:dyDescent="0.2">
      <c r="A112" s="10" t="s">
        <v>44</v>
      </c>
      <c r="B112" s="4" t="s">
        <v>33</v>
      </c>
      <c r="C112" s="4" t="s">
        <v>219</v>
      </c>
      <c r="D112" s="4" t="s">
        <v>220</v>
      </c>
      <c r="E112" s="4" t="s">
        <v>128</v>
      </c>
      <c r="F112" s="4" t="s">
        <v>243</v>
      </c>
      <c r="G112" s="4" t="s">
        <v>45</v>
      </c>
      <c r="H112" s="9"/>
      <c r="I112" s="9"/>
      <c r="J112" s="9"/>
    </row>
    <row r="113" spans="1:10" ht="80.099999999999994" hidden="1" customHeight="1" x14ac:dyDescent="0.2">
      <c r="A113" s="10" t="s">
        <v>164</v>
      </c>
      <c r="B113" s="4" t="s">
        <v>33</v>
      </c>
      <c r="C113" s="4" t="s">
        <v>219</v>
      </c>
      <c r="D113" s="4" t="s">
        <v>220</v>
      </c>
      <c r="E113" s="4" t="s">
        <v>128</v>
      </c>
      <c r="F113" s="4" t="s">
        <v>244</v>
      </c>
      <c r="G113" s="11" t="s">
        <v>9</v>
      </c>
      <c r="H113" s="9">
        <f>H114</f>
        <v>0</v>
      </c>
      <c r="I113" s="9">
        <f t="shared" ref="I113:J113" si="47">I114</f>
        <v>0</v>
      </c>
      <c r="J113" s="9">
        <f t="shared" si="47"/>
        <v>0</v>
      </c>
    </row>
    <row r="114" spans="1:10" ht="48.95" hidden="1" customHeight="1" x14ac:dyDescent="0.2">
      <c r="A114" s="10" t="s">
        <v>42</v>
      </c>
      <c r="B114" s="4" t="s">
        <v>33</v>
      </c>
      <c r="C114" s="4" t="s">
        <v>219</v>
      </c>
      <c r="D114" s="4" t="s">
        <v>220</v>
      </c>
      <c r="E114" s="4" t="s">
        <v>128</v>
      </c>
      <c r="F114" s="4" t="s">
        <v>244</v>
      </c>
      <c r="G114" s="4" t="s">
        <v>43</v>
      </c>
      <c r="H114" s="9">
        <f>H115</f>
        <v>0</v>
      </c>
      <c r="I114" s="9">
        <f t="shared" ref="I114:J114" si="48">I115</f>
        <v>0</v>
      </c>
      <c r="J114" s="9">
        <f t="shared" si="48"/>
        <v>0</v>
      </c>
    </row>
    <row r="115" spans="1:10" ht="64.5" hidden="1" customHeight="1" x14ac:dyDescent="0.2">
      <c r="A115" s="10" t="s">
        <v>44</v>
      </c>
      <c r="B115" s="4" t="s">
        <v>33</v>
      </c>
      <c r="C115" s="4" t="s">
        <v>219</v>
      </c>
      <c r="D115" s="4" t="s">
        <v>220</v>
      </c>
      <c r="E115" s="4" t="s">
        <v>128</v>
      </c>
      <c r="F115" s="4" t="s">
        <v>244</v>
      </c>
      <c r="G115" s="4" t="s">
        <v>45</v>
      </c>
      <c r="H115" s="9"/>
      <c r="I115" s="9"/>
      <c r="J115" s="9"/>
    </row>
    <row r="116" spans="1:10" ht="59.45" hidden="1" customHeight="1" x14ac:dyDescent="0.2">
      <c r="A116" s="109" t="s">
        <v>659</v>
      </c>
      <c r="B116" s="4" t="s">
        <v>33</v>
      </c>
      <c r="C116" s="4" t="s">
        <v>219</v>
      </c>
      <c r="D116" s="4" t="s">
        <v>220</v>
      </c>
      <c r="E116" s="4" t="s">
        <v>128</v>
      </c>
      <c r="F116" s="4">
        <v>81850</v>
      </c>
      <c r="G116" s="4"/>
      <c r="H116" s="9">
        <f>H117+H119</f>
        <v>0</v>
      </c>
      <c r="I116" s="9"/>
      <c r="J116" s="9"/>
    </row>
    <row r="117" spans="1:10" ht="64.5" hidden="1" customHeight="1" x14ac:dyDescent="0.2">
      <c r="A117" s="10" t="s">
        <v>42</v>
      </c>
      <c r="B117" s="4" t="s">
        <v>33</v>
      </c>
      <c r="C117" s="4" t="s">
        <v>219</v>
      </c>
      <c r="D117" s="4" t="s">
        <v>220</v>
      </c>
      <c r="E117" s="4" t="s">
        <v>128</v>
      </c>
      <c r="F117" s="4">
        <v>81850</v>
      </c>
      <c r="G117" s="4">
        <v>200</v>
      </c>
      <c r="H117" s="9">
        <f>H118</f>
        <v>0</v>
      </c>
      <c r="I117" s="9"/>
      <c r="J117" s="9"/>
    </row>
    <row r="118" spans="1:10" ht="64.5" hidden="1" customHeight="1" x14ac:dyDescent="0.2">
      <c r="A118" s="109" t="s">
        <v>44</v>
      </c>
      <c r="B118" s="4" t="s">
        <v>33</v>
      </c>
      <c r="C118" s="4" t="s">
        <v>219</v>
      </c>
      <c r="D118" s="4" t="s">
        <v>220</v>
      </c>
      <c r="E118" s="4" t="s">
        <v>128</v>
      </c>
      <c r="F118" s="4">
        <v>81850</v>
      </c>
      <c r="G118" s="4">
        <v>240</v>
      </c>
      <c r="H118" s="9"/>
      <c r="I118" s="9"/>
      <c r="J118" s="9"/>
    </row>
    <row r="119" spans="1:10" ht="33.950000000000003" hidden="1" customHeight="1" x14ac:dyDescent="0.2">
      <c r="A119" s="10" t="s">
        <v>47</v>
      </c>
      <c r="B119" s="4" t="s">
        <v>33</v>
      </c>
      <c r="C119" s="4" t="s">
        <v>219</v>
      </c>
      <c r="D119" s="4" t="s">
        <v>220</v>
      </c>
      <c r="E119" s="4" t="s">
        <v>128</v>
      </c>
      <c r="F119" s="4">
        <v>81850</v>
      </c>
      <c r="G119" s="4">
        <v>800</v>
      </c>
      <c r="H119" s="9">
        <f>H120</f>
        <v>0</v>
      </c>
      <c r="I119" s="9"/>
      <c r="J119" s="9"/>
    </row>
    <row r="120" spans="1:10" ht="47.25" hidden="1" customHeight="1" x14ac:dyDescent="0.2">
      <c r="A120" s="10" t="s">
        <v>49</v>
      </c>
      <c r="B120" s="4" t="s">
        <v>33</v>
      </c>
      <c r="C120" s="4" t="s">
        <v>219</v>
      </c>
      <c r="D120" s="4" t="s">
        <v>220</v>
      </c>
      <c r="E120" s="4" t="s">
        <v>128</v>
      </c>
      <c r="F120" s="4">
        <v>81850</v>
      </c>
      <c r="G120" s="4">
        <v>850</v>
      </c>
      <c r="H120" s="9"/>
      <c r="I120" s="9"/>
      <c r="J120" s="9"/>
    </row>
    <row r="121" spans="1:10" ht="48.95" hidden="1" customHeight="1" x14ac:dyDescent="0.2">
      <c r="A121" s="10" t="s">
        <v>184</v>
      </c>
      <c r="B121" s="4" t="s">
        <v>33</v>
      </c>
      <c r="C121" s="4" t="s">
        <v>219</v>
      </c>
      <c r="D121" s="4" t="s">
        <v>220</v>
      </c>
      <c r="E121" s="4" t="s">
        <v>128</v>
      </c>
      <c r="F121" s="4" t="s">
        <v>245</v>
      </c>
      <c r="G121" s="11" t="s">
        <v>9</v>
      </c>
      <c r="H121" s="9">
        <f>H122</f>
        <v>0</v>
      </c>
      <c r="I121" s="9">
        <f t="shared" ref="I121:J121" si="49">I122</f>
        <v>0</v>
      </c>
      <c r="J121" s="9">
        <f t="shared" si="49"/>
        <v>0</v>
      </c>
    </row>
    <row r="122" spans="1:10" ht="32.25" hidden="1" customHeight="1" x14ac:dyDescent="0.2">
      <c r="A122" s="10" t="s">
        <v>93</v>
      </c>
      <c r="B122" s="4" t="s">
        <v>33</v>
      </c>
      <c r="C122" s="4" t="s">
        <v>219</v>
      </c>
      <c r="D122" s="4" t="s">
        <v>220</v>
      </c>
      <c r="E122" s="4" t="s">
        <v>128</v>
      </c>
      <c r="F122" s="4" t="s">
        <v>245</v>
      </c>
      <c r="G122" s="4" t="s">
        <v>94</v>
      </c>
      <c r="H122" s="9">
        <f>H123</f>
        <v>0</v>
      </c>
      <c r="I122" s="9">
        <f t="shared" ref="I122:J122" si="50">I123</f>
        <v>0</v>
      </c>
      <c r="J122" s="9">
        <f t="shared" si="50"/>
        <v>0</v>
      </c>
    </row>
    <row r="123" spans="1:10" ht="48.95" hidden="1" customHeight="1" x14ac:dyDescent="0.2">
      <c r="A123" s="10" t="s">
        <v>95</v>
      </c>
      <c r="B123" s="4" t="s">
        <v>33</v>
      </c>
      <c r="C123" s="4" t="s">
        <v>219</v>
      </c>
      <c r="D123" s="4" t="s">
        <v>220</v>
      </c>
      <c r="E123" s="4" t="s">
        <v>128</v>
      </c>
      <c r="F123" s="4" t="s">
        <v>245</v>
      </c>
      <c r="G123" s="4" t="s">
        <v>96</v>
      </c>
      <c r="H123" s="9"/>
      <c r="I123" s="9"/>
      <c r="J123" s="9"/>
    </row>
    <row r="124" spans="1:10" ht="48.95" hidden="1" customHeight="1" x14ac:dyDescent="0.2">
      <c r="A124" s="10" t="s">
        <v>187</v>
      </c>
      <c r="B124" s="4" t="s">
        <v>33</v>
      </c>
      <c r="C124" s="4" t="s">
        <v>219</v>
      </c>
      <c r="D124" s="4" t="s">
        <v>220</v>
      </c>
      <c r="E124" s="4" t="s">
        <v>128</v>
      </c>
      <c r="F124" s="4" t="s">
        <v>246</v>
      </c>
      <c r="G124" s="11" t="s">
        <v>9</v>
      </c>
      <c r="H124" s="9">
        <f>H125</f>
        <v>0</v>
      </c>
      <c r="I124" s="9">
        <f t="shared" ref="I124:J124" si="51">I125</f>
        <v>0</v>
      </c>
      <c r="J124" s="9">
        <f t="shared" si="51"/>
        <v>0</v>
      </c>
    </row>
    <row r="125" spans="1:10" ht="64.5" hidden="1" customHeight="1" x14ac:dyDescent="0.2">
      <c r="A125" s="10" t="s">
        <v>57</v>
      </c>
      <c r="B125" s="4" t="s">
        <v>33</v>
      </c>
      <c r="C125" s="4" t="s">
        <v>219</v>
      </c>
      <c r="D125" s="4" t="s">
        <v>220</v>
      </c>
      <c r="E125" s="4" t="s">
        <v>128</v>
      </c>
      <c r="F125" s="4" t="s">
        <v>246</v>
      </c>
      <c r="G125" s="4" t="s">
        <v>58</v>
      </c>
      <c r="H125" s="9">
        <f>H126</f>
        <v>0</v>
      </c>
      <c r="I125" s="9">
        <f t="shared" ref="I125:J125" si="52">I126</f>
        <v>0</v>
      </c>
      <c r="J125" s="9">
        <f t="shared" si="52"/>
        <v>0</v>
      </c>
    </row>
    <row r="126" spans="1:10" ht="96.6" hidden="1" customHeight="1" x14ac:dyDescent="0.2">
      <c r="A126" s="10" t="s">
        <v>188</v>
      </c>
      <c r="B126" s="4" t="s">
        <v>33</v>
      </c>
      <c r="C126" s="4" t="s">
        <v>219</v>
      </c>
      <c r="D126" s="4" t="s">
        <v>220</v>
      </c>
      <c r="E126" s="4" t="s">
        <v>128</v>
      </c>
      <c r="F126" s="4" t="s">
        <v>246</v>
      </c>
      <c r="G126" s="4" t="s">
        <v>189</v>
      </c>
      <c r="H126" s="9"/>
      <c r="I126" s="9"/>
      <c r="J126" s="9"/>
    </row>
    <row r="127" spans="1:10" ht="35.25" customHeight="1" x14ac:dyDescent="0.2">
      <c r="A127" s="109" t="s">
        <v>818</v>
      </c>
      <c r="B127" s="4" t="s">
        <v>33</v>
      </c>
      <c r="C127" s="4" t="s">
        <v>219</v>
      </c>
      <c r="D127" s="4" t="s">
        <v>220</v>
      </c>
      <c r="E127" s="4" t="s">
        <v>128</v>
      </c>
      <c r="F127" s="4">
        <v>83280</v>
      </c>
      <c r="G127" s="4"/>
      <c r="H127" s="9">
        <f>H128</f>
        <v>88000</v>
      </c>
      <c r="I127" s="9"/>
      <c r="J127" s="9"/>
    </row>
    <row r="128" spans="1:10" ht="63.2" customHeight="1" x14ac:dyDescent="0.2">
      <c r="A128" s="10" t="s">
        <v>42</v>
      </c>
      <c r="B128" s="4" t="s">
        <v>33</v>
      </c>
      <c r="C128" s="4" t="s">
        <v>219</v>
      </c>
      <c r="D128" s="4" t="s">
        <v>220</v>
      </c>
      <c r="E128" s="4" t="s">
        <v>128</v>
      </c>
      <c r="F128" s="4">
        <v>83280</v>
      </c>
      <c r="G128" s="4">
        <v>200</v>
      </c>
      <c r="H128" s="9">
        <f>H129</f>
        <v>88000</v>
      </c>
      <c r="I128" s="9"/>
      <c r="J128" s="9"/>
    </row>
    <row r="129" spans="1:10" ht="53.25" customHeight="1" x14ac:dyDescent="0.2">
      <c r="A129" s="109" t="s">
        <v>44</v>
      </c>
      <c r="B129" s="4" t="s">
        <v>33</v>
      </c>
      <c r="C129" s="4" t="s">
        <v>219</v>
      </c>
      <c r="D129" s="4" t="s">
        <v>220</v>
      </c>
      <c r="E129" s="4" t="s">
        <v>128</v>
      </c>
      <c r="F129" s="4">
        <v>83280</v>
      </c>
      <c r="G129" s="4">
        <v>240</v>
      </c>
      <c r="H129" s="9">
        <v>88000</v>
      </c>
      <c r="I129" s="9"/>
      <c r="J129" s="9"/>
    </row>
    <row r="130" spans="1:10" ht="96.6" hidden="1" customHeight="1" x14ac:dyDescent="0.2">
      <c r="A130" s="109" t="s">
        <v>725</v>
      </c>
      <c r="B130" s="4" t="s">
        <v>33</v>
      </c>
      <c r="C130" s="4" t="s">
        <v>219</v>
      </c>
      <c r="D130" s="4" t="s">
        <v>220</v>
      </c>
      <c r="E130" s="4" t="s">
        <v>128</v>
      </c>
      <c r="F130" s="4">
        <v>83350</v>
      </c>
      <c r="G130" s="4"/>
      <c r="H130" s="9">
        <f>H131</f>
        <v>0</v>
      </c>
      <c r="I130" s="9"/>
      <c r="J130" s="9"/>
    </row>
    <row r="131" spans="1:10" ht="72.75" hidden="1" customHeight="1" x14ac:dyDescent="0.2">
      <c r="A131" s="10" t="s">
        <v>42</v>
      </c>
      <c r="B131" s="4" t="s">
        <v>33</v>
      </c>
      <c r="C131" s="4" t="s">
        <v>219</v>
      </c>
      <c r="D131" s="4" t="s">
        <v>220</v>
      </c>
      <c r="E131" s="4" t="s">
        <v>128</v>
      </c>
      <c r="F131" s="4">
        <v>83350</v>
      </c>
      <c r="G131" s="4">
        <v>200</v>
      </c>
      <c r="H131" s="9">
        <f>H132</f>
        <v>0</v>
      </c>
      <c r="I131" s="9"/>
      <c r="J131" s="9"/>
    </row>
    <row r="132" spans="1:10" ht="63.75" hidden="1" customHeight="1" x14ac:dyDescent="0.2">
      <c r="A132" s="109" t="s">
        <v>44</v>
      </c>
      <c r="B132" s="4" t="s">
        <v>33</v>
      </c>
      <c r="C132" s="4" t="s">
        <v>219</v>
      </c>
      <c r="D132" s="4" t="s">
        <v>220</v>
      </c>
      <c r="E132" s="4" t="s">
        <v>128</v>
      </c>
      <c r="F132" s="4">
        <v>83350</v>
      </c>
      <c r="G132" s="4">
        <v>240</v>
      </c>
      <c r="H132" s="9"/>
      <c r="I132" s="9"/>
      <c r="J132" s="9"/>
    </row>
    <row r="133" spans="1:10" ht="32.25" hidden="1" customHeight="1" x14ac:dyDescent="0.2">
      <c r="A133" s="10" t="s">
        <v>46</v>
      </c>
      <c r="B133" s="4" t="s">
        <v>33</v>
      </c>
      <c r="C133" s="4" t="s">
        <v>219</v>
      </c>
      <c r="D133" s="4" t="s">
        <v>220</v>
      </c>
      <c r="E133" s="4" t="s">
        <v>128</v>
      </c>
      <c r="F133" s="4" t="s">
        <v>247</v>
      </c>
      <c r="G133" s="11" t="s">
        <v>9</v>
      </c>
      <c r="H133" s="9">
        <f>H134</f>
        <v>0</v>
      </c>
      <c r="I133" s="9">
        <f t="shared" ref="I133:J133" si="53">I134</f>
        <v>0</v>
      </c>
      <c r="J133" s="9">
        <f t="shared" si="53"/>
        <v>0</v>
      </c>
    </row>
    <row r="134" spans="1:10" ht="32.25" hidden="1" customHeight="1" x14ac:dyDescent="0.2">
      <c r="A134" s="10" t="s">
        <v>47</v>
      </c>
      <c r="B134" s="4" t="s">
        <v>33</v>
      </c>
      <c r="C134" s="4" t="s">
        <v>219</v>
      </c>
      <c r="D134" s="4" t="s">
        <v>220</v>
      </c>
      <c r="E134" s="4" t="s">
        <v>128</v>
      </c>
      <c r="F134" s="4" t="s">
        <v>247</v>
      </c>
      <c r="G134" s="4" t="s">
        <v>48</v>
      </c>
      <c r="H134" s="9">
        <f>H135</f>
        <v>0</v>
      </c>
      <c r="I134" s="9">
        <f t="shared" ref="I134:J134" si="54">I135</f>
        <v>0</v>
      </c>
      <c r="J134" s="9">
        <f t="shared" si="54"/>
        <v>0</v>
      </c>
    </row>
    <row r="135" spans="1:10" ht="32.25" hidden="1" customHeight="1" x14ac:dyDescent="0.2">
      <c r="A135" s="10" t="s">
        <v>49</v>
      </c>
      <c r="B135" s="4" t="s">
        <v>33</v>
      </c>
      <c r="C135" s="4" t="s">
        <v>219</v>
      </c>
      <c r="D135" s="4" t="s">
        <v>220</v>
      </c>
      <c r="E135" s="4" t="s">
        <v>128</v>
      </c>
      <c r="F135" s="4" t="s">
        <v>247</v>
      </c>
      <c r="G135" s="4" t="s">
        <v>50</v>
      </c>
      <c r="H135" s="9"/>
      <c r="I135" s="9"/>
      <c r="J135" s="9"/>
    </row>
    <row r="136" spans="1:10" ht="144.6" hidden="1" customHeight="1" x14ac:dyDescent="0.2">
      <c r="A136" s="10" t="s">
        <v>166</v>
      </c>
      <c r="B136" s="4" t="s">
        <v>33</v>
      </c>
      <c r="C136" s="4" t="s">
        <v>219</v>
      </c>
      <c r="D136" s="4" t="s">
        <v>220</v>
      </c>
      <c r="E136" s="4" t="s">
        <v>128</v>
      </c>
      <c r="F136" s="4" t="s">
        <v>248</v>
      </c>
      <c r="G136" s="11" t="s">
        <v>9</v>
      </c>
      <c r="H136" s="9">
        <f>H137</f>
        <v>0</v>
      </c>
      <c r="I136" s="9">
        <f t="shared" ref="I136:J136" si="55">I137</f>
        <v>0</v>
      </c>
      <c r="J136" s="9">
        <f t="shared" si="55"/>
        <v>0</v>
      </c>
    </row>
    <row r="137" spans="1:10" ht="24.75" hidden="1" customHeight="1" x14ac:dyDescent="0.2">
      <c r="A137" s="10" t="s">
        <v>121</v>
      </c>
      <c r="B137" s="4" t="s">
        <v>33</v>
      </c>
      <c r="C137" s="4" t="s">
        <v>219</v>
      </c>
      <c r="D137" s="4" t="s">
        <v>220</v>
      </c>
      <c r="E137" s="4" t="s">
        <v>128</v>
      </c>
      <c r="F137" s="4" t="s">
        <v>248</v>
      </c>
      <c r="G137" s="4" t="s">
        <v>122</v>
      </c>
      <c r="H137" s="9">
        <f>H138</f>
        <v>0</v>
      </c>
      <c r="I137" s="9">
        <f t="shared" ref="I137:J137" si="56">I138</f>
        <v>0</v>
      </c>
      <c r="J137" s="9">
        <f t="shared" si="56"/>
        <v>0</v>
      </c>
    </row>
    <row r="138" spans="1:10" ht="34.5" hidden="1" customHeight="1" x14ac:dyDescent="0.2">
      <c r="A138" s="10" t="s">
        <v>5</v>
      </c>
      <c r="B138" s="4" t="s">
        <v>33</v>
      </c>
      <c r="C138" s="4" t="s">
        <v>219</v>
      </c>
      <c r="D138" s="4" t="s">
        <v>220</v>
      </c>
      <c r="E138" s="4" t="s">
        <v>128</v>
      </c>
      <c r="F138" s="4" t="s">
        <v>248</v>
      </c>
      <c r="G138" s="4" t="s">
        <v>159</v>
      </c>
      <c r="H138" s="9"/>
      <c r="I138" s="9"/>
      <c r="J138" s="9"/>
    </row>
    <row r="139" spans="1:10" ht="305.25" customHeight="1" x14ac:dyDescent="0.2">
      <c r="A139" s="10" t="s">
        <v>158</v>
      </c>
      <c r="B139" s="4" t="s">
        <v>33</v>
      </c>
      <c r="C139" s="4" t="s">
        <v>219</v>
      </c>
      <c r="D139" s="4" t="s">
        <v>220</v>
      </c>
      <c r="E139" s="4" t="s">
        <v>128</v>
      </c>
      <c r="F139" s="4" t="s">
        <v>249</v>
      </c>
      <c r="G139" s="11" t="s">
        <v>9</v>
      </c>
      <c r="H139" s="9">
        <f>H140</f>
        <v>-736402.03</v>
      </c>
      <c r="I139" s="9">
        <f t="shared" ref="I139:J139" si="57">I140</f>
        <v>0</v>
      </c>
      <c r="J139" s="9">
        <f t="shared" si="57"/>
        <v>0</v>
      </c>
    </row>
    <row r="140" spans="1:10" ht="32.25" customHeight="1" x14ac:dyDescent="0.2">
      <c r="A140" s="10" t="s">
        <v>121</v>
      </c>
      <c r="B140" s="4" t="s">
        <v>33</v>
      </c>
      <c r="C140" s="4" t="s">
        <v>219</v>
      </c>
      <c r="D140" s="4" t="s">
        <v>220</v>
      </c>
      <c r="E140" s="4" t="s">
        <v>128</v>
      </c>
      <c r="F140" s="4" t="s">
        <v>249</v>
      </c>
      <c r="G140" s="4" t="s">
        <v>122</v>
      </c>
      <c r="H140" s="9">
        <f>H141</f>
        <v>-736402.03</v>
      </c>
      <c r="I140" s="9">
        <f t="shared" ref="I140:J140" si="58">I141</f>
        <v>0</v>
      </c>
      <c r="J140" s="9">
        <f t="shared" si="58"/>
        <v>0</v>
      </c>
    </row>
    <row r="141" spans="1:10" ht="24.75" customHeight="1" x14ac:dyDescent="0.2">
      <c r="A141" s="10" t="s">
        <v>5</v>
      </c>
      <c r="B141" s="4" t="s">
        <v>33</v>
      </c>
      <c r="C141" s="4" t="s">
        <v>219</v>
      </c>
      <c r="D141" s="4" t="s">
        <v>220</v>
      </c>
      <c r="E141" s="4" t="s">
        <v>128</v>
      </c>
      <c r="F141" s="4" t="s">
        <v>249</v>
      </c>
      <c r="G141" s="4" t="s">
        <v>159</v>
      </c>
      <c r="H141" s="9">
        <v>-736402.03</v>
      </c>
      <c r="I141" s="9"/>
      <c r="J141" s="9"/>
    </row>
    <row r="142" spans="1:10" ht="119.25" hidden="1" customHeight="1" x14ac:dyDescent="0.2">
      <c r="A142" s="10" t="s">
        <v>175</v>
      </c>
      <c r="B142" s="4" t="s">
        <v>33</v>
      </c>
      <c r="C142" s="4" t="s">
        <v>219</v>
      </c>
      <c r="D142" s="4" t="s">
        <v>220</v>
      </c>
      <c r="E142" s="4" t="s">
        <v>128</v>
      </c>
      <c r="F142" s="4" t="s">
        <v>250</v>
      </c>
      <c r="G142" s="11" t="s">
        <v>9</v>
      </c>
      <c r="H142" s="9">
        <f>H143</f>
        <v>0</v>
      </c>
      <c r="I142" s="9">
        <f t="shared" ref="I142:J142" si="59">I143</f>
        <v>0</v>
      </c>
      <c r="J142" s="9">
        <f t="shared" si="59"/>
        <v>0</v>
      </c>
    </row>
    <row r="143" spans="1:10" ht="64.5" hidden="1" customHeight="1" x14ac:dyDescent="0.2">
      <c r="A143" s="10" t="s">
        <v>57</v>
      </c>
      <c r="B143" s="4" t="s">
        <v>33</v>
      </c>
      <c r="C143" s="4" t="s">
        <v>219</v>
      </c>
      <c r="D143" s="4" t="s">
        <v>220</v>
      </c>
      <c r="E143" s="4" t="s">
        <v>128</v>
      </c>
      <c r="F143" s="4" t="s">
        <v>250</v>
      </c>
      <c r="G143" s="4" t="s">
        <v>58</v>
      </c>
      <c r="H143" s="9">
        <f>H144</f>
        <v>0</v>
      </c>
      <c r="I143" s="9">
        <f t="shared" ref="I143:J143" si="60">I144</f>
        <v>0</v>
      </c>
      <c r="J143" s="9">
        <f t="shared" si="60"/>
        <v>0</v>
      </c>
    </row>
    <row r="144" spans="1:10" ht="32.25" hidden="1" customHeight="1" x14ac:dyDescent="0.2">
      <c r="A144" s="10" t="s">
        <v>59</v>
      </c>
      <c r="B144" s="4" t="s">
        <v>33</v>
      </c>
      <c r="C144" s="4" t="s">
        <v>219</v>
      </c>
      <c r="D144" s="4" t="s">
        <v>220</v>
      </c>
      <c r="E144" s="4" t="s">
        <v>128</v>
      </c>
      <c r="F144" s="4" t="s">
        <v>250</v>
      </c>
      <c r="G144" s="4" t="s">
        <v>60</v>
      </c>
      <c r="H144" s="9"/>
      <c r="I144" s="9"/>
      <c r="J144" s="9"/>
    </row>
    <row r="145" spans="1:10" ht="159.94999999999999" hidden="1" customHeight="1" x14ac:dyDescent="0.2">
      <c r="A145" s="10" t="s">
        <v>176</v>
      </c>
      <c r="B145" s="4" t="s">
        <v>33</v>
      </c>
      <c r="C145" s="4" t="s">
        <v>219</v>
      </c>
      <c r="D145" s="4" t="s">
        <v>220</v>
      </c>
      <c r="E145" s="4" t="s">
        <v>128</v>
      </c>
      <c r="F145" s="4" t="s">
        <v>251</v>
      </c>
      <c r="G145" s="11" t="s">
        <v>9</v>
      </c>
      <c r="H145" s="9">
        <f>H146</f>
        <v>0</v>
      </c>
      <c r="I145" s="9">
        <f t="shared" ref="I145:J145" si="61">I146</f>
        <v>0</v>
      </c>
      <c r="J145" s="9">
        <f t="shared" si="61"/>
        <v>0</v>
      </c>
    </row>
    <row r="146" spans="1:10" ht="64.5" hidden="1" customHeight="1" x14ac:dyDescent="0.2">
      <c r="A146" s="10" t="s">
        <v>57</v>
      </c>
      <c r="B146" s="4" t="s">
        <v>33</v>
      </c>
      <c r="C146" s="4" t="s">
        <v>219</v>
      </c>
      <c r="D146" s="4" t="s">
        <v>220</v>
      </c>
      <c r="E146" s="4" t="s">
        <v>128</v>
      </c>
      <c r="F146" s="4" t="s">
        <v>251</v>
      </c>
      <c r="G146" s="4" t="s">
        <v>58</v>
      </c>
      <c r="H146" s="9">
        <f>H147</f>
        <v>0</v>
      </c>
      <c r="I146" s="9">
        <f t="shared" ref="I146:J146" si="62">I147</f>
        <v>0</v>
      </c>
      <c r="J146" s="9">
        <f t="shared" si="62"/>
        <v>0</v>
      </c>
    </row>
    <row r="147" spans="1:10" ht="32.25" hidden="1" customHeight="1" x14ac:dyDescent="0.2">
      <c r="A147" s="10" t="s">
        <v>59</v>
      </c>
      <c r="B147" s="4" t="s">
        <v>33</v>
      </c>
      <c r="C147" s="4" t="s">
        <v>219</v>
      </c>
      <c r="D147" s="4" t="s">
        <v>220</v>
      </c>
      <c r="E147" s="4" t="s">
        <v>128</v>
      </c>
      <c r="F147" s="4" t="s">
        <v>251</v>
      </c>
      <c r="G147" s="4" t="s">
        <v>60</v>
      </c>
      <c r="H147" s="9"/>
      <c r="I147" s="9"/>
      <c r="J147" s="9"/>
    </row>
    <row r="148" spans="1:10" ht="32.25" hidden="1" customHeight="1" x14ac:dyDescent="0.2">
      <c r="A148" s="109" t="s">
        <v>645</v>
      </c>
      <c r="B148" s="4" t="s">
        <v>33</v>
      </c>
      <c r="C148" s="4" t="s">
        <v>219</v>
      </c>
      <c r="D148" s="4" t="s">
        <v>776</v>
      </c>
      <c r="E148" s="4">
        <v>916</v>
      </c>
      <c r="F148" s="4">
        <v>55190</v>
      </c>
      <c r="G148" s="4"/>
      <c r="H148" s="9"/>
      <c r="I148" s="9">
        <f>I149</f>
        <v>0</v>
      </c>
      <c r="J148" s="9"/>
    </row>
    <row r="149" spans="1:10" ht="47.25" hidden="1" customHeight="1" x14ac:dyDescent="0.2">
      <c r="A149" s="10" t="s">
        <v>42</v>
      </c>
      <c r="B149" s="4" t="s">
        <v>33</v>
      </c>
      <c r="C149" s="4" t="s">
        <v>219</v>
      </c>
      <c r="D149" s="4" t="s">
        <v>776</v>
      </c>
      <c r="E149" s="4">
        <v>916</v>
      </c>
      <c r="F149" s="4">
        <v>55190</v>
      </c>
      <c r="G149" s="4">
        <v>200</v>
      </c>
      <c r="H149" s="9"/>
      <c r="I149" s="9">
        <f>I150</f>
        <v>0</v>
      </c>
      <c r="J149" s="9"/>
    </row>
    <row r="150" spans="1:10" ht="50.25" hidden="1" customHeight="1" x14ac:dyDescent="0.2">
      <c r="A150" s="10" t="s">
        <v>44</v>
      </c>
      <c r="B150" s="4" t="s">
        <v>33</v>
      </c>
      <c r="C150" s="4" t="s">
        <v>219</v>
      </c>
      <c r="D150" s="4" t="s">
        <v>776</v>
      </c>
      <c r="E150" s="4">
        <v>916</v>
      </c>
      <c r="F150" s="4">
        <v>55190</v>
      </c>
      <c r="G150" s="4">
        <v>240</v>
      </c>
      <c r="H150" s="9"/>
      <c r="I150" s="9"/>
      <c r="J150" s="9"/>
    </row>
    <row r="151" spans="1:10" ht="32.25" hidden="1" customHeight="1" x14ac:dyDescent="0.2">
      <c r="A151" s="109" t="s">
        <v>645</v>
      </c>
      <c r="B151" s="4" t="s">
        <v>33</v>
      </c>
      <c r="C151" s="4" t="s">
        <v>219</v>
      </c>
      <c r="D151" s="4" t="s">
        <v>732</v>
      </c>
      <c r="E151" s="4">
        <v>916</v>
      </c>
      <c r="F151" s="4">
        <v>55190</v>
      </c>
      <c r="G151" s="4"/>
      <c r="H151" s="9">
        <f>H152</f>
        <v>0</v>
      </c>
      <c r="I151" s="9"/>
      <c r="J151" s="9"/>
    </row>
    <row r="152" spans="1:10" ht="56.25" hidden="1" customHeight="1" x14ac:dyDescent="0.2">
      <c r="A152" s="10" t="s">
        <v>57</v>
      </c>
      <c r="B152" s="4" t="s">
        <v>33</v>
      </c>
      <c r="C152" s="4" t="s">
        <v>219</v>
      </c>
      <c r="D152" s="4" t="s">
        <v>732</v>
      </c>
      <c r="E152" s="4">
        <v>916</v>
      </c>
      <c r="F152" s="4">
        <v>55190</v>
      </c>
      <c r="G152" s="4">
        <v>600</v>
      </c>
      <c r="H152" s="9">
        <f>H153</f>
        <v>0</v>
      </c>
      <c r="I152" s="9"/>
      <c r="J152" s="9"/>
    </row>
    <row r="153" spans="1:10" ht="19.7" hidden="1" customHeight="1" x14ac:dyDescent="0.2">
      <c r="A153" s="109" t="s">
        <v>59</v>
      </c>
      <c r="B153" s="4" t="s">
        <v>33</v>
      </c>
      <c r="C153" s="4" t="s">
        <v>219</v>
      </c>
      <c r="D153" s="4" t="s">
        <v>732</v>
      </c>
      <c r="E153" s="4">
        <v>916</v>
      </c>
      <c r="F153" s="4">
        <v>55190</v>
      </c>
      <c r="G153" s="4">
        <v>610</v>
      </c>
      <c r="H153" s="9"/>
      <c r="I153" s="9"/>
      <c r="J153" s="9"/>
    </row>
    <row r="154" spans="1:10" ht="80.099999999999994" hidden="1" customHeight="1" x14ac:dyDescent="0.2">
      <c r="A154" s="10" t="s">
        <v>177</v>
      </c>
      <c r="B154" s="4" t="s">
        <v>33</v>
      </c>
      <c r="C154" s="4" t="s">
        <v>219</v>
      </c>
      <c r="D154" s="4" t="s">
        <v>220</v>
      </c>
      <c r="E154" s="4" t="s">
        <v>128</v>
      </c>
      <c r="F154" s="4" t="s">
        <v>252</v>
      </c>
      <c r="G154" s="11" t="s">
        <v>9</v>
      </c>
      <c r="H154" s="9">
        <f>H155</f>
        <v>0</v>
      </c>
      <c r="I154" s="9">
        <f t="shared" ref="I154:J154" si="63">I155</f>
        <v>0</v>
      </c>
      <c r="J154" s="9">
        <f t="shared" si="63"/>
        <v>0</v>
      </c>
    </row>
    <row r="155" spans="1:10" ht="48.95" hidden="1" customHeight="1" x14ac:dyDescent="0.2">
      <c r="A155" s="10" t="s">
        <v>42</v>
      </c>
      <c r="B155" s="4" t="s">
        <v>33</v>
      </c>
      <c r="C155" s="4" t="s">
        <v>219</v>
      </c>
      <c r="D155" s="4" t="s">
        <v>220</v>
      </c>
      <c r="E155" s="4" t="s">
        <v>128</v>
      </c>
      <c r="F155" s="4" t="s">
        <v>252</v>
      </c>
      <c r="G155" s="4" t="s">
        <v>43</v>
      </c>
      <c r="H155" s="9">
        <f>H156</f>
        <v>0</v>
      </c>
      <c r="I155" s="9">
        <f t="shared" ref="I155:J155" si="64">I156</f>
        <v>0</v>
      </c>
      <c r="J155" s="9">
        <f t="shared" si="64"/>
        <v>0</v>
      </c>
    </row>
    <row r="156" spans="1:10" ht="64.5" hidden="1" customHeight="1" x14ac:dyDescent="0.2">
      <c r="A156" s="10" t="s">
        <v>44</v>
      </c>
      <c r="B156" s="4" t="s">
        <v>33</v>
      </c>
      <c r="C156" s="4" t="s">
        <v>219</v>
      </c>
      <c r="D156" s="4" t="s">
        <v>220</v>
      </c>
      <c r="E156" s="4" t="s">
        <v>128</v>
      </c>
      <c r="F156" s="4" t="s">
        <v>252</v>
      </c>
      <c r="G156" s="4" t="s">
        <v>45</v>
      </c>
      <c r="H156" s="9"/>
      <c r="I156" s="9"/>
      <c r="J156" s="9"/>
    </row>
    <row r="157" spans="1:10" ht="32.25" hidden="1" customHeight="1" x14ac:dyDescent="0.2">
      <c r="A157" s="10" t="s">
        <v>193</v>
      </c>
      <c r="B157" s="4" t="s">
        <v>33</v>
      </c>
      <c r="C157" s="4" t="s">
        <v>219</v>
      </c>
      <c r="D157" s="4" t="s">
        <v>220</v>
      </c>
      <c r="E157" s="4" t="s">
        <v>128</v>
      </c>
      <c r="F157" s="4" t="s">
        <v>253</v>
      </c>
      <c r="G157" s="11" t="s">
        <v>9</v>
      </c>
      <c r="H157" s="9">
        <f>H158</f>
        <v>0</v>
      </c>
      <c r="I157" s="9">
        <f t="shared" ref="I157:J157" si="65">I158</f>
        <v>0</v>
      </c>
      <c r="J157" s="9">
        <f t="shared" si="65"/>
        <v>0</v>
      </c>
    </row>
    <row r="158" spans="1:10" ht="32.25" hidden="1" customHeight="1" x14ac:dyDescent="0.2">
      <c r="A158" s="10" t="s">
        <v>93</v>
      </c>
      <c r="B158" s="4" t="s">
        <v>33</v>
      </c>
      <c r="C158" s="4" t="s">
        <v>219</v>
      </c>
      <c r="D158" s="4" t="s">
        <v>220</v>
      </c>
      <c r="E158" s="4" t="s">
        <v>128</v>
      </c>
      <c r="F158" s="4" t="s">
        <v>253</v>
      </c>
      <c r="G158" s="4" t="s">
        <v>94</v>
      </c>
      <c r="H158" s="9">
        <f>H159</f>
        <v>0</v>
      </c>
      <c r="I158" s="9">
        <f t="shared" ref="I158:J158" si="66">I159</f>
        <v>0</v>
      </c>
      <c r="J158" s="9">
        <f t="shared" si="66"/>
        <v>0</v>
      </c>
    </row>
    <row r="159" spans="1:10" ht="48.95" hidden="1" customHeight="1" x14ac:dyDescent="0.2">
      <c r="A159" s="10" t="s">
        <v>95</v>
      </c>
      <c r="B159" s="4" t="s">
        <v>33</v>
      </c>
      <c r="C159" s="4" t="s">
        <v>219</v>
      </c>
      <c r="D159" s="4" t="s">
        <v>220</v>
      </c>
      <c r="E159" s="4" t="s">
        <v>128</v>
      </c>
      <c r="F159" s="4" t="s">
        <v>253</v>
      </c>
      <c r="G159" s="4" t="s">
        <v>96</v>
      </c>
      <c r="H159" s="9"/>
      <c r="I159" s="9"/>
      <c r="J159" s="9"/>
    </row>
    <row r="160" spans="1:10" ht="112.35" hidden="1" customHeight="1" x14ac:dyDescent="0.2">
      <c r="A160" s="10" t="s">
        <v>194</v>
      </c>
      <c r="B160" s="4" t="s">
        <v>33</v>
      </c>
      <c r="C160" s="4" t="s">
        <v>219</v>
      </c>
      <c r="D160" s="4" t="s">
        <v>220</v>
      </c>
      <c r="E160" s="4" t="s">
        <v>128</v>
      </c>
      <c r="F160" s="4" t="s">
        <v>254</v>
      </c>
      <c r="G160" s="11" t="s">
        <v>9</v>
      </c>
      <c r="H160" s="9">
        <f>H161</f>
        <v>0</v>
      </c>
      <c r="I160" s="9">
        <f t="shared" ref="I160:J160" si="67">I161</f>
        <v>0</v>
      </c>
      <c r="J160" s="9">
        <f t="shared" si="67"/>
        <v>0</v>
      </c>
    </row>
    <row r="161" spans="1:10" ht="48.95" hidden="1" customHeight="1" x14ac:dyDescent="0.2">
      <c r="A161" s="10" t="s">
        <v>195</v>
      </c>
      <c r="B161" s="4" t="s">
        <v>33</v>
      </c>
      <c r="C161" s="4" t="s">
        <v>219</v>
      </c>
      <c r="D161" s="4" t="s">
        <v>220</v>
      </c>
      <c r="E161" s="4" t="s">
        <v>128</v>
      </c>
      <c r="F161" s="4" t="s">
        <v>254</v>
      </c>
      <c r="G161" s="4" t="s">
        <v>196</v>
      </c>
      <c r="H161" s="9">
        <f>H162</f>
        <v>0</v>
      </c>
      <c r="I161" s="9">
        <f t="shared" ref="I161:J161" si="68">I162</f>
        <v>0</v>
      </c>
      <c r="J161" s="9">
        <f t="shared" si="68"/>
        <v>0</v>
      </c>
    </row>
    <row r="162" spans="1:10" ht="15" hidden="1" customHeight="1" x14ac:dyDescent="0.2">
      <c r="A162" s="10" t="s">
        <v>197</v>
      </c>
      <c r="B162" s="4" t="s">
        <v>33</v>
      </c>
      <c r="C162" s="4" t="s">
        <v>219</v>
      </c>
      <c r="D162" s="4" t="s">
        <v>220</v>
      </c>
      <c r="E162" s="4" t="s">
        <v>128</v>
      </c>
      <c r="F162" s="4" t="s">
        <v>254</v>
      </c>
      <c r="G162" s="4" t="s">
        <v>198</v>
      </c>
      <c r="H162" s="9"/>
      <c r="I162" s="9"/>
      <c r="J162" s="9"/>
    </row>
    <row r="163" spans="1:10" ht="51.95" hidden="1" customHeight="1" x14ac:dyDescent="0.2">
      <c r="A163" s="109" t="s">
        <v>659</v>
      </c>
      <c r="B163" s="4" t="s">
        <v>33</v>
      </c>
      <c r="C163" s="4" t="s">
        <v>219</v>
      </c>
      <c r="D163" s="4" t="s">
        <v>220</v>
      </c>
      <c r="E163" s="4" t="s">
        <v>128</v>
      </c>
      <c r="F163" s="4" t="s">
        <v>775</v>
      </c>
      <c r="G163" s="4"/>
      <c r="H163" s="9">
        <f>H164</f>
        <v>0</v>
      </c>
      <c r="I163" s="9"/>
      <c r="J163" s="9"/>
    </row>
    <row r="164" spans="1:10" ht="52.5" hidden="1" customHeight="1" x14ac:dyDescent="0.2">
      <c r="A164" s="109" t="s">
        <v>42</v>
      </c>
      <c r="B164" s="4" t="s">
        <v>33</v>
      </c>
      <c r="C164" s="4" t="s">
        <v>219</v>
      </c>
      <c r="D164" s="4" t="s">
        <v>220</v>
      </c>
      <c r="E164" s="4" t="s">
        <v>128</v>
      </c>
      <c r="F164" s="4" t="s">
        <v>775</v>
      </c>
      <c r="G164" s="4" t="s">
        <v>43</v>
      </c>
      <c r="H164" s="9">
        <f>H165</f>
        <v>0</v>
      </c>
      <c r="I164" s="9"/>
      <c r="J164" s="9"/>
    </row>
    <row r="165" spans="1:10" ht="52.5" hidden="1" customHeight="1" x14ac:dyDescent="0.2">
      <c r="A165" s="109" t="s">
        <v>44</v>
      </c>
      <c r="B165" s="4" t="s">
        <v>33</v>
      </c>
      <c r="C165" s="4" t="s">
        <v>219</v>
      </c>
      <c r="D165" s="4" t="s">
        <v>220</v>
      </c>
      <c r="E165" s="4" t="s">
        <v>128</v>
      </c>
      <c r="F165" s="4" t="s">
        <v>775</v>
      </c>
      <c r="G165" s="4" t="s">
        <v>45</v>
      </c>
      <c r="H165" s="9"/>
      <c r="I165" s="9"/>
      <c r="J165" s="9"/>
    </row>
    <row r="166" spans="1:10" ht="86.25" hidden="1" customHeight="1" x14ac:dyDescent="0.2">
      <c r="A166" s="10" t="s">
        <v>178</v>
      </c>
      <c r="B166" s="4" t="s">
        <v>33</v>
      </c>
      <c r="C166" s="4" t="s">
        <v>219</v>
      </c>
      <c r="D166" s="4" t="s">
        <v>220</v>
      </c>
      <c r="E166" s="4" t="s">
        <v>128</v>
      </c>
      <c r="F166" s="4" t="s">
        <v>255</v>
      </c>
      <c r="G166" s="11" t="s">
        <v>9</v>
      </c>
      <c r="H166" s="9">
        <f>H167</f>
        <v>0</v>
      </c>
      <c r="I166" s="9">
        <f t="shared" ref="I166:J166" si="69">I167</f>
        <v>0</v>
      </c>
      <c r="J166" s="9">
        <f t="shared" si="69"/>
        <v>0</v>
      </c>
    </row>
    <row r="167" spans="1:10" ht="48.95" hidden="1" customHeight="1" x14ac:dyDescent="0.2">
      <c r="A167" s="10" t="s">
        <v>42</v>
      </c>
      <c r="B167" s="4" t="s">
        <v>33</v>
      </c>
      <c r="C167" s="4" t="s">
        <v>219</v>
      </c>
      <c r="D167" s="4" t="s">
        <v>220</v>
      </c>
      <c r="E167" s="4" t="s">
        <v>128</v>
      </c>
      <c r="F167" s="4" t="s">
        <v>255</v>
      </c>
      <c r="G167" s="4" t="s">
        <v>43</v>
      </c>
      <c r="H167" s="9">
        <f>H168</f>
        <v>0</v>
      </c>
      <c r="I167" s="9">
        <f t="shared" ref="I167:J167" si="70">I168</f>
        <v>0</v>
      </c>
      <c r="J167" s="9">
        <f t="shared" si="70"/>
        <v>0</v>
      </c>
    </row>
    <row r="168" spans="1:10" ht="64.5" hidden="1" customHeight="1" x14ac:dyDescent="0.2">
      <c r="A168" s="10" t="s">
        <v>44</v>
      </c>
      <c r="B168" s="4" t="s">
        <v>33</v>
      </c>
      <c r="C168" s="4" t="s">
        <v>219</v>
      </c>
      <c r="D168" s="4" t="s">
        <v>220</v>
      </c>
      <c r="E168" s="4" t="s">
        <v>128</v>
      </c>
      <c r="F168" s="4" t="s">
        <v>255</v>
      </c>
      <c r="G168" s="4" t="s">
        <v>45</v>
      </c>
      <c r="H168" s="9"/>
      <c r="I168" s="9"/>
      <c r="J168" s="9"/>
    </row>
    <row r="169" spans="1:10" ht="64.5" customHeight="1" x14ac:dyDescent="0.2">
      <c r="A169" s="10" t="s">
        <v>160</v>
      </c>
      <c r="B169" s="4" t="s">
        <v>33</v>
      </c>
      <c r="C169" s="4" t="s">
        <v>219</v>
      </c>
      <c r="D169" s="4" t="s">
        <v>220</v>
      </c>
      <c r="E169" s="4" t="s">
        <v>128</v>
      </c>
      <c r="F169" s="4" t="s">
        <v>256</v>
      </c>
      <c r="G169" s="11" t="s">
        <v>9</v>
      </c>
      <c r="H169" s="9">
        <f>H170</f>
        <v>12273367.199999999</v>
      </c>
      <c r="I169" s="9">
        <v>0</v>
      </c>
      <c r="J169" s="9">
        <v>0</v>
      </c>
    </row>
    <row r="170" spans="1:10" ht="25.5" customHeight="1" x14ac:dyDescent="0.2">
      <c r="A170" s="10" t="s">
        <v>121</v>
      </c>
      <c r="B170" s="4" t="s">
        <v>33</v>
      </c>
      <c r="C170" s="4" t="s">
        <v>219</v>
      </c>
      <c r="D170" s="4" t="s">
        <v>220</v>
      </c>
      <c r="E170" s="4" t="s">
        <v>128</v>
      </c>
      <c r="F170" s="4" t="s">
        <v>256</v>
      </c>
      <c r="G170" s="4" t="s">
        <v>122</v>
      </c>
      <c r="H170" s="9">
        <f>H171</f>
        <v>12273367.199999999</v>
      </c>
      <c r="I170" s="9">
        <v>0</v>
      </c>
      <c r="J170" s="9">
        <v>0</v>
      </c>
    </row>
    <row r="171" spans="1:10" ht="24.75" customHeight="1" x14ac:dyDescent="0.2">
      <c r="A171" s="10" t="s">
        <v>5</v>
      </c>
      <c r="B171" s="4" t="s">
        <v>33</v>
      </c>
      <c r="C171" s="4" t="s">
        <v>219</v>
      </c>
      <c r="D171" s="4" t="s">
        <v>220</v>
      </c>
      <c r="E171" s="4" t="s">
        <v>128</v>
      </c>
      <c r="F171" s="4" t="s">
        <v>256</v>
      </c>
      <c r="G171" s="4" t="s">
        <v>159</v>
      </c>
      <c r="H171" s="9">
        <f>11536965.17+736402.03</f>
        <v>12273367.199999999</v>
      </c>
      <c r="I171" s="9"/>
      <c r="J171" s="9"/>
    </row>
    <row r="172" spans="1:10" ht="64.5" hidden="1" customHeight="1" x14ac:dyDescent="0.2">
      <c r="A172" s="10" t="s">
        <v>207</v>
      </c>
      <c r="B172" s="4" t="s">
        <v>33</v>
      </c>
      <c r="C172" s="4" t="s">
        <v>219</v>
      </c>
      <c r="D172" s="4" t="s">
        <v>220</v>
      </c>
      <c r="E172" s="4" t="s">
        <v>128</v>
      </c>
      <c r="F172" s="4" t="s">
        <v>257</v>
      </c>
      <c r="G172" s="11" t="s">
        <v>9</v>
      </c>
      <c r="H172" s="9">
        <f>H173</f>
        <v>0</v>
      </c>
      <c r="I172" s="9">
        <f t="shared" ref="I172:J172" si="71">I173</f>
        <v>0</v>
      </c>
      <c r="J172" s="9">
        <f t="shared" si="71"/>
        <v>0</v>
      </c>
    </row>
    <row r="173" spans="1:10" ht="48.95" hidden="1" customHeight="1" x14ac:dyDescent="0.2">
      <c r="A173" s="10" t="s">
        <v>195</v>
      </c>
      <c r="B173" s="4" t="s">
        <v>33</v>
      </c>
      <c r="C173" s="4" t="s">
        <v>219</v>
      </c>
      <c r="D173" s="4" t="s">
        <v>220</v>
      </c>
      <c r="E173" s="4" t="s">
        <v>128</v>
      </c>
      <c r="F173" s="4" t="s">
        <v>257</v>
      </c>
      <c r="G173" s="4" t="s">
        <v>196</v>
      </c>
      <c r="H173" s="9">
        <f>H174</f>
        <v>0</v>
      </c>
      <c r="I173" s="9">
        <f t="shared" ref="I173:J173" si="72">I174</f>
        <v>0</v>
      </c>
      <c r="J173" s="9">
        <f t="shared" si="72"/>
        <v>0</v>
      </c>
    </row>
    <row r="174" spans="1:10" ht="15" hidden="1" customHeight="1" x14ac:dyDescent="0.2">
      <c r="A174" s="10" t="s">
        <v>197</v>
      </c>
      <c r="B174" s="4" t="s">
        <v>33</v>
      </c>
      <c r="C174" s="4" t="s">
        <v>219</v>
      </c>
      <c r="D174" s="4" t="s">
        <v>220</v>
      </c>
      <c r="E174" s="4" t="s">
        <v>128</v>
      </c>
      <c r="F174" s="4" t="s">
        <v>257</v>
      </c>
      <c r="G174" s="4" t="s">
        <v>198</v>
      </c>
      <c r="H174" s="9"/>
      <c r="I174" s="9"/>
      <c r="J174" s="9"/>
    </row>
    <row r="175" spans="1:10" ht="32.25" hidden="1" customHeight="1" x14ac:dyDescent="0.2">
      <c r="A175" s="5" t="s">
        <v>258</v>
      </c>
      <c r="B175" s="6" t="s">
        <v>33</v>
      </c>
      <c r="C175" s="6" t="s">
        <v>219</v>
      </c>
      <c r="D175" s="6" t="s">
        <v>112</v>
      </c>
      <c r="E175" s="12" t="s">
        <v>9</v>
      </c>
      <c r="F175" s="12" t="s">
        <v>9</v>
      </c>
      <c r="G175" s="12" t="s">
        <v>9</v>
      </c>
      <c r="H175" s="8">
        <f>H176</f>
        <v>0</v>
      </c>
      <c r="I175" s="8">
        <f t="shared" ref="I175:J175" si="73">I176</f>
        <v>0</v>
      </c>
      <c r="J175" s="8">
        <f t="shared" si="73"/>
        <v>0</v>
      </c>
    </row>
    <row r="176" spans="1:10" ht="32.25" hidden="1" customHeight="1" x14ac:dyDescent="0.2">
      <c r="A176" s="5" t="s">
        <v>127</v>
      </c>
      <c r="B176" s="6" t="s">
        <v>33</v>
      </c>
      <c r="C176" s="6" t="s">
        <v>219</v>
      </c>
      <c r="D176" s="6" t="s">
        <v>112</v>
      </c>
      <c r="E176" s="6" t="s">
        <v>128</v>
      </c>
      <c r="F176" s="7" t="s">
        <v>9</v>
      </c>
      <c r="G176" s="7" t="s">
        <v>9</v>
      </c>
      <c r="H176" s="8">
        <f>H177+H180+H183+H186+H189</f>
        <v>0</v>
      </c>
      <c r="I176" s="8">
        <f t="shared" ref="I176:J176" si="74">I177+I180+I183+I186+I189</f>
        <v>0</v>
      </c>
      <c r="J176" s="8">
        <f t="shared" si="74"/>
        <v>0</v>
      </c>
    </row>
    <row r="177" spans="1:10" ht="48.95" hidden="1" customHeight="1" x14ac:dyDescent="0.2">
      <c r="A177" s="10" t="s">
        <v>200</v>
      </c>
      <c r="B177" s="4" t="s">
        <v>33</v>
      </c>
      <c r="C177" s="4" t="s">
        <v>219</v>
      </c>
      <c r="D177" s="4" t="s">
        <v>112</v>
      </c>
      <c r="E177" s="4" t="s">
        <v>128</v>
      </c>
      <c r="F177" s="4" t="s">
        <v>259</v>
      </c>
      <c r="G177" s="11" t="s">
        <v>9</v>
      </c>
      <c r="H177" s="9">
        <f>H178</f>
        <v>0</v>
      </c>
      <c r="I177" s="9">
        <f t="shared" ref="I177:J177" si="75">I178</f>
        <v>0</v>
      </c>
      <c r="J177" s="9">
        <f t="shared" si="75"/>
        <v>0</v>
      </c>
    </row>
    <row r="178" spans="1:10" ht="48.95" hidden="1" customHeight="1" x14ac:dyDescent="0.2">
      <c r="A178" s="10" t="s">
        <v>42</v>
      </c>
      <c r="B178" s="4" t="s">
        <v>33</v>
      </c>
      <c r="C178" s="4" t="s">
        <v>219</v>
      </c>
      <c r="D178" s="4" t="s">
        <v>112</v>
      </c>
      <c r="E178" s="4" t="s">
        <v>128</v>
      </c>
      <c r="F178" s="4" t="s">
        <v>259</v>
      </c>
      <c r="G178" s="4" t="s">
        <v>43</v>
      </c>
      <c r="H178" s="9">
        <f>H179</f>
        <v>0</v>
      </c>
      <c r="I178" s="9">
        <f t="shared" ref="I178:J178" si="76">I179</f>
        <v>0</v>
      </c>
      <c r="J178" s="9">
        <f t="shared" si="76"/>
        <v>0</v>
      </c>
    </row>
    <row r="179" spans="1:10" ht="64.5" hidden="1" customHeight="1" x14ac:dyDescent="0.2">
      <c r="A179" s="10" t="s">
        <v>44</v>
      </c>
      <c r="B179" s="4" t="s">
        <v>33</v>
      </c>
      <c r="C179" s="4" t="s">
        <v>219</v>
      </c>
      <c r="D179" s="4" t="s">
        <v>112</v>
      </c>
      <c r="E179" s="4" t="s">
        <v>128</v>
      </c>
      <c r="F179" s="4" t="s">
        <v>259</v>
      </c>
      <c r="G179" s="4" t="s">
        <v>45</v>
      </c>
      <c r="H179" s="9"/>
      <c r="I179" s="9"/>
      <c r="J179" s="9"/>
    </row>
    <row r="180" spans="1:10" ht="48.95" hidden="1" customHeight="1" x14ac:dyDescent="0.2">
      <c r="A180" s="10" t="s">
        <v>148</v>
      </c>
      <c r="B180" s="4" t="s">
        <v>33</v>
      </c>
      <c r="C180" s="4" t="s">
        <v>219</v>
      </c>
      <c r="D180" s="4" t="s">
        <v>112</v>
      </c>
      <c r="E180" s="4" t="s">
        <v>128</v>
      </c>
      <c r="F180" s="4" t="s">
        <v>260</v>
      </c>
      <c r="G180" s="11" t="s">
        <v>9</v>
      </c>
      <c r="H180" s="9">
        <f>H181</f>
        <v>0</v>
      </c>
      <c r="I180" s="9">
        <f t="shared" ref="I180:J180" si="77">I181</f>
        <v>0</v>
      </c>
      <c r="J180" s="9">
        <f t="shared" si="77"/>
        <v>0</v>
      </c>
    </row>
    <row r="181" spans="1:10" ht="48.95" hidden="1" customHeight="1" x14ac:dyDescent="0.2">
      <c r="A181" s="10" t="s">
        <v>42</v>
      </c>
      <c r="B181" s="4" t="s">
        <v>33</v>
      </c>
      <c r="C181" s="4" t="s">
        <v>219</v>
      </c>
      <c r="D181" s="4" t="s">
        <v>112</v>
      </c>
      <c r="E181" s="4" t="s">
        <v>128</v>
      </c>
      <c r="F181" s="4" t="s">
        <v>260</v>
      </c>
      <c r="G181" s="4" t="s">
        <v>43</v>
      </c>
      <c r="H181" s="9">
        <f>H182</f>
        <v>0</v>
      </c>
      <c r="I181" s="9">
        <f t="shared" ref="I181:J181" si="78">I182</f>
        <v>0</v>
      </c>
      <c r="J181" s="9">
        <f t="shared" si="78"/>
        <v>0</v>
      </c>
    </row>
    <row r="182" spans="1:10" ht="64.5" hidden="1" customHeight="1" x14ac:dyDescent="0.2">
      <c r="A182" s="10" t="s">
        <v>44</v>
      </c>
      <c r="B182" s="4" t="s">
        <v>33</v>
      </c>
      <c r="C182" s="4" t="s">
        <v>219</v>
      </c>
      <c r="D182" s="4" t="s">
        <v>112</v>
      </c>
      <c r="E182" s="4" t="s">
        <v>128</v>
      </c>
      <c r="F182" s="4" t="s">
        <v>260</v>
      </c>
      <c r="G182" s="4" t="s">
        <v>45</v>
      </c>
      <c r="H182" s="9"/>
      <c r="I182" s="9"/>
      <c r="J182" s="9"/>
    </row>
    <row r="183" spans="1:10" ht="127.9" hidden="1" customHeight="1" x14ac:dyDescent="0.2">
      <c r="A183" s="10" t="s">
        <v>149</v>
      </c>
      <c r="B183" s="4" t="s">
        <v>33</v>
      </c>
      <c r="C183" s="4" t="s">
        <v>219</v>
      </c>
      <c r="D183" s="4" t="s">
        <v>112</v>
      </c>
      <c r="E183" s="4" t="s">
        <v>128</v>
      </c>
      <c r="F183" s="4" t="s">
        <v>261</v>
      </c>
      <c r="G183" s="11" t="s">
        <v>9</v>
      </c>
      <c r="H183" s="9">
        <f>H184</f>
        <v>0</v>
      </c>
      <c r="I183" s="9">
        <f t="shared" ref="I183:J183" si="79">I184</f>
        <v>0</v>
      </c>
      <c r="J183" s="9">
        <f t="shared" si="79"/>
        <v>0</v>
      </c>
    </row>
    <row r="184" spans="1:10" ht="48.95" hidden="1" customHeight="1" x14ac:dyDescent="0.2">
      <c r="A184" s="10" t="s">
        <v>42</v>
      </c>
      <c r="B184" s="4" t="s">
        <v>33</v>
      </c>
      <c r="C184" s="4" t="s">
        <v>219</v>
      </c>
      <c r="D184" s="4" t="s">
        <v>112</v>
      </c>
      <c r="E184" s="4" t="s">
        <v>128</v>
      </c>
      <c r="F184" s="4" t="s">
        <v>261</v>
      </c>
      <c r="G184" s="4" t="s">
        <v>43</v>
      </c>
      <c r="H184" s="9">
        <f>H185</f>
        <v>0</v>
      </c>
      <c r="I184" s="9">
        <f t="shared" ref="I184:J184" si="80">I185</f>
        <v>0</v>
      </c>
      <c r="J184" s="9">
        <f t="shared" si="80"/>
        <v>0</v>
      </c>
    </row>
    <row r="185" spans="1:10" ht="64.5" hidden="1" customHeight="1" x14ac:dyDescent="0.2">
      <c r="A185" s="10" t="s">
        <v>44</v>
      </c>
      <c r="B185" s="4" t="s">
        <v>33</v>
      </c>
      <c r="C185" s="4" t="s">
        <v>219</v>
      </c>
      <c r="D185" s="4" t="s">
        <v>112</v>
      </c>
      <c r="E185" s="4" t="s">
        <v>128</v>
      </c>
      <c r="F185" s="4" t="s">
        <v>261</v>
      </c>
      <c r="G185" s="4" t="s">
        <v>45</v>
      </c>
      <c r="H185" s="9"/>
      <c r="I185" s="9"/>
      <c r="J185" s="9"/>
    </row>
    <row r="186" spans="1:10" ht="32.25" hidden="1" customHeight="1" x14ac:dyDescent="0.2">
      <c r="A186" s="10" t="s">
        <v>179</v>
      </c>
      <c r="B186" s="4" t="s">
        <v>33</v>
      </c>
      <c r="C186" s="4" t="s">
        <v>219</v>
      </c>
      <c r="D186" s="4" t="s">
        <v>112</v>
      </c>
      <c r="E186" s="4" t="s">
        <v>128</v>
      </c>
      <c r="F186" s="4" t="s">
        <v>262</v>
      </c>
      <c r="G186" s="11" t="s">
        <v>9</v>
      </c>
      <c r="H186" s="9">
        <f>H187</f>
        <v>0</v>
      </c>
      <c r="I186" s="9">
        <f t="shared" ref="I186:J186" si="81">I187</f>
        <v>0</v>
      </c>
      <c r="J186" s="9">
        <f t="shared" si="81"/>
        <v>0</v>
      </c>
    </row>
    <row r="187" spans="1:10" ht="48.95" hidden="1" customHeight="1" x14ac:dyDescent="0.2">
      <c r="A187" s="10" t="s">
        <v>42</v>
      </c>
      <c r="B187" s="4" t="s">
        <v>33</v>
      </c>
      <c r="C187" s="4" t="s">
        <v>219</v>
      </c>
      <c r="D187" s="4" t="s">
        <v>112</v>
      </c>
      <c r="E187" s="4" t="s">
        <v>128</v>
      </c>
      <c r="F187" s="4" t="s">
        <v>262</v>
      </c>
      <c r="G187" s="4" t="s">
        <v>43</v>
      </c>
      <c r="H187" s="9">
        <f>H188</f>
        <v>0</v>
      </c>
      <c r="I187" s="9">
        <f t="shared" ref="I187:J187" si="82">I188</f>
        <v>0</v>
      </c>
      <c r="J187" s="9">
        <f t="shared" si="82"/>
        <v>0</v>
      </c>
    </row>
    <row r="188" spans="1:10" ht="64.5" hidden="1" customHeight="1" x14ac:dyDescent="0.2">
      <c r="A188" s="10" t="s">
        <v>44</v>
      </c>
      <c r="B188" s="4" t="s">
        <v>33</v>
      </c>
      <c r="C188" s="4" t="s">
        <v>219</v>
      </c>
      <c r="D188" s="4" t="s">
        <v>112</v>
      </c>
      <c r="E188" s="4" t="s">
        <v>128</v>
      </c>
      <c r="F188" s="4" t="s">
        <v>262</v>
      </c>
      <c r="G188" s="4" t="s">
        <v>45</v>
      </c>
      <c r="H188" s="9"/>
      <c r="I188" s="9"/>
      <c r="J188" s="9"/>
    </row>
    <row r="189" spans="1:10" ht="32.25" hidden="1" customHeight="1" x14ac:dyDescent="0.2">
      <c r="A189" s="10" t="s">
        <v>201</v>
      </c>
      <c r="B189" s="4" t="s">
        <v>33</v>
      </c>
      <c r="C189" s="4" t="s">
        <v>219</v>
      </c>
      <c r="D189" s="4" t="s">
        <v>112</v>
      </c>
      <c r="E189" s="4" t="s">
        <v>128</v>
      </c>
      <c r="F189" s="4" t="s">
        <v>263</v>
      </c>
      <c r="G189" s="11" t="s">
        <v>9</v>
      </c>
      <c r="H189" s="9">
        <f>H190</f>
        <v>0</v>
      </c>
      <c r="I189" s="9">
        <f t="shared" ref="I189:J189" si="83">I190</f>
        <v>0</v>
      </c>
      <c r="J189" s="9">
        <f t="shared" si="83"/>
        <v>0</v>
      </c>
    </row>
    <row r="190" spans="1:10" ht="48.95" hidden="1" customHeight="1" x14ac:dyDescent="0.2">
      <c r="A190" s="10" t="s">
        <v>42</v>
      </c>
      <c r="B190" s="4" t="s">
        <v>33</v>
      </c>
      <c r="C190" s="4" t="s">
        <v>219</v>
      </c>
      <c r="D190" s="4" t="s">
        <v>112</v>
      </c>
      <c r="E190" s="4" t="s">
        <v>128</v>
      </c>
      <c r="F190" s="4" t="s">
        <v>263</v>
      </c>
      <c r="G190" s="4" t="s">
        <v>43</v>
      </c>
      <c r="H190" s="9">
        <f>H191</f>
        <v>0</v>
      </c>
      <c r="I190" s="9">
        <f t="shared" ref="I190:J190" si="84">I191</f>
        <v>0</v>
      </c>
      <c r="J190" s="9">
        <f t="shared" si="84"/>
        <v>0</v>
      </c>
    </row>
    <row r="191" spans="1:10" ht="64.5" hidden="1" customHeight="1" x14ac:dyDescent="0.2">
      <c r="A191" s="10" t="s">
        <v>44</v>
      </c>
      <c r="B191" s="4" t="s">
        <v>33</v>
      </c>
      <c r="C191" s="4" t="s">
        <v>219</v>
      </c>
      <c r="D191" s="4" t="s">
        <v>112</v>
      </c>
      <c r="E191" s="4" t="s">
        <v>128</v>
      </c>
      <c r="F191" s="4" t="s">
        <v>263</v>
      </c>
      <c r="G191" s="4" t="s">
        <v>45</v>
      </c>
      <c r="H191" s="9"/>
      <c r="I191" s="9"/>
      <c r="J191" s="9"/>
    </row>
    <row r="192" spans="1:10" ht="32.25" customHeight="1" x14ac:dyDescent="0.2">
      <c r="A192" s="5" t="s">
        <v>264</v>
      </c>
      <c r="B192" s="6" t="s">
        <v>40</v>
      </c>
      <c r="C192" s="12" t="s">
        <v>9</v>
      </c>
      <c r="D192" s="12" t="s">
        <v>9</v>
      </c>
      <c r="E192" s="12" t="s">
        <v>9</v>
      </c>
      <c r="F192" s="12" t="s">
        <v>9</v>
      </c>
      <c r="G192" s="12" t="s">
        <v>9</v>
      </c>
      <c r="H192" s="8">
        <f>H193+H264</f>
        <v>59850</v>
      </c>
      <c r="I192" s="8">
        <f>I193+I264</f>
        <v>0</v>
      </c>
      <c r="J192" s="8">
        <f>J193+J264</f>
        <v>0</v>
      </c>
    </row>
    <row r="193" spans="1:10" ht="39" customHeight="1" x14ac:dyDescent="0.2">
      <c r="A193" s="5" t="s">
        <v>51</v>
      </c>
      <c r="B193" s="6" t="s">
        <v>40</v>
      </c>
      <c r="C193" s="6" t="s">
        <v>219</v>
      </c>
      <c r="D193" s="6" t="s">
        <v>220</v>
      </c>
      <c r="E193" s="6" t="s">
        <v>52</v>
      </c>
      <c r="F193" s="7" t="s">
        <v>9</v>
      </c>
      <c r="G193" s="7" t="s">
        <v>9</v>
      </c>
      <c r="H193" s="8">
        <f>H194+H197+H200+H203+H206+H209+H212+H215+H218+H221+H224+H233+H237+H246+H249+H252+H255+H258+H261+H240+H230+H243</f>
        <v>59850</v>
      </c>
      <c r="I193" s="8">
        <f>I194+I197+I200+I203+I206+I209+I212+I215+I218+I221+I224+I233+I237+I246+I249+I252+I255+I258+I261+I240+I230</f>
        <v>0</v>
      </c>
      <c r="J193" s="8">
        <f>J194+J197+J200+J203+J206+J209+J212+J215+J218+J221+J224+J233+J237+J246+J249+J252+J255+J258+J261+J240+J230</f>
        <v>0</v>
      </c>
    </row>
    <row r="194" spans="1:10" ht="137.25" hidden="1" customHeight="1" x14ac:dyDescent="0.2">
      <c r="A194" s="10" t="s">
        <v>65</v>
      </c>
      <c r="B194" s="4" t="s">
        <v>40</v>
      </c>
      <c r="C194" s="4" t="s">
        <v>219</v>
      </c>
      <c r="D194" s="4" t="s">
        <v>220</v>
      </c>
      <c r="E194" s="4" t="s">
        <v>52</v>
      </c>
      <c r="F194" s="4" t="s">
        <v>265</v>
      </c>
      <c r="G194" s="11" t="s">
        <v>9</v>
      </c>
      <c r="H194" s="9">
        <f>H195</f>
        <v>0</v>
      </c>
      <c r="I194" s="9">
        <f t="shared" ref="I194:J194" si="85">I195</f>
        <v>0</v>
      </c>
      <c r="J194" s="9">
        <f t="shared" si="85"/>
        <v>0</v>
      </c>
    </row>
    <row r="195" spans="1:10" ht="64.5" hidden="1" customHeight="1" x14ac:dyDescent="0.2">
      <c r="A195" s="10" t="s">
        <v>57</v>
      </c>
      <c r="B195" s="4" t="s">
        <v>40</v>
      </c>
      <c r="C195" s="4" t="s">
        <v>219</v>
      </c>
      <c r="D195" s="4" t="s">
        <v>220</v>
      </c>
      <c r="E195" s="4" t="s">
        <v>52</v>
      </c>
      <c r="F195" s="4" t="s">
        <v>265</v>
      </c>
      <c r="G195" s="4" t="s">
        <v>58</v>
      </c>
      <c r="H195" s="9">
        <f>H196</f>
        <v>0</v>
      </c>
      <c r="I195" s="9">
        <f t="shared" ref="I195:J195" si="86">I196</f>
        <v>0</v>
      </c>
      <c r="J195" s="9">
        <f t="shared" si="86"/>
        <v>0</v>
      </c>
    </row>
    <row r="196" spans="1:10" ht="32.25" hidden="1" customHeight="1" x14ac:dyDescent="0.2">
      <c r="A196" s="10" t="s">
        <v>59</v>
      </c>
      <c r="B196" s="4" t="s">
        <v>40</v>
      </c>
      <c r="C196" s="4" t="s">
        <v>219</v>
      </c>
      <c r="D196" s="4" t="s">
        <v>220</v>
      </c>
      <c r="E196" s="4" t="s">
        <v>52</v>
      </c>
      <c r="F196" s="4" t="s">
        <v>265</v>
      </c>
      <c r="G196" s="4" t="s">
        <v>60</v>
      </c>
      <c r="H196" s="9"/>
      <c r="I196" s="9"/>
      <c r="J196" s="9"/>
    </row>
    <row r="197" spans="1:10" ht="364.5" hidden="1" customHeight="1" x14ac:dyDescent="0.2">
      <c r="A197" s="10" t="s">
        <v>56</v>
      </c>
      <c r="B197" s="4" t="s">
        <v>40</v>
      </c>
      <c r="C197" s="4" t="s">
        <v>219</v>
      </c>
      <c r="D197" s="4" t="s">
        <v>220</v>
      </c>
      <c r="E197" s="4" t="s">
        <v>52</v>
      </c>
      <c r="F197" s="4" t="s">
        <v>266</v>
      </c>
      <c r="G197" s="11" t="s">
        <v>9</v>
      </c>
      <c r="H197" s="9">
        <f>H198</f>
        <v>0</v>
      </c>
      <c r="I197" s="9">
        <f t="shared" ref="I197:J197" si="87">I198</f>
        <v>0</v>
      </c>
      <c r="J197" s="9">
        <f t="shared" si="87"/>
        <v>0</v>
      </c>
    </row>
    <row r="198" spans="1:10" ht="64.5" hidden="1" customHeight="1" x14ac:dyDescent="0.2">
      <c r="A198" s="10" t="s">
        <v>57</v>
      </c>
      <c r="B198" s="4" t="s">
        <v>40</v>
      </c>
      <c r="C198" s="4" t="s">
        <v>219</v>
      </c>
      <c r="D198" s="4" t="s">
        <v>220</v>
      </c>
      <c r="E198" s="4" t="s">
        <v>52</v>
      </c>
      <c r="F198" s="4" t="s">
        <v>266</v>
      </c>
      <c r="G198" s="4" t="s">
        <v>58</v>
      </c>
      <c r="H198" s="9">
        <f>H199</f>
        <v>0</v>
      </c>
      <c r="I198" s="9">
        <f t="shared" ref="I198:J198" si="88">I199</f>
        <v>0</v>
      </c>
      <c r="J198" s="9">
        <f t="shared" si="88"/>
        <v>0</v>
      </c>
    </row>
    <row r="199" spans="1:10" ht="32.25" hidden="1" customHeight="1" x14ac:dyDescent="0.2">
      <c r="A199" s="10" t="s">
        <v>59</v>
      </c>
      <c r="B199" s="4" t="s">
        <v>40</v>
      </c>
      <c r="C199" s="4" t="s">
        <v>219</v>
      </c>
      <c r="D199" s="4" t="s">
        <v>220</v>
      </c>
      <c r="E199" s="4" t="s">
        <v>52</v>
      </c>
      <c r="F199" s="4" t="s">
        <v>266</v>
      </c>
      <c r="G199" s="4" t="s">
        <v>60</v>
      </c>
      <c r="H199" s="9"/>
      <c r="I199" s="9"/>
      <c r="J199" s="9"/>
    </row>
    <row r="200" spans="1:10" ht="176.45" hidden="1" customHeight="1" x14ac:dyDescent="0.2">
      <c r="A200" s="10" t="s">
        <v>78</v>
      </c>
      <c r="B200" s="4" t="s">
        <v>40</v>
      </c>
      <c r="C200" s="4" t="s">
        <v>219</v>
      </c>
      <c r="D200" s="4" t="s">
        <v>220</v>
      </c>
      <c r="E200" s="4" t="s">
        <v>52</v>
      </c>
      <c r="F200" s="4" t="s">
        <v>267</v>
      </c>
      <c r="G200" s="11" t="s">
        <v>9</v>
      </c>
      <c r="H200" s="9">
        <f>H201</f>
        <v>0</v>
      </c>
      <c r="I200" s="9">
        <f t="shared" ref="I200:J200" si="89">I201</f>
        <v>0</v>
      </c>
      <c r="J200" s="9">
        <f t="shared" si="89"/>
        <v>0</v>
      </c>
    </row>
    <row r="201" spans="1:10" ht="64.5" hidden="1" customHeight="1" x14ac:dyDescent="0.2">
      <c r="A201" s="10" t="s">
        <v>57</v>
      </c>
      <c r="B201" s="4" t="s">
        <v>40</v>
      </c>
      <c r="C201" s="4" t="s">
        <v>219</v>
      </c>
      <c r="D201" s="4" t="s">
        <v>220</v>
      </c>
      <c r="E201" s="4" t="s">
        <v>52</v>
      </c>
      <c r="F201" s="4" t="s">
        <v>267</v>
      </c>
      <c r="G201" s="4" t="s">
        <v>58</v>
      </c>
      <c r="H201" s="9">
        <f>H202</f>
        <v>0</v>
      </c>
      <c r="I201" s="9">
        <f t="shared" ref="I201:J201" si="90">I202</f>
        <v>0</v>
      </c>
      <c r="J201" s="9">
        <f t="shared" si="90"/>
        <v>0</v>
      </c>
    </row>
    <row r="202" spans="1:10" ht="32.25" hidden="1" customHeight="1" x14ac:dyDescent="0.2">
      <c r="A202" s="10" t="s">
        <v>59</v>
      </c>
      <c r="B202" s="4" t="s">
        <v>40</v>
      </c>
      <c r="C202" s="4" t="s">
        <v>219</v>
      </c>
      <c r="D202" s="4" t="s">
        <v>220</v>
      </c>
      <c r="E202" s="4" t="s">
        <v>52</v>
      </c>
      <c r="F202" s="4" t="s">
        <v>267</v>
      </c>
      <c r="G202" s="4" t="s">
        <v>60</v>
      </c>
      <c r="H202" s="9"/>
      <c r="I202" s="9"/>
      <c r="J202" s="9"/>
    </row>
    <row r="203" spans="1:10" ht="96.6" hidden="1" customHeight="1" x14ac:dyDescent="0.2">
      <c r="A203" s="10" t="s">
        <v>92</v>
      </c>
      <c r="B203" s="4" t="s">
        <v>40</v>
      </c>
      <c r="C203" s="4" t="s">
        <v>219</v>
      </c>
      <c r="D203" s="4" t="s">
        <v>220</v>
      </c>
      <c r="E203" s="4" t="s">
        <v>52</v>
      </c>
      <c r="F203" s="4" t="s">
        <v>268</v>
      </c>
      <c r="G203" s="11" t="s">
        <v>9</v>
      </c>
      <c r="H203" s="9">
        <f>H204</f>
        <v>0</v>
      </c>
      <c r="I203" s="9">
        <f t="shared" ref="I203:J203" si="91">I204</f>
        <v>0</v>
      </c>
      <c r="J203" s="9">
        <f t="shared" si="91"/>
        <v>0</v>
      </c>
    </row>
    <row r="204" spans="1:10" ht="32.25" hidden="1" customHeight="1" x14ac:dyDescent="0.2">
      <c r="A204" s="10" t="s">
        <v>93</v>
      </c>
      <c r="B204" s="4" t="s">
        <v>40</v>
      </c>
      <c r="C204" s="4" t="s">
        <v>219</v>
      </c>
      <c r="D204" s="4" t="s">
        <v>220</v>
      </c>
      <c r="E204" s="4" t="s">
        <v>52</v>
      </c>
      <c r="F204" s="4" t="s">
        <v>268</v>
      </c>
      <c r="G204" s="4" t="s">
        <v>94</v>
      </c>
      <c r="H204" s="9">
        <f>H205</f>
        <v>0</v>
      </c>
      <c r="I204" s="9">
        <f t="shared" ref="I204:J204" si="92">I205</f>
        <v>0</v>
      </c>
      <c r="J204" s="9">
        <f t="shared" si="92"/>
        <v>0</v>
      </c>
    </row>
    <row r="205" spans="1:10" ht="48.95" hidden="1" customHeight="1" x14ac:dyDescent="0.2">
      <c r="A205" s="10" t="s">
        <v>95</v>
      </c>
      <c r="B205" s="4" t="s">
        <v>40</v>
      </c>
      <c r="C205" s="4" t="s">
        <v>219</v>
      </c>
      <c r="D205" s="4" t="s">
        <v>220</v>
      </c>
      <c r="E205" s="4" t="s">
        <v>52</v>
      </c>
      <c r="F205" s="4" t="s">
        <v>268</v>
      </c>
      <c r="G205" s="4" t="s">
        <v>96</v>
      </c>
      <c r="H205" s="9"/>
      <c r="I205" s="9"/>
      <c r="J205" s="9"/>
    </row>
    <row r="206" spans="1:10" ht="96.6" hidden="1" customHeight="1" x14ac:dyDescent="0.2">
      <c r="A206" s="10" t="s">
        <v>66</v>
      </c>
      <c r="B206" s="4" t="s">
        <v>40</v>
      </c>
      <c r="C206" s="4" t="s">
        <v>219</v>
      </c>
      <c r="D206" s="4" t="s">
        <v>220</v>
      </c>
      <c r="E206" s="4" t="s">
        <v>52</v>
      </c>
      <c r="F206" s="4" t="s">
        <v>269</v>
      </c>
      <c r="G206" s="11" t="s">
        <v>9</v>
      </c>
      <c r="H206" s="9">
        <f>H207</f>
        <v>0</v>
      </c>
      <c r="I206" s="9">
        <f t="shared" ref="I206:J206" si="93">I207</f>
        <v>0</v>
      </c>
      <c r="J206" s="9">
        <f t="shared" si="93"/>
        <v>0</v>
      </c>
    </row>
    <row r="207" spans="1:10" ht="64.5" hidden="1" customHeight="1" x14ac:dyDescent="0.2">
      <c r="A207" s="10" t="s">
        <v>57</v>
      </c>
      <c r="B207" s="4" t="s">
        <v>40</v>
      </c>
      <c r="C207" s="4" t="s">
        <v>219</v>
      </c>
      <c r="D207" s="4" t="s">
        <v>220</v>
      </c>
      <c r="E207" s="4" t="s">
        <v>52</v>
      </c>
      <c r="F207" s="4" t="s">
        <v>269</v>
      </c>
      <c r="G207" s="4" t="s">
        <v>58</v>
      </c>
      <c r="H207" s="9">
        <f>H208</f>
        <v>0</v>
      </c>
      <c r="I207" s="9">
        <f t="shared" ref="I207:J207" si="94">I208</f>
        <v>0</v>
      </c>
      <c r="J207" s="9">
        <f t="shared" si="94"/>
        <v>0</v>
      </c>
    </row>
    <row r="208" spans="1:10" ht="32.25" hidden="1" customHeight="1" x14ac:dyDescent="0.2">
      <c r="A208" s="10" t="s">
        <v>59</v>
      </c>
      <c r="B208" s="4" t="s">
        <v>40</v>
      </c>
      <c r="C208" s="4" t="s">
        <v>219</v>
      </c>
      <c r="D208" s="4" t="s">
        <v>220</v>
      </c>
      <c r="E208" s="4" t="s">
        <v>52</v>
      </c>
      <c r="F208" s="4" t="s">
        <v>269</v>
      </c>
      <c r="G208" s="4" t="s">
        <v>60</v>
      </c>
      <c r="H208" s="9"/>
      <c r="I208" s="9"/>
      <c r="J208" s="9"/>
    </row>
    <row r="209" spans="1:10" ht="48.95" hidden="1" customHeight="1" x14ac:dyDescent="0.2">
      <c r="A209" s="10" t="s">
        <v>41</v>
      </c>
      <c r="B209" s="4" t="s">
        <v>40</v>
      </c>
      <c r="C209" s="4" t="s">
        <v>219</v>
      </c>
      <c r="D209" s="4" t="s">
        <v>220</v>
      </c>
      <c r="E209" s="4" t="s">
        <v>52</v>
      </c>
      <c r="F209" s="4" t="s">
        <v>234</v>
      </c>
      <c r="G209" s="11" t="s">
        <v>9</v>
      </c>
      <c r="H209" s="9">
        <f>H210</f>
        <v>0</v>
      </c>
      <c r="I209" s="9">
        <f t="shared" ref="I209:J209" si="95">I210</f>
        <v>0</v>
      </c>
      <c r="J209" s="9">
        <f t="shared" si="95"/>
        <v>0</v>
      </c>
    </row>
    <row r="210" spans="1:10" ht="127.9" hidden="1" customHeight="1" x14ac:dyDescent="0.2">
      <c r="A210" s="10" t="s">
        <v>35</v>
      </c>
      <c r="B210" s="4" t="s">
        <v>40</v>
      </c>
      <c r="C210" s="4" t="s">
        <v>219</v>
      </c>
      <c r="D210" s="4" t="s">
        <v>220</v>
      </c>
      <c r="E210" s="4" t="s">
        <v>52</v>
      </c>
      <c r="F210" s="4" t="s">
        <v>234</v>
      </c>
      <c r="G210" s="4" t="s">
        <v>36</v>
      </c>
      <c r="H210" s="9">
        <f>H211</f>
        <v>0</v>
      </c>
      <c r="I210" s="9">
        <f t="shared" ref="I210:J210" si="96">I211</f>
        <v>0</v>
      </c>
      <c r="J210" s="9">
        <f t="shared" si="96"/>
        <v>0</v>
      </c>
    </row>
    <row r="211" spans="1:10" ht="48.95" hidden="1" customHeight="1" x14ac:dyDescent="0.2">
      <c r="A211" s="10" t="s">
        <v>37</v>
      </c>
      <c r="B211" s="4" t="s">
        <v>40</v>
      </c>
      <c r="C211" s="4" t="s">
        <v>219</v>
      </c>
      <c r="D211" s="4" t="s">
        <v>220</v>
      </c>
      <c r="E211" s="4" t="s">
        <v>52</v>
      </c>
      <c r="F211" s="4" t="s">
        <v>234</v>
      </c>
      <c r="G211" s="4" t="s">
        <v>38</v>
      </c>
      <c r="H211" s="9"/>
      <c r="I211" s="9"/>
      <c r="J211" s="9"/>
    </row>
    <row r="212" spans="1:10" ht="32.25" customHeight="1" x14ac:dyDescent="0.2">
      <c r="A212" s="10" t="s">
        <v>61</v>
      </c>
      <c r="B212" s="4" t="s">
        <v>40</v>
      </c>
      <c r="C212" s="4" t="s">
        <v>219</v>
      </c>
      <c r="D212" s="4" t="s">
        <v>220</v>
      </c>
      <c r="E212" s="4" t="s">
        <v>52</v>
      </c>
      <c r="F212" s="4" t="s">
        <v>270</v>
      </c>
      <c r="G212" s="11" t="s">
        <v>9</v>
      </c>
      <c r="H212" s="9">
        <f>H213</f>
        <v>37380</v>
      </c>
      <c r="I212" s="9">
        <f t="shared" ref="I212:J212" si="97">I213</f>
        <v>0</v>
      </c>
      <c r="J212" s="9">
        <f t="shared" si="97"/>
        <v>0</v>
      </c>
    </row>
    <row r="213" spans="1:10" ht="64.5" customHeight="1" x14ac:dyDescent="0.2">
      <c r="A213" s="10" t="s">
        <v>57</v>
      </c>
      <c r="B213" s="4" t="s">
        <v>40</v>
      </c>
      <c r="C213" s="4" t="s">
        <v>219</v>
      </c>
      <c r="D213" s="4" t="s">
        <v>220</v>
      </c>
      <c r="E213" s="4" t="s">
        <v>52</v>
      </c>
      <c r="F213" s="4" t="s">
        <v>270</v>
      </c>
      <c r="G213" s="4" t="s">
        <v>58</v>
      </c>
      <c r="H213" s="9">
        <f>H214</f>
        <v>37380</v>
      </c>
      <c r="I213" s="9">
        <f t="shared" ref="I213:J213" si="98">I214</f>
        <v>0</v>
      </c>
      <c r="J213" s="9">
        <f t="shared" si="98"/>
        <v>0</v>
      </c>
    </row>
    <row r="214" spans="1:10" ht="32.25" customHeight="1" x14ac:dyDescent="0.2">
      <c r="A214" s="10" t="s">
        <v>59</v>
      </c>
      <c r="B214" s="4" t="s">
        <v>40</v>
      </c>
      <c r="C214" s="4" t="s">
        <v>219</v>
      </c>
      <c r="D214" s="4" t="s">
        <v>220</v>
      </c>
      <c r="E214" s="4" t="s">
        <v>52</v>
      </c>
      <c r="F214" s="4" t="s">
        <v>270</v>
      </c>
      <c r="G214" s="4" t="s">
        <v>60</v>
      </c>
      <c r="H214" s="9">
        <v>37380</v>
      </c>
      <c r="I214" s="9"/>
      <c r="J214" s="9"/>
    </row>
    <row r="215" spans="1:10" ht="27.2" customHeight="1" x14ac:dyDescent="0.2">
      <c r="A215" s="10" t="s">
        <v>67</v>
      </c>
      <c r="B215" s="4" t="s">
        <v>40</v>
      </c>
      <c r="C215" s="4" t="s">
        <v>219</v>
      </c>
      <c r="D215" s="4" t="s">
        <v>220</v>
      </c>
      <c r="E215" s="4" t="s">
        <v>52</v>
      </c>
      <c r="F215" s="4" t="s">
        <v>271</v>
      </c>
      <c r="G215" s="11" t="s">
        <v>9</v>
      </c>
      <c r="H215" s="9">
        <f>H216</f>
        <v>22470</v>
      </c>
      <c r="I215" s="9">
        <f t="shared" ref="I215:J215" si="99">I216</f>
        <v>0</v>
      </c>
      <c r="J215" s="9">
        <f t="shared" si="99"/>
        <v>0</v>
      </c>
    </row>
    <row r="216" spans="1:10" ht="64.5" customHeight="1" x14ac:dyDescent="0.2">
      <c r="A216" s="10" t="s">
        <v>57</v>
      </c>
      <c r="B216" s="4" t="s">
        <v>40</v>
      </c>
      <c r="C216" s="4" t="s">
        <v>219</v>
      </c>
      <c r="D216" s="4" t="s">
        <v>220</v>
      </c>
      <c r="E216" s="4" t="s">
        <v>52</v>
      </c>
      <c r="F216" s="4" t="s">
        <v>271</v>
      </c>
      <c r="G216" s="4" t="s">
        <v>58</v>
      </c>
      <c r="H216" s="9">
        <f>H217</f>
        <v>22470</v>
      </c>
      <c r="I216" s="9">
        <f t="shared" ref="I216:J216" si="100">I217</f>
        <v>0</v>
      </c>
      <c r="J216" s="9">
        <f t="shared" si="100"/>
        <v>0</v>
      </c>
    </row>
    <row r="217" spans="1:10" ht="32.25" customHeight="1" x14ac:dyDescent="0.2">
      <c r="A217" s="10" t="s">
        <v>59</v>
      </c>
      <c r="B217" s="4" t="s">
        <v>40</v>
      </c>
      <c r="C217" s="4" t="s">
        <v>219</v>
      </c>
      <c r="D217" s="4" t="s">
        <v>220</v>
      </c>
      <c r="E217" s="4" t="s">
        <v>52</v>
      </c>
      <c r="F217" s="4" t="s">
        <v>271</v>
      </c>
      <c r="G217" s="4" t="s">
        <v>60</v>
      </c>
      <c r="H217" s="9">
        <v>22470</v>
      </c>
      <c r="I217" s="9"/>
      <c r="J217" s="9"/>
    </row>
    <row r="218" spans="1:10" ht="32.25" hidden="1" customHeight="1" x14ac:dyDescent="0.2">
      <c r="A218" s="10" t="s">
        <v>72</v>
      </c>
      <c r="B218" s="4" t="s">
        <v>40</v>
      </c>
      <c r="C218" s="4" t="s">
        <v>219</v>
      </c>
      <c r="D218" s="4" t="s">
        <v>220</v>
      </c>
      <c r="E218" s="4" t="s">
        <v>52</v>
      </c>
      <c r="F218" s="4" t="s">
        <v>272</v>
      </c>
      <c r="G218" s="11" t="s">
        <v>9</v>
      </c>
      <c r="H218" s="9">
        <f>H219</f>
        <v>0</v>
      </c>
      <c r="I218" s="9">
        <f t="shared" ref="I218:J218" si="101">I219</f>
        <v>0</v>
      </c>
      <c r="J218" s="9">
        <f t="shared" si="101"/>
        <v>0</v>
      </c>
    </row>
    <row r="219" spans="1:10" ht="54.75" hidden="1" customHeight="1" x14ac:dyDescent="0.2">
      <c r="A219" s="10" t="s">
        <v>57</v>
      </c>
      <c r="B219" s="4" t="s">
        <v>40</v>
      </c>
      <c r="C219" s="4" t="s">
        <v>219</v>
      </c>
      <c r="D219" s="4" t="s">
        <v>220</v>
      </c>
      <c r="E219" s="4" t="s">
        <v>52</v>
      </c>
      <c r="F219" s="4" t="s">
        <v>272</v>
      </c>
      <c r="G219" s="4" t="s">
        <v>58</v>
      </c>
      <c r="H219" s="9">
        <f>H220</f>
        <v>0</v>
      </c>
      <c r="I219" s="9">
        <f t="shared" ref="I219:J219" si="102">I220</f>
        <v>0</v>
      </c>
      <c r="J219" s="9">
        <f t="shared" si="102"/>
        <v>0</v>
      </c>
    </row>
    <row r="220" spans="1:10" ht="32.25" hidden="1" customHeight="1" x14ac:dyDescent="0.2">
      <c r="A220" s="10" t="s">
        <v>59</v>
      </c>
      <c r="B220" s="4" t="s">
        <v>40</v>
      </c>
      <c r="C220" s="4" t="s">
        <v>219</v>
      </c>
      <c r="D220" s="4" t="s">
        <v>220</v>
      </c>
      <c r="E220" s="4" t="s">
        <v>52</v>
      </c>
      <c r="F220" s="4" t="s">
        <v>272</v>
      </c>
      <c r="G220" s="4" t="s">
        <v>60</v>
      </c>
      <c r="H220" s="9"/>
      <c r="I220" s="9"/>
      <c r="J220" s="9"/>
    </row>
    <row r="221" spans="1:10" ht="32.25" hidden="1" customHeight="1" x14ac:dyDescent="0.2">
      <c r="A221" s="10" t="s">
        <v>79</v>
      </c>
      <c r="B221" s="4" t="s">
        <v>40</v>
      </c>
      <c r="C221" s="4" t="s">
        <v>219</v>
      </c>
      <c r="D221" s="4" t="s">
        <v>220</v>
      </c>
      <c r="E221" s="4" t="s">
        <v>52</v>
      </c>
      <c r="F221" s="4" t="s">
        <v>273</v>
      </c>
      <c r="G221" s="11" t="s">
        <v>9</v>
      </c>
      <c r="H221" s="9">
        <f>H222</f>
        <v>0</v>
      </c>
      <c r="I221" s="9">
        <f t="shared" ref="I221:J221" si="103">I222</f>
        <v>0</v>
      </c>
      <c r="J221" s="9">
        <f t="shared" si="103"/>
        <v>0</v>
      </c>
    </row>
    <row r="222" spans="1:10" ht="64.5" hidden="1" customHeight="1" x14ac:dyDescent="0.2">
      <c r="A222" s="10" t="s">
        <v>57</v>
      </c>
      <c r="B222" s="4" t="s">
        <v>40</v>
      </c>
      <c r="C222" s="4" t="s">
        <v>219</v>
      </c>
      <c r="D222" s="4" t="s">
        <v>220</v>
      </c>
      <c r="E222" s="4" t="s">
        <v>52</v>
      </c>
      <c r="F222" s="4" t="s">
        <v>273</v>
      </c>
      <c r="G222" s="4" t="s">
        <v>58</v>
      </c>
      <c r="H222" s="9">
        <f>H223</f>
        <v>0</v>
      </c>
      <c r="I222" s="9">
        <f t="shared" ref="I222:J222" si="104">I223</f>
        <v>0</v>
      </c>
      <c r="J222" s="9">
        <f t="shared" si="104"/>
        <v>0</v>
      </c>
    </row>
    <row r="223" spans="1:10" ht="32.25" hidden="1" customHeight="1" x14ac:dyDescent="0.2">
      <c r="A223" s="10" t="s">
        <v>59</v>
      </c>
      <c r="B223" s="4" t="s">
        <v>40</v>
      </c>
      <c r="C223" s="4" t="s">
        <v>219</v>
      </c>
      <c r="D223" s="4" t="s">
        <v>220</v>
      </c>
      <c r="E223" s="4" t="s">
        <v>52</v>
      </c>
      <c r="F223" s="4" t="s">
        <v>273</v>
      </c>
      <c r="G223" s="4" t="s">
        <v>60</v>
      </c>
      <c r="H223" s="9"/>
      <c r="I223" s="9"/>
      <c r="J223" s="9"/>
    </row>
    <row r="224" spans="1:10" ht="72" hidden="1" customHeight="1" x14ac:dyDescent="0.2">
      <c r="A224" s="10" t="s">
        <v>80</v>
      </c>
      <c r="B224" s="4" t="s">
        <v>40</v>
      </c>
      <c r="C224" s="4" t="s">
        <v>219</v>
      </c>
      <c r="D224" s="4" t="s">
        <v>220</v>
      </c>
      <c r="E224" s="4" t="s">
        <v>52</v>
      </c>
      <c r="F224" s="4" t="s">
        <v>274</v>
      </c>
      <c r="G224" s="11" t="s">
        <v>9</v>
      </c>
      <c r="H224" s="9">
        <f>H225+H228</f>
        <v>0</v>
      </c>
      <c r="I224" s="9">
        <f t="shared" ref="I224:J224" si="105">I225+I228</f>
        <v>0</v>
      </c>
      <c r="J224" s="9">
        <f t="shared" si="105"/>
        <v>0</v>
      </c>
    </row>
    <row r="225" spans="1:10" ht="127.9" hidden="1" customHeight="1" x14ac:dyDescent="0.2">
      <c r="A225" s="10" t="s">
        <v>35</v>
      </c>
      <c r="B225" s="4" t="s">
        <v>40</v>
      </c>
      <c r="C225" s="4" t="s">
        <v>219</v>
      </c>
      <c r="D225" s="4" t="s">
        <v>220</v>
      </c>
      <c r="E225" s="4" t="s">
        <v>52</v>
      </c>
      <c r="F225" s="4" t="s">
        <v>274</v>
      </c>
      <c r="G225" s="4" t="s">
        <v>36</v>
      </c>
      <c r="H225" s="9">
        <f>H226+H227</f>
        <v>0</v>
      </c>
      <c r="I225" s="9">
        <f t="shared" ref="I225:J225" si="106">I226+I227</f>
        <v>0</v>
      </c>
      <c r="J225" s="9">
        <f t="shared" si="106"/>
        <v>0</v>
      </c>
    </row>
    <row r="226" spans="1:10" ht="32.25" hidden="1" customHeight="1" x14ac:dyDescent="0.2">
      <c r="A226" s="10" t="s">
        <v>81</v>
      </c>
      <c r="B226" s="4" t="s">
        <v>40</v>
      </c>
      <c r="C226" s="4" t="s">
        <v>219</v>
      </c>
      <c r="D226" s="4" t="s">
        <v>220</v>
      </c>
      <c r="E226" s="4" t="s">
        <v>52</v>
      </c>
      <c r="F226" s="4" t="s">
        <v>274</v>
      </c>
      <c r="G226" s="4" t="s">
        <v>82</v>
      </c>
      <c r="H226" s="9"/>
      <c r="I226" s="9"/>
      <c r="J226" s="9"/>
    </row>
    <row r="227" spans="1:10" ht="48.95" hidden="1" customHeight="1" x14ac:dyDescent="0.2">
      <c r="A227" s="10" t="s">
        <v>37</v>
      </c>
      <c r="B227" s="4" t="s">
        <v>40</v>
      </c>
      <c r="C227" s="4" t="s">
        <v>219</v>
      </c>
      <c r="D227" s="4" t="s">
        <v>220</v>
      </c>
      <c r="E227" s="4" t="s">
        <v>52</v>
      </c>
      <c r="F227" s="4" t="s">
        <v>274</v>
      </c>
      <c r="G227" s="4" t="s">
        <v>38</v>
      </c>
      <c r="H227" s="9"/>
      <c r="I227" s="9"/>
      <c r="J227" s="9"/>
    </row>
    <row r="228" spans="1:10" ht="48.95" hidden="1" customHeight="1" x14ac:dyDescent="0.2">
      <c r="A228" s="10" t="s">
        <v>42</v>
      </c>
      <c r="B228" s="4" t="s">
        <v>40</v>
      </c>
      <c r="C228" s="4" t="s">
        <v>219</v>
      </c>
      <c r="D228" s="4" t="s">
        <v>220</v>
      </c>
      <c r="E228" s="4" t="s">
        <v>52</v>
      </c>
      <c r="F228" s="4" t="s">
        <v>274</v>
      </c>
      <c r="G228" s="4" t="s">
        <v>43</v>
      </c>
      <c r="H228" s="9">
        <f>H229</f>
        <v>0</v>
      </c>
      <c r="I228" s="9">
        <f t="shared" ref="I228:J228" si="107">I229</f>
        <v>0</v>
      </c>
      <c r="J228" s="9">
        <f t="shared" si="107"/>
        <v>0</v>
      </c>
    </row>
    <row r="229" spans="1:10" ht="64.5" hidden="1" customHeight="1" x14ac:dyDescent="0.2">
      <c r="A229" s="10" t="s">
        <v>44</v>
      </c>
      <c r="B229" s="4" t="s">
        <v>40</v>
      </c>
      <c r="C229" s="4" t="s">
        <v>219</v>
      </c>
      <c r="D229" s="4" t="s">
        <v>220</v>
      </c>
      <c r="E229" s="4" t="s">
        <v>52</v>
      </c>
      <c r="F229" s="4" t="s">
        <v>274</v>
      </c>
      <c r="G229" s="4" t="s">
        <v>45</v>
      </c>
      <c r="H229" s="9"/>
      <c r="I229" s="9"/>
      <c r="J229" s="9"/>
    </row>
    <row r="230" spans="1:10" ht="64.5" hidden="1" customHeight="1" x14ac:dyDescent="0.2">
      <c r="A230" s="109" t="s">
        <v>727</v>
      </c>
      <c r="B230" s="4" t="s">
        <v>40</v>
      </c>
      <c r="C230" s="4" t="s">
        <v>219</v>
      </c>
      <c r="D230" s="4" t="s">
        <v>220</v>
      </c>
      <c r="E230" s="4" t="s">
        <v>52</v>
      </c>
      <c r="F230" s="4">
        <v>82610</v>
      </c>
      <c r="G230" s="4"/>
      <c r="H230" s="9">
        <f>H231</f>
        <v>0</v>
      </c>
      <c r="I230" s="9"/>
      <c r="J230" s="9"/>
    </row>
    <row r="231" spans="1:10" ht="64.5" hidden="1" customHeight="1" x14ac:dyDescent="0.2">
      <c r="A231" s="10" t="s">
        <v>57</v>
      </c>
      <c r="B231" s="4" t="s">
        <v>40</v>
      </c>
      <c r="C231" s="4" t="s">
        <v>219</v>
      </c>
      <c r="D231" s="4" t="s">
        <v>220</v>
      </c>
      <c r="E231" s="4" t="s">
        <v>52</v>
      </c>
      <c r="F231" s="4">
        <v>82610</v>
      </c>
      <c r="G231" s="4">
        <v>600</v>
      </c>
      <c r="H231" s="9">
        <f>H232</f>
        <v>0</v>
      </c>
      <c r="I231" s="9"/>
      <c r="J231" s="9"/>
    </row>
    <row r="232" spans="1:10" ht="32.25" hidden="1" customHeight="1" x14ac:dyDescent="0.2">
      <c r="A232" s="109" t="s">
        <v>59</v>
      </c>
      <c r="B232" s="4" t="s">
        <v>40</v>
      </c>
      <c r="C232" s="4" t="s">
        <v>219</v>
      </c>
      <c r="D232" s="4" t="s">
        <v>220</v>
      </c>
      <c r="E232" s="4" t="s">
        <v>52</v>
      </c>
      <c r="F232" s="4">
        <v>82610</v>
      </c>
      <c r="G232" s="4">
        <v>610</v>
      </c>
      <c r="H232" s="9"/>
      <c r="I232" s="9"/>
      <c r="J232" s="9"/>
    </row>
    <row r="233" spans="1:10" ht="42.75" hidden="1" customHeight="1" x14ac:dyDescent="0.2">
      <c r="A233" s="10" t="s">
        <v>46</v>
      </c>
      <c r="B233" s="4" t="s">
        <v>40</v>
      </c>
      <c r="C233" s="4" t="s">
        <v>219</v>
      </c>
      <c r="D233" s="4" t="s">
        <v>220</v>
      </c>
      <c r="E233" s="4" t="s">
        <v>52</v>
      </c>
      <c r="F233" s="4" t="s">
        <v>247</v>
      </c>
      <c r="G233" s="11" t="s">
        <v>9</v>
      </c>
      <c r="H233" s="9">
        <f>H234</f>
        <v>0</v>
      </c>
      <c r="I233" s="9">
        <f t="shared" ref="I233:J233" si="108">I234</f>
        <v>0</v>
      </c>
      <c r="J233" s="9">
        <f t="shared" si="108"/>
        <v>0</v>
      </c>
    </row>
    <row r="234" spans="1:10" ht="25.5" hidden="1" customHeight="1" x14ac:dyDescent="0.2">
      <c r="A234" s="10" t="s">
        <v>47</v>
      </c>
      <c r="B234" s="4" t="s">
        <v>40</v>
      </c>
      <c r="C234" s="4" t="s">
        <v>219</v>
      </c>
      <c r="D234" s="4" t="s">
        <v>220</v>
      </c>
      <c r="E234" s="4" t="s">
        <v>52</v>
      </c>
      <c r="F234" s="4" t="s">
        <v>247</v>
      </c>
      <c r="G234" s="4" t="s">
        <v>48</v>
      </c>
      <c r="H234" s="9">
        <f>H236+H235</f>
        <v>0</v>
      </c>
      <c r="I234" s="9">
        <f t="shared" ref="I234:J234" si="109">I236</f>
        <v>0</v>
      </c>
      <c r="J234" s="9">
        <f t="shared" si="109"/>
        <v>0</v>
      </c>
    </row>
    <row r="235" spans="1:10" ht="25.5" hidden="1" customHeight="1" x14ac:dyDescent="0.2">
      <c r="A235" s="109" t="s">
        <v>734</v>
      </c>
      <c r="B235" s="4" t="s">
        <v>40</v>
      </c>
      <c r="C235" s="4" t="s">
        <v>219</v>
      </c>
      <c r="D235" s="4" t="s">
        <v>220</v>
      </c>
      <c r="E235" s="4" t="s">
        <v>52</v>
      </c>
      <c r="F235" s="4" t="s">
        <v>247</v>
      </c>
      <c r="G235" s="4">
        <v>830</v>
      </c>
      <c r="H235" s="9"/>
      <c r="I235" s="9"/>
      <c r="J235" s="9"/>
    </row>
    <row r="236" spans="1:10" ht="24" hidden="1" customHeight="1" x14ac:dyDescent="0.2">
      <c r="A236" s="10" t="s">
        <v>49</v>
      </c>
      <c r="B236" s="4" t="s">
        <v>40</v>
      </c>
      <c r="C236" s="4" t="s">
        <v>219</v>
      </c>
      <c r="D236" s="4" t="s">
        <v>220</v>
      </c>
      <c r="E236" s="4" t="s">
        <v>52</v>
      </c>
      <c r="F236" s="4" t="s">
        <v>247</v>
      </c>
      <c r="G236" s="4" t="s">
        <v>50</v>
      </c>
      <c r="H236" s="9"/>
      <c r="I236" s="9"/>
      <c r="J236" s="9"/>
    </row>
    <row r="237" spans="1:10" ht="96.6" hidden="1" customHeight="1" x14ac:dyDescent="0.2">
      <c r="A237" s="10" t="s">
        <v>68</v>
      </c>
      <c r="B237" s="4" t="s">
        <v>40</v>
      </c>
      <c r="C237" s="4" t="s">
        <v>219</v>
      </c>
      <c r="D237" s="4" t="s">
        <v>220</v>
      </c>
      <c r="E237" s="4" t="s">
        <v>52</v>
      </c>
      <c r="F237" s="4" t="s">
        <v>275</v>
      </c>
      <c r="G237" s="11" t="s">
        <v>9</v>
      </c>
      <c r="H237" s="9">
        <f>H238</f>
        <v>0</v>
      </c>
      <c r="I237" s="9">
        <f t="shared" ref="I237:J237" si="110">I238</f>
        <v>0</v>
      </c>
      <c r="J237" s="9">
        <f t="shared" si="110"/>
        <v>0</v>
      </c>
    </row>
    <row r="238" spans="1:10" ht="64.5" hidden="1" customHeight="1" x14ac:dyDescent="0.2">
      <c r="A238" s="10" t="s">
        <v>57</v>
      </c>
      <c r="B238" s="4" t="s">
        <v>40</v>
      </c>
      <c r="C238" s="4" t="s">
        <v>219</v>
      </c>
      <c r="D238" s="4" t="s">
        <v>220</v>
      </c>
      <c r="E238" s="4" t="s">
        <v>52</v>
      </c>
      <c r="F238" s="4" t="s">
        <v>275</v>
      </c>
      <c r="G238" s="4" t="s">
        <v>58</v>
      </c>
      <c r="H238" s="9">
        <f>H239</f>
        <v>0</v>
      </c>
      <c r="I238" s="9">
        <f t="shared" ref="I238:J238" si="111">I239</f>
        <v>0</v>
      </c>
      <c r="J238" s="9">
        <f t="shared" si="111"/>
        <v>0</v>
      </c>
    </row>
    <row r="239" spans="1:10" ht="32.25" hidden="1" customHeight="1" x14ac:dyDescent="0.2">
      <c r="A239" s="10" t="s">
        <v>59</v>
      </c>
      <c r="B239" s="4" t="s">
        <v>40</v>
      </c>
      <c r="C239" s="4" t="s">
        <v>219</v>
      </c>
      <c r="D239" s="4" t="s">
        <v>220</v>
      </c>
      <c r="E239" s="4" t="s">
        <v>52</v>
      </c>
      <c r="F239" s="4" t="s">
        <v>275</v>
      </c>
      <c r="G239" s="4" t="s">
        <v>60</v>
      </c>
      <c r="H239" s="9"/>
      <c r="I239" s="9"/>
      <c r="J239" s="9"/>
    </row>
    <row r="240" spans="1:10" ht="57" hidden="1" customHeight="1" x14ac:dyDescent="0.2">
      <c r="A240" s="10" t="s">
        <v>307</v>
      </c>
      <c r="B240" s="4" t="s">
        <v>40</v>
      </c>
      <c r="C240" s="4" t="s">
        <v>219</v>
      </c>
      <c r="D240" s="4" t="s">
        <v>733</v>
      </c>
      <c r="E240" s="4" t="s">
        <v>52</v>
      </c>
      <c r="F240" s="4" t="s">
        <v>308</v>
      </c>
      <c r="G240" s="4"/>
      <c r="H240" s="9">
        <f>H241</f>
        <v>0</v>
      </c>
      <c r="I240" s="9">
        <f>I241</f>
        <v>0</v>
      </c>
      <c r="J240" s="9"/>
    </row>
    <row r="241" spans="1:10" ht="83.25" hidden="1" customHeight="1" x14ac:dyDescent="0.2">
      <c r="A241" s="10" t="s">
        <v>57</v>
      </c>
      <c r="B241" s="4" t="s">
        <v>40</v>
      </c>
      <c r="C241" s="4" t="s">
        <v>219</v>
      </c>
      <c r="D241" s="4" t="s">
        <v>733</v>
      </c>
      <c r="E241" s="4" t="s">
        <v>52</v>
      </c>
      <c r="F241" s="4" t="s">
        <v>308</v>
      </c>
      <c r="G241" s="4">
        <v>600</v>
      </c>
      <c r="H241" s="9">
        <f>H242</f>
        <v>0</v>
      </c>
      <c r="I241" s="9">
        <f>I242</f>
        <v>0</v>
      </c>
      <c r="J241" s="9"/>
    </row>
    <row r="242" spans="1:10" ht="32.25" hidden="1" customHeight="1" x14ac:dyDescent="0.2">
      <c r="A242" s="10" t="s">
        <v>59</v>
      </c>
      <c r="B242" s="4" t="s">
        <v>40</v>
      </c>
      <c r="C242" s="4" t="s">
        <v>219</v>
      </c>
      <c r="D242" s="4" t="s">
        <v>733</v>
      </c>
      <c r="E242" s="4" t="s">
        <v>52</v>
      </c>
      <c r="F242" s="4" t="s">
        <v>308</v>
      </c>
      <c r="G242" s="4">
        <v>610</v>
      </c>
      <c r="H242" s="9"/>
      <c r="I242" s="9"/>
      <c r="J242" s="9"/>
    </row>
    <row r="243" spans="1:10" ht="54.75" hidden="1" customHeight="1" x14ac:dyDescent="0.2">
      <c r="A243" s="109" t="s">
        <v>743</v>
      </c>
      <c r="B243" s="4" t="s">
        <v>40</v>
      </c>
      <c r="C243" s="4">
        <v>0</v>
      </c>
      <c r="D243" s="4" t="s">
        <v>220</v>
      </c>
      <c r="E243" s="4" t="s">
        <v>52</v>
      </c>
      <c r="F243" s="4" t="s">
        <v>748</v>
      </c>
      <c r="G243" s="4"/>
      <c r="H243" s="9">
        <f>H244</f>
        <v>0</v>
      </c>
      <c r="I243" s="9"/>
      <c r="J243" s="9"/>
    </row>
    <row r="244" spans="1:10" ht="57" hidden="1" customHeight="1" x14ac:dyDescent="0.2">
      <c r="A244" s="10" t="s">
        <v>57</v>
      </c>
      <c r="B244" s="4" t="s">
        <v>40</v>
      </c>
      <c r="C244" s="4">
        <v>0</v>
      </c>
      <c r="D244" s="4" t="s">
        <v>220</v>
      </c>
      <c r="E244" s="4" t="s">
        <v>52</v>
      </c>
      <c r="F244" s="4" t="s">
        <v>748</v>
      </c>
      <c r="G244" s="4">
        <v>600</v>
      </c>
      <c r="H244" s="9">
        <f>H245</f>
        <v>0</v>
      </c>
      <c r="I244" s="9"/>
      <c r="J244" s="9"/>
    </row>
    <row r="245" spans="1:10" ht="32.25" hidden="1" customHeight="1" x14ac:dyDescent="0.2">
      <c r="A245" s="109" t="s">
        <v>59</v>
      </c>
      <c r="B245" s="4" t="s">
        <v>40</v>
      </c>
      <c r="C245" s="4">
        <v>0</v>
      </c>
      <c r="D245" s="4" t="s">
        <v>220</v>
      </c>
      <c r="E245" s="4" t="s">
        <v>52</v>
      </c>
      <c r="F245" s="4" t="s">
        <v>748</v>
      </c>
      <c r="G245" s="4">
        <v>610</v>
      </c>
      <c r="H245" s="9"/>
      <c r="I245" s="9"/>
      <c r="J245" s="9"/>
    </row>
    <row r="246" spans="1:10" ht="32.25" hidden="1" customHeight="1" x14ac:dyDescent="0.2">
      <c r="A246" s="10" t="s">
        <v>75</v>
      </c>
      <c r="B246" s="4" t="s">
        <v>40</v>
      </c>
      <c r="C246" s="4" t="s">
        <v>219</v>
      </c>
      <c r="D246" s="4" t="s">
        <v>220</v>
      </c>
      <c r="E246" s="4" t="s">
        <v>52</v>
      </c>
      <c r="F246" s="4" t="s">
        <v>276</v>
      </c>
      <c r="G246" s="11" t="s">
        <v>9</v>
      </c>
      <c r="H246" s="9">
        <f>H247</f>
        <v>0</v>
      </c>
      <c r="I246" s="9">
        <f t="shared" ref="I246:J246" si="112">I247</f>
        <v>0</v>
      </c>
      <c r="J246" s="9">
        <f t="shared" si="112"/>
        <v>0</v>
      </c>
    </row>
    <row r="247" spans="1:10" ht="64.5" hidden="1" customHeight="1" x14ac:dyDescent="0.2">
      <c r="A247" s="10" t="s">
        <v>57</v>
      </c>
      <c r="B247" s="4" t="s">
        <v>40</v>
      </c>
      <c r="C247" s="4" t="s">
        <v>219</v>
      </c>
      <c r="D247" s="4" t="s">
        <v>220</v>
      </c>
      <c r="E247" s="4" t="s">
        <v>52</v>
      </c>
      <c r="F247" s="4" t="s">
        <v>276</v>
      </c>
      <c r="G247" s="4" t="s">
        <v>58</v>
      </c>
      <c r="H247" s="9">
        <f>H248</f>
        <v>0</v>
      </c>
      <c r="I247" s="9">
        <f t="shared" ref="I247:J247" si="113">I248</f>
        <v>0</v>
      </c>
      <c r="J247" s="9">
        <f t="shared" si="113"/>
        <v>0</v>
      </c>
    </row>
    <row r="248" spans="1:10" ht="32.25" hidden="1" customHeight="1" x14ac:dyDescent="0.2">
      <c r="A248" s="10" t="s">
        <v>59</v>
      </c>
      <c r="B248" s="4" t="s">
        <v>40</v>
      </c>
      <c r="C248" s="4" t="s">
        <v>219</v>
      </c>
      <c r="D248" s="4" t="s">
        <v>220</v>
      </c>
      <c r="E248" s="4" t="s">
        <v>52</v>
      </c>
      <c r="F248" s="4" t="s">
        <v>276</v>
      </c>
      <c r="G248" s="4" t="s">
        <v>60</v>
      </c>
      <c r="H248" s="9"/>
      <c r="I248" s="9"/>
      <c r="J248" s="9"/>
    </row>
    <row r="249" spans="1:10" ht="48.95" hidden="1" customHeight="1" x14ac:dyDescent="0.2">
      <c r="A249" s="10" t="s">
        <v>62</v>
      </c>
      <c r="B249" s="4" t="s">
        <v>40</v>
      </c>
      <c r="C249" s="4" t="s">
        <v>219</v>
      </c>
      <c r="D249" s="4" t="s">
        <v>220</v>
      </c>
      <c r="E249" s="4" t="s">
        <v>52</v>
      </c>
      <c r="F249" s="4" t="s">
        <v>277</v>
      </c>
      <c r="G249" s="11" t="s">
        <v>9</v>
      </c>
      <c r="H249" s="9">
        <f>H250</f>
        <v>0</v>
      </c>
      <c r="I249" s="9">
        <v>0</v>
      </c>
      <c r="J249" s="9">
        <v>0</v>
      </c>
    </row>
    <row r="250" spans="1:10" ht="64.5" hidden="1" customHeight="1" x14ac:dyDescent="0.2">
      <c r="A250" s="10" t="s">
        <v>57</v>
      </c>
      <c r="B250" s="4" t="s">
        <v>40</v>
      </c>
      <c r="C250" s="4" t="s">
        <v>219</v>
      </c>
      <c r="D250" s="4" t="s">
        <v>220</v>
      </c>
      <c r="E250" s="4" t="s">
        <v>52</v>
      </c>
      <c r="F250" s="4" t="s">
        <v>277</v>
      </c>
      <c r="G250" s="4" t="s">
        <v>58</v>
      </c>
      <c r="H250" s="9">
        <f>H251</f>
        <v>0</v>
      </c>
      <c r="I250" s="9">
        <f t="shared" ref="I250:J250" si="114">I251</f>
        <v>0</v>
      </c>
      <c r="J250" s="9">
        <f t="shared" si="114"/>
        <v>0</v>
      </c>
    </row>
    <row r="251" spans="1:10" ht="32.25" hidden="1" customHeight="1" x14ac:dyDescent="0.2">
      <c r="A251" s="10" t="s">
        <v>59</v>
      </c>
      <c r="B251" s="4" t="s">
        <v>40</v>
      </c>
      <c r="C251" s="4" t="s">
        <v>219</v>
      </c>
      <c r="D251" s="4" t="s">
        <v>220</v>
      </c>
      <c r="E251" s="4" t="s">
        <v>52</v>
      </c>
      <c r="F251" s="4" t="s">
        <v>277</v>
      </c>
      <c r="G251" s="4" t="s">
        <v>60</v>
      </c>
      <c r="H251" s="9"/>
      <c r="I251" s="9"/>
      <c r="J251" s="9"/>
    </row>
    <row r="252" spans="1:10" ht="48.95" hidden="1" customHeight="1" x14ac:dyDescent="0.2">
      <c r="A252" s="10" t="s">
        <v>63</v>
      </c>
      <c r="B252" s="4" t="s">
        <v>40</v>
      </c>
      <c r="C252" s="4" t="s">
        <v>219</v>
      </c>
      <c r="D252" s="4" t="s">
        <v>220</v>
      </c>
      <c r="E252" s="4" t="s">
        <v>52</v>
      </c>
      <c r="F252" s="4" t="s">
        <v>278</v>
      </c>
      <c r="G252" s="11" t="s">
        <v>9</v>
      </c>
      <c r="H252" s="9">
        <f>H253</f>
        <v>0</v>
      </c>
      <c r="I252" s="9">
        <v>0</v>
      </c>
      <c r="J252" s="9">
        <v>0</v>
      </c>
    </row>
    <row r="253" spans="1:10" ht="64.5" hidden="1" customHeight="1" x14ac:dyDescent="0.2">
      <c r="A253" s="10" t="s">
        <v>57</v>
      </c>
      <c r="B253" s="4" t="s">
        <v>40</v>
      </c>
      <c r="C253" s="4" t="s">
        <v>219</v>
      </c>
      <c r="D253" s="4" t="s">
        <v>220</v>
      </c>
      <c r="E253" s="4" t="s">
        <v>52</v>
      </c>
      <c r="F253" s="4" t="s">
        <v>278</v>
      </c>
      <c r="G253" s="4" t="s">
        <v>58</v>
      </c>
      <c r="H253" s="9">
        <f>H254</f>
        <v>0</v>
      </c>
      <c r="I253" s="9">
        <f>I254</f>
        <v>0</v>
      </c>
      <c r="J253" s="9">
        <f>J254</f>
        <v>0</v>
      </c>
    </row>
    <row r="254" spans="1:10" ht="32.25" hidden="1" customHeight="1" x14ac:dyDescent="0.2">
      <c r="A254" s="10" t="s">
        <v>59</v>
      </c>
      <c r="B254" s="4" t="s">
        <v>40</v>
      </c>
      <c r="C254" s="4" t="s">
        <v>219</v>
      </c>
      <c r="D254" s="4" t="s">
        <v>220</v>
      </c>
      <c r="E254" s="4" t="s">
        <v>52</v>
      </c>
      <c r="F254" s="4" t="s">
        <v>278</v>
      </c>
      <c r="G254" s="4" t="s">
        <v>60</v>
      </c>
      <c r="H254" s="9"/>
      <c r="I254" s="9"/>
      <c r="J254" s="9"/>
    </row>
    <row r="255" spans="1:10" ht="96.6" hidden="1" customHeight="1" x14ac:dyDescent="0.2">
      <c r="A255" s="10" t="s">
        <v>69</v>
      </c>
      <c r="B255" s="4" t="s">
        <v>40</v>
      </c>
      <c r="C255" s="4" t="s">
        <v>219</v>
      </c>
      <c r="D255" s="4" t="s">
        <v>220</v>
      </c>
      <c r="E255" s="4" t="s">
        <v>52</v>
      </c>
      <c r="F255" s="4" t="s">
        <v>279</v>
      </c>
      <c r="G255" s="11" t="s">
        <v>9</v>
      </c>
      <c r="H255" s="9">
        <f>H256</f>
        <v>0</v>
      </c>
      <c r="I255" s="9">
        <f t="shared" ref="I255:J255" si="115">I256</f>
        <v>0</v>
      </c>
      <c r="J255" s="9">
        <f t="shared" si="115"/>
        <v>0</v>
      </c>
    </row>
    <row r="256" spans="1:10" ht="64.5" hidden="1" customHeight="1" x14ac:dyDescent="0.2">
      <c r="A256" s="10" t="s">
        <v>57</v>
      </c>
      <c r="B256" s="4" t="s">
        <v>40</v>
      </c>
      <c r="C256" s="4" t="s">
        <v>219</v>
      </c>
      <c r="D256" s="4" t="s">
        <v>220</v>
      </c>
      <c r="E256" s="4" t="s">
        <v>52</v>
      </c>
      <c r="F256" s="4" t="s">
        <v>279</v>
      </c>
      <c r="G256" s="4" t="s">
        <v>58</v>
      </c>
      <c r="H256" s="9">
        <f>H257</f>
        <v>0</v>
      </c>
      <c r="I256" s="9">
        <f t="shared" ref="I256:J256" si="116">I257</f>
        <v>0</v>
      </c>
      <c r="J256" s="9">
        <f t="shared" si="116"/>
        <v>0</v>
      </c>
    </row>
    <row r="257" spans="1:10" ht="32.25" hidden="1" customHeight="1" x14ac:dyDescent="0.2">
      <c r="A257" s="10" t="s">
        <v>59</v>
      </c>
      <c r="B257" s="4" t="s">
        <v>40</v>
      </c>
      <c r="C257" s="4" t="s">
        <v>219</v>
      </c>
      <c r="D257" s="4" t="s">
        <v>220</v>
      </c>
      <c r="E257" s="4" t="s">
        <v>52</v>
      </c>
      <c r="F257" s="4" t="s">
        <v>279</v>
      </c>
      <c r="G257" s="4" t="s">
        <v>60</v>
      </c>
      <c r="H257" s="9"/>
      <c r="I257" s="9"/>
      <c r="J257" s="9"/>
    </row>
    <row r="258" spans="1:10" ht="64.5" hidden="1" customHeight="1" x14ac:dyDescent="0.2">
      <c r="A258" s="10" t="s">
        <v>70</v>
      </c>
      <c r="B258" s="4" t="s">
        <v>40</v>
      </c>
      <c r="C258" s="4" t="s">
        <v>219</v>
      </c>
      <c r="D258" s="4" t="s">
        <v>220</v>
      </c>
      <c r="E258" s="4" t="s">
        <v>52</v>
      </c>
      <c r="F258" s="4" t="s">
        <v>280</v>
      </c>
      <c r="G258" s="11" t="s">
        <v>9</v>
      </c>
      <c r="H258" s="9">
        <f>H259</f>
        <v>0</v>
      </c>
      <c r="I258" s="9">
        <f t="shared" ref="I258:J258" si="117">I259</f>
        <v>0</v>
      </c>
      <c r="J258" s="9">
        <f t="shared" si="117"/>
        <v>0</v>
      </c>
    </row>
    <row r="259" spans="1:10" ht="64.5" hidden="1" customHeight="1" x14ac:dyDescent="0.2">
      <c r="A259" s="10" t="s">
        <v>57</v>
      </c>
      <c r="B259" s="4" t="s">
        <v>40</v>
      </c>
      <c r="C259" s="4" t="s">
        <v>219</v>
      </c>
      <c r="D259" s="4" t="s">
        <v>220</v>
      </c>
      <c r="E259" s="4" t="s">
        <v>52</v>
      </c>
      <c r="F259" s="4" t="s">
        <v>280</v>
      </c>
      <c r="G259" s="4" t="s">
        <v>58</v>
      </c>
      <c r="H259" s="9">
        <f>H260</f>
        <v>0</v>
      </c>
      <c r="I259" s="9">
        <f t="shared" ref="I259:J259" si="118">I260</f>
        <v>0</v>
      </c>
      <c r="J259" s="9">
        <f t="shared" si="118"/>
        <v>0</v>
      </c>
    </row>
    <row r="260" spans="1:10" ht="32.25" hidden="1" customHeight="1" x14ac:dyDescent="0.2">
      <c r="A260" s="10" t="s">
        <v>59</v>
      </c>
      <c r="B260" s="4" t="s">
        <v>40</v>
      </c>
      <c r="C260" s="4" t="s">
        <v>219</v>
      </c>
      <c r="D260" s="4" t="s">
        <v>220</v>
      </c>
      <c r="E260" s="4" t="s">
        <v>52</v>
      </c>
      <c r="F260" s="4" t="s">
        <v>280</v>
      </c>
      <c r="G260" s="4" t="s">
        <v>60</v>
      </c>
      <c r="H260" s="9"/>
      <c r="I260" s="9"/>
      <c r="J260" s="9"/>
    </row>
    <row r="261" spans="1:10" ht="66.75" hidden="1" customHeight="1" x14ac:dyDescent="0.2">
      <c r="A261" s="10" t="s">
        <v>73</v>
      </c>
      <c r="B261" s="4" t="s">
        <v>40</v>
      </c>
      <c r="C261" s="4" t="s">
        <v>219</v>
      </c>
      <c r="D261" s="4" t="s">
        <v>220</v>
      </c>
      <c r="E261" s="4" t="s">
        <v>52</v>
      </c>
      <c r="F261" s="4" t="s">
        <v>281</v>
      </c>
      <c r="G261" s="11" t="s">
        <v>9</v>
      </c>
      <c r="H261" s="9">
        <f>H262</f>
        <v>0</v>
      </c>
      <c r="I261" s="9">
        <f t="shared" ref="I261:J261" si="119">I262</f>
        <v>0</v>
      </c>
      <c r="J261" s="9">
        <f t="shared" si="119"/>
        <v>0</v>
      </c>
    </row>
    <row r="262" spans="1:10" ht="64.5" hidden="1" customHeight="1" x14ac:dyDescent="0.2">
      <c r="A262" s="10" t="s">
        <v>57</v>
      </c>
      <c r="B262" s="4" t="s">
        <v>40</v>
      </c>
      <c r="C262" s="4" t="s">
        <v>219</v>
      </c>
      <c r="D262" s="4" t="s">
        <v>220</v>
      </c>
      <c r="E262" s="4" t="s">
        <v>52</v>
      </c>
      <c r="F262" s="4" t="s">
        <v>281</v>
      </c>
      <c r="G262" s="4" t="s">
        <v>58</v>
      </c>
      <c r="H262" s="9">
        <f>H263</f>
        <v>0</v>
      </c>
      <c r="I262" s="9">
        <f t="shared" ref="I262:J262" si="120">I263</f>
        <v>0</v>
      </c>
      <c r="J262" s="9">
        <f t="shared" si="120"/>
        <v>0</v>
      </c>
    </row>
    <row r="263" spans="1:10" ht="21.75" hidden="1" customHeight="1" x14ac:dyDescent="0.2">
      <c r="A263" s="10" t="s">
        <v>59</v>
      </c>
      <c r="B263" s="4" t="s">
        <v>40</v>
      </c>
      <c r="C263" s="4" t="s">
        <v>219</v>
      </c>
      <c r="D263" s="4" t="s">
        <v>220</v>
      </c>
      <c r="E263" s="4" t="s">
        <v>52</v>
      </c>
      <c r="F263" s="4" t="s">
        <v>281</v>
      </c>
      <c r="G263" s="4" t="s">
        <v>60</v>
      </c>
      <c r="H263" s="9"/>
      <c r="I263" s="9">
        <v>0</v>
      </c>
      <c r="J263" s="9">
        <v>0</v>
      </c>
    </row>
    <row r="264" spans="1:10" ht="32.25" hidden="1" customHeight="1" x14ac:dyDescent="0.2">
      <c r="A264" s="5" t="s">
        <v>258</v>
      </c>
      <c r="B264" s="6" t="s">
        <v>40</v>
      </c>
      <c r="C264" s="6" t="s">
        <v>219</v>
      </c>
      <c r="D264" s="6" t="s">
        <v>112</v>
      </c>
      <c r="E264" s="12" t="s">
        <v>9</v>
      </c>
      <c r="F264" s="12" t="s">
        <v>9</v>
      </c>
      <c r="G264" s="12" t="s">
        <v>9</v>
      </c>
      <c r="H264" s="8">
        <f>H265</f>
        <v>0</v>
      </c>
      <c r="I264" s="8">
        <v>0</v>
      </c>
      <c r="J264" s="8">
        <v>0</v>
      </c>
    </row>
    <row r="265" spans="1:10" ht="48.95" hidden="1" customHeight="1" x14ac:dyDescent="0.2">
      <c r="A265" s="5" t="s">
        <v>51</v>
      </c>
      <c r="B265" s="6" t="s">
        <v>40</v>
      </c>
      <c r="C265" s="6" t="s">
        <v>219</v>
      </c>
      <c r="D265" s="6" t="s">
        <v>112</v>
      </c>
      <c r="E265" s="6" t="s">
        <v>52</v>
      </c>
      <c r="F265" s="7" t="s">
        <v>9</v>
      </c>
      <c r="G265" s="7" t="s">
        <v>9</v>
      </c>
      <c r="H265" s="8">
        <f>H266+H269+H272+H275+H278</f>
        <v>0</v>
      </c>
      <c r="I265" s="8">
        <v>0</v>
      </c>
      <c r="J265" s="8">
        <v>0</v>
      </c>
    </row>
    <row r="266" spans="1:10" ht="32.25" hidden="1" customHeight="1" x14ac:dyDescent="0.2">
      <c r="A266" s="10" t="s">
        <v>83</v>
      </c>
      <c r="B266" s="4" t="s">
        <v>40</v>
      </c>
      <c r="C266" s="4" t="s">
        <v>219</v>
      </c>
      <c r="D266" s="4" t="s">
        <v>112</v>
      </c>
      <c r="E266" s="4" t="s">
        <v>52</v>
      </c>
      <c r="F266" s="4" t="s">
        <v>282</v>
      </c>
      <c r="G266" s="11" t="s">
        <v>9</v>
      </c>
      <c r="H266" s="9">
        <f>H267</f>
        <v>0</v>
      </c>
      <c r="I266" s="9">
        <v>0</v>
      </c>
      <c r="J266" s="9">
        <v>0</v>
      </c>
    </row>
    <row r="267" spans="1:10" ht="64.5" hidden="1" customHeight="1" x14ac:dyDescent="0.2">
      <c r="A267" s="10" t="s">
        <v>57</v>
      </c>
      <c r="B267" s="4" t="s">
        <v>40</v>
      </c>
      <c r="C267" s="4" t="s">
        <v>219</v>
      </c>
      <c r="D267" s="4" t="s">
        <v>112</v>
      </c>
      <c r="E267" s="4" t="s">
        <v>52</v>
      </c>
      <c r="F267" s="4" t="s">
        <v>282</v>
      </c>
      <c r="G267" s="4" t="s">
        <v>58</v>
      </c>
      <c r="H267" s="9">
        <f>H268</f>
        <v>0</v>
      </c>
      <c r="I267" s="9">
        <v>0</v>
      </c>
      <c r="J267" s="9">
        <v>0</v>
      </c>
    </row>
    <row r="268" spans="1:10" ht="32.25" hidden="1" customHeight="1" x14ac:dyDescent="0.2">
      <c r="A268" s="10" t="s">
        <v>59</v>
      </c>
      <c r="B268" s="4" t="s">
        <v>40</v>
      </c>
      <c r="C268" s="4" t="s">
        <v>219</v>
      </c>
      <c r="D268" s="4" t="s">
        <v>112</v>
      </c>
      <c r="E268" s="4" t="s">
        <v>52</v>
      </c>
      <c r="F268" s="4" t="s">
        <v>282</v>
      </c>
      <c r="G268" s="4" t="s">
        <v>60</v>
      </c>
      <c r="H268" s="9"/>
      <c r="I268" s="9">
        <v>0</v>
      </c>
      <c r="J268" s="9">
        <v>0</v>
      </c>
    </row>
    <row r="269" spans="1:10" ht="48.95" hidden="1" customHeight="1" x14ac:dyDescent="0.2">
      <c r="A269" s="10" t="s">
        <v>84</v>
      </c>
      <c r="B269" s="4" t="s">
        <v>40</v>
      </c>
      <c r="C269" s="4" t="s">
        <v>219</v>
      </c>
      <c r="D269" s="4" t="s">
        <v>112</v>
      </c>
      <c r="E269" s="4" t="s">
        <v>52</v>
      </c>
      <c r="F269" s="4" t="s">
        <v>283</v>
      </c>
      <c r="G269" s="11" t="s">
        <v>9</v>
      </c>
      <c r="H269" s="9">
        <f>H270</f>
        <v>0</v>
      </c>
      <c r="I269" s="9">
        <v>0</v>
      </c>
      <c r="J269" s="9">
        <v>0</v>
      </c>
    </row>
    <row r="270" spans="1:10" ht="64.5" hidden="1" customHeight="1" x14ac:dyDescent="0.2">
      <c r="A270" s="10" t="s">
        <v>57</v>
      </c>
      <c r="B270" s="4" t="s">
        <v>40</v>
      </c>
      <c r="C270" s="4" t="s">
        <v>219</v>
      </c>
      <c r="D270" s="4" t="s">
        <v>112</v>
      </c>
      <c r="E270" s="4" t="s">
        <v>52</v>
      </c>
      <c r="F270" s="4" t="s">
        <v>283</v>
      </c>
      <c r="G270" s="4" t="s">
        <v>58</v>
      </c>
      <c r="H270" s="9">
        <f>H271</f>
        <v>0</v>
      </c>
      <c r="I270" s="9">
        <v>0</v>
      </c>
      <c r="J270" s="9">
        <v>0</v>
      </c>
    </row>
    <row r="271" spans="1:10" ht="32.25" hidden="1" customHeight="1" x14ac:dyDescent="0.2">
      <c r="A271" s="10" t="s">
        <v>59</v>
      </c>
      <c r="B271" s="4" t="s">
        <v>40</v>
      </c>
      <c r="C271" s="4" t="s">
        <v>219</v>
      </c>
      <c r="D271" s="4" t="s">
        <v>112</v>
      </c>
      <c r="E271" s="4" t="s">
        <v>52</v>
      </c>
      <c r="F271" s="4" t="s">
        <v>283</v>
      </c>
      <c r="G271" s="4" t="s">
        <v>60</v>
      </c>
      <c r="H271" s="9"/>
      <c r="I271" s="9">
        <v>0</v>
      </c>
      <c r="J271" s="9">
        <v>0</v>
      </c>
    </row>
    <row r="272" spans="1:10" ht="32.25" hidden="1" customHeight="1" x14ac:dyDescent="0.2">
      <c r="A272" s="10" t="s">
        <v>85</v>
      </c>
      <c r="B272" s="4" t="s">
        <v>40</v>
      </c>
      <c r="C272" s="4" t="s">
        <v>219</v>
      </c>
      <c r="D272" s="4" t="s">
        <v>112</v>
      </c>
      <c r="E272" s="4" t="s">
        <v>52</v>
      </c>
      <c r="F272" s="4" t="s">
        <v>284</v>
      </c>
      <c r="G272" s="11" t="s">
        <v>9</v>
      </c>
      <c r="H272" s="9">
        <f>H273</f>
        <v>0</v>
      </c>
      <c r="I272" s="9">
        <v>0</v>
      </c>
      <c r="J272" s="9">
        <v>0</v>
      </c>
    </row>
    <row r="273" spans="1:10" ht="64.5" hidden="1" customHeight="1" x14ac:dyDescent="0.2">
      <c r="A273" s="10" t="s">
        <v>57</v>
      </c>
      <c r="B273" s="4" t="s">
        <v>40</v>
      </c>
      <c r="C273" s="4" t="s">
        <v>219</v>
      </c>
      <c r="D273" s="4" t="s">
        <v>112</v>
      </c>
      <c r="E273" s="4" t="s">
        <v>52</v>
      </c>
      <c r="F273" s="4" t="s">
        <v>284</v>
      </c>
      <c r="G273" s="4" t="s">
        <v>58</v>
      </c>
      <c r="H273" s="9">
        <f>H274</f>
        <v>0</v>
      </c>
      <c r="I273" s="9">
        <v>0</v>
      </c>
      <c r="J273" s="9">
        <v>0</v>
      </c>
    </row>
    <row r="274" spans="1:10" ht="32.25" hidden="1" customHeight="1" x14ac:dyDescent="0.2">
      <c r="A274" s="10" t="s">
        <v>59</v>
      </c>
      <c r="B274" s="4" t="s">
        <v>40</v>
      </c>
      <c r="C274" s="4" t="s">
        <v>219</v>
      </c>
      <c r="D274" s="4" t="s">
        <v>112</v>
      </c>
      <c r="E274" s="4" t="s">
        <v>52</v>
      </c>
      <c r="F274" s="4" t="s">
        <v>284</v>
      </c>
      <c r="G274" s="4" t="s">
        <v>60</v>
      </c>
      <c r="H274" s="9"/>
      <c r="I274" s="9">
        <v>0</v>
      </c>
      <c r="J274" s="9">
        <v>0</v>
      </c>
    </row>
    <row r="275" spans="1:10" ht="64.5" hidden="1" customHeight="1" x14ac:dyDescent="0.2">
      <c r="A275" s="10" t="s">
        <v>86</v>
      </c>
      <c r="B275" s="4" t="s">
        <v>40</v>
      </c>
      <c r="C275" s="4" t="s">
        <v>219</v>
      </c>
      <c r="D275" s="4" t="s">
        <v>112</v>
      </c>
      <c r="E275" s="4" t="s">
        <v>52</v>
      </c>
      <c r="F275" s="4" t="s">
        <v>285</v>
      </c>
      <c r="G275" s="11" t="s">
        <v>9</v>
      </c>
      <c r="H275" s="9">
        <f>H276</f>
        <v>0</v>
      </c>
      <c r="I275" s="9">
        <v>0</v>
      </c>
      <c r="J275" s="9">
        <v>0</v>
      </c>
    </row>
    <row r="276" spans="1:10" ht="64.5" hidden="1" customHeight="1" x14ac:dyDescent="0.2">
      <c r="A276" s="10" t="s">
        <v>57</v>
      </c>
      <c r="B276" s="4" t="s">
        <v>40</v>
      </c>
      <c r="C276" s="4" t="s">
        <v>219</v>
      </c>
      <c r="D276" s="4" t="s">
        <v>112</v>
      </c>
      <c r="E276" s="4" t="s">
        <v>52</v>
      </c>
      <c r="F276" s="4" t="s">
        <v>285</v>
      </c>
      <c r="G276" s="4" t="s">
        <v>58</v>
      </c>
      <c r="H276" s="9">
        <f>H277</f>
        <v>0</v>
      </c>
      <c r="I276" s="9">
        <v>0</v>
      </c>
      <c r="J276" s="9">
        <v>0</v>
      </c>
    </row>
    <row r="277" spans="1:10" ht="32.25" hidden="1" customHeight="1" x14ac:dyDescent="0.2">
      <c r="A277" s="10" t="s">
        <v>59</v>
      </c>
      <c r="B277" s="4" t="s">
        <v>40</v>
      </c>
      <c r="C277" s="4" t="s">
        <v>219</v>
      </c>
      <c r="D277" s="4" t="s">
        <v>112</v>
      </c>
      <c r="E277" s="4" t="s">
        <v>52</v>
      </c>
      <c r="F277" s="4" t="s">
        <v>285</v>
      </c>
      <c r="G277" s="4" t="s">
        <v>60</v>
      </c>
      <c r="H277" s="9"/>
      <c r="I277" s="9">
        <v>0</v>
      </c>
      <c r="J277" s="9">
        <v>0</v>
      </c>
    </row>
    <row r="278" spans="1:10" ht="64.5" hidden="1" customHeight="1" x14ac:dyDescent="0.2">
      <c r="A278" s="10" t="s">
        <v>87</v>
      </c>
      <c r="B278" s="4" t="s">
        <v>40</v>
      </c>
      <c r="C278" s="4" t="s">
        <v>219</v>
      </c>
      <c r="D278" s="4" t="s">
        <v>112</v>
      </c>
      <c r="E278" s="4" t="s">
        <v>52</v>
      </c>
      <c r="F278" s="4" t="s">
        <v>286</v>
      </c>
      <c r="G278" s="11" t="s">
        <v>9</v>
      </c>
      <c r="H278" s="9">
        <f>H279</f>
        <v>0</v>
      </c>
      <c r="I278" s="9">
        <v>0</v>
      </c>
      <c r="J278" s="9">
        <v>0</v>
      </c>
    </row>
    <row r="279" spans="1:10" ht="64.5" hidden="1" customHeight="1" x14ac:dyDescent="0.2">
      <c r="A279" s="10" t="s">
        <v>57</v>
      </c>
      <c r="B279" s="4" t="s">
        <v>40</v>
      </c>
      <c r="C279" s="4" t="s">
        <v>219</v>
      </c>
      <c r="D279" s="4" t="s">
        <v>112</v>
      </c>
      <c r="E279" s="4" t="s">
        <v>52</v>
      </c>
      <c r="F279" s="4" t="s">
        <v>286</v>
      </c>
      <c r="G279" s="4" t="s">
        <v>58</v>
      </c>
      <c r="H279" s="9">
        <f>H280</f>
        <v>0</v>
      </c>
      <c r="I279" s="9">
        <v>0</v>
      </c>
      <c r="J279" s="9">
        <v>0</v>
      </c>
    </row>
    <row r="280" spans="1:10" ht="32.25" hidden="1" customHeight="1" x14ac:dyDescent="0.2">
      <c r="A280" s="10" t="s">
        <v>59</v>
      </c>
      <c r="B280" s="4" t="s">
        <v>40</v>
      </c>
      <c r="C280" s="4" t="s">
        <v>219</v>
      </c>
      <c r="D280" s="4" t="s">
        <v>112</v>
      </c>
      <c r="E280" s="4" t="s">
        <v>52</v>
      </c>
      <c r="F280" s="4" t="s">
        <v>286</v>
      </c>
      <c r="G280" s="4" t="s">
        <v>60</v>
      </c>
      <c r="H280" s="9"/>
      <c r="I280" s="9">
        <v>0</v>
      </c>
      <c r="J280" s="9">
        <v>0</v>
      </c>
    </row>
    <row r="281" spans="1:10" ht="48.95" hidden="1" customHeight="1" x14ac:dyDescent="0.2">
      <c r="A281" s="5" t="s">
        <v>287</v>
      </c>
      <c r="B281" s="6" t="s">
        <v>91</v>
      </c>
      <c r="C281" s="12" t="s">
        <v>9</v>
      </c>
      <c r="D281" s="12" t="s">
        <v>9</v>
      </c>
      <c r="E281" s="12" t="s">
        <v>9</v>
      </c>
      <c r="F281" s="12" t="s">
        <v>9</v>
      </c>
      <c r="G281" s="12" t="s">
        <v>9</v>
      </c>
      <c r="H281" s="8">
        <f>H282</f>
        <v>0</v>
      </c>
      <c r="I281" s="8">
        <f t="shared" ref="I281:J281" si="121">I282</f>
        <v>0</v>
      </c>
      <c r="J281" s="8">
        <f t="shared" si="121"/>
        <v>0</v>
      </c>
    </row>
    <row r="282" spans="1:10" ht="32.25" hidden="1" customHeight="1" x14ac:dyDescent="0.2">
      <c r="A282" s="5" t="s">
        <v>180</v>
      </c>
      <c r="B282" s="6" t="s">
        <v>91</v>
      </c>
      <c r="C282" s="6" t="s">
        <v>219</v>
      </c>
      <c r="D282" s="6" t="s">
        <v>112</v>
      </c>
      <c r="E282" s="12" t="s">
        <v>9</v>
      </c>
      <c r="F282" s="12" t="s">
        <v>9</v>
      </c>
      <c r="G282" s="12" t="s">
        <v>9</v>
      </c>
      <c r="H282" s="8">
        <f>H283</f>
        <v>0</v>
      </c>
      <c r="I282" s="8">
        <f t="shared" ref="I282:J282" si="122">I283</f>
        <v>0</v>
      </c>
      <c r="J282" s="8">
        <f t="shared" si="122"/>
        <v>0</v>
      </c>
    </row>
    <row r="283" spans="1:10" ht="32.25" hidden="1" customHeight="1" x14ac:dyDescent="0.2">
      <c r="A283" s="5" t="s">
        <v>127</v>
      </c>
      <c r="B283" s="6" t="s">
        <v>91</v>
      </c>
      <c r="C283" s="6" t="s">
        <v>219</v>
      </c>
      <c r="D283" s="6" t="s">
        <v>112</v>
      </c>
      <c r="E283" s="6" t="s">
        <v>128</v>
      </c>
      <c r="F283" s="7" t="s">
        <v>9</v>
      </c>
      <c r="G283" s="7" t="s">
        <v>9</v>
      </c>
      <c r="H283" s="8">
        <f>H284</f>
        <v>0</v>
      </c>
      <c r="I283" s="8">
        <f t="shared" ref="I283:J283" si="123">I284</f>
        <v>0</v>
      </c>
      <c r="J283" s="8">
        <f t="shared" si="123"/>
        <v>0</v>
      </c>
    </row>
    <row r="284" spans="1:10" ht="32.25" hidden="1" customHeight="1" x14ac:dyDescent="0.2">
      <c r="A284" s="10" t="s">
        <v>180</v>
      </c>
      <c r="B284" s="4" t="s">
        <v>91</v>
      </c>
      <c r="C284" s="4" t="s">
        <v>219</v>
      </c>
      <c r="D284" s="4" t="s">
        <v>112</v>
      </c>
      <c r="E284" s="4" t="s">
        <v>128</v>
      </c>
      <c r="F284" s="4" t="s">
        <v>288</v>
      </c>
      <c r="G284" s="11" t="s">
        <v>9</v>
      </c>
      <c r="H284" s="9">
        <f>H285</f>
        <v>0</v>
      </c>
      <c r="I284" s="9">
        <f t="shared" ref="I284:J284" si="124">I285</f>
        <v>0</v>
      </c>
      <c r="J284" s="9">
        <f t="shared" si="124"/>
        <v>0</v>
      </c>
    </row>
    <row r="285" spans="1:10" ht="48.95" hidden="1" customHeight="1" x14ac:dyDescent="0.2">
      <c r="A285" s="10" t="s">
        <v>42</v>
      </c>
      <c r="B285" s="4" t="s">
        <v>91</v>
      </c>
      <c r="C285" s="4" t="s">
        <v>219</v>
      </c>
      <c r="D285" s="4" t="s">
        <v>112</v>
      </c>
      <c r="E285" s="4" t="s">
        <v>128</v>
      </c>
      <c r="F285" s="4" t="s">
        <v>288</v>
      </c>
      <c r="G285" s="4" t="s">
        <v>43</v>
      </c>
      <c r="H285" s="9">
        <f>H286</f>
        <v>0</v>
      </c>
      <c r="I285" s="9">
        <f t="shared" ref="I285:J285" si="125">I286</f>
        <v>0</v>
      </c>
      <c r="J285" s="9">
        <f t="shared" si="125"/>
        <v>0</v>
      </c>
    </row>
    <row r="286" spans="1:10" ht="64.5" hidden="1" customHeight="1" x14ac:dyDescent="0.2">
      <c r="A286" s="10" t="s">
        <v>44</v>
      </c>
      <c r="B286" s="4" t="s">
        <v>91</v>
      </c>
      <c r="C286" s="4" t="s">
        <v>219</v>
      </c>
      <c r="D286" s="4" t="s">
        <v>112</v>
      </c>
      <c r="E286" s="4" t="s">
        <v>128</v>
      </c>
      <c r="F286" s="4" t="s">
        <v>288</v>
      </c>
      <c r="G286" s="4" t="s">
        <v>45</v>
      </c>
      <c r="H286" s="9"/>
      <c r="I286" s="9"/>
      <c r="J286" s="9"/>
    </row>
    <row r="287" spans="1:10" ht="32.25" hidden="1" customHeight="1" x14ac:dyDescent="0.2">
      <c r="A287" s="5" t="s">
        <v>289</v>
      </c>
      <c r="B287" s="6" t="s">
        <v>137</v>
      </c>
      <c r="C287" s="12" t="s">
        <v>9</v>
      </c>
      <c r="D287" s="12" t="s">
        <v>9</v>
      </c>
      <c r="E287" s="12" t="s">
        <v>9</v>
      </c>
      <c r="F287" s="12" t="s">
        <v>9</v>
      </c>
      <c r="G287" s="12" t="s">
        <v>9</v>
      </c>
      <c r="H287" s="8">
        <f>H288</f>
        <v>0</v>
      </c>
      <c r="I287" s="8">
        <f t="shared" ref="I287:J287" si="126">I288</f>
        <v>0</v>
      </c>
      <c r="J287" s="8">
        <f t="shared" si="126"/>
        <v>0</v>
      </c>
    </row>
    <row r="288" spans="1:10" ht="32.25" hidden="1" customHeight="1" x14ac:dyDescent="0.2">
      <c r="A288" s="5" t="s">
        <v>209</v>
      </c>
      <c r="B288" s="6" t="s">
        <v>137</v>
      </c>
      <c r="C288" s="6" t="s">
        <v>219</v>
      </c>
      <c r="D288" s="6" t="s">
        <v>112</v>
      </c>
      <c r="E288" s="12" t="s">
        <v>9</v>
      </c>
      <c r="F288" s="12" t="s">
        <v>9</v>
      </c>
      <c r="G288" s="12" t="s">
        <v>9</v>
      </c>
      <c r="H288" s="8">
        <f>H289</f>
        <v>0</v>
      </c>
      <c r="I288" s="8">
        <f t="shared" ref="I288:J288" si="127">I289</f>
        <v>0</v>
      </c>
      <c r="J288" s="8">
        <f t="shared" si="127"/>
        <v>0</v>
      </c>
    </row>
    <row r="289" spans="1:10" ht="32.25" hidden="1" customHeight="1" x14ac:dyDescent="0.2">
      <c r="A289" s="5" t="s">
        <v>127</v>
      </c>
      <c r="B289" s="6" t="s">
        <v>137</v>
      </c>
      <c r="C289" s="6" t="s">
        <v>219</v>
      </c>
      <c r="D289" s="6" t="s">
        <v>112</v>
      </c>
      <c r="E289" s="6" t="s">
        <v>128</v>
      </c>
      <c r="F289" s="7" t="s">
        <v>9</v>
      </c>
      <c r="G289" s="7" t="s">
        <v>9</v>
      </c>
      <c r="H289" s="8">
        <f>H290</f>
        <v>0</v>
      </c>
      <c r="I289" s="8">
        <f t="shared" ref="I289:J289" si="128">I290</f>
        <v>0</v>
      </c>
      <c r="J289" s="8">
        <f t="shared" si="128"/>
        <v>0</v>
      </c>
    </row>
    <row r="290" spans="1:10" ht="32.25" hidden="1" customHeight="1" x14ac:dyDescent="0.2">
      <c r="A290" s="10" t="s">
        <v>209</v>
      </c>
      <c r="B290" s="4" t="s">
        <v>137</v>
      </c>
      <c r="C290" s="4" t="s">
        <v>219</v>
      </c>
      <c r="D290" s="4" t="s">
        <v>112</v>
      </c>
      <c r="E290" s="4" t="s">
        <v>128</v>
      </c>
      <c r="F290" s="4" t="s">
        <v>290</v>
      </c>
      <c r="G290" s="11" t="s">
        <v>9</v>
      </c>
      <c r="H290" s="9">
        <f>H291</f>
        <v>0</v>
      </c>
      <c r="I290" s="9">
        <f t="shared" ref="I290:J290" si="129">I291</f>
        <v>0</v>
      </c>
      <c r="J290" s="9">
        <f t="shared" si="129"/>
        <v>0</v>
      </c>
    </row>
    <row r="291" spans="1:10" ht="48.95" hidden="1" customHeight="1" x14ac:dyDescent="0.2">
      <c r="A291" s="10" t="s">
        <v>42</v>
      </c>
      <c r="B291" s="4" t="s">
        <v>137</v>
      </c>
      <c r="C291" s="4" t="s">
        <v>219</v>
      </c>
      <c r="D291" s="4" t="s">
        <v>112</v>
      </c>
      <c r="E291" s="4" t="s">
        <v>128</v>
      </c>
      <c r="F291" s="4" t="s">
        <v>290</v>
      </c>
      <c r="G291" s="4" t="s">
        <v>43</v>
      </c>
      <c r="H291" s="9">
        <f>H292</f>
        <v>0</v>
      </c>
      <c r="I291" s="9">
        <f t="shared" ref="I291:J291" si="130">I292</f>
        <v>0</v>
      </c>
      <c r="J291" s="9">
        <f t="shared" si="130"/>
        <v>0</v>
      </c>
    </row>
    <row r="292" spans="1:10" ht="64.5" hidden="1" customHeight="1" x14ac:dyDescent="0.2">
      <c r="A292" s="10" t="s">
        <v>44</v>
      </c>
      <c r="B292" s="4" t="s">
        <v>137</v>
      </c>
      <c r="C292" s="4" t="s">
        <v>219</v>
      </c>
      <c r="D292" s="4" t="s">
        <v>112</v>
      </c>
      <c r="E292" s="4" t="s">
        <v>128</v>
      </c>
      <c r="F292" s="4" t="s">
        <v>290</v>
      </c>
      <c r="G292" s="4" t="s">
        <v>45</v>
      </c>
      <c r="H292" s="9"/>
      <c r="I292" s="9"/>
      <c r="J292" s="9"/>
    </row>
    <row r="293" spans="1:10" ht="32.25" customHeight="1" x14ac:dyDescent="0.2">
      <c r="A293" s="5" t="s">
        <v>291</v>
      </c>
      <c r="B293" s="6" t="s">
        <v>110</v>
      </c>
      <c r="C293" s="12" t="s">
        <v>9</v>
      </c>
      <c r="D293" s="12" t="s">
        <v>9</v>
      </c>
      <c r="E293" s="12" t="s">
        <v>9</v>
      </c>
      <c r="F293" s="12" t="s">
        <v>9</v>
      </c>
      <c r="G293" s="12" t="s">
        <v>9</v>
      </c>
      <c r="H293" s="8">
        <f>H294</f>
        <v>1843048</v>
      </c>
      <c r="I293" s="8">
        <f t="shared" ref="I293:J293" si="131">I294</f>
        <v>0</v>
      </c>
      <c r="J293" s="8">
        <f t="shared" si="131"/>
        <v>0</v>
      </c>
    </row>
    <row r="294" spans="1:10" ht="48.95" customHeight="1" x14ac:dyDescent="0.2">
      <c r="A294" s="5" t="s">
        <v>107</v>
      </c>
      <c r="B294" s="6" t="s">
        <v>110</v>
      </c>
      <c r="C294" s="6" t="s">
        <v>219</v>
      </c>
      <c r="D294" s="6" t="s">
        <v>220</v>
      </c>
      <c r="E294" s="6" t="s">
        <v>108</v>
      </c>
      <c r="F294" s="7" t="s">
        <v>9</v>
      </c>
      <c r="G294" s="7" t="s">
        <v>9</v>
      </c>
      <c r="H294" s="8">
        <f>H295+H298+H303+H306</f>
        <v>1843048</v>
      </c>
      <c r="I294" s="8">
        <f t="shared" ref="I294:J294" si="132">I295+I298+I303+I306</f>
        <v>0</v>
      </c>
      <c r="J294" s="8">
        <f t="shared" si="132"/>
        <v>0</v>
      </c>
    </row>
    <row r="295" spans="1:10" ht="127.9" hidden="1" customHeight="1" x14ac:dyDescent="0.2">
      <c r="A295" s="10" t="s">
        <v>120</v>
      </c>
      <c r="B295" s="4" t="s">
        <v>110</v>
      </c>
      <c r="C295" s="4" t="s">
        <v>219</v>
      </c>
      <c r="D295" s="4" t="s">
        <v>220</v>
      </c>
      <c r="E295" s="4" t="s">
        <v>108</v>
      </c>
      <c r="F295" s="4" t="s">
        <v>292</v>
      </c>
      <c r="G295" s="11" t="s">
        <v>9</v>
      </c>
      <c r="H295" s="9">
        <f>H296</f>
        <v>0</v>
      </c>
      <c r="I295" s="9">
        <f t="shared" ref="I295:J295" si="133">I296</f>
        <v>0</v>
      </c>
      <c r="J295" s="9">
        <f t="shared" si="133"/>
        <v>0</v>
      </c>
    </row>
    <row r="296" spans="1:10" ht="25.5" hidden="1" customHeight="1" x14ac:dyDescent="0.2">
      <c r="A296" s="10" t="s">
        <v>121</v>
      </c>
      <c r="B296" s="4" t="s">
        <v>110</v>
      </c>
      <c r="C296" s="4" t="s">
        <v>219</v>
      </c>
      <c r="D296" s="4" t="s">
        <v>220</v>
      </c>
      <c r="E296" s="4" t="s">
        <v>108</v>
      </c>
      <c r="F296" s="4" t="s">
        <v>292</v>
      </c>
      <c r="G296" s="4" t="s">
        <v>122</v>
      </c>
      <c r="H296" s="9">
        <f>H297</f>
        <v>0</v>
      </c>
      <c r="I296" s="9">
        <f t="shared" ref="I296:J296" si="134">I297</f>
        <v>0</v>
      </c>
      <c r="J296" s="9">
        <f t="shared" si="134"/>
        <v>0</v>
      </c>
    </row>
    <row r="297" spans="1:10" ht="23.45" hidden="1" customHeight="1" x14ac:dyDescent="0.2">
      <c r="A297" s="10" t="s">
        <v>123</v>
      </c>
      <c r="B297" s="4" t="s">
        <v>110</v>
      </c>
      <c r="C297" s="4" t="s">
        <v>219</v>
      </c>
      <c r="D297" s="4" t="s">
        <v>220</v>
      </c>
      <c r="E297" s="4" t="s">
        <v>108</v>
      </c>
      <c r="F297" s="4" t="s">
        <v>292</v>
      </c>
      <c r="G297" s="4" t="s">
        <v>124</v>
      </c>
      <c r="H297" s="9"/>
      <c r="I297" s="9"/>
      <c r="J297" s="9"/>
    </row>
    <row r="298" spans="1:10" ht="48.95" customHeight="1" x14ac:dyDescent="0.2">
      <c r="A298" s="10" t="s">
        <v>41</v>
      </c>
      <c r="B298" s="4" t="s">
        <v>110</v>
      </c>
      <c r="C298" s="4" t="s">
        <v>219</v>
      </c>
      <c r="D298" s="4" t="s">
        <v>220</v>
      </c>
      <c r="E298" s="4" t="s">
        <v>108</v>
      </c>
      <c r="F298" s="4" t="s">
        <v>234</v>
      </c>
      <c r="G298" s="11" t="s">
        <v>9</v>
      </c>
      <c r="H298" s="9">
        <f>H299+H301</f>
        <v>355048</v>
      </c>
      <c r="I298" s="9">
        <f t="shared" ref="I298:J298" si="135">I299+I301</f>
        <v>0</v>
      </c>
      <c r="J298" s="9">
        <f t="shared" si="135"/>
        <v>0</v>
      </c>
    </row>
    <row r="299" spans="1:10" ht="127.9" customHeight="1" x14ac:dyDescent="0.2">
      <c r="A299" s="10" t="s">
        <v>35</v>
      </c>
      <c r="B299" s="4" t="s">
        <v>110</v>
      </c>
      <c r="C299" s="4" t="s">
        <v>219</v>
      </c>
      <c r="D299" s="4" t="s">
        <v>220</v>
      </c>
      <c r="E299" s="4" t="s">
        <v>108</v>
      </c>
      <c r="F299" s="4" t="s">
        <v>234</v>
      </c>
      <c r="G299" s="4" t="s">
        <v>36</v>
      </c>
      <c r="H299" s="9">
        <f>H300</f>
        <v>355048</v>
      </c>
      <c r="I299" s="9">
        <f t="shared" ref="I299:J299" si="136">I300</f>
        <v>0</v>
      </c>
      <c r="J299" s="9">
        <f t="shared" si="136"/>
        <v>0</v>
      </c>
    </row>
    <row r="300" spans="1:10" ht="48.95" customHeight="1" x14ac:dyDescent="0.2">
      <c r="A300" s="10" t="s">
        <v>37</v>
      </c>
      <c r="B300" s="4" t="s">
        <v>110</v>
      </c>
      <c r="C300" s="4" t="s">
        <v>219</v>
      </c>
      <c r="D300" s="4" t="s">
        <v>220</v>
      </c>
      <c r="E300" s="4" t="s">
        <v>108</v>
      </c>
      <c r="F300" s="4" t="s">
        <v>234</v>
      </c>
      <c r="G300" s="4" t="s">
        <v>38</v>
      </c>
      <c r="H300" s="9">
        <v>355048</v>
      </c>
      <c r="I300" s="9"/>
      <c r="J300" s="9"/>
    </row>
    <row r="301" spans="1:10" ht="48.95" hidden="1" customHeight="1" x14ac:dyDescent="0.2">
      <c r="A301" s="10" t="s">
        <v>42</v>
      </c>
      <c r="B301" s="4" t="s">
        <v>110</v>
      </c>
      <c r="C301" s="4" t="s">
        <v>219</v>
      </c>
      <c r="D301" s="4" t="s">
        <v>220</v>
      </c>
      <c r="E301" s="4" t="s">
        <v>108</v>
      </c>
      <c r="F301" s="4" t="s">
        <v>234</v>
      </c>
      <c r="G301" s="4" t="s">
        <v>43</v>
      </c>
      <c r="H301" s="9">
        <f>H302</f>
        <v>0</v>
      </c>
      <c r="I301" s="9">
        <f t="shared" ref="I301:J301" si="137">I302</f>
        <v>0</v>
      </c>
      <c r="J301" s="9">
        <f t="shared" si="137"/>
        <v>0</v>
      </c>
    </row>
    <row r="302" spans="1:10" ht="64.5" hidden="1" customHeight="1" x14ac:dyDescent="0.2">
      <c r="A302" s="10" t="s">
        <v>44</v>
      </c>
      <c r="B302" s="4" t="s">
        <v>110</v>
      </c>
      <c r="C302" s="4" t="s">
        <v>219</v>
      </c>
      <c r="D302" s="4" t="s">
        <v>220</v>
      </c>
      <c r="E302" s="4" t="s">
        <v>108</v>
      </c>
      <c r="F302" s="4" t="s">
        <v>234</v>
      </c>
      <c r="G302" s="4" t="s">
        <v>45</v>
      </c>
      <c r="H302" s="9"/>
      <c r="I302" s="9"/>
      <c r="J302" s="9"/>
    </row>
    <row r="303" spans="1:10" ht="48.95" customHeight="1" x14ac:dyDescent="0.2">
      <c r="A303" s="10" t="s">
        <v>126</v>
      </c>
      <c r="B303" s="4" t="s">
        <v>110</v>
      </c>
      <c r="C303" s="4" t="s">
        <v>219</v>
      </c>
      <c r="D303" s="4" t="s">
        <v>220</v>
      </c>
      <c r="E303" s="4" t="s">
        <v>108</v>
      </c>
      <c r="F303" s="4" t="s">
        <v>293</v>
      </c>
      <c r="G303" s="11" t="s">
        <v>9</v>
      </c>
      <c r="H303" s="9">
        <f>H304</f>
        <v>1488000</v>
      </c>
      <c r="I303" s="9">
        <f t="shared" ref="I303:J303" si="138">I304</f>
        <v>0</v>
      </c>
      <c r="J303" s="9">
        <f t="shared" si="138"/>
        <v>0</v>
      </c>
    </row>
    <row r="304" spans="1:10" ht="23.45" customHeight="1" x14ac:dyDescent="0.2">
      <c r="A304" s="10" t="s">
        <v>121</v>
      </c>
      <c r="B304" s="4" t="s">
        <v>110</v>
      </c>
      <c r="C304" s="4" t="s">
        <v>219</v>
      </c>
      <c r="D304" s="4" t="s">
        <v>220</v>
      </c>
      <c r="E304" s="4" t="s">
        <v>108</v>
      </c>
      <c r="F304" s="4" t="s">
        <v>293</v>
      </c>
      <c r="G304" s="4" t="s">
        <v>122</v>
      </c>
      <c r="H304" s="9">
        <f>H305</f>
        <v>1488000</v>
      </c>
      <c r="I304" s="9">
        <f t="shared" ref="I304:J304" si="139">I305</f>
        <v>0</v>
      </c>
      <c r="J304" s="9">
        <f t="shared" si="139"/>
        <v>0</v>
      </c>
    </row>
    <row r="305" spans="1:10" ht="25.5" customHeight="1" x14ac:dyDescent="0.2">
      <c r="A305" s="10" t="s">
        <v>123</v>
      </c>
      <c r="B305" s="4" t="s">
        <v>110</v>
      </c>
      <c r="C305" s="4" t="s">
        <v>219</v>
      </c>
      <c r="D305" s="4" t="s">
        <v>220</v>
      </c>
      <c r="E305" s="4" t="s">
        <v>108</v>
      </c>
      <c r="F305" s="4" t="s">
        <v>293</v>
      </c>
      <c r="G305" s="4" t="s">
        <v>124</v>
      </c>
      <c r="H305" s="127">
        <v>1488000</v>
      </c>
      <c r="I305" s="9"/>
      <c r="J305" s="9"/>
    </row>
    <row r="306" spans="1:10" ht="32.25" hidden="1" customHeight="1" x14ac:dyDescent="0.2">
      <c r="A306" s="10" t="s">
        <v>46</v>
      </c>
      <c r="B306" s="4" t="s">
        <v>110</v>
      </c>
      <c r="C306" s="4" t="s">
        <v>219</v>
      </c>
      <c r="D306" s="4" t="s">
        <v>220</v>
      </c>
      <c r="E306" s="4" t="s">
        <v>108</v>
      </c>
      <c r="F306" s="4" t="s">
        <v>247</v>
      </c>
      <c r="G306" s="11" t="s">
        <v>9</v>
      </c>
      <c r="H306" s="9">
        <f>H307</f>
        <v>0</v>
      </c>
      <c r="I306" s="9">
        <f t="shared" ref="I306:J307" si="140">I307</f>
        <v>0</v>
      </c>
      <c r="J306" s="9">
        <f t="shared" si="140"/>
        <v>0</v>
      </c>
    </row>
    <row r="307" spans="1:10" ht="19.7" hidden="1" customHeight="1" x14ac:dyDescent="0.2">
      <c r="A307" s="10" t="s">
        <v>47</v>
      </c>
      <c r="B307" s="4" t="s">
        <v>110</v>
      </c>
      <c r="C307" s="4" t="s">
        <v>219</v>
      </c>
      <c r="D307" s="4" t="s">
        <v>220</v>
      </c>
      <c r="E307" s="4" t="s">
        <v>108</v>
      </c>
      <c r="F307" s="4" t="s">
        <v>247</v>
      </c>
      <c r="G307" s="4" t="s">
        <v>48</v>
      </c>
      <c r="H307" s="9">
        <f>H308</f>
        <v>0</v>
      </c>
      <c r="I307" s="9">
        <f t="shared" si="140"/>
        <v>0</v>
      </c>
      <c r="J307" s="9">
        <f t="shared" si="140"/>
        <v>0</v>
      </c>
    </row>
    <row r="308" spans="1:10" ht="32.25" hidden="1" customHeight="1" x14ac:dyDescent="0.2">
      <c r="A308" s="10" t="s">
        <v>49</v>
      </c>
      <c r="B308" s="4" t="s">
        <v>110</v>
      </c>
      <c r="C308" s="4" t="s">
        <v>219</v>
      </c>
      <c r="D308" s="4" t="s">
        <v>220</v>
      </c>
      <c r="E308" s="4" t="s">
        <v>108</v>
      </c>
      <c r="F308" s="4" t="s">
        <v>247</v>
      </c>
      <c r="G308" s="4" t="s">
        <v>50</v>
      </c>
      <c r="H308" s="9"/>
      <c r="I308" s="9"/>
      <c r="J308" s="9"/>
    </row>
    <row r="309" spans="1:10" ht="80.099999999999994" customHeight="1" x14ac:dyDescent="0.2">
      <c r="A309" s="5" t="s">
        <v>294</v>
      </c>
      <c r="B309" s="6" t="s">
        <v>54</v>
      </c>
      <c r="C309" s="12" t="s">
        <v>9</v>
      </c>
      <c r="D309" s="12" t="s">
        <v>9</v>
      </c>
      <c r="E309" s="12" t="s">
        <v>9</v>
      </c>
      <c r="F309" s="12" t="s">
        <v>9</v>
      </c>
      <c r="G309" s="12" t="s">
        <v>9</v>
      </c>
      <c r="H309" s="8">
        <f>H310</f>
        <v>0</v>
      </c>
      <c r="I309" s="8">
        <f t="shared" ref="I309:J309" si="141">I310</f>
        <v>0</v>
      </c>
      <c r="J309" s="8">
        <f t="shared" si="141"/>
        <v>0</v>
      </c>
    </row>
    <row r="310" spans="1:10" ht="64.5" customHeight="1" x14ac:dyDescent="0.2">
      <c r="A310" s="5" t="s">
        <v>97</v>
      </c>
      <c r="B310" s="6" t="s">
        <v>54</v>
      </c>
      <c r="C310" s="6" t="s">
        <v>219</v>
      </c>
      <c r="D310" s="6" t="s">
        <v>220</v>
      </c>
      <c r="E310" s="6" t="s">
        <v>98</v>
      </c>
      <c r="F310" s="7" t="s">
        <v>9</v>
      </c>
      <c r="G310" s="7" t="s">
        <v>9</v>
      </c>
      <c r="H310" s="8">
        <f>H311+H316+H319+H322+H325+H328</f>
        <v>0</v>
      </c>
      <c r="I310" s="8">
        <f t="shared" ref="I310:J310" si="142">I311+I316+I319+I322+I325</f>
        <v>0</v>
      </c>
      <c r="J310" s="8">
        <f t="shared" si="142"/>
        <v>0</v>
      </c>
    </row>
    <row r="311" spans="1:10" ht="48.95" hidden="1" customHeight="1" x14ac:dyDescent="0.2">
      <c r="A311" s="10" t="s">
        <v>41</v>
      </c>
      <c r="B311" s="4" t="s">
        <v>54</v>
      </c>
      <c r="C311" s="4" t="s">
        <v>219</v>
      </c>
      <c r="D311" s="4" t="s">
        <v>220</v>
      </c>
      <c r="E311" s="4" t="s">
        <v>98</v>
      </c>
      <c r="F311" s="4" t="s">
        <v>234</v>
      </c>
      <c r="G311" s="11" t="s">
        <v>9</v>
      </c>
      <c r="H311" s="9">
        <f>H312+H314</f>
        <v>0</v>
      </c>
      <c r="I311" s="9">
        <f t="shared" ref="I311:J311" si="143">I312+I314</f>
        <v>0</v>
      </c>
      <c r="J311" s="9">
        <f t="shared" si="143"/>
        <v>0</v>
      </c>
    </row>
    <row r="312" spans="1:10" ht="127.9" hidden="1" customHeight="1" x14ac:dyDescent="0.2">
      <c r="A312" s="10" t="s">
        <v>35</v>
      </c>
      <c r="B312" s="4" t="s">
        <v>54</v>
      </c>
      <c r="C312" s="4" t="s">
        <v>219</v>
      </c>
      <c r="D312" s="4" t="s">
        <v>220</v>
      </c>
      <c r="E312" s="4" t="s">
        <v>98</v>
      </c>
      <c r="F312" s="4" t="s">
        <v>234</v>
      </c>
      <c r="G312" s="4" t="s">
        <v>36</v>
      </c>
      <c r="H312" s="9">
        <f>H313</f>
        <v>0</v>
      </c>
      <c r="I312" s="9">
        <f t="shared" ref="I312:J312" si="144">I313</f>
        <v>0</v>
      </c>
      <c r="J312" s="9">
        <f t="shared" si="144"/>
        <v>0</v>
      </c>
    </row>
    <row r="313" spans="1:10" ht="48.95" hidden="1" customHeight="1" x14ac:dyDescent="0.2">
      <c r="A313" s="10" t="s">
        <v>37</v>
      </c>
      <c r="B313" s="4" t="s">
        <v>54</v>
      </c>
      <c r="C313" s="4" t="s">
        <v>219</v>
      </c>
      <c r="D313" s="4" t="s">
        <v>220</v>
      </c>
      <c r="E313" s="4" t="s">
        <v>98</v>
      </c>
      <c r="F313" s="4" t="s">
        <v>234</v>
      </c>
      <c r="G313" s="4" t="s">
        <v>38</v>
      </c>
      <c r="H313" s="9"/>
      <c r="I313" s="9"/>
      <c r="J313" s="9"/>
    </row>
    <row r="314" spans="1:10" ht="48.95" hidden="1" customHeight="1" x14ac:dyDescent="0.2">
      <c r="A314" s="10" t="s">
        <v>42</v>
      </c>
      <c r="B314" s="4" t="s">
        <v>54</v>
      </c>
      <c r="C314" s="4" t="s">
        <v>219</v>
      </c>
      <c r="D314" s="4" t="s">
        <v>220</v>
      </c>
      <c r="E314" s="4" t="s">
        <v>98</v>
      </c>
      <c r="F314" s="4" t="s">
        <v>234</v>
      </c>
      <c r="G314" s="4" t="s">
        <v>43</v>
      </c>
      <c r="H314" s="9">
        <f>H315</f>
        <v>0</v>
      </c>
      <c r="I314" s="9">
        <f t="shared" ref="I314:J314" si="145">I315</f>
        <v>0</v>
      </c>
      <c r="J314" s="9">
        <f t="shared" si="145"/>
        <v>0</v>
      </c>
    </row>
    <row r="315" spans="1:10" ht="64.5" hidden="1" customHeight="1" x14ac:dyDescent="0.2">
      <c r="A315" s="10" t="s">
        <v>44</v>
      </c>
      <c r="B315" s="4" t="s">
        <v>54</v>
      </c>
      <c r="C315" s="4" t="s">
        <v>219</v>
      </c>
      <c r="D315" s="4" t="s">
        <v>220</v>
      </c>
      <c r="E315" s="4" t="s">
        <v>98</v>
      </c>
      <c r="F315" s="4" t="s">
        <v>234</v>
      </c>
      <c r="G315" s="4" t="s">
        <v>45</v>
      </c>
      <c r="H315" s="9"/>
      <c r="I315" s="9"/>
      <c r="J315" s="9"/>
    </row>
    <row r="316" spans="1:10" ht="48.95" hidden="1" customHeight="1" x14ac:dyDescent="0.2">
      <c r="A316" s="10" t="s">
        <v>104</v>
      </c>
      <c r="B316" s="4" t="s">
        <v>54</v>
      </c>
      <c r="C316" s="4" t="s">
        <v>219</v>
      </c>
      <c r="D316" s="4" t="s">
        <v>220</v>
      </c>
      <c r="E316" s="4" t="s">
        <v>98</v>
      </c>
      <c r="F316" s="4" t="s">
        <v>295</v>
      </c>
      <c r="G316" s="11" t="s">
        <v>9</v>
      </c>
      <c r="H316" s="9">
        <f>H317</f>
        <v>0</v>
      </c>
      <c r="I316" s="9">
        <f t="shared" ref="I316:J316" si="146">I317</f>
        <v>0</v>
      </c>
      <c r="J316" s="9">
        <f t="shared" si="146"/>
        <v>0</v>
      </c>
    </row>
    <row r="317" spans="1:10" ht="48.95" hidden="1" customHeight="1" x14ac:dyDescent="0.2">
      <c r="A317" s="10" t="s">
        <v>42</v>
      </c>
      <c r="B317" s="4" t="s">
        <v>54</v>
      </c>
      <c r="C317" s="4" t="s">
        <v>219</v>
      </c>
      <c r="D317" s="4" t="s">
        <v>220</v>
      </c>
      <c r="E317" s="4" t="s">
        <v>98</v>
      </c>
      <c r="F317" s="4" t="s">
        <v>295</v>
      </c>
      <c r="G317" s="4" t="s">
        <v>43</v>
      </c>
      <c r="H317" s="9">
        <f>H318</f>
        <v>0</v>
      </c>
      <c r="I317" s="9">
        <f t="shared" ref="I317:J317" si="147">I318</f>
        <v>0</v>
      </c>
      <c r="J317" s="9">
        <f t="shared" si="147"/>
        <v>0</v>
      </c>
    </row>
    <row r="318" spans="1:10" ht="64.5" hidden="1" customHeight="1" x14ac:dyDescent="0.2">
      <c r="A318" s="10" t="s">
        <v>44</v>
      </c>
      <c r="B318" s="4" t="s">
        <v>54</v>
      </c>
      <c r="C318" s="4" t="s">
        <v>219</v>
      </c>
      <c r="D318" s="4" t="s">
        <v>220</v>
      </c>
      <c r="E318" s="4" t="s">
        <v>98</v>
      </c>
      <c r="F318" s="4" t="s">
        <v>295</v>
      </c>
      <c r="G318" s="4" t="s">
        <v>45</v>
      </c>
      <c r="H318" s="9"/>
      <c r="I318" s="9">
        <v>0</v>
      </c>
      <c r="J318" s="9">
        <v>0</v>
      </c>
    </row>
    <row r="319" spans="1:10" ht="32.25" customHeight="1" x14ac:dyDescent="0.2">
      <c r="A319" s="10" t="s">
        <v>105</v>
      </c>
      <c r="B319" s="4" t="s">
        <v>54</v>
      </c>
      <c r="C319" s="4" t="s">
        <v>219</v>
      </c>
      <c r="D319" s="4" t="s">
        <v>220</v>
      </c>
      <c r="E319" s="4" t="s">
        <v>98</v>
      </c>
      <c r="F319" s="4" t="s">
        <v>296</v>
      </c>
      <c r="G319" s="11" t="s">
        <v>9</v>
      </c>
      <c r="H319" s="9">
        <f>H320</f>
        <v>50000</v>
      </c>
      <c r="I319" s="9">
        <f t="shared" ref="I319:J319" si="148">I320</f>
        <v>0</v>
      </c>
      <c r="J319" s="9">
        <f t="shared" si="148"/>
        <v>0</v>
      </c>
    </row>
    <row r="320" spans="1:10" ht="48.95" customHeight="1" x14ac:dyDescent="0.2">
      <c r="A320" s="10" t="s">
        <v>42</v>
      </c>
      <c r="B320" s="4" t="s">
        <v>54</v>
      </c>
      <c r="C320" s="4" t="s">
        <v>219</v>
      </c>
      <c r="D320" s="4" t="s">
        <v>220</v>
      </c>
      <c r="E320" s="4" t="s">
        <v>98</v>
      </c>
      <c r="F320" s="4" t="s">
        <v>296</v>
      </c>
      <c r="G320" s="4" t="s">
        <v>43</v>
      </c>
      <c r="H320" s="9">
        <f>H321</f>
        <v>50000</v>
      </c>
      <c r="I320" s="9">
        <f t="shared" ref="I320:J320" si="149">I321</f>
        <v>0</v>
      </c>
      <c r="J320" s="9">
        <f t="shared" si="149"/>
        <v>0</v>
      </c>
    </row>
    <row r="321" spans="1:10" ht="64.5" customHeight="1" x14ac:dyDescent="0.2">
      <c r="A321" s="10" t="s">
        <v>44</v>
      </c>
      <c r="B321" s="4" t="s">
        <v>54</v>
      </c>
      <c r="C321" s="4" t="s">
        <v>219</v>
      </c>
      <c r="D321" s="4" t="s">
        <v>220</v>
      </c>
      <c r="E321" s="4" t="s">
        <v>98</v>
      </c>
      <c r="F321" s="4" t="s">
        <v>296</v>
      </c>
      <c r="G321" s="4" t="s">
        <v>45</v>
      </c>
      <c r="H321" s="9">
        <v>50000</v>
      </c>
      <c r="I321" s="9">
        <v>0</v>
      </c>
      <c r="J321" s="9">
        <v>0</v>
      </c>
    </row>
    <row r="322" spans="1:10" ht="74.25" customHeight="1" x14ac:dyDescent="0.2">
      <c r="A322" s="10" t="s">
        <v>106</v>
      </c>
      <c r="B322" s="4" t="s">
        <v>54</v>
      </c>
      <c r="C322" s="4" t="s">
        <v>219</v>
      </c>
      <c r="D322" s="4" t="s">
        <v>220</v>
      </c>
      <c r="E322" s="4" t="s">
        <v>98</v>
      </c>
      <c r="F322" s="4" t="s">
        <v>297</v>
      </c>
      <c r="G322" s="11" t="s">
        <v>9</v>
      </c>
      <c r="H322" s="9">
        <f>H323</f>
        <v>-50000</v>
      </c>
      <c r="I322" s="9">
        <f t="shared" ref="I322:J322" si="150">I323</f>
        <v>0</v>
      </c>
      <c r="J322" s="9">
        <f t="shared" si="150"/>
        <v>0</v>
      </c>
    </row>
    <row r="323" spans="1:10" ht="48.95" customHeight="1" x14ac:dyDescent="0.2">
      <c r="A323" s="10" t="s">
        <v>42</v>
      </c>
      <c r="B323" s="4" t="s">
        <v>54</v>
      </c>
      <c r="C323" s="4" t="s">
        <v>219</v>
      </c>
      <c r="D323" s="4" t="s">
        <v>220</v>
      </c>
      <c r="E323" s="4" t="s">
        <v>98</v>
      </c>
      <c r="F323" s="4" t="s">
        <v>297</v>
      </c>
      <c r="G323" s="4" t="s">
        <v>43</v>
      </c>
      <c r="H323" s="9">
        <f>H324</f>
        <v>-50000</v>
      </c>
      <c r="I323" s="9">
        <f t="shared" ref="I323:J323" si="151">I324</f>
        <v>0</v>
      </c>
      <c r="J323" s="9">
        <f t="shared" si="151"/>
        <v>0</v>
      </c>
    </row>
    <row r="324" spans="1:10" ht="64.5" customHeight="1" x14ac:dyDescent="0.2">
      <c r="A324" s="10" t="s">
        <v>44</v>
      </c>
      <c r="B324" s="4" t="s">
        <v>54</v>
      </c>
      <c r="C324" s="4" t="s">
        <v>219</v>
      </c>
      <c r="D324" s="4" t="s">
        <v>220</v>
      </c>
      <c r="E324" s="4" t="s">
        <v>98</v>
      </c>
      <c r="F324" s="4" t="s">
        <v>297</v>
      </c>
      <c r="G324" s="4" t="s">
        <v>45</v>
      </c>
      <c r="H324" s="9">
        <v>-50000</v>
      </c>
      <c r="I324" s="9">
        <v>0</v>
      </c>
      <c r="J324" s="9">
        <v>0</v>
      </c>
    </row>
    <row r="325" spans="1:10" ht="32.25" hidden="1" customHeight="1" x14ac:dyDescent="0.2">
      <c r="A325" s="10" t="s">
        <v>46</v>
      </c>
      <c r="B325" s="4" t="s">
        <v>54</v>
      </c>
      <c r="C325" s="4" t="s">
        <v>219</v>
      </c>
      <c r="D325" s="4" t="s">
        <v>220</v>
      </c>
      <c r="E325" s="4" t="s">
        <v>98</v>
      </c>
      <c r="F325" s="4" t="s">
        <v>247</v>
      </c>
      <c r="G325" s="11" t="s">
        <v>9</v>
      </c>
      <c r="H325" s="9">
        <f>H326</f>
        <v>0</v>
      </c>
      <c r="I325" s="9">
        <f t="shared" ref="I325:J325" si="152">I326</f>
        <v>0</v>
      </c>
      <c r="J325" s="9">
        <f t="shared" si="152"/>
        <v>0</v>
      </c>
    </row>
    <row r="326" spans="1:10" ht="24.75" hidden="1" customHeight="1" x14ac:dyDescent="0.2">
      <c r="A326" s="10" t="s">
        <v>47</v>
      </c>
      <c r="B326" s="4" t="s">
        <v>54</v>
      </c>
      <c r="C326" s="4" t="s">
        <v>219</v>
      </c>
      <c r="D326" s="4" t="s">
        <v>220</v>
      </c>
      <c r="E326" s="4" t="s">
        <v>98</v>
      </c>
      <c r="F326" s="4" t="s">
        <v>247</v>
      </c>
      <c r="G326" s="4" t="s">
        <v>48</v>
      </c>
      <c r="H326" s="9">
        <f>H327</f>
        <v>0</v>
      </c>
      <c r="I326" s="9">
        <f t="shared" ref="I326:J326" si="153">I327</f>
        <v>0</v>
      </c>
      <c r="J326" s="9">
        <f t="shared" si="153"/>
        <v>0</v>
      </c>
    </row>
    <row r="327" spans="1:10" ht="32.25" hidden="1" customHeight="1" x14ac:dyDescent="0.2">
      <c r="A327" s="10" t="s">
        <v>49</v>
      </c>
      <c r="B327" s="4" t="s">
        <v>54</v>
      </c>
      <c r="C327" s="4" t="s">
        <v>219</v>
      </c>
      <c r="D327" s="4" t="s">
        <v>220</v>
      </c>
      <c r="E327" s="4" t="s">
        <v>98</v>
      </c>
      <c r="F327" s="4" t="s">
        <v>247</v>
      </c>
      <c r="G327" s="4" t="s">
        <v>50</v>
      </c>
      <c r="H327" s="9"/>
      <c r="I327" s="9"/>
      <c r="J327" s="9"/>
    </row>
    <row r="328" spans="1:10" ht="61.5" hidden="1" customHeight="1" x14ac:dyDescent="0.2">
      <c r="A328" s="97" t="s">
        <v>739</v>
      </c>
      <c r="B328" s="4" t="s">
        <v>54</v>
      </c>
      <c r="C328" s="4">
        <v>2</v>
      </c>
      <c r="D328" s="4" t="s">
        <v>750</v>
      </c>
      <c r="E328" s="4" t="s">
        <v>98</v>
      </c>
      <c r="F328" s="4" t="s">
        <v>749</v>
      </c>
      <c r="G328" s="4"/>
      <c r="H328" s="9">
        <f>H329</f>
        <v>0</v>
      </c>
      <c r="I328" s="9"/>
      <c r="J328" s="9"/>
    </row>
    <row r="329" spans="1:10" ht="51.95" hidden="1" customHeight="1" x14ac:dyDescent="0.2">
      <c r="A329" s="10" t="s">
        <v>42</v>
      </c>
      <c r="B329" s="4" t="s">
        <v>54</v>
      </c>
      <c r="C329" s="4">
        <v>2</v>
      </c>
      <c r="D329" s="4" t="s">
        <v>750</v>
      </c>
      <c r="E329" s="4" t="s">
        <v>98</v>
      </c>
      <c r="F329" s="4" t="s">
        <v>749</v>
      </c>
      <c r="G329" s="4">
        <v>200</v>
      </c>
      <c r="H329" s="9">
        <f>H330</f>
        <v>0</v>
      </c>
      <c r="I329" s="9"/>
      <c r="J329" s="9"/>
    </row>
    <row r="330" spans="1:10" ht="55.7" hidden="1" customHeight="1" x14ac:dyDescent="0.2">
      <c r="A330" s="109" t="s">
        <v>44</v>
      </c>
      <c r="B330" s="4" t="s">
        <v>54</v>
      </c>
      <c r="C330" s="4">
        <v>2</v>
      </c>
      <c r="D330" s="4" t="s">
        <v>750</v>
      </c>
      <c r="E330" s="4" t="s">
        <v>98</v>
      </c>
      <c r="F330" s="4" t="s">
        <v>749</v>
      </c>
      <c r="G330" s="4">
        <v>240</v>
      </c>
      <c r="H330" s="9"/>
      <c r="I330" s="9"/>
      <c r="J330" s="9"/>
    </row>
    <row r="331" spans="1:10" ht="25.5" customHeight="1" x14ac:dyDescent="0.2">
      <c r="A331" s="5" t="s">
        <v>298</v>
      </c>
      <c r="B331" s="6" t="s">
        <v>299</v>
      </c>
      <c r="C331" s="12" t="s">
        <v>9</v>
      </c>
      <c r="D331" s="12" t="s">
        <v>9</v>
      </c>
      <c r="E331" s="12" t="s">
        <v>9</v>
      </c>
      <c r="F331" s="12" t="s">
        <v>9</v>
      </c>
      <c r="G331" s="12" t="s">
        <v>9</v>
      </c>
      <c r="H331" s="8">
        <f>H332+H352+H375+H364+H344+H348</f>
        <v>11588770</v>
      </c>
      <c r="I331" s="8">
        <f t="shared" ref="I331:J331" si="154">I332+I352+I375</f>
        <v>0</v>
      </c>
      <c r="J331" s="8">
        <f t="shared" si="154"/>
        <v>0</v>
      </c>
    </row>
    <row r="332" spans="1:10" ht="32.25" hidden="1" customHeight="1" x14ac:dyDescent="0.2">
      <c r="A332" s="5" t="s">
        <v>28</v>
      </c>
      <c r="B332" s="6" t="s">
        <v>299</v>
      </c>
      <c r="C332" s="6" t="s">
        <v>219</v>
      </c>
      <c r="D332" s="6" t="s">
        <v>220</v>
      </c>
      <c r="E332" s="6" t="s">
        <v>29</v>
      </c>
      <c r="F332" s="7" t="s">
        <v>9</v>
      </c>
      <c r="G332" s="7" t="s">
        <v>9</v>
      </c>
      <c r="H332" s="8">
        <f>H333+H336+H341</f>
        <v>0</v>
      </c>
      <c r="I332" s="8">
        <f t="shared" ref="I332:J332" si="155">I333+I336+I341</f>
        <v>0</v>
      </c>
      <c r="J332" s="8">
        <f t="shared" si="155"/>
        <v>0</v>
      </c>
    </row>
    <row r="333" spans="1:10" ht="32.25" hidden="1" customHeight="1" x14ac:dyDescent="0.2">
      <c r="A333" s="10" t="s">
        <v>34</v>
      </c>
      <c r="B333" s="4" t="s">
        <v>299</v>
      </c>
      <c r="C333" s="4" t="s">
        <v>219</v>
      </c>
      <c r="D333" s="4" t="s">
        <v>220</v>
      </c>
      <c r="E333" s="4" t="s">
        <v>29</v>
      </c>
      <c r="F333" s="4" t="s">
        <v>300</v>
      </c>
      <c r="G333" s="11" t="s">
        <v>9</v>
      </c>
      <c r="H333" s="9">
        <f>H334</f>
        <v>0</v>
      </c>
      <c r="I333" s="9">
        <f t="shared" ref="I333:J333" si="156">I334</f>
        <v>0</v>
      </c>
      <c r="J333" s="9">
        <f t="shared" si="156"/>
        <v>0</v>
      </c>
    </row>
    <row r="334" spans="1:10" ht="127.9" hidden="1" customHeight="1" x14ac:dyDescent="0.2">
      <c r="A334" s="10" t="s">
        <v>35</v>
      </c>
      <c r="B334" s="4" t="s">
        <v>299</v>
      </c>
      <c r="C334" s="4" t="s">
        <v>219</v>
      </c>
      <c r="D334" s="4" t="s">
        <v>220</v>
      </c>
      <c r="E334" s="4" t="s">
        <v>29</v>
      </c>
      <c r="F334" s="4" t="s">
        <v>300</v>
      </c>
      <c r="G334" s="4" t="s">
        <v>36</v>
      </c>
      <c r="H334" s="9">
        <f>H335</f>
        <v>0</v>
      </c>
      <c r="I334" s="9">
        <f t="shared" ref="I334:J334" si="157">I335</f>
        <v>0</v>
      </c>
      <c r="J334" s="9">
        <f t="shared" si="157"/>
        <v>0</v>
      </c>
    </row>
    <row r="335" spans="1:10" ht="48.95" hidden="1" customHeight="1" x14ac:dyDescent="0.2">
      <c r="A335" s="10" t="s">
        <v>37</v>
      </c>
      <c r="B335" s="4" t="s">
        <v>299</v>
      </c>
      <c r="C335" s="4" t="s">
        <v>219</v>
      </c>
      <c r="D335" s="4" t="s">
        <v>220</v>
      </c>
      <c r="E335" s="4" t="s">
        <v>29</v>
      </c>
      <c r="F335" s="4" t="s">
        <v>300</v>
      </c>
      <c r="G335" s="4" t="s">
        <v>38</v>
      </c>
      <c r="H335" s="9"/>
      <c r="I335" s="9"/>
      <c r="J335" s="9"/>
    </row>
    <row r="336" spans="1:10" ht="48.95" hidden="1" customHeight="1" x14ac:dyDescent="0.2">
      <c r="A336" s="10" t="s">
        <v>41</v>
      </c>
      <c r="B336" s="4" t="s">
        <v>299</v>
      </c>
      <c r="C336" s="4" t="s">
        <v>219</v>
      </c>
      <c r="D336" s="4" t="s">
        <v>220</v>
      </c>
      <c r="E336" s="4" t="s">
        <v>29</v>
      </c>
      <c r="F336" s="4" t="s">
        <v>234</v>
      </c>
      <c r="G336" s="11" t="s">
        <v>9</v>
      </c>
      <c r="H336" s="9">
        <f>H337+H339</f>
        <v>0</v>
      </c>
      <c r="I336" s="9">
        <f t="shared" ref="I336:J336" si="158">I337+I339</f>
        <v>0</v>
      </c>
      <c r="J336" s="9">
        <f t="shared" si="158"/>
        <v>0</v>
      </c>
    </row>
    <row r="337" spans="1:10" ht="127.9" hidden="1" customHeight="1" x14ac:dyDescent="0.2">
      <c r="A337" s="10" t="s">
        <v>35</v>
      </c>
      <c r="B337" s="4" t="s">
        <v>299</v>
      </c>
      <c r="C337" s="4" t="s">
        <v>219</v>
      </c>
      <c r="D337" s="4" t="s">
        <v>220</v>
      </c>
      <c r="E337" s="4" t="s">
        <v>29</v>
      </c>
      <c r="F337" s="4" t="s">
        <v>234</v>
      </c>
      <c r="G337" s="4" t="s">
        <v>36</v>
      </c>
      <c r="H337" s="9">
        <f>H338</f>
        <v>0</v>
      </c>
      <c r="I337" s="9">
        <f t="shared" ref="I337:J337" si="159">I338</f>
        <v>0</v>
      </c>
      <c r="J337" s="9">
        <f t="shared" si="159"/>
        <v>0</v>
      </c>
    </row>
    <row r="338" spans="1:10" ht="48.95" hidden="1" customHeight="1" x14ac:dyDescent="0.2">
      <c r="A338" s="10" t="s">
        <v>37</v>
      </c>
      <c r="B338" s="4" t="s">
        <v>299</v>
      </c>
      <c r="C338" s="4" t="s">
        <v>219</v>
      </c>
      <c r="D338" s="4" t="s">
        <v>220</v>
      </c>
      <c r="E338" s="4" t="s">
        <v>29</v>
      </c>
      <c r="F338" s="4" t="s">
        <v>234</v>
      </c>
      <c r="G338" s="4" t="s">
        <v>38</v>
      </c>
      <c r="H338" s="9"/>
      <c r="I338" s="9"/>
      <c r="J338" s="9"/>
    </row>
    <row r="339" spans="1:10" ht="48.95" hidden="1" customHeight="1" x14ac:dyDescent="0.2">
      <c r="A339" s="10" t="s">
        <v>42</v>
      </c>
      <c r="B339" s="4" t="s">
        <v>299</v>
      </c>
      <c r="C339" s="4" t="s">
        <v>219</v>
      </c>
      <c r="D339" s="4" t="s">
        <v>220</v>
      </c>
      <c r="E339" s="4" t="s">
        <v>29</v>
      </c>
      <c r="F339" s="4" t="s">
        <v>234</v>
      </c>
      <c r="G339" s="4" t="s">
        <v>43</v>
      </c>
      <c r="H339" s="9">
        <f>H340</f>
        <v>0</v>
      </c>
      <c r="I339" s="9">
        <v>0</v>
      </c>
      <c r="J339" s="9">
        <v>0</v>
      </c>
    </row>
    <row r="340" spans="1:10" ht="64.5" hidden="1" customHeight="1" x14ac:dyDescent="0.2">
      <c r="A340" s="10" t="s">
        <v>44</v>
      </c>
      <c r="B340" s="4" t="s">
        <v>299</v>
      </c>
      <c r="C340" s="4" t="s">
        <v>219</v>
      </c>
      <c r="D340" s="4" t="s">
        <v>220</v>
      </c>
      <c r="E340" s="4" t="s">
        <v>29</v>
      </c>
      <c r="F340" s="4" t="s">
        <v>234</v>
      </c>
      <c r="G340" s="4" t="s">
        <v>45</v>
      </c>
      <c r="H340" s="9"/>
      <c r="I340" s="9">
        <v>0</v>
      </c>
      <c r="J340" s="9">
        <v>0</v>
      </c>
    </row>
    <row r="341" spans="1:10" ht="32.25" hidden="1" customHeight="1" x14ac:dyDescent="0.2">
      <c r="A341" s="10" t="s">
        <v>46</v>
      </c>
      <c r="B341" s="4" t="s">
        <v>299</v>
      </c>
      <c r="C341" s="4" t="s">
        <v>219</v>
      </c>
      <c r="D341" s="4" t="s">
        <v>220</v>
      </c>
      <c r="E341" s="4" t="s">
        <v>29</v>
      </c>
      <c r="F341" s="4" t="s">
        <v>247</v>
      </c>
      <c r="G341" s="11" t="s">
        <v>9</v>
      </c>
      <c r="H341" s="9">
        <f>H342</f>
        <v>0</v>
      </c>
      <c r="I341" s="9">
        <f t="shared" ref="I341:J341" si="160">I342</f>
        <v>0</v>
      </c>
      <c r="J341" s="9">
        <f t="shared" si="160"/>
        <v>0</v>
      </c>
    </row>
    <row r="342" spans="1:10" ht="21.75" hidden="1" customHeight="1" x14ac:dyDescent="0.2">
      <c r="A342" s="10" t="s">
        <v>47</v>
      </c>
      <c r="B342" s="4" t="s">
        <v>299</v>
      </c>
      <c r="C342" s="4" t="s">
        <v>219</v>
      </c>
      <c r="D342" s="4" t="s">
        <v>220</v>
      </c>
      <c r="E342" s="4" t="s">
        <v>29</v>
      </c>
      <c r="F342" s="4" t="s">
        <v>247</v>
      </c>
      <c r="G342" s="4" t="s">
        <v>48</v>
      </c>
      <c r="H342" s="9">
        <f>H343</f>
        <v>0</v>
      </c>
      <c r="I342" s="9">
        <f t="shared" ref="I342:J342" si="161">I343</f>
        <v>0</v>
      </c>
      <c r="J342" s="9">
        <f t="shared" si="161"/>
        <v>0</v>
      </c>
    </row>
    <row r="343" spans="1:10" ht="32.25" hidden="1" customHeight="1" x14ac:dyDescent="0.2">
      <c r="A343" s="10" t="s">
        <v>49</v>
      </c>
      <c r="B343" s="4" t="s">
        <v>299</v>
      </c>
      <c r="C343" s="4" t="s">
        <v>219</v>
      </c>
      <c r="D343" s="4" t="s">
        <v>220</v>
      </c>
      <c r="E343" s="4" t="s">
        <v>29</v>
      </c>
      <c r="F343" s="4" t="s">
        <v>247</v>
      </c>
      <c r="G343" s="4" t="s">
        <v>50</v>
      </c>
      <c r="H343" s="9"/>
      <c r="I343" s="9"/>
      <c r="J343" s="9"/>
    </row>
    <row r="344" spans="1:10" ht="32.25" hidden="1" customHeight="1" x14ac:dyDescent="0.2">
      <c r="A344" s="5" t="s">
        <v>51</v>
      </c>
      <c r="B344" s="6" t="s">
        <v>299</v>
      </c>
      <c r="C344" s="6" t="s">
        <v>219</v>
      </c>
      <c r="D344" s="6" t="s">
        <v>220</v>
      </c>
      <c r="E344" s="6" t="s">
        <v>52</v>
      </c>
      <c r="F344" s="6"/>
      <c r="G344" s="6"/>
      <c r="H344" s="8">
        <f>H345</f>
        <v>0</v>
      </c>
      <c r="I344" s="8"/>
      <c r="J344" s="8"/>
    </row>
    <row r="345" spans="1:10" ht="32.25" hidden="1" customHeight="1" x14ac:dyDescent="0.2">
      <c r="A345" s="109" t="s">
        <v>768</v>
      </c>
      <c r="B345" s="4" t="s">
        <v>299</v>
      </c>
      <c r="C345" s="4" t="s">
        <v>219</v>
      </c>
      <c r="D345" s="4" t="s">
        <v>220</v>
      </c>
      <c r="E345" s="4" t="s">
        <v>52</v>
      </c>
      <c r="F345" s="4">
        <v>55490</v>
      </c>
      <c r="G345" s="4"/>
      <c r="H345" s="9">
        <f>H346</f>
        <v>0</v>
      </c>
      <c r="I345" s="9"/>
      <c r="J345" s="9"/>
    </row>
    <row r="346" spans="1:10" ht="104.25" hidden="1" customHeight="1" x14ac:dyDescent="0.2">
      <c r="A346" s="10" t="s">
        <v>35</v>
      </c>
      <c r="B346" s="4" t="s">
        <v>299</v>
      </c>
      <c r="C346" s="4" t="s">
        <v>219</v>
      </c>
      <c r="D346" s="4" t="s">
        <v>220</v>
      </c>
      <c r="E346" s="4" t="s">
        <v>52</v>
      </c>
      <c r="F346" s="4">
        <v>55490</v>
      </c>
      <c r="G346" s="4">
        <v>100</v>
      </c>
      <c r="H346" s="9">
        <f>H347</f>
        <v>0</v>
      </c>
      <c r="I346" s="9"/>
      <c r="J346" s="9"/>
    </row>
    <row r="347" spans="1:10" ht="51.95" hidden="1" customHeight="1" x14ac:dyDescent="0.2">
      <c r="A347" s="109" t="s">
        <v>37</v>
      </c>
      <c r="B347" s="4" t="s">
        <v>299</v>
      </c>
      <c r="C347" s="4" t="s">
        <v>219</v>
      </c>
      <c r="D347" s="4" t="s">
        <v>220</v>
      </c>
      <c r="E347" s="4" t="s">
        <v>52</v>
      </c>
      <c r="F347" s="4">
        <v>55490</v>
      </c>
      <c r="G347" s="4">
        <v>120</v>
      </c>
      <c r="H347" s="9"/>
      <c r="I347" s="9"/>
      <c r="J347" s="9"/>
    </row>
    <row r="348" spans="1:10" ht="51.95" hidden="1" customHeight="1" x14ac:dyDescent="0.2">
      <c r="A348" s="110" t="s">
        <v>97</v>
      </c>
      <c r="B348" s="6"/>
      <c r="C348" s="6"/>
      <c r="D348" s="6"/>
      <c r="E348" s="6"/>
      <c r="F348" s="6"/>
      <c r="G348" s="6"/>
      <c r="H348" s="8">
        <f>H349</f>
        <v>0</v>
      </c>
      <c r="I348" s="8"/>
      <c r="J348" s="8"/>
    </row>
    <row r="349" spans="1:10" ht="51.95" hidden="1" customHeight="1" x14ac:dyDescent="0.2">
      <c r="A349" s="109" t="s">
        <v>768</v>
      </c>
      <c r="B349" s="4" t="s">
        <v>299</v>
      </c>
      <c r="C349" s="4" t="s">
        <v>219</v>
      </c>
      <c r="D349" s="4" t="s">
        <v>220</v>
      </c>
      <c r="E349" s="137" t="s">
        <v>98</v>
      </c>
      <c r="F349" s="4">
        <v>55490</v>
      </c>
      <c r="G349" s="4"/>
      <c r="H349" s="9">
        <f>H350</f>
        <v>0</v>
      </c>
      <c r="I349" s="9"/>
      <c r="J349" s="9"/>
    </row>
    <row r="350" spans="1:10" ht="111.75" hidden="1" customHeight="1" x14ac:dyDescent="0.2">
      <c r="A350" s="10" t="s">
        <v>35</v>
      </c>
      <c r="B350" s="4" t="s">
        <v>299</v>
      </c>
      <c r="C350" s="4" t="s">
        <v>219</v>
      </c>
      <c r="D350" s="4" t="s">
        <v>220</v>
      </c>
      <c r="E350" s="137" t="s">
        <v>98</v>
      </c>
      <c r="F350" s="4">
        <v>55490</v>
      </c>
      <c r="G350" s="4">
        <v>100</v>
      </c>
      <c r="H350" s="9">
        <f>H351</f>
        <v>0</v>
      </c>
      <c r="I350" s="9"/>
      <c r="J350" s="9"/>
    </row>
    <row r="351" spans="1:10" ht="51.95" hidden="1" customHeight="1" x14ac:dyDescent="0.2">
      <c r="A351" s="109" t="s">
        <v>37</v>
      </c>
      <c r="B351" s="4" t="s">
        <v>299</v>
      </c>
      <c r="C351" s="4" t="s">
        <v>219</v>
      </c>
      <c r="D351" s="4" t="s">
        <v>220</v>
      </c>
      <c r="E351" s="137" t="s">
        <v>98</v>
      </c>
      <c r="F351" s="4">
        <v>55490</v>
      </c>
      <c r="G351" s="4">
        <v>120</v>
      </c>
      <c r="H351" s="9"/>
      <c r="I351" s="9"/>
      <c r="J351" s="9"/>
    </row>
    <row r="352" spans="1:10" ht="48.95" customHeight="1" x14ac:dyDescent="0.2">
      <c r="A352" s="5" t="s">
        <v>107</v>
      </c>
      <c r="B352" s="6" t="s">
        <v>299</v>
      </c>
      <c r="C352" s="6" t="s">
        <v>219</v>
      </c>
      <c r="D352" s="6" t="s">
        <v>220</v>
      </c>
      <c r="E352" s="6" t="s">
        <v>108</v>
      </c>
      <c r="F352" s="7" t="s">
        <v>9</v>
      </c>
      <c r="G352" s="7" t="s">
        <v>9</v>
      </c>
      <c r="H352" s="8">
        <f>H356+H359+H353</f>
        <v>9042335</v>
      </c>
      <c r="I352" s="8">
        <f t="shared" ref="I352:J352" si="162">I356+I359</f>
        <v>0</v>
      </c>
      <c r="J352" s="8">
        <f t="shared" si="162"/>
        <v>0</v>
      </c>
    </row>
    <row r="353" spans="1:10" ht="48.95" hidden="1" customHeight="1" x14ac:dyDescent="0.2">
      <c r="A353" s="109" t="s">
        <v>768</v>
      </c>
      <c r="B353" s="4" t="s">
        <v>299</v>
      </c>
      <c r="C353" s="4" t="s">
        <v>219</v>
      </c>
      <c r="D353" s="4" t="s">
        <v>220</v>
      </c>
      <c r="E353" s="4" t="s">
        <v>108</v>
      </c>
      <c r="F353" s="4">
        <v>55490</v>
      </c>
      <c r="G353" s="4"/>
      <c r="H353" s="9">
        <f>H354</f>
        <v>0</v>
      </c>
      <c r="I353" s="9"/>
      <c r="J353" s="9"/>
    </row>
    <row r="354" spans="1:10" ht="105.95" hidden="1" customHeight="1" x14ac:dyDescent="0.2">
      <c r="A354" s="10" t="s">
        <v>35</v>
      </c>
      <c r="B354" s="4" t="s">
        <v>299</v>
      </c>
      <c r="C354" s="4" t="s">
        <v>219</v>
      </c>
      <c r="D354" s="4" t="s">
        <v>220</v>
      </c>
      <c r="E354" s="4" t="s">
        <v>108</v>
      </c>
      <c r="F354" s="4">
        <v>55490</v>
      </c>
      <c r="G354" s="4">
        <v>100</v>
      </c>
      <c r="H354" s="9">
        <f>H355</f>
        <v>0</v>
      </c>
      <c r="I354" s="9"/>
      <c r="J354" s="9"/>
    </row>
    <row r="355" spans="1:10" ht="48.95" hidden="1" customHeight="1" x14ac:dyDescent="0.2">
      <c r="A355" s="109" t="s">
        <v>37</v>
      </c>
      <c r="B355" s="4" t="s">
        <v>299</v>
      </c>
      <c r="C355" s="4" t="s">
        <v>219</v>
      </c>
      <c r="D355" s="4" t="s">
        <v>220</v>
      </c>
      <c r="E355" s="4" t="s">
        <v>108</v>
      </c>
      <c r="F355" s="4">
        <v>55490</v>
      </c>
      <c r="G355" s="4">
        <v>120</v>
      </c>
      <c r="H355" s="9"/>
      <c r="I355" s="9"/>
      <c r="J355" s="9"/>
    </row>
    <row r="356" spans="1:10" ht="15.2" hidden="1" customHeight="1" x14ac:dyDescent="0.2">
      <c r="A356" s="10" t="s">
        <v>116</v>
      </c>
      <c r="B356" s="4" t="s">
        <v>299</v>
      </c>
      <c r="C356" s="4" t="s">
        <v>219</v>
      </c>
      <c r="D356" s="4" t="s">
        <v>220</v>
      </c>
      <c r="E356" s="4" t="s">
        <v>108</v>
      </c>
      <c r="F356" s="4" t="s">
        <v>301</v>
      </c>
      <c r="G356" s="11" t="s">
        <v>9</v>
      </c>
      <c r="H356" s="9">
        <v>0</v>
      </c>
      <c r="I356" s="9">
        <v>0</v>
      </c>
      <c r="J356" s="9">
        <v>0</v>
      </c>
    </row>
    <row r="357" spans="1:10" ht="15" hidden="1" customHeight="1" x14ac:dyDescent="0.2">
      <c r="A357" s="10" t="s">
        <v>47</v>
      </c>
      <c r="B357" s="4" t="s">
        <v>299</v>
      </c>
      <c r="C357" s="4" t="s">
        <v>219</v>
      </c>
      <c r="D357" s="4" t="s">
        <v>220</v>
      </c>
      <c r="E357" s="4" t="s">
        <v>108</v>
      </c>
      <c r="F357" s="4" t="s">
        <v>301</v>
      </c>
      <c r="G357" s="4" t="s">
        <v>48</v>
      </c>
      <c r="H357" s="9">
        <v>0</v>
      </c>
      <c r="I357" s="9">
        <v>0</v>
      </c>
      <c r="J357" s="9">
        <v>0</v>
      </c>
    </row>
    <row r="358" spans="1:10" ht="15" hidden="1" customHeight="1" x14ac:dyDescent="0.2">
      <c r="A358" s="10" t="s">
        <v>114</v>
      </c>
      <c r="B358" s="4" t="s">
        <v>299</v>
      </c>
      <c r="C358" s="4" t="s">
        <v>219</v>
      </c>
      <c r="D358" s="4" t="s">
        <v>220</v>
      </c>
      <c r="E358" s="4" t="s">
        <v>108</v>
      </c>
      <c r="F358" s="4" t="s">
        <v>301</v>
      </c>
      <c r="G358" s="4" t="s">
        <v>115</v>
      </c>
      <c r="H358" s="9"/>
      <c r="I358" s="9"/>
      <c r="J358" s="9"/>
    </row>
    <row r="359" spans="1:10" ht="32.25" customHeight="1" x14ac:dyDescent="0.2">
      <c r="A359" s="10" t="s">
        <v>113</v>
      </c>
      <c r="B359" s="4" t="s">
        <v>299</v>
      </c>
      <c r="C359" s="4" t="s">
        <v>219</v>
      </c>
      <c r="D359" s="4" t="s">
        <v>220</v>
      </c>
      <c r="E359" s="4" t="s">
        <v>108</v>
      </c>
      <c r="F359" s="4" t="s">
        <v>302</v>
      </c>
      <c r="G359" s="11" t="s">
        <v>9</v>
      </c>
      <c r="H359" s="9">
        <f>H362+H360</f>
        <v>9042335</v>
      </c>
      <c r="I359" s="9">
        <f t="shared" ref="I359:J359" si="163">I362</f>
        <v>0</v>
      </c>
      <c r="J359" s="9">
        <f t="shared" si="163"/>
        <v>0</v>
      </c>
    </row>
    <row r="360" spans="1:10" ht="32.25" hidden="1" customHeight="1" x14ac:dyDescent="0.2">
      <c r="A360" s="10" t="s">
        <v>121</v>
      </c>
      <c r="B360" s="4" t="s">
        <v>299</v>
      </c>
      <c r="C360" s="4" t="s">
        <v>219</v>
      </c>
      <c r="D360" s="4" t="s">
        <v>220</v>
      </c>
      <c r="E360" s="4" t="s">
        <v>108</v>
      </c>
      <c r="F360" s="4" t="s">
        <v>302</v>
      </c>
      <c r="G360" s="125">
        <v>500</v>
      </c>
      <c r="H360" s="9">
        <f>H361</f>
        <v>0</v>
      </c>
      <c r="I360" s="9"/>
      <c r="J360" s="9"/>
    </row>
    <row r="361" spans="1:10" ht="32.25" hidden="1" customHeight="1" x14ac:dyDescent="0.2">
      <c r="A361" s="109" t="s">
        <v>5</v>
      </c>
      <c r="B361" s="4" t="s">
        <v>299</v>
      </c>
      <c r="C361" s="4" t="s">
        <v>219</v>
      </c>
      <c r="D361" s="4" t="s">
        <v>220</v>
      </c>
      <c r="E361" s="4" t="s">
        <v>108</v>
      </c>
      <c r="F361" s="4" t="s">
        <v>302</v>
      </c>
      <c r="G361" s="125">
        <v>540</v>
      </c>
      <c r="H361" s="9"/>
      <c r="I361" s="9"/>
      <c r="J361" s="9"/>
    </row>
    <row r="362" spans="1:10" ht="25.5" customHeight="1" x14ac:dyDescent="0.2">
      <c r="A362" s="10" t="s">
        <v>47</v>
      </c>
      <c r="B362" s="4" t="s">
        <v>299</v>
      </c>
      <c r="C362" s="4" t="s">
        <v>219</v>
      </c>
      <c r="D362" s="4" t="s">
        <v>220</v>
      </c>
      <c r="E362" s="4" t="s">
        <v>108</v>
      </c>
      <c r="F362" s="4" t="s">
        <v>302</v>
      </c>
      <c r="G362" s="4" t="s">
        <v>48</v>
      </c>
      <c r="H362" s="9">
        <f>H363</f>
        <v>9042335</v>
      </c>
      <c r="I362" s="9">
        <f t="shared" ref="I362:J362" si="164">I363</f>
        <v>0</v>
      </c>
      <c r="J362" s="9">
        <f t="shared" si="164"/>
        <v>0</v>
      </c>
    </row>
    <row r="363" spans="1:10" ht="21.75" customHeight="1" x14ac:dyDescent="0.2">
      <c r="A363" s="10" t="s">
        <v>114</v>
      </c>
      <c r="B363" s="4" t="s">
        <v>299</v>
      </c>
      <c r="C363" s="4" t="s">
        <v>219</v>
      </c>
      <c r="D363" s="4" t="s">
        <v>220</v>
      </c>
      <c r="E363" s="4" t="s">
        <v>108</v>
      </c>
      <c r="F363" s="4" t="s">
        <v>302</v>
      </c>
      <c r="G363" s="4" t="s">
        <v>115</v>
      </c>
      <c r="H363" s="9">
        <f>-2546435+11588770</f>
        <v>9042335</v>
      </c>
      <c r="I363" s="9"/>
      <c r="J363" s="9"/>
    </row>
    <row r="364" spans="1:10" ht="34.5" customHeight="1" x14ac:dyDescent="0.2">
      <c r="A364" s="5" t="s">
        <v>127</v>
      </c>
      <c r="B364" s="6" t="s">
        <v>299</v>
      </c>
      <c r="C364" s="6" t="s">
        <v>219</v>
      </c>
      <c r="D364" s="6" t="s">
        <v>220</v>
      </c>
      <c r="E364" s="6">
        <v>916</v>
      </c>
      <c r="F364" s="6"/>
      <c r="G364" s="6"/>
      <c r="H364" s="8">
        <f>H368+H365</f>
        <v>2546435</v>
      </c>
      <c r="I364" s="8"/>
      <c r="J364" s="8"/>
    </row>
    <row r="365" spans="1:10" ht="64.5" hidden="1" customHeight="1" x14ac:dyDescent="0.2">
      <c r="A365" s="109" t="s">
        <v>768</v>
      </c>
      <c r="B365" s="4" t="s">
        <v>299</v>
      </c>
      <c r="C365" s="4" t="s">
        <v>219</v>
      </c>
      <c r="D365" s="4" t="s">
        <v>220</v>
      </c>
      <c r="E365" s="4">
        <v>916</v>
      </c>
      <c r="F365" s="4">
        <v>55490</v>
      </c>
      <c r="G365" s="4"/>
      <c r="H365" s="9">
        <f>H366</f>
        <v>0</v>
      </c>
      <c r="I365" s="9"/>
      <c r="J365" s="9"/>
    </row>
    <row r="366" spans="1:10" ht="109.7" hidden="1" customHeight="1" x14ac:dyDescent="0.2">
      <c r="A366" s="10" t="s">
        <v>35</v>
      </c>
      <c r="B366" s="4" t="s">
        <v>299</v>
      </c>
      <c r="C366" s="4" t="s">
        <v>219</v>
      </c>
      <c r="D366" s="4" t="s">
        <v>220</v>
      </c>
      <c r="E366" s="4">
        <v>916</v>
      </c>
      <c r="F366" s="4">
        <v>55490</v>
      </c>
      <c r="G366" s="4">
        <v>100</v>
      </c>
      <c r="H366" s="9">
        <f>H367</f>
        <v>0</v>
      </c>
      <c r="I366" s="9"/>
      <c r="J366" s="9"/>
    </row>
    <row r="367" spans="1:10" ht="57" hidden="1" customHeight="1" x14ac:dyDescent="0.2">
      <c r="A367" s="109" t="s">
        <v>37</v>
      </c>
      <c r="B367" s="4" t="s">
        <v>299</v>
      </c>
      <c r="C367" s="4" t="s">
        <v>219</v>
      </c>
      <c r="D367" s="4" t="s">
        <v>220</v>
      </c>
      <c r="E367" s="4">
        <v>916</v>
      </c>
      <c r="F367" s="4">
        <v>55490</v>
      </c>
      <c r="G367" s="4">
        <v>120</v>
      </c>
      <c r="H367" s="9"/>
      <c r="I367" s="9"/>
      <c r="J367" s="9"/>
    </row>
    <row r="368" spans="1:10" ht="33" customHeight="1" x14ac:dyDescent="0.2">
      <c r="A368" s="10" t="s">
        <v>113</v>
      </c>
      <c r="B368" s="4">
        <v>70</v>
      </c>
      <c r="C368" s="4">
        <v>0</v>
      </c>
      <c r="D368" s="4">
        <v>0</v>
      </c>
      <c r="E368" s="4">
        <v>916</v>
      </c>
      <c r="F368" s="4">
        <v>83030</v>
      </c>
      <c r="G368" s="4"/>
      <c r="H368" s="9">
        <f>H371+H369+H373</f>
        <v>2546435</v>
      </c>
      <c r="I368" s="9"/>
      <c r="J368" s="9"/>
    </row>
    <row r="369" spans="1:10" ht="67.5" customHeight="1" x14ac:dyDescent="0.2">
      <c r="A369" s="10" t="s">
        <v>42</v>
      </c>
      <c r="B369" s="4">
        <v>70</v>
      </c>
      <c r="C369" s="4">
        <v>0</v>
      </c>
      <c r="D369" s="4">
        <v>0</v>
      </c>
      <c r="E369" s="4">
        <v>916</v>
      </c>
      <c r="F369" s="4">
        <v>83030</v>
      </c>
      <c r="G369" s="4">
        <v>200</v>
      </c>
      <c r="H369" s="9">
        <f>H370</f>
        <v>86435</v>
      </c>
      <c r="I369" s="9"/>
      <c r="J369" s="9"/>
    </row>
    <row r="370" spans="1:10" ht="48.75" customHeight="1" x14ac:dyDescent="0.2">
      <c r="A370" s="10" t="s">
        <v>44</v>
      </c>
      <c r="B370" s="4">
        <v>70</v>
      </c>
      <c r="C370" s="4">
        <v>0</v>
      </c>
      <c r="D370" s="4">
        <v>0</v>
      </c>
      <c r="E370" s="4">
        <v>916</v>
      </c>
      <c r="F370" s="4">
        <v>83030</v>
      </c>
      <c r="G370" s="4">
        <v>240</v>
      </c>
      <c r="H370" s="9">
        <v>86435</v>
      </c>
      <c r="I370" s="9"/>
      <c r="J370" s="9"/>
    </row>
    <row r="371" spans="1:10" ht="63.2" customHeight="1" x14ac:dyDescent="0.2">
      <c r="A371" s="10" t="s">
        <v>93</v>
      </c>
      <c r="B371" s="4">
        <v>70</v>
      </c>
      <c r="C371" s="4">
        <v>0</v>
      </c>
      <c r="D371" s="4">
        <v>0</v>
      </c>
      <c r="E371" s="4">
        <v>916</v>
      </c>
      <c r="F371" s="4">
        <v>83030</v>
      </c>
      <c r="G371" s="4">
        <v>300</v>
      </c>
      <c r="H371" s="9">
        <f>H372</f>
        <v>2460000</v>
      </c>
      <c r="I371" s="9"/>
      <c r="J371" s="9"/>
    </row>
    <row r="372" spans="1:10" ht="61.5" customHeight="1" x14ac:dyDescent="0.2">
      <c r="A372" s="10" t="s">
        <v>95</v>
      </c>
      <c r="B372" s="4">
        <v>70</v>
      </c>
      <c r="C372" s="4">
        <v>0</v>
      </c>
      <c r="D372" s="4">
        <v>0</v>
      </c>
      <c r="E372" s="4">
        <v>916</v>
      </c>
      <c r="F372" s="4">
        <v>83030</v>
      </c>
      <c r="G372" s="4">
        <v>320</v>
      </c>
      <c r="H372" s="9">
        <v>2460000</v>
      </c>
      <c r="I372" s="9"/>
      <c r="J372" s="9"/>
    </row>
    <row r="373" spans="1:10" ht="32.25" hidden="1" customHeight="1" x14ac:dyDescent="0.2">
      <c r="A373" s="10" t="s">
        <v>47</v>
      </c>
      <c r="B373" s="4">
        <v>70</v>
      </c>
      <c r="C373" s="4">
        <v>0</v>
      </c>
      <c r="D373" s="4">
        <v>0</v>
      </c>
      <c r="E373" s="4">
        <v>916</v>
      </c>
      <c r="F373" s="4">
        <v>83030</v>
      </c>
      <c r="G373" s="4">
        <v>800</v>
      </c>
      <c r="H373" s="9">
        <f>H374</f>
        <v>0</v>
      </c>
      <c r="I373" s="9"/>
      <c r="J373" s="9"/>
    </row>
    <row r="374" spans="1:10" ht="41.45" hidden="1" customHeight="1" x14ac:dyDescent="0.2">
      <c r="A374" s="10" t="s">
        <v>49</v>
      </c>
      <c r="B374" s="4">
        <v>70</v>
      </c>
      <c r="C374" s="4">
        <v>0</v>
      </c>
      <c r="D374" s="4">
        <v>0</v>
      </c>
      <c r="E374" s="4">
        <v>916</v>
      </c>
      <c r="F374" s="4">
        <v>83030</v>
      </c>
      <c r="G374" s="4">
        <v>850</v>
      </c>
      <c r="H374" s="9"/>
      <c r="I374" s="9"/>
      <c r="J374" s="9"/>
    </row>
    <row r="375" spans="1:10" ht="32.25" hidden="1" customHeight="1" x14ac:dyDescent="0.2">
      <c r="A375" s="5" t="s">
        <v>210</v>
      </c>
      <c r="B375" s="6" t="s">
        <v>299</v>
      </c>
      <c r="C375" s="6" t="s">
        <v>219</v>
      </c>
      <c r="D375" s="6" t="s">
        <v>220</v>
      </c>
      <c r="E375" s="6" t="s">
        <v>211</v>
      </c>
      <c r="F375" s="7" t="s">
        <v>9</v>
      </c>
      <c r="G375" s="7" t="s">
        <v>9</v>
      </c>
      <c r="H375" s="8">
        <f>H376+H381+H384</f>
        <v>0</v>
      </c>
      <c r="I375" s="8">
        <f t="shared" ref="I375:J375" si="165">I376+I381+I384</f>
        <v>0</v>
      </c>
      <c r="J375" s="8">
        <f t="shared" si="165"/>
        <v>0</v>
      </c>
    </row>
    <row r="376" spans="1:10" ht="48.95" hidden="1" customHeight="1" x14ac:dyDescent="0.2">
      <c r="A376" s="10" t="s">
        <v>41</v>
      </c>
      <c r="B376" s="4" t="s">
        <v>299</v>
      </c>
      <c r="C376" s="4" t="s">
        <v>219</v>
      </c>
      <c r="D376" s="4" t="s">
        <v>220</v>
      </c>
      <c r="E376" s="4" t="s">
        <v>211</v>
      </c>
      <c r="F376" s="4" t="s">
        <v>234</v>
      </c>
      <c r="G376" s="11" t="s">
        <v>9</v>
      </c>
      <c r="H376" s="9">
        <f>H377+H379</f>
        <v>0</v>
      </c>
      <c r="I376" s="9">
        <f t="shared" ref="I376:J376" si="166">I377+I379</f>
        <v>0</v>
      </c>
      <c r="J376" s="9">
        <f t="shared" si="166"/>
        <v>0</v>
      </c>
    </row>
    <row r="377" spans="1:10" ht="127.9" hidden="1" customHeight="1" x14ac:dyDescent="0.2">
      <c r="A377" s="10" t="s">
        <v>35</v>
      </c>
      <c r="B377" s="4" t="s">
        <v>299</v>
      </c>
      <c r="C377" s="4" t="s">
        <v>219</v>
      </c>
      <c r="D377" s="4" t="s">
        <v>220</v>
      </c>
      <c r="E377" s="4" t="s">
        <v>211</v>
      </c>
      <c r="F377" s="4" t="s">
        <v>234</v>
      </c>
      <c r="G377" s="4" t="s">
        <v>36</v>
      </c>
      <c r="H377" s="9">
        <f>H378</f>
        <v>0</v>
      </c>
      <c r="I377" s="9">
        <f t="shared" ref="I377:J377" si="167">I378</f>
        <v>0</v>
      </c>
      <c r="J377" s="9">
        <f t="shared" si="167"/>
        <v>0</v>
      </c>
    </row>
    <row r="378" spans="1:10" ht="48.95" hidden="1" customHeight="1" x14ac:dyDescent="0.2">
      <c r="A378" s="10" t="s">
        <v>37</v>
      </c>
      <c r="B378" s="4" t="s">
        <v>299</v>
      </c>
      <c r="C378" s="4" t="s">
        <v>219</v>
      </c>
      <c r="D378" s="4" t="s">
        <v>220</v>
      </c>
      <c r="E378" s="4" t="s">
        <v>211</v>
      </c>
      <c r="F378" s="4" t="s">
        <v>234</v>
      </c>
      <c r="G378" s="4" t="s">
        <v>38</v>
      </c>
      <c r="H378" s="9"/>
      <c r="I378" s="9"/>
      <c r="J378" s="9"/>
    </row>
    <row r="379" spans="1:10" ht="48.95" hidden="1" customHeight="1" x14ac:dyDescent="0.2">
      <c r="A379" s="10" t="s">
        <v>42</v>
      </c>
      <c r="B379" s="4" t="s">
        <v>299</v>
      </c>
      <c r="C379" s="4" t="s">
        <v>219</v>
      </c>
      <c r="D379" s="4" t="s">
        <v>220</v>
      </c>
      <c r="E379" s="4" t="s">
        <v>211</v>
      </c>
      <c r="F379" s="4" t="s">
        <v>234</v>
      </c>
      <c r="G379" s="4" t="s">
        <v>43</v>
      </c>
      <c r="H379" s="9">
        <f>H380</f>
        <v>0</v>
      </c>
      <c r="I379" s="9">
        <f t="shared" ref="I379:J379" si="168">I380</f>
        <v>0</v>
      </c>
      <c r="J379" s="9">
        <f t="shared" si="168"/>
        <v>0</v>
      </c>
    </row>
    <row r="380" spans="1:10" ht="64.5" hidden="1" customHeight="1" x14ac:dyDescent="0.2">
      <c r="A380" s="10" t="s">
        <v>44</v>
      </c>
      <c r="B380" s="4" t="s">
        <v>299</v>
      </c>
      <c r="C380" s="4" t="s">
        <v>219</v>
      </c>
      <c r="D380" s="4" t="s">
        <v>220</v>
      </c>
      <c r="E380" s="4" t="s">
        <v>211</v>
      </c>
      <c r="F380" s="4" t="s">
        <v>234</v>
      </c>
      <c r="G380" s="4" t="s">
        <v>45</v>
      </c>
      <c r="H380" s="9"/>
      <c r="I380" s="9"/>
      <c r="J380" s="9"/>
    </row>
    <row r="381" spans="1:10" ht="64.5" hidden="1" customHeight="1" x14ac:dyDescent="0.2">
      <c r="A381" s="10" t="s">
        <v>212</v>
      </c>
      <c r="B381" s="4" t="s">
        <v>299</v>
      </c>
      <c r="C381" s="4" t="s">
        <v>219</v>
      </c>
      <c r="D381" s="4" t="s">
        <v>220</v>
      </c>
      <c r="E381" s="4" t="s">
        <v>211</v>
      </c>
      <c r="F381" s="4" t="s">
        <v>303</v>
      </c>
      <c r="G381" s="11" t="s">
        <v>9</v>
      </c>
      <c r="H381" s="9">
        <f>H382</f>
        <v>0</v>
      </c>
      <c r="I381" s="9">
        <f t="shared" ref="I381:J381" si="169">I382</f>
        <v>0</v>
      </c>
      <c r="J381" s="9">
        <f t="shared" si="169"/>
        <v>0</v>
      </c>
    </row>
    <row r="382" spans="1:10" ht="127.9" hidden="1" customHeight="1" x14ac:dyDescent="0.2">
      <c r="A382" s="10" t="s">
        <v>35</v>
      </c>
      <c r="B382" s="4" t="s">
        <v>299</v>
      </c>
      <c r="C382" s="4" t="s">
        <v>219</v>
      </c>
      <c r="D382" s="4" t="s">
        <v>220</v>
      </c>
      <c r="E382" s="4" t="s">
        <v>211</v>
      </c>
      <c r="F382" s="4" t="s">
        <v>303</v>
      </c>
      <c r="G382" s="4" t="s">
        <v>36</v>
      </c>
      <c r="H382" s="9">
        <f>H383</f>
        <v>0</v>
      </c>
      <c r="I382" s="9">
        <f t="shared" ref="I382:J382" si="170">I383</f>
        <v>0</v>
      </c>
      <c r="J382" s="9">
        <f t="shared" si="170"/>
        <v>0</v>
      </c>
    </row>
    <row r="383" spans="1:10" ht="48.95" hidden="1" customHeight="1" x14ac:dyDescent="0.2">
      <c r="A383" s="10" t="s">
        <v>37</v>
      </c>
      <c r="B383" s="4" t="s">
        <v>299</v>
      </c>
      <c r="C383" s="4" t="s">
        <v>219</v>
      </c>
      <c r="D383" s="4" t="s">
        <v>220</v>
      </c>
      <c r="E383" s="4" t="s">
        <v>211</v>
      </c>
      <c r="F383" s="4" t="s">
        <v>303</v>
      </c>
      <c r="G383" s="4" t="s">
        <v>38</v>
      </c>
      <c r="H383" s="9"/>
      <c r="I383" s="9"/>
      <c r="J383" s="9"/>
    </row>
    <row r="384" spans="1:10" ht="32.25" hidden="1" customHeight="1" x14ac:dyDescent="0.2">
      <c r="A384" s="10" t="s">
        <v>46</v>
      </c>
      <c r="B384" s="4" t="s">
        <v>299</v>
      </c>
      <c r="C384" s="4" t="s">
        <v>219</v>
      </c>
      <c r="D384" s="4" t="s">
        <v>220</v>
      </c>
      <c r="E384" s="4" t="s">
        <v>211</v>
      </c>
      <c r="F384" s="4" t="s">
        <v>247</v>
      </c>
      <c r="G384" s="11" t="s">
        <v>9</v>
      </c>
      <c r="H384" s="9">
        <f>H385</f>
        <v>0</v>
      </c>
      <c r="I384" s="9">
        <f t="shared" ref="I384:J384" si="171">I385</f>
        <v>0</v>
      </c>
      <c r="J384" s="9">
        <f t="shared" si="171"/>
        <v>0</v>
      </c>
    </row>
    <row r="385" spans="1:10" ht="22.5" hidden="1" customHeight="1" x14ac:dyDescent="0.2">
      <c r="A385" s="10" t="s">
        <v>47</v>
      </c>
      <c r="B385" s="4" t="s">
        <v>299</v>
      </c>
      <c r="C385" s="4" t="s">
        <v>219</v>
      </c>
      <c r="D385" s="4" t="s">
        <v>220</v>
      </c>
      <c r="E385" s="4" t="s">
        <v>211</v>
      </c>
      <c r="F385" s="4" t="s">
        <v>247</v>
      </c>
      <c r="G385" s="4" t="s">
        <v>48</v>
      </c>
      <c r="H385" s="9">
        <f>H386</f>
        <v>0</v>
      </c>
      <c r="I385" s="9">
        <f t="shared" ref="I385:J385" si="172">I386</f>
        <v>0</v>
      </c>
      <c r="J385" s="9">
        <f t="shared" si="172"/>
        <v>0</v>
      </c>
    </row>
    <row r="386" spans="1:10" ht="32.25" hidden="1" customHeight="1" x14ac:dyDescent="0.2">
      <c r="A386" s="10" t="s">
        <v>49</v>
      </c>
      <c r="B386" s="4" t="s">
        <v>299</v>
      </c>
      <c r="C386" s="4" t="s">
        <v>219</v>
      </c>
      <c r="D386" s="4" t="s">
        <v>220</v>
      </c>
      <c r="E386" s="4" t="s">
        <v>211</v>
      </c>
      <c r="F386" s="4" t="s">
        <v>247</v>
      </c>
      <c r="G386" s="4" t="s">
        <v>50</v>
      </c>
      <c r="H386" s="9"/>
      <c r="I386" s="9"/>
      <c r="J386" s="9"/>
    </row>
    <row r="387" spans="1:10" ht="15" customHeight="1" x14ac:dyDescent="0.2">
      <c r="A387" s="189" t="s">
        <v>213</v>
      </c>
      <c r="B387" s="189"/>
      <c r="C387" s="189"/>
      <c r="D387" s="189"/>
      <c r="E387" s="189"/>
      <c r="F387" s="189"/>
      <c r="G387" s="189"/>
      <c r="H387" s="8">
        <f>H18+H192+H281+H287+H293+H309+H331</f>
        <v>25746065.170000002</v>
      </c>
      <c r="I387" s="8">
        <f>I18+I192+I281+I287+I293+I309+I331</f>
        <v>0</v>
      </c>
      <c r="J387" s="8">
        <f>J18+J192+J281+J287+J293+J309+J331</f>
        <v>0</v>
      </c>
    </row>
  </sheetData>
  <mergeCells count="15">
    <mergeCell ref="G12:J12"/>
    <mergeCell ref="A14:J14"/>
    <mergeCell ref="A15:J15"/>
    <mergeCell ref="A387:G387"/>
    <mergeCell ref="H6:J6"/>
    <mergeCell ref="H7:J7"/>
    <mergeCell ref="H8:J8"/>
    <mergeCell ref="H9:J9"/>
    <mergeCell ref="G10:J10"/>
    <mergeCell ref="G11:J11"/>
    <mergeCell ref="I1:J1"/>
    <mergeCell ref="I2:J2"/>
    <mergeCell ref="I3:J3"/>
    <mergeCell ref="I4:J4"/>
    <mergeCell ref="H5:J5"/>
  </mergeCells>
  <pageMargins left="0.39370078740157483" right="0.39370078740157483" top="0.35433070866141736" bottom="0.51181102362204722"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A422E-2CED-446B-B3ED-2D29EDA125B4}">
  <dimension ref="A1:E28"/>
  <sheetViews>
    <sheetView view="pageBreakPreview" zoomScale="80" zoomScaleNormal="100" zoomScaleSheetLayoutView="80" workbookViewId="0">
      <selection activeCell="B2" sqref="B2:D2"/>
    </sheetView>
  </sheetViews>
  <sheetFormatPr defaultRowHeight="12.75" x14ac:dyDescent="0.2"/>
  <cols>
    <col min="1" max="1" width="49.28515625" customWidth="1"/>
    <col min="2" max="2" width="16.5703125" customWidth="1"/>
    <col min="3" max="3" width="14" customWidth="1"/>
    <col min="4" max="4" width="16.140625" customWidth="1"/>
    <col min="257" max="257" width="43.140625" customWidth="1"/>
    <col min="258" max="258" width="16.5703125" customWidth="1"/>
    <col min="259" max="260" width="16.140625" customWidth="1"/>
    <col min="513" max="513" width="43.140625" customWidth="1"/>
    <col min="514" max="514" width="16.5703125" customWidth="1"/>
    <col min="515" max="516" width="16.140625" customWidth="1"/>
    <col min="769" max="769" width="43.140625" customWidth="1"/>
    <col min="770" max="770" width="16.5703125" customWidth="1"/>
    <col min="771" max="772" width="16.140625" customWidth="1"/>
    <col min="1025" max="1025" width="43.140625" customWidth="1"/>
    <col min="1026" max="1026" width="16.5703125" customWidth="1"/>
    <col min="1027" max="1028" width="16.140625" customWidth="1"/>
    <col min="1281" max="1281" width="43.140625" customWidth="1"/>
    <col min="1282" max="1282" width="16.5703125" customWidth="1"/>
    <col min="1283" max="1284" width="16.140625" customWidth="1"/>
    <col min="1537" max="1537" width="43.140625" customWidth="1"/>
    <col min="1538" max="1538" width="16.5703125" customWidth="1"/>
    <col min="1539" max="1540" width="16.140625" customWidth="1"/>
    <col min="1793" max="1793" width="43.140625" customWidth="1"/>
    <col min="1794" max="1794" width="16.5703125" customWidth="1"/>
    <col min="1795" max="1796" width="16.140625" customWidth="1"/>
    <col min="2049" max="2049" width="43.140625" customWidth="1"/>
    <col min="2050" max="2050" width="16.5703125" customWidth="1"/>
    <col min="2051" max="2052" width="16.140625" customWidth="1"/>
    <col min="2305" max="2305" width="43.140625" customWidth="1"/>
    <col min="2306" max="2306" width="16.5703125" customWidth="1"/>
    <col min="2307" max="2308" width="16.140625" customWidth="1"/>
    <col min="2561" max="2561" width="43.140625" customWidth="1"/>
    <col min="2562" max="2562" width="16.5703125" customWidth="1"/>
    <col min="2563" max="2564" width="16.140625" customWidth="1"/>
    <col min="2817" max="2817" width="43.140625" customWidth="1"/>
    <col min="2818" max="2818" width="16.5703125" customWidth="1"/>
    <col min="2819" max="2820" width="16.140625" customWidth="1"/>
    <col min="3073" max="3073" width="43.140625" customWidth="1"/>
    <col min="3074" max="3074" width="16.5703125" customWidth="1"/>
    <col min="3075" max="3076" width="16.140625" customWidth="1"/>
    <col min="3329" max="3329" width="43.140625" customWidth="1"/>
    <col min="3330" max="3330" width="16.5703125" customWidth="1"/>
    <col min="3331" max="3332" width="16.140625" customWidth="1"/>
    <col min="3585" max="3585" width="43.140625" customWidth="1"/>
    <col min="3586" max="3586" width="16.5703125" customWidth="1"/>
    <col min="3587" max="3588" width="16.140625" customWidth="1"/>
    <col min="3841" max="3841" width="43.140625" customWidth="1"/>
    <col min="3842" max="3842" width="16.5703125" customWidth="1"/>
    <col min="3843" max="3844" width="16.140625" customWidth="1"/>
    <col min="4097" max="4097" width="43.140625" customWidth="1"/>
    <col min="4098" max="4098" width="16.5703125" customWidth="1"/>
    <col min="4099" max="4100" width="16.140625" customWidth="1"/>
    <col min="4353" max="4353" width="43.140625" customWidth="1"/>
    <col min="4354" max="4354" width="16.5703125" customWidth="1"/>
    <col min="4355" max="4356" width="16.140625" customWidth="1"/>
    <col min="4609" max="4609" width="43.140625" customWidth="1"/>
    <col min="4610" max="4610" width="16.5703125" customWidth="1"/>
    <col min="4611" max="4612" width="16.140625" customWidth="1"/>
    <col min="4865" max="4865" width="43.140625" customWidth="1"/>
    <col min="4866" max="4866" width="16.5703125" customWidth="1"/>
    <col min="4867" max="4868" width="16.140625" customWidth="1"/>
    <col min="5121" max="5121" width="43.140625" customWidth="1"/>
    <col min="5122" max="5122" width="16.5703125" customWidth="1"/>
    <col min="5123" max="5124" width="16.140625" customWidth="1"/>
    <col min="5377" max="5377" width="43.140625" customWidth="1"/>
    <col min="5378" max="5378" width="16.5703125" customWidth="1"/>
    <col min="5379" max="5380" width="16.140625" customWidth="1"/>
    <col min="5633" max="5633" width="43.140625" customWidth="1"/>
    <col min="5634" max="5634" width="16.5703125" customWidth="1"/>
    <col min="5635" max="5636" width="16.140625" customWidth="1"/>
    <col min="5889" max="5889" width="43.140625" customWidth="1"/>
    <col min="5890" max="5890" width="16.5703125" customWidth="1"/>
    <col min="5891" max="5892" width="16.140625" customWidth="1"/>
    <col min="6145" max="6145" width="43.140625" customWidth="1"/>
    <col min="6146" max="6146" width="16.5703125" customWidth="1"/>
    <col min="6147" max="6148" width="16.140625" customWidth="1"/>
    <col min="6401" max="6401" width="43.140625" customWidth="1"/>
    <col min="6402" max="6402" width="16.5703125" customWidth="1"/>
    <col min="6403" max="6404" width="16.140625" customWidth="1"/>
    <col min="6657" max="6657" width="43.140625" customWidth="1"/>
    <col min="6658" max="6658" width="16.5703125" customWidth="1"/>
    <col min="6659" max="6660" width="16.140625" customWidth="1"/>
    <col min="6913" max="6913" width="43.140625" customWidth="1"/>
    <col min="6914" max="6914" width="16.5703125" customWidth="1"/>
    <col min="6915" max="6916" width="16.140625" customWidth="1"/>
    <col min="7169" max="7169" width="43.140625" customWidth="1"/>
    <col min="7170" max="7170" width="16.5703125" customWidth="1"/>
    <col min="7171" max="7172" width="16.140625" customWidth="1"/>
    <col min="7425" max="7425" width="43.140625" customWidth="1"/>
    <col min="7426" max="7426" width="16.5703125" customWidth="1"/>
    <col min="7427" max="7428" width="16.140625" customWidth="1"/>
    <col min="7681" max="7681" width="43.140625" customWidth="1"/>
    <col min="7682" max="7682" width="16.5703125" customWidth="1"/>
    <col min="7683" max="7684" width="16.140625" customWidth="1"/>
    <col min="7937" max="7937" width="43.140625" customWidth="1"/>
    <col min="7938" max="7938" width="16.5703125" customWidth="1"/>
    <col min="7939" max="7940" width="16.140625" customWidth="1"/>
    <col min="8193" max="8193" width="43.140625" customWidth="1"/>
    <col min="8194" max="8194" width="16.5703125" customWidth="1"/>
    <col min="8195" max="8196" width="16.140625" customWidth="1"/>
    <col min="8449" max="8449" width="43.140625" customWidth="1"/>
    <col min="8450" max="8450" width="16.5703125" customWidth="1"/>
    <col min="8451" max="8452" width="16.140625" customWidth="1"/>
    <col min="8705" max="8705" width="43.140625" customWidth="1"/>
    <col min="8706" max="8706" width="16.5703125" customWidth="1"/>
    <col min="8707" max="8708" width="16.140625" customWidth="1"/>
    <col min="8961" max="8961" width="43.140625" customWidth="1"/>
    <col min="8962" max="8962" width="16.5703125" customWidth="1"/>
    <col min="8963" max="8964" width="16.140625" customWidth="1"/>
    <col min="9217" max="9217" width="43.140625" customWidth="1"/>
    <col min="9218" max="9218" width="16.5703125" customWidth="1"/>
    <col min="9219" max="9220" width="16.140625" customWidth="1"/>
    <col min="9473" max="9473" width="43.140625" customWidth="1"/>
    <col min="9474" max="9474" width="16.5703125" customWidth="1"/>
    <col min="9475" max="9476" width="16.140625" customWidth="1"/>
    <col min="9729" max="9729" width="43.140625" customWidth="1"/>
    <col min="9730" max="9730" width="16.5703125" customWidth="1"/>
    <col min="9731" max="9732" width="16.140625" customWidth="1"/>
    <col min="9985" max="9985" width="43.140625" customWidth="1"/>
    <col min="9986" max="9986" width="16.5703125" customWidth="1"/>
    <col min="9987" max="9988" width="16.140625" customWidth="1"/>
    <col min="10241" max="10241" width="43.140625" customWidth="1"/>
    <col min="10242" max="10242" width="16.5703125" customWidth="1"/>
    <col min="10243" max="10244" width="16.140625" customWidth="1"/>
    <col min="10497" max="10497" width="43.140625" customWidth="1"/>
    <col min="10498" max="10498" width="16.5703125" customWidth="1"/>
    <col min="10499" max="10500" width="16.140625" customWidth="1"/>
    <col min="10753" max="10753" width="43.140625" customWidth="1"/>
    <col min="10754" max="10754" width="16.5703125" customWidth="1"/>
    <col min="10755" max="10756" width="16.140625" customWidth="1"/>
    <col min="11009" max="11009" width="43.140625" customWidth="1"/>
    <col min="11010" max="11010" width="16.5703125" customWidth="1"/>
    <col min="11011" max="11012" width="16.140625" customWidth="1"/>
    <col min="11265" max="11265" width="43.140625" customWidth="1"/>
    <col min="11266" max="11266" width="16.5703125" customWidth="1"/>
    <col min="11267" max="11268" width="16.140625" customWidth="1"/>
    <col min="11521" max="11521" width="43.140625" customWidth="1"/>
    <col min="11522" max="11522" width="16.5703125" customWidth="1"/>
    <col min="11523" max="11524" width="16.140625" customWidth="1"/>
    <col min="11777" max="11777" width="43.140625" customWidth="1"/>
    <col min="11778" max="11778" width="16.5703125" customWidth="1"/>
    <col min="11779" max="11780" width="16.140625" customWidth="1"/>
    <col min="12033" max="12033" width="43.140625" customWidth="1"/>
    <col min="12034" max="12034" width="16.5703125" customWidth="1"/>
    <col min="12035" max="12036" width="16.140625" customWidth="1"/>
    <col min="12289" max="12289" width="43.140625" customWidth="1"/>
    <col min="12290" max="12290" width="16.5703125" customWidth="1"/>
    <col min="12291" max="12292" width="16.140625" customWidth="1"/>
    <col min="12545" max="12545" width="43.140625" customWidth="1"/>
    <col min="12546" max="12546" width="16.5703125" customWidth="1"/>
    <col min="12547" max="12548" width="16.140625" customWidth="1"/>
    <col min="12801" max="12801" width="43.140625" customWidth="1"/>
    <col min="12802" max="12802" width="16.5703125" customWidth="1"/>
    <col min="12803" max="12804" width="16.140625" customWidth="1"/>
    <col min="13057" max="13057" width="43.140625" customWidth="1"/>
    <col min="13058" max="13058" width="16.5703125" customWidth="1"/>
    <col min="13059" max="13060" width="16.140625" customWidth="1"/>
    <col min="13313" max="13313" width="43.140625" customWidth="1"/>
    <col min="13314" max="13314" width="16.5703125" customWidth="1"/>
    <col min="13315" max="13316" width="16.140625" customWidth="1"/>
    <col min="13569" max="13569" width="43.140625" customWidth="1"/>
    <col min="13570" max="13570" width="16.5703125" customWidth="1"/>
    <col min="13571" max="13572" width="16.140625" customWidth="1"/>
    <col min="13825" max="13825" width="43.140625" customWidth="1"/>
    <col min="13826" max="13826" width="16.5703125" customWidth="1"/>
    <col min="13827" max="13828" width="16.140625" customWidth="1"/>
    <col min="14081" max="14081" width="43.140625" customWidth="1"/>
    <col min="14082" max="14082" width="16.5703125" customWidth="1"/>
    <col min="14083" max="14084" width="16.140625" customWidth="1"/>
    <col min="14337" max="14337" width="43.140625" customWidth="1"/>
    <col min="14338" max="14338" width="16.5703125" customWidth="1"/>
    <col min="14339" max="14340" width="16.140625" customWidth="1"/>
    <col min="14593" max="14593" width="43.140625" customWidth="1"/>
    <col min="14594" max="14594" width="16.5703125" customWidth="1"/>
    <col min="14595" max="14596" width="16.140625" customWidth="1"/>
    <col min="14849" max="14849" width="43.140625" customWidth="1"/>
    <col min="14850" max="14850" width="16.5703125" customWidth="1"/>
    <col min="14851" max="14852" width="16.140625" customWidth="1"/>
    <col min="15105" max="15105" width="43.140625" customWidth="1"/>
    <col min="15106" max="15106" width="16.5703125" customWidth="1"/>
    <col min="15107" max="15108" width="16.140625" customWidth="1"/>
    <col min="15361" max="15361" width="43.140625" customWidth="1"/>
    <col min="15362" max="15362" width="16.5703125" customWidth="1"/>
    <col min="15363" max="15364" width="16.140625" customWidth="1"/>
    <col min="15617" max="15617" width="43.140625" customWidth="1"/>
    <col min="15618" max="15618" width="16.5703125" customWidth="1"/>
    <col min="15619" max="15620" width="16.140625" customWidth="1"/>
    <col min="15873" max="15873" width="43.140625" customWidth="1"/>
    <col min="15874" max="15874" width="16.5703125" customWidth="1"/>
    <col min="15875" max="15876" width="16.140625" customWidth="1"/>
    <col min="16129" max="16129" width="43.140625" customWidth="1"/>
    <col min="16130" max="16130" width="16.5703125" customWidth="1"/>
    <col min="16131" max="16132" width="16.140625" customWidth="1"/>
  </cols>
  <sheetData>
    <row r="1" spans="1:4" ht="15.75" x14ac:dyDescent="0.2">
      <c r="B1" s="15"/>
      <c r="C1" s="167" t="s">
        <v>821</v>
      </c>
      <c r="D1" s="167"/>
    </row>
    <row r="2" spans="1:4" ht="18" customHeight="1" x14ac:dyDescent="0.2">
      <c r="B2" s="167" t="s">
        <v>7</v>
      </c>
      <c r="C2" s="167"/>
      <c r="D2" s="167"/>
    </row>
    <row r="3" spans="1:4" ht="18" customHeight="1" x14ac:dyDescent="0.2">
      <c r="B3" s="15"/>
      <c r="C3" s="167" t="s">
        <v>0</v>
      </c>
      <c r="D3" s="167"/>
    </row>
    <row r="4" spans="1:4" ht="15.75" x14ac:dyDescent="0.2">
      <c r="B4" s="15"/>
      <c r="C4" s="167" t="s">
        <v>765</v>
      </c>
      <c r="D4" s="167"/>
    </row>
    <row r="5" spans="1:4" ht="102" customHeight="1" x14ac:dyDescent="0.2">
      <c r="B5" s="168" t="s">
        <v>305</v>
      </c>
      <c r="C5" s="168"/>
      <c r="D5" s="168"/>
    </row>
    <row r="6" spans="1:4" ht="165" customHeight="1" x14ac:dyDescent="0.25">
      <c r="C6" s="193" t="s">
        <v>787</v>
      </c>
      <c r="D6" s="193"/>
    </row>
    <row r="7" spans="1:4" x14ac:dyDescent="0.2">
      <c r="C7" s="190" t="s">
        <v>788</v>
      </c>
      <c r="D7" s="190"/>
    </row>
    <row r="8" spans="1:4" s="128" customFormat="1" ht="54.75" customHeight="1" x14ac:dyDescent="0.2">
      <c r="A8" s="191" t="s">
        <v>789</v>
      </c>
      <c r="B8" s="191"/>
      <c r="C8" s="191"/>
      <c r="D8" s="191"/>
    </row>
    <row r="9" spans="1:4" s="128" customFormat="1" ht="6" hidden="1" customHeight="1" x14ac:dyDescent="0.2">
      <c r="A9" s="192"/>
      <c r="B9" s="192"/>
      <c r="C9" s="192"/>
      <c r="D9" s="192"/>
    </row>
    <row r="10" spans="1:4" s="128" customFormat="1" ht="15.75" x14ac:dyDescent="0.25">
      <c r="A10" s="148"/>
      <c r="B10" s="148"/>
      <c r="C10" s="149"/>
      <c r="D10" s="150" t="s">
        <v>753</v>
      </c>
    </row>
    <row r="11" spans="1:4" ht="15.75" x14ac:dyDescent="0.2">
      <c r="A11" s="129" t="s">
        <v>754</v>
      </c>
      <c r="B11" s="129" t="s">
        <v>17</v>
      </c>
      <c r="C11" s="130" t="s">
        <v>18</v>
      </c>
      <c r="D11" s="130" t="s">
        <v>19</v>
      </c>
    </row>
    <row r="12" spans="1:4" ht="30" hidden="1" customHeight="1" x14ac:dyDescent="0.25">
      <c r="A12" s="131"/>
      <c r="B12" s="131"/>
      <c r="C12" s="151"/>
      <c r="D12" s="151"/>
    </row>
    <row r="13" spans="1:4" ht="37.700000000000003" customHeight="1" x14ac:dyDescent="0.25">
      <c r="A13" s="131" t="s">
        <v>755</v>
      </c>
      <c r="B13" s="152">
        <f>464185.97+820624+800000</f>
        <v>2084809.97</v>
      </c>
      <c r="C13" s="151"/>
      <c r="D13" s="151"/>
    </row>
    <row r="14" spans="1:4" ht="33.950000000000003" customHeight="1" x14ac:dyDescent="0.25">
      <c r="A14" s="131" t="s">
        <v>790</v>
      </c>
      <c r="B14" s="153">
        <v>480000</v>
      </c>
      <c r="C14" s="153"/>
      <c r="D14" s="153"/>
    </row>
    <row r="15" spans="1:4" ht="36" customHeight="1" x14ac:dyDescent="0.25">
      <c r="A15" s="131" t="s">
        <v>791</v>
      </c>
      <c r="B15" s="153">
        <f>503000+150000+488000</f>
        <v>1141000</v>
      </c>
      <c r="C15" s="153"/>
      <c r="D15" s="153"/>
    </row>
    <row r="16" spans="1:4" ht="33.950000000000003" customHeight="1" x14ac:dyDescent="0.25">
      <c r="A16" s="131" t="s">
        <v>792</v>
      </c>
      <c r="B16" s="153">
        <v>154000</v>
      </c>
      <c r="C16" s="153"/>
      <c r="D16" s="153"/>
    </row>
    <row r="17" spans="1:5" ht="37.700000000000003" customHeight="1" x14ac:dyDescent="0.25">
      <c r="A17" s="131" t="s">
        <v>793</v>
      </c>
      <c r="B17" s="153">
        <f>393000+31968+332000</f>
        <v>756968</v>
      </c>
      <c r="C17" s="153"/>
      <c r="D17" s="153"/>
    </row>
    <row r="18" spans="1:5" ht="38.25" customHeight="1" x14ac:dyDescent="0.25">
      <c r="A18" s="131" t="s">
        <v>794</v>
      </c>
      <c r="B18" s="153">
        <v>58000</v>
      </c>
      <c r="C18" s="153"/>
      <c r="D18" s="153"/>
      <c r="E18" s="154"/>
    </row>
    <row r="19" spans="1:5" ht="47.25" x14ac:dyDescent="0.25">
      <c r="A19" s="131" t="s">
        <v>795</v>
      </c>
      <c r="B19" s="153">
        <f>439000+103405.6+300000+180545+200000</f>
        <v>1222950.6000000001</v>
      </c>
      <c r="C19" s="153"/>
      <c r="D19" s="153"/>
    </row>
    <row r="20" spans="1:5" ht="36" customHeight="1" x14ac:dyDescent="0.25">
      <c r="A20" s="131" t="s">
        <v>796</v>
      </c>
      <c r="B20" s="153">
        <v>163000</v>
      </c>
      <c r="C20" s="153"/>
      <c r="D20" s="153"/>
    </row>
    <row r="21" spans="1:5" ht="36" customHeight="1" x14ac:dyDescent="0.25">
      <c r="A21" s="131" t="s">
        <v>797</v>
      </c>
      <c r="B21" s="153">
        <v>104000</v>
      </c>
      <c r="C21" s="153"/>
      <c r="D21" s="153"/>
    </row>
    <row r="22" spans="1:5" ht="35.25" customHeight="1" x14ac:dyDescent="0.25">
      <c r="A22" s="131" t="s">
        <v>798</v>
      </c>
      <c r="B22" s="153">
        <v>103030</v>
      </c>
      <c r="C22" s="153"/>
      <c r="D22" s="153"/>
    </row>
    <row r="23" spans="1:5" ht="47.25" x14ac:dyDescent="0.25">
      <c r="A23" s="131" t="s">
        <v>799</v>
      </c>
      <c r="B23" s="153">
        <v>381000</v>
      </c>
      <c r="C23" s="153"/>
      <c r="D23" s="153"/>
    </row>
    <row r="24" spans="1:5" ht="29.25" customHeight="1" x14ac:dyDescent="0.25">
      <c r="A24" s="131" t="s">
        <v>800</v>
      </c>
      <c r="B24" s="153">
        <v>325000</v>
      </c>
      <c r="C24" s="153"/>
      <c r="D24" s="153"/>
    </row>
    <row r="25" spans="1:5" ht="15.75" x14ac:dyDescent="0.25">
      <c r="A25" s="155" t="s">
        <v>756</v>
      </c>
      <c r="B25" s="156">
        <f>SUM(B13:B24)</f>
        <v>6973758.5700000003</v>
      </c>
      <c r="C25" s="156">
        <f>SUM(C14:C24)</f>
        <v>0</v>
      </c>
      <c r="D25" s="156">
        <f>SUM(D14:D24)</f>
        <v>0</v>
      </c>
    </row>
    <row r="26" spans="1:5" ht="18.75" x14ac:dyDescent="0.3">
      <c r="A26" s="157"/>
      <c r="B26" s="157"/>
      <c r="C26" s="157"/>
      <c r="D26" s="157"/>
    </row>
    <row r="27" spans="1:5" ht="18.75" x14ac:dyDescent="0.3">
      <c r="A27" s="157"/>
      <c r="B27" s="157"/>
      <c r="C27" s="157"/>
      <c r="D27" s="157"/>
    </row>
    <row r="28" spans="1:5" ht="18.75" x14ac:dyDescent="0.3">
      <c r="A28" s="157"/>
      <c r="B28" s="157"/>
      <c r="C28" s="157"/>
      <c r="D28" s="157"/>
    </row>
  </sheetData>
  <mergeCells count="8">
    <mergeCell ref="C7:D7"/>
    <mergeCell ref="A8:D9"/>
    <mergeCell ref="C1:D1"/>
    <mergeCell ref="B2:D2"/>
    <mergeCell ref="C3:D3"/>
    <mergeCell ref="C4:D4"/>
    <mergeCell ref="B5:D5"/>
    <mergeCell ref="C6:D6"/>
  </mergeCells>
  <pageMargins left="0.78740157480314965" right="0.78740157480314965" top="0.39370078740157483" bottom="0.39370078740157483" header="0.51181102362204722" footer="0.51181102362204722"/>
  <pageSetup paperSize="9" scale="90" orientation="portrait"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F573-104F-42C9-AE55-5553C48B6266}">
  <dimension ref="A1:E24"/>
  <sheetViews>
    <sheetView view="pageBreakPreview" topLeftCell="A7" zoomScaleNormal="100" zoomScaleSheetLayoutView="100" workbookViewId="0">
      <selection activeCell="B17" sqref="B17"/>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15"/>
      <c r="C1" s="167" t="s">
        <v>820</v>
      </c>
      <c r="D1" s="167"/>
    </row>
    <row r="2" spans="1:5" ht="15.75" x14ac:dyDescent="0.2">
      <c r="B2" s="167" t="s">
        <v>7</v>
      </c>
      <c r="C2" s="167"/>
      <c r="D2" s="167"/>
    </row>
    <row r="3" spans="1:5" ht="15.75" x14ac:dyDescent="0.2">
      <c r="B3" s="15"/>
      <c r="C3" s="167" t="s">
        <v>0</v>
      </c>
      <c r="D3" s="167"/>
    </row>
    <row r="4" spans="1:5" ht="15.75" x14ac:dyDescent="0.2">
      <c r="B4" s="15"/>
      <c r="C4" s="167" t="s">
        <v>765</v>
      </c>
      <c r="D4" s="167"/>
    </row>
    <row r="5" spans="1:5" ht="102" customHeight="1" x14ac:dyDescent="0.2">
      <c r="B5" s="168" t="s">
        <v>305</v>
      </c>
      <c r="C5" s="168"/>
      <c r="D5" s="168"/>
    </row>
    <row r="6" spans="1:5" ht="111" customHeight="1" x14ac:dyDescent="0.25">
      <c r="B6" s="195" t="s">
        <v>802</v>
      </c>
      <c r="C6" s="195"/>
      <c r="D6" s="195"/>
    </row>
    <row r="7" spans="1:5" x14ac:dyDescent="0.2">
      <c r="C7" s="190" t="s">
        <v>803</v>
      </c>
      <c r="D7" s="190"/>
    </row>
    <row r="8" spans="1:5" s="128" customFormat="1" ht="66" customHeight="1" x14ac:dyDescent="0.2">
      <c r="A8" s="194" t="s">
        <v>804</v>
      </c>
      <c r="B8" s="194"/>
      <c r="C8" s="194"/>
      <c r="D8" s="194"/>
    </row>
    <row r="9" spans="1:5" s="128" customFormat="1" ht="15.75" x14ac:dyDescent="0.25">
      <c r="A9" s="158"/>
      <c r="B9" s="158"/>
      <c r="C9" s="158"/>
      <c r="D9" s="159" t="s">
        <v>753</v>
      </c>
    </row>
    <row r="10" spans="1:5" ht="15.75" x14ac:dyDescent="0.2">
      <c r="A10" s="129" t="s">
        <v>805</v>
      </c>
      <c r="B10" s="129" t="s">
        <v>17</v>
      </c>
      <c r="C10" s="130" t="s">
        <v>18</v>
      </c>
      <c r="D10" s="130" t="s">
        <v>19</v>
      </c>
    </row>
    <row r="11" spans="1:5" ht="30.75" hidden="1" customHeight="1" x14ac:dyDescent="0.3">
      <c r="A11" s="160"/>
      <c r="B11" s="160"/>
      <c r="C11" s="161"/>
      <c r="D11" s="161"/>
    </row>
    <row r="12" spans="1:5" ht="25.5" customHeight="1" x14ac:dyDescent="0.25">
      <c r="A12" s="131" t="s">
        <v>806</v>
      </c>
      <c r="B12" s="162">
        <v>1141588.69</v>
      </c>
      <c r="C12" s="163">
        <v>1042400</v>
      </c>
      <c r="D12" s="164">
        <v>1036800</v>
      </c>
    </row>
    <row r="13" spans="1:5" ht="25.5" customHeight="1" x14ac:dyDescent="0.25">
      <c r="A13" s="131" t="s">
        <v>807</v>
      </c>
      <c r="B13" s="162">
        <v>1400033.9</v>
      </c>
      <c r="C13" s="164">
        <v>1281400</v>
      </c>
      <c r="D13" s="164">
        <v>1274600</v>
      </c>
    </row>
    <row r="14" spans="1:5" ht="25.5" customHeight="1" x14ac:dyDescent="0.25">
      <c r="A14" s="131" t="s">
        <v>808</v>
      </c>
      <c r="B14" s="162">
        <v>1532216.41</v>
      </c>
      <c r="C14" s="164">
        <v>1399000</v>
      </c>
      <c r="D14" s="164">
        <v>1391500</v>
      </c>
    </row>
    <row r="15" spans="1:5" ht="25.5" customHeight="1" x14ac:dyDescent="0.25">
      <c r="A15" s="131" t="s">
        <v>809</v>
      </c>
      <c r="B15" s="162">
        <v>3545113.22</v>
      </c>
      <c r="C15" s="164">
        <v>1959300</v>
      </c>
      <c r="D15" s="164">
        <v>1948900</v>
      </c>
    </row>
    <row r="16" spans="1:5" ht="25.5" customHeight="1" x14ac:dyDescent="0.25">
      <c r="A16" s="131" t="s">
        <v>810</v>
      </c>
      <c r="B16" s="162">
        <f>3710349.47+553979.54+893000+33319.51</f>
        <v>5190648.5199999996</v>
      </c>
      <c r="C16" s="164">
        <v>2022100</v>
      </c>
      <c r="D16" s="164">
        <v>2011300</v>
      </c>
      <c r="E16" s="154"/>
    </row>
    <row r="17" spans="1:5" ht="25.5" customHeight="1" x14ac:dyDescent="0.25">
      <c r="A17" s="131" t="s">
        <v>811</v>
      </c>
      <c r="B17" s="162">
        <v>1309029.1399999999</v>
      </c>
      <c r="C17" s="164">
        <v>1195200</v>
      </c>
      <c r="D17" s="164">
        <v>1188800</v>
      </c>
    </row>
    <row r="18" spans="1:5" ht="25.5" customHeight="1" x14ac:dyDescent="0.25">
      <c r="A18" s="131" t="s">
        <v>812</v>
      </c>
      <c r="B18" s="162">
        <f>1055747.44+11536965.17</f>
        <v>12592712.609999999</v>
      </c>
      <c r="C18" s="164">
        <v>964100</v>
      </c>
      <c r="D18" s="164">
        <v>958900</v>
      </c>
    </row>
    <row r="19" spans="1:5" ht="25.5" customHeight="1" x14ac:dyDescent="0.25">
      <c r="A19" s="131" t="s">
        <v>813</v>
      </c>
      <c r="B19" s="162">
        <v>2137347.2599999998</v>
      </c>
      <c r="C19" s="164">
        <v>1951500</v>
      </c>
      <c r="D19" s="164">
        <v>1941100</v>
      </c>
    </row>
    <row r="20" spans="1:5" ht="25.5" customHeight="1" x14ac:dyDescent="0.25">
      <c r="A20" s="131" t="s">
        <v>814</v>
      </c>
      <c r="B20" s="162">
        <f>1296102.95+8679012.81-33319.51</f>
        <v>9941796.25</v>
      </c>
      <c r="C20" s="164">
        <v>1183500</v>
      </c>
      <c r="D20" s="164">
        <v>1177100</v>
      </c>
    </row>
    <row r="21" spans="1:5" ht="25.5" customHeight="1" x14ac:dyDescent="0.25">
      <c r="A21" s="131" t="s">
        <v>815</v>
      </c>
      <c r="B21" s="162">
        <v>678145.92</v>
      </c>
      <c r="C21" s="164">
        <v>619200</v>
      </c>
      <c r="D21" s="164">
        <v>615900</v>
      </c>
    </row>
    <row r="22" spans="1:5" ht="25.5" customHeight="1" x14ac:dyDescent="0.25">
      <c r="A22" s="131" t="s">
        <v>816</v>
      </c>
      <c r="B22" s="162">
        <v>995758.56</v>
      </c>
      <c r="C22" s="164">
        <v>909100</v>
      </c>
      <c r="D22" s="164">
        <v>904300</v>
      </c>
    </row>
    <row r="23" spans="1:5" ht="25.5" customHeight="1" x14ac:dyDescent="0.25">
      <c r="A23" s="131" t="s">
        <v>817</v>
      </c>
      <c r="B23" s="162">
        <v>1098668.07</v>
      </c>
      <c r="C23" s="164">
        <v>1003200</v>
      </c>
      <c r="D23" s="164">
        <v>997800</v>
      </c>
    </row>
    <row r="24" spans="1:5" ht="18" x14ac:dyDescent="0.25">
      <c r="A24" s="139" t="s">
        <v>756</v>
      </c>
      <c r="B24" s="162">
        <f>SUM(B12:B23)</f>
        <v>41563058.550000004</v>
      </c>
      <c r="C24" s="164">
        <f>SUM(C12:C23)</f>
        <v>15530000</v>
      </c>
      <c r="D24" s="164">
        <f>SUM(D12:D23)</f>
        <v>15447000</v>
      </c>
      <c r="E24" s="165"/>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15340-15A4-4B2E-9397-D546360A73BD}">
  <sheetPr>
    <pageSetUpPr fitToPage="1"/>
  </sheetPr>
  <dimension ref="A1:E14"/>
  <sheetViews>
    <sheetView zoomScaleNormal="100" zoomScaleSheetLayoutView="145" workbookViewId="0">
      <selection activeCell="B2" sqref="B2:D2"/>
    </sheetView>
  </sheetViews>
  <sheetFormatPr defaultRowHeight="12.75" x14ac:dyDescent="0.2"/>
  <cols>
    <col min="1" max="1" width="38.5703125" customWidth="1"/>
    <col min="2" max="2" width="15.85546875" customWidth="1"/>
    <col min="3" max="3" width="16.5703125" customWidth="1"/>
    <col min="4" max="4" width="16" customWidth="1"/>
    <col min="257" max="257" width="38.5703125" customWidth="1"/>
    <col min="258" max="258" width="15.85546875" customWidth="1"/>
    <col min="259" max="259" width="16.5703125" customWidth="1"/>
    <col min="260" max="260" width="16" customWidth="1"/>
    <col min="513" max="513" width="38.5703125" customWidth="1"/>
    <col min="514" max="514" width="15.85546875" customWidth="1"/>
    <col min="515" max="515" width="16.5703125" customWidth="1"/>
    <col min="516" max="516" width="16" customWidth="1"/>
    <col min="769" max="769" width="38.5703125" customWidth="1"/>
    <col min="770" max="770" width="15.85546875" customWidth="1"/>
    <col min="771" max="771" width="16.5703125" customWidth="1"/>
    <col min="772" max="772" width="16" customWidth="1"/>
    <col min="1025" max="1025" width="38.5703125" customWidth="1"/>
    <col min="1026" max="1026" width="15.85546875" customWidth="1"/>
    <col min="1027" max="1027" width="16.5703125" customWidth="1"/>
    <col min="1028" max="1028" width="16" customWidth="1"/>
    <col min="1281" max="1281" width="38.5703125" customWidth="1"/>
    <col min="1282" max="1282" width="15.85546875" customWidth="1"/>
    <col min="1283" max="1283" width="16.5703125" customWidth="1"/>
    <col min="1284" max="1284" width="16" customWidth="1"/>
    <col min="1537" max="1537" width="38.5703125" customWidth="1"/>
    <col min="1538" max="1538" width="15.85546875" customWidth="1"/>
    <col min="1539" max="1539" width="16.5703125" customWidth="1"/>
    <col min="1540" max="1540" width="16" customWidth="1"/>
    <col min="1793" max="1793" width="38.5703125" customWidth="1"/>
    <col min="1794" max="1794" width="15.85546875" customWidth="1"/>
    <col min="1795" max="1795" width="16.5703125" customWidth="1"/>
    <col min="1796" max="1796" width="16" customWidth="1"/>
    <col min="2049" max="2049" width="38.5703125" customWidth="1"/>
    <col min="2050" max="2050" width="15.85546875" customWidth="1"/>
    <col min="2051" max="2051" width="16.5703125" customWidth="1"/>
    <col min="2052" max="2052" width="16" customWidth="1"/>
    <col min="2305" max="2305" width="38.5703125" customWidth="1"/>
    <col min="2306" max="2306" width="15.85546875" customWidth="1"/>
    <col min="2307" max="2307" width="16.5703125" customWidth="1"/>
    <col min="2308" max="2308" width="16" customWidth="1"/>
    <col min="2561" max="2561" width="38.5703125" customWidth="1"/>
    <col min="2562" max="2562" width="15.85546875" customWidth="1"/>
    <col min="2563" max="2563" width="16.5703125" customWidth="1"/>
    <col min="2564" max="2564" width="16" customWidth="1"/>
    <col min="2817" max="2817" width="38.5703125" customWidth="1"/>
    <col min="2818" max="2818" width="15.85546875" customWidth="1"/>
    <col min="2819" max="2819" width="16.5703125" customWidth="1"/>
    <col min="2820" max="2820" width="16" customWidth="1"/>
    <col min="3073" max="3073" width="38.5703125" customWidth="1"/>
    <col min="3074" max="3074" width="15.85546875" customWidth="1"/>
    <col min="3075" max="3075" width="16.5703125" customWidth="1"/>
    <col min="3076" max="3076" width="16" customWidth="1"/>
    <col min="3329" max="3329" width="38.5703125" customWidth="1"/>
    <col min="3330" max="3330" width="15.85546875" customWidth="1"/>
    <col min="3331" max="3331" width="16.5703125" customWidth="1"/>
    <col min="3332" max="3332" width="16" customWidth="1"/>
    <col min="3585" max="3585" width="38.5703125" customWidth="1"/>
    <col min="3586" max="3586" width="15.85546875" customWidth="1"/>
    <col min="3587" max="3587" width="16.5703125" customWidth="1"/>
    <col min="3588" max="3588" width="16" customWidth="1"/>
    <col min="3841" max="3841" width="38.5703125" customWidth="1"/>
    <col min="3842" max="3842" width="15.85546875" customWidth="1"/>
    <col min="3843" max="3843" width="16.5703125" customWidth="1"/>
    <col min="3844" max="3844" width="16" customWidth="1"/>
    <col min="4097" max="4097" width="38.5703125" customWidth="1"/>
    <col min="4098" max="4098" width="15.85546875" customWidth="1"/>
    <col min="4099" max="4099" width="16.5703125" customWidth="1"/>
    <col min="4100" max="4100" width="16" customWidth="1"/>
    <col min="4353" max="4353" width="38.5703125" customWidth="1"/>
    <col min="4354" max="4354" width="15.85546875" customWidth="1"/>
    <col min="4355" max="4355" width="16.5703125" customWidth="1"/>
    <col min="4356" max="4356" width="16" customWidth="1"/>
    <col min="4609" max="4609" width="38.5703125" customWidth="1"/>
    <col min="4610" max="4610" width="15.85546875" customWidth="1"/>
    <col min="4611" max="4611" width="16.5703125" customWidth="1"/>
    <col min="4612" max="4612" width="16" customWidth="1"/>
    <col min="4865" max="4865" width="38.5703125" customWidth="1"/>
    <col min="4866" max="4866" width="15.85546875" customWidth="1"/>
    <col min="4867" max="4867" width="16.5703125" customWidth="1"/>
    <col min="4868" max="4868" width="16" customWidth="1"/>
    <col min="5121" max="5121" width="38.5703125" customWidth="1"/>
    <col min="5122" max="5122" width="15.85546875" customWidth="1"/>
    <col min="5123" max="5123" width="16.5703125" customWidth="1"/>
    <col min="5124" max="5124" width="16" customWidth="1"/>
    <col min="5377" max="5377" width="38.5703125" customWidth="1"/>
    <col min="5378" max="5378" width="15.85546875" customWidth="1"/>
    <col min="5379" max="5379" width="16.5703125" customWidth="1"/>
    <col min="5380" max="5380" width="16" customWidth="1"/>
    <col min="5633" max="5633" width="38.5703125" customWidth="1"/>
    <col min="5634" max="5634" width="15.85546875" customWidth="1"/>
    <col min="5635" max="5635" width="16.5703125" customWidth="1"/>
    <col min="5636" max="5636" width="16" customWidth="1"/>
    <col min="5889" max="5889" width="38.5703125" customWidth="1"/>
    <col min="5890" max="5890" width="15.85546875" customWidth="1"/>
    <col min="5891" max="5891" width="16.5703125" customWidth="1"/>
    <col min="5892" max="5892" width="16" customWidth="1"/>
    <col min="6145" max="6145" width="38.5703125" customWidth="1"/>
    <col min="6146" max="6146" width="15.85546875" customWidth="1"/>
    <col min="6147" max="6147" width="16.5703125" customWidth="1"/>
    <col min="6148" max="6148" width="16" customWidth="1"/>
    <col min="6401" max="6401" width="38.5703125" customWidth="1"/>
    <col min="6402" max="6402" width="15.85546875" customWidth="1"/>
    <col min="6403" max="6403" width="16.5703125" customWidth="1"/>
    <col min="6404" max="6404" width="16" customWidth="1"/>
    <col min="6657" max="6657" width="38.5703125" customWidth="1"/>
    <col min="6658" max="6658" width="15.85546875" customWidth="1"/>
    <col min="6659" max="6659" width="16.5703125" customWidth="1"/>
    <col min="6660" max="6660" width="16" customWidth="1"/>
    <col min="6913" max="6913" width="38.5703125" customWidth="1"/>
    <col min="6914" max="6914" width="15.85546875" customWidth="1"/>
    <col min="6915" max="6915" width="16.5703125" customWidth="1"/>
    <col min="6916" max="6916" width="16" customWidth="1"/>
    <col min="7169" max="7169" width="38.5703125" customWidth="1"/>
    <col min="7170" max="7170" width="15.85546875" customWidth="1"/>
    <col min="7171" max="7171" width="16.5703125" customWidth="1"/>
    <col min="7172" max="7172" width="16" customWidth="1"/>
    <col min="7425" max="7425" width="38.5703125" customWidth="1"/>
    <col min="7426" max="7426" width="15.85546875" customWidth="1"/>
    <col min="7427" max="7427" width="16.5703125" customWidth="1"/>
    <col min="7428" max="7428" width="16" customWidth="1"/>
    <col min="7681" max="7681" width="38.5703125" customWidth="1"/>
    <col min="7682" max="7682" width="15.85546875" customWidth="1"/>
    <col min="7683" max="7683" width="16.5703125" customWidth="1"/>
    <col min="7684" max="7684" width="16" customWidth="1"/>
    <col min="7937" max="7937" width="38.5703125" customWidth="1"/>
    <col min="7938" max="7938" width="15.85546875" customWidth="1"/>
    <col min="7939" max="7939" width="16.5703125" customWidth="1"/>
    <col min="7940" max="7940" width="16" customWidth="1"/>
    <col min="8193" max="8193" width="38.5703125" customWidth="1"/>
    <col min="8194" max="8194" width="15.85546875" customWidth="1"/>
    <col min="8195" max="8195" width="16.5703125" customWidth="1"/>
    <col min="8196" max="8196" width="16" customWidth="1"/>
    <col min="8449" max="8449" width="38.5703125" customWidth="1"/>
    <col min="8450" max="8450" width="15.85546875" customWidth="1"/>
    <col min="8451" max="8451" width="16.5703125" customWidth="1"/>
    <col min="8452" max="8452" width="16" customWidth="1"/>
    <col min="8705" max="8705" width="38.5703125" customWidth="1"/>
    <col min="8706" max="8706" width="15.85546875" customWidth="1"/>
    <col min="8707" max="8707" width="16.5703125" customWidth="1"/>
    <col min="8708" max="8708" width="16" customWidth="1"/>
    <col min="8961" max="8961" width="38.5703125" customWidth="1"/>
    <col min="8962" max="8962" width="15.85546875" customWidth="1"/>
    <col min="8963" max="8963" width="16.5703125" customWidth="1"/>
    <col min="8964" max="8964" width="16" customWidth="1"/>
    <col min="9217" max="9217" width="38.5703125" customWidth="1"/>
    <col min="9218" max="9218" width="15.85546875" customWidth="1"/>
    <col min="9219" max="9219" width="16.5703125" customWidth="1"/>
    <col min="9220" max="9220" width="16" customWidth="1"/>
    <col min="9473" max="9473" width="38.5703125" customWidth="1"/>
    <col min="9474" max="9474" width="15.85546875" customWidth="1"/>
    <col min="9475" max="9475" width="16.5703125" customWidth="1"/>
    <col min="9476" max="9476" width="16" customWidth="1"/>
    <col min="9729" max="9729" width="38.5703125" customWidth="1"/>
    <col min="9730" max="9730" width="15.85546875" customWidth="1"/>
    <col min="9731" max="9731" width="16.5703125" customWidth="1"/>
    <col min="9732" max="9732" width="16" customWidth="1"/>
    <col min="9985" max="9985" width="38.5703125" customWidth="1"/>
    <col min="9986" max="9986" width="15.85546875" customWidth="1"/>
    <col min="9987" max="9987" width="16.5703125" customWidth="1"/>
    <col min="9988" max="9988" width="16" customWidth="1"/>
    <col min="10241" max="10241" width="38.5703125" customWidth="1"/>
    <col min="10242" max="10242" width="15.85546875" customWidth="1"/>
    <col min="10243" max="10243" width="16.5703125" customWidth="1"/>
    <col min="10244" max="10244" width="16" customWidth="1"/>
    <col min="10497" max="10497" width="38.5703125" customWidth="1"/>
    <col min="10498" max="10498" width="15.85546875" customWidth="1"/>
    <col min="10499" max="10499" width="16.5703125" customWidth="1"/>
    <col min="10500" max="10500" width="16" customWidth="1"/>
    <col min="10753" max="10753" width="38.5703125" customWidth="1"/>
    <col min="10754" max="10754" width="15.85546875" customWidth="1"/>
    <col min="10755" max="10755" width="16.5703125" customWidth="1"/>
    <col min="10756" max="10756" width="16" customWidth="1"/>
    <col min="11009" max="11009" width="38.5703125" customWidth="1"/>
    <col min="11010" max="11010" width="15.85546875" customWidth="1"/>
    <col min="11011" max="11011" width="16.5703125" customWidth="1"/>
    <col min="11012" max="11012" width="16" customWidth="1"/>
    <col min="11265" max="11265" width="38.5703125" customWidth="1"/>
    <col min="11266" max="11266" width="15.85546875" customWidth="1"/>
    <col min="11267" max="11267" width="16.5703125" customWidth="1"/>
    <col min="11268" max="11268" width="16" customWidth="1"/>
    <col min="11521" max="11521" width="38.5703125" customWidth="1"/>
    <col min="11522" max="11522" width="15.85546875" customWidth="1"/>
    <col min="11523" max="11523" width="16.5703125" customWidth="1"/>
    <col min="11524" max="11524" width="16" customWidth="1"/>
    <col min="11777" max="11777" width="38.5703125" customWidth="1"/>
    <col min="11778" max="11778" width="15.85546875" customWidth="1"/>
    <col min="11779" max="11779" width="16.5703125" customWidth="1"/>
    <col min="11780" max="11780" width="16" customWidth="1"/>
    <col min="12033" max="12033" width="38.5703125" customWidth="1"/>
    <col min="12034" max="12034" width="15.85546875" customWidth="1"/>
    <col min="12035" max="12035" width="16.5703125" customWidth="1"/>
    <col min="12036" max="12036" width="16" customWidth="1"/>
    <col min="12289" max="12289" width="38.5703125" customWidth="1"/>
    <col min="12290" max="12290" width="15.85546875" customWidth="1"/>
    <col min="12291" max="12291" width="16.5703125" customWidth="1"/>
    <col min="12292" max="12292" width="16" customWidth="1"/>
    <col min="12545" max="12545" width="38.5703125" customWidth="1"/>
    <col min="12546" max="12546" width="15.85546875" customWidth="1"/>
    <col min="12547" max="12547" width="16.5703125" customWidth="1"/>
    <col min="12548" max="12548" width="16" customWidth="1"/>
    <col min="12801" max="12801" width="38.5703125" customWidth="1"/>
    <col min="12802" max="12802" width="15.85546875" customWidth="1"/>
    <col min="12803" max="12803" width="16.5703125" customWidth="1"/>
    <col min="12804" max="12804" width="16" customWidth="1"/>
    <col min="13057" max="13057" width="38.5703125" customWidth="1"/>
    <col min="13058" max="13058" width="15.85546875" customWidth="1"/>
    <col min="13059" max="13059" width="16.5703125" customWidth="1"/>
    <col min="13060" max="13060" width="16" customWidth="1"/>
    <col min="13313" max="13313" width="38.5703125" customWidth="1"/>
    <col min="13314" max="13314" width="15.85546875" customWidth="1"/>
    <col min="13315" max="13315" width="16.5703125" customWidth="1"/>
    <col min="13316" max="13316" width="16" customWidth="1"/>
    <col min="13569" max="13569" width="38.5703125" customWidth="1"/>
    <col min="13570" max="13570" width="15.85546875" customWidth="1"/>
    <col min="13571" max="13571" width="16.5703125" customWidth="1"/>
    <col min="13572" max="13572" width="16" customWidth="1"/>
    <col min="13825" max="13825" width="38.5703125" customWidth="1"/>
    <col min="13826" max="13826" width="15.85546875" customWidth="1"/>
    <col min="13827" max="13827" width="16.5703125" customWidth="1"/>
    <col min="13828" max="13828" width="16" customWidth="1"/>
    <col min="14081" max="14081" width="38.5703125" customWidth="1"/>
    <col min="14082" max="14082" width="15.85546875" customWidth="1"/>
    <col min="14083" max="14083" width="16.5703125" customWidth="1"/>
    <col min="14084" max="14084" width="16" customWidth="1"/>
    <col min="14337" max="14337" width="38.5703125" customWidth="1"/>
    <col min="14338" max="14338" width="15.85546875" customWidth="1"/>
    <col min="14339" max="14339" width="16.5703125" customWidth="1"/>
    <col min="14340" max="14340" width="16" customWidth="1"/>
    <col min="14593" max="14593" width="38.5703125" customWidth="1"/>
    <col min="14594" max="14594" width="15.85546875" customWidth="1"/>
    <col min="14595" max="14595" width="16.5703125" customWidth="1"/>
    <col min="14596" max="14596" width="16" customWidth="1"/>
    <col min="14849" max="14849" width="38.5703125" customWidth="1"/>
    <col min="14850" max="14850" width="15.85546875" customWidth="1"/>
    <col min="14851" max="14851" width="16.5703125" customWidth="1"/>
    <col min="14852" max="14852" width="16" customWidth="1"/>
    <col min="15105" max="15105" width="38.5703125" customWidth="1"/>
    <col min="15106" max="15106" width="15.85546875" customWidth="1"/>
    <col min="15107" max="15107" width="16.5703125" customWidth="1"/>
    <col min="15108" max="15108" width="16" customWidth="1"/>
    <col min="15361" max="15361" width="38.5703125" customWidth="1"/>
    <col min="15362" max="15362" width="15.85546875" customWidth="1"/>
    <col min="15363" max="15363" width="16.5703125" customWidth="1"/>
    <col min="15364" max="15364" width="16" customWidth="1"/>
    <col min="15617" max="15617" width="38.5703125" customWidth="1"/>
    <col min="15618" max="15618" width="15.85546875" customWidth="1"/>
    <col min="15619" max="15619" width="16.5703125" customWidth="1"/>
    <col min="15620" max="15620" width="16" customWidth="1"/>
    <col min="15873" max="15873" width="38.5703125" customWidth="1"/>
    <col min="15874" max="15874" width="15.85546875" customWidth="1"/>
    <col min="15875" max="15875" width="16.5703125" customWidth="1"/>
    <col min="15876" max="15876" width="16" customWidth="1"/>
    <col min="16129" max="16129" width="38.5703125" customWidth="1"/>
    <col min="16130" max="16130" width="15.85546875" customWidth="1"/>
    <col min="16131" max="16131" width="16.5703125" customWidth="1"/>
    <col min="16132" max="16132" width="16" customWidth="1"/>
  </cols>
  <sheetData>
    <row r="1" spans="1:5" ht="15.75" x14ac:dyDescent="0.2">
      <c r="A1" s="15"/>
      <c r="B1" s="167" t="s">
        <v>801</v>
      </c>
      <c r="C1" s="167"/>
      <c r="D1" s="167"/>
    </row>
    <row r="2" spans="1:5" ht="18.75" customHeight="1" x14ac:dyDescent="0.2">
      <c r="B2" s="167" t="s">
        <v>7</v>
      </c>
      <c r="C2" s="167"/>
      <c r="D2" s="167"/>
    </row>
    <row r="3" spans="1:5" ht="15.75" x14ac:dyDescent="0.2">
      <c r="A3" s="167" t="s">
        <v>0</v>
      </c>
      <c r="B3" s="167"/>
      <c r="C3" s="167"/>
      <c r="D3" s="167"/>
    </row>
    <row r="4" spans="1:5" ht="15.75" x14ac:dyDescent="0.2">
      <c r="A4" s="167" t="s">
        <v>765</v>
      </c>
      <c r="B4" s="167"/>
      <c r="C4" s="167"/>
      <c r="D4" s="167"/>
    </row>
    <row r="5" spans="1:5" ht="109.7" customHeight="1" x14ac:dyDescent="0.2">
      <c r="B5" s="168" t="s">
        <v>305</v>
      </c>
      <c r="C5" s="168"/>
      <c r="D5" s="168"/>
      <c r="E5" s="140"/>
    </row>
    <row r="6" spans="1:5" ht="114" customHeight="1" x14ac:dyDescent="0.2">
      <c r="B6" s="197" t="s">
        <v>779</v>
      </c>
      <c r="C6" s="197"/>
      <c r="D6" s="197"/>
    </row>
    <row r="7" spans="1:5" ht="19.7" customHeight="1" x14ac:dyDescent="0.25">
      <c r="C7" s="141"/>
      <c r="D7" s="142" t="s">
        <v>780</v>
      </c>
    </row>
    <row r="8" spans="1:5" ht="17.25" hidden="1" customHeight="1" x14ac:dyDescent="0.2">
      <c r="A8" s="196" t="s">
        <v>781</v>
      </c>
      <c r="B8" s="196"/>
      <c r="C8" s="196"/>
      <c r="D8" s="196"/>
    </row>
    <row r="9" spans="1:5" s="128" customFormat="1" ht="62.25" customHeight="1" x14ac:dyDescent="0.2">
      <c r="A9" s="196"/>
      <c r="B9" s="196"/>
      <c r="C9" s="196"/>
      <c r="D9" s="196"/>
    </row>
    <row r="10" spans="1:5" s="128" customFormat="1" ht="29.25" customHeight="1" x14ac:dyDescent="0.2">
      <c r="A10" s="196"/>
      <c r="B10" s="196"/>
      <c r="C10" s="196"/>
      <c r="D10" s="196"/>
    </row>
    <row r="11" spans="1:5" s="128" customFormat="1" ht="18" customHeight="1" x14ac:dyDescent="0.25">
      <c r="A11" s="143"/>
      <c r="B11" s="143"/>
      <c r="C11" s="144"/>
      <c r="D11" s="145" t="s">
        <v>753</v>
      </c>
    </row>
    <row r="12" spans="1:5" ht="15.75" x14ac:dyDescent="0.2">
      <c r="A12" s="129" t="s">
        <v>754</v>
      </c>
      <c r="B12" s="129" t="s">
        <v>782</v>
      </c>
      <c r="C12" s="130" t="s">
        <v>18</v>
      </c>
      <c r="D12" s="130" t="s">
        <v>19</v>
      </c>
    </row>
    <row r="13" spans="1:5" ht="47.25" x14ac:dyDescent="0.25">
      <c r="A13" s="131" t="s">
        <v>755</v>
      </c>
      <c r="B13" s="146">
        <v>200</v>
      </c>
      <c r="C13" s="146">
        <v>200</v>
      </c>
      <c r="D13" s="146">
        <v>200</v>
      </c>
    </row>
    <row r="14" spans="1:5" ht="15.75" x14ac:dyDescent="0.25">
      <c r="A14" s="139" t="s">
        <v>756</v>
      </c>
      <c r="B14" s="147">
        <f>B13</f>
        <v>200</v>
      </c>
      <c r="C14" s="147">
        <f>C13</f>
        <v>200</v>
      </c>
      <c r="D14" s="147">
        <f>D13</f>
        <v>200</v>
      </c>
    </row>
  </sheetData>
  <mergeCells count="7">
    <mergeCell ref="A8:D10"/>
    <mergeCell ref="B1:D1"/>
    <mergeCell ref="B2:D2"/>
    <mergeCell ref="A3:D3"/>
    <mergeCell ref="A4:D4"/>
    <mergeCell ref="B5:D5"/>
    <mergeCell ref="B6:D6"/>
  </mergeCells>
  <pageMargins left="0.78740157480314965"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1</vt:lpstr>
      <vt:lpstr>3</vt:lpstr>
      <vt:lpstr>4</vt:lpstr>
      <vt:lpstr>5</vt:lpstr>
      <vt:lpstr> 6 таб2</vt:lpstr>
      <vt:lpstr> 6 таб4</vt:lpstr>
      <vt:lpstr>6 таб6</vt:lpstr>
      <vt:lpstr>'1'!Заголовки_для_печати</vt:lpstr>
      <vt:lpstr>'3'!Заголовки_для_печати</vt:lpstr>
      <vt:lpstr>'4'!Заголовки_для_печати</vt:lpstr>
      <vt:lpstr>'1'!Область_печати</vt:lpstr>
      <vt:lpstr>'3'!Область_печати</vt:lpstr>
      <vt:lpstr>'4'!Область_печати</vt:lpstr>
      <vt:lpstr>'5'!Область_печати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2022-09-29T05:18:04Z</cp:lastPrinted>
  <dcterms:created xsi:type="dcterms:W3CDTF">2022-01-12T08:57:10Z</dcterms:created>
  <dcterms:modified xsi:type="dcterms:W3CDTF">2022-12-13T17:21:00Z</dcterms:modified>
</cp:coreProperties>
</file>