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4"/>
  </bookViews>
  <sheets>
    <sheet name="приложение1" sheetId="1" r:id="rId1"/>
    <sheet name="прил 3" sheetId="2" r:id="rId2"/>
    <sheet name="прил 4" sheetId="3" r:id="rId3"/>
    <sheet name="прил 5" sheetId="4" r:id="rId4"/>
    <sheet name="прил6 (2)" sheetId="5" r:id="rId5"/>
    <sheet name="прил 7" sheetId="6" r:id="rId6"/>
  </sheets>
  <definedNames>
    <definedName name="_xlnm.Print_Titles" localSheetId="0">'приложение1'!$16:$18</definedName>
    <definedName name="_xlnm.Print_Area" localSheetId="5">'прил 7'!$A$11:$J$40</definedName>
    <definedName name="_xlnm.Print_Area" localSheetId="0">'приложение1'!$C$1:$K$179</definedName>
  </definedNames>
  <calcPr fullCalcOnLoad="1"/>
</workbook>
</file>

<file path=xl/sharedStrings.xml><?xml version="1.0" encoding="utf-8"?>
<sst xmlns="http://schemas.openxmlformats.org/spreadsheetml/2006/main" count="1491" uniqueCount="546">
  <si>
    <t xml:space="preserve"> 1 11 05030 00 0000 120</t>
  </si>
  <si>
    <t xml:space="preserve">Плата за негативное воздействие на окружающую среду </t>
  </si>
  <si>
    <t>1 11 05035 05 0000 120</t>
  </si>
  <si>
    <t>1 08 03010 01 0000 110</t>
  </si>
  <si>
    <t>1 08 03000 01 0000 110</t>
  </si>
  <si>
    <t>1 05 02000 02 0000 110</t>
  </si>
  <si>
    <t>Код бюджетной классификации Российской Федерации</t>
  </si>
  <si>
    <t>1</t>
  </si>
  <si>
    <t>1 00 00000 00 0000 000</t>
  </si>
  <si>
    <t>1 01 00000 00 0000 000</t>
  </si>
  <si>
    <t>1 01 01000 00 0000 110</t>
  </si>
  <si>
    <t>1 01 01010 00 0000 110</t>
  </si>
  <si>
    <t>1 01 01012 02 0000 110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</si>
  <si>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</si>
  <si>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</si>
  <si>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</si>
  <si>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</si>
  <si>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</si>
  <si>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</si>
  <si>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</si>
  <si>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</si>
  <si>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1 03 02120 01 0000 110</t>
  </si>
  <si>
    <t>1 03 02150 01 0000 110</t>
  </si>
  <si>
    <t>1 03 02160 01 0000 110</t>
  </si>
  <si>
    <t>1 06 00000 00 0000 000</t>
  </si>
  <si>
    <t>1 06 02000 02 0000 110</t>
  </si>
  <si>
    <t>1 06 02020 02 0000 110</t>
  </si>
  <si>
    <t>1 06 04000 02 0000 110</t>
  </si>
  <si>
    <t>1 06 04011 02 0000 110</t>
  </si>
  <si>
    <t>1 07 00000 00 0000 000</t>
  </si>
  <si>
    <t>1 07 01000 01 0000 110</t>
  </si>
  <si>
    <t>1 07 01020 01 0000 110</t>
  </si>
  <si>
    <t>1 07 01030 01 0000 110</t>
  </si>
  <si>
    <t>1 08 00000 00 0000 000</t>
  </si>
  <si>
    <t>1 08 07000 01 0000 110</t>
  </si>
  <si>
    <t>1 08 07080 01 0000 110</t>
  </si>
  <si>
    <t>1 08 07082 01 0000 110</t>
  </si>
  <si>
    <t>1 08 07110 01 0000 110</t>
  </si>
  <si>
    <t>1 09 00000 00 0000 000</t>
  </si>
  <si>
    <t>1 09 03000 00 0000 110</t>
  </si>
  <si>
    <t>1 09 03020 00 0000 110</t>
  </si>
  <si>
    <t>1 09 03023 01 0000 110</t>
  </si>
  <si>
    <t>1 09 03025 01 0000 110</t>
  </si>
  <si>
    <t>1 09 04000 00 0000 110</t>
  </si>
  <si>
    <t>1 09 04010 02 0000 110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</si>
  <si>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</si>
  <si>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</si>
  <si>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</si>
  <si>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</si>
  <si>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>ПЛАТЕЖИ ПРИ ПОЛЬЗОВАНИИ ПРИРОДНЫМИ РЕСУРСАМИ</t>
  </si>
  <si>
    <t>1 12 01000 01 0000 120</t>
  </si>
  <si>
    <t>1 16 00000 00 0000 000</t>
  </si>
  <si>
    <t>ШТРАФЫ, САНКЦИИ, ВОЗМЕЩЕНИЕ УЩЕРБА</t>
  </si>
  <si>
    <t>Единый налог на вмененный доход для отдельных видов деятельности</t>
  </si>
  <si>
    <t>ГОСУДАРСТВЕННАЯ ПОШЛИНА</t>
  </si>
  <si>
    <t xml:space="preserve">Государственная пошлина по делам, рассматриваеммым в судах общей юрисдикции, мировыми судьями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</si>
  <si>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</si>
  <si>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</si>
  <si>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НАЛОГИ НА ПРИБЫЛЬ, ДОХОДЫ</t>
  </si>
  <si>
    <t>1 05 02010 02 0000 110</t>
  </si>
  <si>
    <t>Единый сельскохозяйственный налог</t>
  </si>
  <si>
    <t>1 05 03010 01 0000 110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</si>
  <si>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</si>
  <si>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</si>
  <si>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</si>
  <si>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</si>
  <si>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</si>
  <si>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1 12 01010 01 0000 120</t>
  </si>
  <si>
    <t>1 12 01040 01 0000 120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</si>
  <si>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</si>
  <si>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</si>
  <si>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</si>
  <si>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</si>
  <si>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</si>
  <si>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1 03 02000 01 0000 000</t>
  </si>
  <si>
    <t>1 03 02230 01 0000 110</t>
  </si>
  <si>
    <t>1 03 02240 01 0000 110</t>
  </si>
  <si>
    <t>1 03 02250 01 0000 110</t>
  </si>
  <si>
    <t>1 03 02260 01 0000 110</t>
  </si>
  <si>
    <t>НАЛОГИ НА ТОВАРЫ (РАБОТЫ, УСЛУГИ) РЕАЛИЗУЕМЫЕ НА ТЕРРИТОРИИ РОССИЙСКОЙ ФЕДЕРАЦИИ</t>
  </si>
  <si>
    <t>1 05 00000 00 0000 000</t>
  </si>
  <si>
    <t>НАЛОГИ НА СОВОКУПНЫЙ ДОХОД</t>
  </si>
  <si>
    <t>1 05 04000 02 0000 110</t>
  </si>
  <si>
    <t>Налог, взимаемый в связи с применением патентной системы налогобложения</t>
  </si>
  <si>
    <t>Налог, взимаемый в связи с применением патентной системы налогобложения, зачисляемый в бюджеты муниципальных районов</t>
  </si>
  <si>
    <t>1 05 04020 02 0000 110</t>
  </si>
  <si>
    <t>Наименование доходов</t>
  </si>
  <si>
    <t>1 11 05013 13 0000 120</t>
  </si>
  <si>
    <t>1 14 06013 13 0000 430</t>
  </si>
  <si>
    <t>Акцизы по подакцизным товаоам (продукции), производимые на территории Российской Федерации</t>
  </si>
  <si>
    <t>1 05 03000 00 0000 110</t>
  </si>
  <si>
    <t>Плата за выбросы загрязняющих веществ в водные объекты</t>
  </si>
  <si>
    <t>1 14 06013 05 0000 430</t>
  </si>
  <si>
    <t>1 11 05013 05 0000 120</t>
  </si>
  <si>
    <t>1 11 07000 00 0000 120</t>
  </si>
  <si>
    <t>1 11 07010 00 0000 120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</si>
  <si>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</si>
  <si>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</si>
  <si>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</si>
  <si>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Платежи от государственных и муниципальных унитарных предприятий
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</si>
  <si>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</si>
  <si>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114 02053 05 0000 410</t>
  </si>
  <si>
    <t>1 12 01041 01 0000 120</t>
  </si>
  <si>
    <t xml:space="preserve">Плата за размещение отходов производства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</si>
  <si>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</si>
  <si>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</si>
  <si>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</si>
  <si>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</si>
  <si>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</si>
  <si>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</si>
  <si>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</si>
  <si>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</si>
  <si>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</si>
  <si>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</si>
  <si>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</si>
  <si>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</si>
  <si>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</si>
  <si>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</si>
  <si>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</si>
  <si>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</si>
  <si>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</si>
  <si>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</si>
  <si>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</si>
  <si>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</si>
  <si>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</si>
  <si>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</si>
  <si>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</si>
  <si>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</si>
  <si>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</si>
  <si>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</si>
  <si>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</si>
  <si>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</si>
  <si>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</si>
  <si>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</si>
  <si>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</si>
  <si>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</si>
  <si>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</si>
  <si>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</si>
  <si>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</si>
  <si>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 xml:space="preserve">1 13 02995 05 0000 130
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</si>
  <si>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</si>
  <si>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</si>
  <si>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1 12 01030 01 0000 120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</si>
  <si>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</si>
  <si>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</si>
  <si>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</si>
  <si>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</si>
  <si>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</si>
  <si>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</si>
  <si>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</si>
  <si>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</si>
  <si>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</si>
  <si>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</si>
  <si>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</si>
  <si>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</si>
  <si>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</si>
  <si>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</si>
  <si>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</si>
  <si>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</si>
  <si>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</si>
  <si>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</si>
  <si>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</si>
  <si>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</si>
  <si>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</si>
  <si>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</si>
  <si>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</si>
  <si>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</si>
  <si>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</si>
  <si>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</si>
  <si>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</si>
  <si>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</si>
  <si>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</si>
  <si>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1 16 01173 01 0000 140</t>
  </si>
  <si>
    <t>1 16 01190 01 0000 140</t>
  </si>
  <si>
    <t>1 16 01193 01 0000 140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</si>
  <si>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</si>
  <si>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</si>
  <si>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</si>
  <si>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</si>
  <si>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</si>
  <si>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</si>
  <si>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</si>
  <si>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</si>
  <si>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</si>
  <si>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</si>
  <si>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</si>
  <si>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</si>
  <si>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</si>
  <si>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</si>
  <si>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</si>
  <si>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</si>
  <si>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</si>
  <si>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</si>
  <si>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</si>
  <si>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</si>
  <si>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</si>
  <si>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</si>
  <si>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</si>
  <si>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</si>
  <si>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1 16 10123 01 0000 140</t>
  </si>
  <si>
    <t>1 16 10129 01 0000 140</t>
  </si>
  <si>
    <t>Совета народных депутатов</t>
  </si>
  <si>
    <t>1 16 01333 01 0000 140</t>
  </si>
  <si>
    <t>1 16 01180 01 0000 140</t>
  </si>
  <si>
    <t>1 16 01183 01 0000 140</t>
  </si>
  <si>
    <t>1 01 02080 01 0000 110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</si>
  <si>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</si>
  <si>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</si>
  <si>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</si>
  <si>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</si>
  <si>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</si>
  <si>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</si>
  <si>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</si>
  <si>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2 02 15001 05 0000 150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</si>
  <si>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</si>
  <si>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</si>
  <si>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</si>
  <si>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</si>
  <si>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</si>
  <si>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</si>
  <si>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</si>
  <si>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</si>
  <si>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</si>
  <si>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t>2 02 25497 05 0000 150</t>
  </si>
  <si>
    <t>2 02 25519 05 0000 150</t>
  </si>
  <si>
    <t>2 02 29999 05 0000 150</t>
  </si>
  <si>
    <t>Прочие субсидии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</si>
  <si>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</si>
  <si>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</si>
  <si>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</si>
  <si>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</si>
  <si>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</si>
  <si>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</si>
  <si>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</si>
  <si>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</si>
  <si>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</si>
  <si>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</si>
  <si>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</si>
  <si>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проведение Всероссийской сельскохозяйственной переписи в 2016 году</t>
  </si>
  <si>
    <t>2 02 30024 05 0000 151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</si>
  <si>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</si>
  <si>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</si>
  <si>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</si>
  <si>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</si>
  <si>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</si>
  <si>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</si>
  <si>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</si>
  <si>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</si>
  <si>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</si>
  <si>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</si>
  <si>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</si>
  <si>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202 03999 05 0000 151</t>
  </si>
  <si>
    <t>2 02 03999 05 0000 151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</si>
  <si>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</si>
  <si>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</si>
  <si>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2 02 35118 00 0000 150</t>
  </si>
  <si>
    <t>2 02 35118 05 0000 150</t>
  </si>
  <si>
    <t>2 02 04000 00 0000 150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</si>
  <si>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</si>
  <si>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</si>
  <si>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</si>
  <si>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</si>
  <si>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</si>
  <si>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</si>
  <si>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ВСЕГО ДОХОДОВ</t>
  </si>
  <si>
    <t>2 02 25590 05 0000 150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</si>
  <si>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</si>
  <si>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</si>
  <si>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рублей</t>
  </si>
  <si>
    <t>Брянской области на 2023 год</t>
  </si>
  <si>
    <t>и на плановый период 2024 и 2025 годов"</t>
  </si>
  <si>
    <t>Прогнозируемые доходы бюджета Погарского муниципального района Брянской области 
на 2023 и на плановый период 2024 и 2025 годов</t>
  </si>
  <si>
    <t>Субвенции бюджетам муниципальных районов на организацию и осуществление деятельности по опеке и попечительству</t>
  </si>
  <si>
    <t>2 02 03024 05 0000 150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</si>
  <si>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</si>
  <si>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</si>
  <si>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Субсидия бюджетам муниципальных образований на установление и описание местоположения границ территориальных зон и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</si>
  <si>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</si>
  <si>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</si>
  <si>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 </t>
  </si>
  <si>
    <t xml:space="preserve"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 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</si>
  <si>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</si>
  <si>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Субвенция бюджетам муниципальных районов (муниципальных округов, 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</si>
  <si>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Субсидия бюджетам муниципальных образований на техническое оснащение муниципальных музеев в рамках регионального проекта "Культурная среда" государственной программы "Развитие культуры и туризма в Брянской области"</t>
  </si>
  <si>
    <t>2 02 25513 05 0000 150</t>
  </si>
  <si>
    <t>Субсидии бюджетам муниципальных районов на развитие сети учреждений культурно-досугового типа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</si>
  <si>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</si>
  <si>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</si>
  <si>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2 02 2007705 0000 150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</si>
  <si>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</si>
  <si>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от 23.12.2022г. №6-279</t>
  </si>
  <si>
    <t>к решению Погарского районного</t>
  </si>
  <si>
    <t>НАЛОГОВЫЕ И НЕНАЛОГОВЫЕ ДОХОДЫ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</si>
  <si>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инстранной компании, в том числе фиксированной прибыли контролируемой иностранной компании)</t>
  </si>
  <si>
    <t>Государственная пошлина по делам, рассматриваеммым в судах общей юрисдикции, мировыми судьями (за исключением Верховного Суда Российской Федерации)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</si>
  <si>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</si>
  <si>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</si>
  <si>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Платежи, уплачиваемые в целях возмещения вреда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</si>
  <si>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</si>
  <si>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</si>
  <si>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в рамках государственной программы"Развитие культуры и туризма в Брянской области"</t>
  </si>
  <si>
    <t>Субсидии бюджетам муниципальных районов на реализацию мероприятий по обеспечению жильем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</si>
  <si>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</si>
  <si>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Субсидии бюджетам муниципальных районов на государственную поддержку отрасли культуры реализации мероприятий по модернизации библиотек в части комплектовании книжных фондов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</si>
  <si>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Субсидии бюджетам муниципальных районов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</si>
  <si>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</si>
  <si>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Субвенция бюджетам на осуществление переданных государственных полномочий Российской Федерации по составлению (изменение) списков кандидатов в присяжные заседатели федеральных судов общей юридикции в Российской Федерации</t>
  </si>
  <si>
    <t>Субвенция бюджетам муниципальных образований на осуществление переданных государственных полномочий Российской Федерации по составлению (изменение) списков кандидатов в присяжные заседатели федеральных судов общей юридикции в Российской Федерации</t>
  </si>
  <si>
    <t>Субвенция на осуществление отдельных государственных полномочий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</si>
  <si>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культуры,находящихся в сельской местности или поселках городского типа на территории Брянской области</t>
  </si>
  <si>
    <t>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</si>
  <si>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</si>
  <si>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>Субвенция бюджетам муниципальных районов на обеспечение сохранности жилых помещений, закрепленных за детьми -сиротами и детьми, оставшимися без попечения родителей</t>
  </si>
  <si>
    <t>Субвенции бюджетам муниципальных районов на финансовое обеспечение получения дошкольного образования в образовательных организациях</t>
  </si>
  <si>
    <t>Субвенция бюджетам муниципальных районов на финансовое обеспечение деятельности муниципальных общеобразовательных организаий,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</si>
  <si>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Субвенции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</si>
  <si>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202 03999 00 0000 151</t>
  </si>
  <si>
    <t>Прочие субвенции</t>
  </si>
  <si>
    <t>Прочие субвенции бюджетам муниципальных районов</t>
  </si>
  <si>
    <t>Субвенции бюджетам муниципальных районов на финансове обеспечение получения дошкольного образования в дошкольных образовательных организациях</t>
  </si>
  <si>
    <t>Субвенция бюджетам муниципальных районов на финансовое обеспечение деятельности муниципальных общеобразовательных организаий,имеющих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</si>
  <si>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Субсидии бюджетам муниципальных районов на приведение в соответствии с брендбуком "Точка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</si>
  <si>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 ,уполномоченных составлять протоколы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</si>
  <si>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перечня должностных лиц органов местного самоуправления ,уполномоченных составлять протоколы об административных правонарушениях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</si>
  <si>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</si>
  <si>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</t>
  </si>
  <si>
    <t>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</si>
  <si>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Сумма на 2023 год</t>
  </si>
  <si>
    <t>Сумма на 2024 год</t>
  </si>
  <si>
    <t>Сумма на 2025 год</t>
  </si>
  <si>
    <t>ИТОГО:</t>
  </si>
  <si>
    <t>850</t>
  </si>
  <si>
    <t>06</t>
  </si>
  <si>
    <t>01</t>
  </si>
  <si>
    <t>Уплата налогов, сборов и иных платежей</t>
  </si>
  <si>
    <t>800</t>
  </si>
  <si>
    <t>Иные бюджетные ассигнования</t>
  </si>
  <si>
    <t/>
  </si>
  <si>
    <t>Уплата налогов, сборов и иных обязательных платежей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</si>
  <si>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</si>
  <si>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</si>
  <si>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</si>
  <si>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</si>
  <si>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</si>
  <si>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</si>
  <si>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</si>
  <si>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</si>
  <si>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</si>
  <si>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</si>
  <si>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</si>
  <si>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02</t>
  </si>
  <si>
    <t>11</t>
  </si>
  <si>
    <t>916</t>
  </si>
  <si>
    <t>600</t>
  </si>
  <si>
    <t>Предоставление субсидий бюджетным, автономным учреждениям и иным некоммерческим организациям</t>
  </si>
  <si>
    <t>10</t>
  </si>
  <si>
    <t>04</t>
  </si>
  <si>
    <t>03</t>
  </si>
  <si>
    <t>610</t>
  </si>
  <si>
    <t>08</t>
  </si>
  <si>
    <t>Субсидии бюджетным учреждениям</t>
  </si>
  <si>
    <t>02 1 A1 55900</t>
  </si>
  <si>
    <t>Техническое оснащение муниципальных музеев</t>
  </si>
  <si>
    <t>Культура</t>
  </si>
  <si>
    <t>Культура, кинематография</t>
  </si>
  <si>
    <t>500</t>
  </si>
  <si>
    <t>Межбюджетные трансферты</t>
  </si>
  <si>
    <t>02 4 00 S3430</t>
  </si>
  <si>
    <t>12</t>
  </si>
  <si>
    <t>Установление и описание местоположения границ территориальных зон</t>
  </si>
  <si>
    <t>Другие вопросы в области национальной экономики</t>
  </si>
  <si>
    <t>Национальная экономика</t>
  </si>
  <si>
    <t>14</t>
  </si>
  <si>
    <t>13</t>
  </si>
  <si>
    <t>Другие общегосударственные вопросы</t>
  </si>
  <si>
    <t>02 4 00 80040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</si>
  <si>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</si>
  <si>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Погарского района Брянской области</t>
  </si>
  <si>
    <t>510</t>
  </si>
  <si>
    <t>06 4 00 83020</t>
  </si>
  <si>
    <t>009</t>
  </si>
  <si>
    <t>Дотации</t>
  </si>
  <si>
    <t>Поддержка мер по обеспечению сбалансированности бюджетов поселений</t>
  </si>
  <si>
    <t>Иные дотации</t>
  </si>
  <si>
    <t>06 4 00 15840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</si>
  <si>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</si>
  <si>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</si>
  <si>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</si>
  <si>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870</t>
  </si>
  <si>
    <t>70 0 00 80080</t>
  </si>
  <si>
    <t>Резервные средства</t>
  </si>
  <si>
    <t>Условно утвержденные расходы</t>
  </si>
  <si>
    <t>70 0 00 83030</t>
  </si>
  <si>
    <t>Резервный фонд местной администрации</t>
  </si>
  <si>
    <t>Резервные фонды</t>
  </si>
  <si>
    <t>06 4 00 83360</t>
  </si>
  <si>
    <t>06 4 00 80040</t>
  </si>
  <si>
    <t>Финансовое управление администрации Погарского района</t>
  </si>
  <si>
    <t>07 4 00 L5110</t>
  </si>
  <si>
    <t>006</t>
  </si>
  <si>
    <t>Проведение комплексных кадастровых работ</t>
  </si>
  <si>
    <t>07 4 00 80930</t>
  </si>
  <si>
    <t>Эксплуатация и содержание имущества, находящегося в муниципальной собственности, арендованного недвижимого имущества</t>
  </si>
  <si>
    <t>07 4 00 80910</t>
  </si>
  <si>
    <t>Мероприятия по землеустройству и землепользованию</t>
  </si>
  <si>
    <t>Комитет по управлению муниципальным имуществом администрации Погарского района</t>
  </si>
  <si>
    <t>003</t>
  </si>
  <si>
    <t>07</t>
  </si>
  <si>
    <t>03 4 00 80310</t>
  </si>
  <si>
    <t>Общеобразовательные организации</t>
  </si>
  <si>
    <t>Общее образование</t>
  </si>
  <si>
    <t>Образование</t>
  </si>
  <si>
    <t>Управление образования администрации Погарского района</t>
  </si>
  <si>
    <t>9</t>
  </si>
  <si>
    <t>8</t>
  </si>
  <si>
    <t>7</t>
  </si>
  <si>
    <t>6</t>
  </si>
  <si>
    <t>5</t>
  </si>
  <si>
    <t>4</t>
  </si>
  <si>
    <t>3</t>
  </si>
  <si>
    <t>2</t>
  </si>
  <si>
    <t>2025 год</t>
  </si>
  <si>
    <t>2024 год</t>
  </si>
  <si>
    <t>2023 год</t>
  </si>
  <si>
    <t>ВР</t>
  </si>
  <si>
    <t>ЦСР</t>
  </si>
  <si>
    <t>Пр</t>
  </si>
  <si>
    <t>Рз</t>
  </si>
  <si>
    <t>ГРБС</t>
  </si>
  <si>
    <t>Наименование</t>
  </si>
  <si>
    <t>рублей</t>
  </si>
  <si>
    <t>Ведомственная структура расходов бюджета Погарского муниципального района Брянской области на 2023 год 
и на плановый период 2024 и 2025 годов</t>
  </si>
  <si>
    <t>"О бюджете Погарского муниципального района</t>
  </si>
  <si>
    <t xml:space="preserve">  от 23.12.2022г. №6-279</t>
  </si>
  <si>
    <t>Приложение 3</t>
  </si>
  <si>
    <t>00</t>
  </si>
  <si>
    <t>0</t>
  </si>
  <si>
    <t>70</t>
  </si>
  <si>
    <t>80040</t>
  </si>
  <si>
    <t>80080</t>
  </si>
  <si>
    <t>Непрограммная деятельность</t>
  </si>
  <si>
    <t>L5110</t>
  </si>
  <si>
    <t>80930</t>
  </si>
  <si>
    <t>80910</t>
  </si>
  <si>
    <t>Обеспечение деятельности Комитета по управлению муниципальным имуществом администрации Погарского района</t>
  </si>
  <si>
    <t>83020</t>
  </si>
  <si>
    <t>Управление муниципальными финансами Погарского района</t>
  </si>
  <si>
    <t>80310</t>
  </si>
  <si>
    <t>Развитие образования Погарского района</t>
  </si>
  <si>
    <t>S3430</t>
  </si>
  <si>
    <t>55900</t>
  </si>
  <si>
    <t>Реализация полномочий органов местного самоуправления Погарского района</t>
  </si>
  <si>
    <t>НР</t>
  </si>
  <si>
    <t>ОМ</t>
  </si>
  <si>
    <t>ППМП</t>
  </si>
  <si>
    <t>МП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</si>
  <si>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бюджета Погарского муниципального района Брянской области 
на 2023 год и на плановый период 2024 и 2025 годов</t>
  </si>
  <si>
    <t xml:space="preserve">от 23.12.2022г. №6-279 </t>
  </si>
  <si>
    <t>Приложение 5</t>
  </si>
  <si>
    <t>ИТОГО</t>
  </si>
  <si>
    <t>Гетуновское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</si>
  <si>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</si>
  <si>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</si>
  <si>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Чаусовское сельское поселение               Погарского муниципального района Брянской области</t>
  </si>
  <si>
    <t>Посудичское 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</si>
  <si>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</si>
  <si>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Гриневское сельское поселение          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</si>
  <si>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</si>
  <si>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</si>
  <si>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Борщовское сельское поселение Погарского муниципального района Брянской области</t>
  </si>
  <si>
    <t>Наименование поселения</t>
  </si>
  <si>
    <t>Распределение дотации на поддержку мер по обеспечению сбалансированности бюджетов поселений из бюджета Погарского муниципального района                                                                                                                                                                         на 2023 год и на плановый период 2024 и 2025 годов</t>
  </si>
  <si>
    <t>Таблица 2</t>
  </si>
  <si>
    <t>Итого источников внутреннего финансирования  дефицита</t>
  </si>
  <si>
    <t>Уменьшение прочих  остатков денежных средств бюджетов  муниципальных района</t>
  </si>
  <si>
    <t>009 01 05 02 01 05 0000 610</t>
  </si>
  <si>
    <t>Уменьшение прочих  остатков денежных средств бюджетов</t>
  </si>
  <si>
    <t>009 01 05 02 01 00 0000 610</t>
  </si>
  <si>
    <t>Уменьшение прочих  остатков  средств  бюджета</t>
  </si>
  <si>
    <t>009 01 05 02 00 00 0000 600</t>
  </si>
  <si>
    <t>Уменьшение  остатков  средств  бюджета</t>
  </si>
  <si>
    <t>009 01 05 00 00 00 0000 600</t>
  </si>
  <si>
    <t>Увеличение прочих  остатков денежных средств бюджетов  муниципальных района</t>
  </si>
  <si>
    <t>009 01 05 02 01 05 0000 510</t>
  </si>
  <si>
    <t>Увеличение прочих  остатков денежных средств бюджетов</t>
  </si>
  <si>
    <t>009 01 05 02 01 00 0000 510</t>
  </si>
  <si>
    <t>Увеличение прочих  остатков  средств  бюджета</t>
  </si>
  <si>
    <t>009 01 05 02 00 00 0000 500</t>
  </si>
  <si>
    <t>Увеличение  остатков  средств  бюджета</t>
  </si>
  <si>
    <t>009 01 05 00 00 00 0000 500</t>
  </si>
  <si>
    <t>Изменение остатков  средств  на счетах  по учету средств бюджета</t>
  </si>
  <si>
    <t>009 01 05 00 00 00 0000 000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</si>
  <si>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</si>
  <si>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</si>
  <si>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</si>
  <si>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009 01 03 00 00 05 2603  810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</si>
  <si>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</si>
  <si>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009 01 03 00 00 05 0000 810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</si>
  <si>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</si>
  <si>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009 01 03 00 00 00 0000 800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</si>
  <si>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</si>
  <si>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009 01 03 00 00 05 2603 710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</si>
  <si>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</si>
  <si>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009 01 03 00 00 05 0000 710</t>
  </si>
  <si>
    <t xml:space="preserve">и на плановый период 2020 и 2021 годов" </t>
  </si>
  <si>
    <t>Получение бюджетных  кредитов  от  других бюджетов бюджетной  системы Российской  Федерации</t>
  </si>
  <si>
    <t>009 01 03 00 00 00 0000 700</t>
  </si>
  <si>
    <t xml:space="preserve"> "Погарский район" на 2019 год</t>
  </si>
  <si>
    <t>Бюджетные кредиты от других бюджетов бюджетной системы  Российской  Федерации</t>
  </si>
  <si>
    <t>009 01 03 00 00 00 0000 000</t>
  </si>
  <si>
    <t>"О бюджете муниципального образования</t>
  </si>
  <si>
    <t>Погашение бюджетами  муниципальных районов  кредитов  от кредитных  организаций  в валюте  РФ</t>
  </si>
  <si>
    <t>009 01 02 00 00 05 0000 810</t>
  </si>
  <si>
    <t xml:space="preserve">от </t>
  </si>
  <si>
    <t>Погашение  кредитов ,представленных  кредитными  организациями в валюте РФ</t>
  </si>
  <si>
    <t>009 01 02 00 00 05 0000 800</t>
  </si>
  <si>
    <t>Получение кредитов от кредитных организаций бюджетами муниципальных районов в валюте РФ</t>
  </si>
  <si>
    <t>009 01 02 00 00 05 0000 710</t>
  </si>
  <si>
    <t xml:space="preserve">к решению Погарского районного  </t>
  </si>
  <si>
    <t>Получение кредитов от кредитных организаций в валюте РФ</t>
  </si>
  <si>
    <t>009 01 02  00 00 00 0000 700</t>
  </si>
  <si>
    <t>Источники внутреннего финансирования дефицита</t>
  </si>
  <si>
    <t>009 01 00 00 00 00 0000 000</t>
  </si>
  <si>
    <t>НАИМЕНОВАНИЕ</t>
  </si>
  <si>
    <t xml:space="preserve">КБК </t>
  </si>
  <si>
    <t xml:space="preserve">Источники внутреннего финансирования дефицита бюджета Погарского муниципального района 
Брянской области на 2023 год и на плановый период 2024 и 2025 годов </t>
  </si>
  <si>
    <t>Приложение 7</t>
  </si>
  <si>
    <t>Приложение 1</t>
  </si>
  <si>
    <t>"О внесении изменений 
в решение Погарского районного Совета народных депутатов от 23.12.2022 №6-279 "О бюджете Погарского муниципального района Брянской области на 2023 год и на плановый период 2024 и 2025 годов"</t>
  </si>
  <si>
    <t>Приложение 1.2.</t>
  </si>
  <si>
    <t>Приложение 2</t>
  </si>
  <si>
    <t>Приложение 3.3.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</si>
  <si>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на 2023 год и на плановый период 2024 и 2025 годов</t>
  </si>
  <si>
    <t>Приложение 4.3.</t>
  </si>
  <si>
    <t>Приложение 4</t>
  </si>
  <si>
    <t>Приложение 5.3.</t>
  </si>
  <si>
    <t>Приложение 6</t>
  </si>
  <si>
    <t>Обеспечение проведения выборов и референдумов</t>
  </si>
  <si>
    <t xml:space="preserve"> Организация и проведение выборов и референдумов</t>
  </si>
  <si>
    <t>70 0 00 80060</t>
  </si>
  <si>
    <t>880</t>
  </si>
  <si>
    <t>Прочие расходы</t>
  </si>
  <si>
    <t>Суворовское  сельское поселение Погарского муниципального района Брянской области</t>
  </si>
  <si>
    <t>Погарское городское поселение Погарского муниципального района Брянской области</t>
  </si>
  <si>
    <t>от 27.04.2023г.№6-308</t>
  </si>
  <si>
    <t>от 27.04.2023г. №6-308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</si>
</sst>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"/>
    <numFmt numFmtId="181" formatCode="_-* #,##0.000_р_._-;\-* #,##0.000_р_._-;_-* &quot;-&quot;??_р_._-;_-@_-"/>
    <numFmt numFmtId="182" formatCode="#,##0.0000"/>
    <numFmt numFmtId="183" formatCode="#,##0.00000"/>
    <numFmt numFmtId="184" formatCode="#,##0.00_ ;[Red]\-#,##0.00\ "/>
    <numFmt numFmtId="185" formatCode="#,##0_ ;[Red]\-#,##0\ "/>
    <numFmt numFmtId="186" formatCode="#,##0.00\ &quot;₽&quot;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>
      <alignment horizontal="left" wrapText="1" indent="2"/>
      <protection/>
    </xf>
    <xf numFmtId="49" fontId="42" fillId="0" borderId="2">
      <alignment horizontal="center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3" fillId="25" borderId="3" applyNumberFormat="0" applyAlignment="0" applyProtection="0"/>
    <xf numFmtId="0" fontId="44" fillId="26" borderId="4" applyNumberFormat="0" applyAlignment="0" applyProtection="0"/>
    <xf numFmtId="0" fontId="45" fillId="26" borderId="3" applyNumberFormat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7" borderId="9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54" fillId="0" borderId="0">
      <alignment vertical="top" wrapText="1"/>
      <protection/>
    </xf>
    <xf numFmtId="0" fontId="4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 vertical="top" wrapText="1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4" fontId="3" fillId="32" borderId="0" xfId="0" applyNumberFormat="1" applyFont="1" applyFill="1" applyAlignment="1">
      <alignment horizontal="right" vertical="top" shrinkToFit="1"/>
    </xf>
    <xf numFmtId="49" fontId="3" fillId="32" borderId="0" xfId="0" applyNumberFormat="1" applyFont="1" applyFill="1" applyAlignment="1">
      <alignment horizontal="right" vertical="top" shrinkToFit="1"/>
    </xf>
    <xf numFmtId="0" fontId="3" fillId="32" borderId="0" xfId="0" applyFont="1" applyFill="1" applyAlignment="1">
      <alignment wrapText="1"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4" fontId="3" fillId="32" borderId="0" xfId="0" applyNumberFormat="1" applyFont="1" applyFill="1" applyBorder="1" applyAlignment="1">
      <alignment horizontal="right" vertical="top" shrinkToFit="1"/>
    </xf>
    <xf numFmtId="0" fontId="2" fillId="0" borderId="12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top" wrapText="1"/>
    </xf>
    <xf numFmtId="0" fontId="2" fillId="0" borderId="12" xfId="56" applyNumberFormat="1" applyFont="1" applyFill="1" applyBorder="1" applyAlignment="1" applyProtection="1">
      <alignment vertical="top" wrapText="1"/>
      <protection/>
    </xf>
    <xf numFmtId="0" fontId="3" fillId="0" borderId="12" xfId="56" applyNumberFormat="1" applyFont="1" applyFill="1" applyBorder="1" applyAlignment="1" applyProtection="1">
      <alignment vertical="top" wrapText="1"/>
      <protection/>
    </xf>
    <xf numFmtId="0" fontId="7" fillId="0" borderId="12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3" fillId="32" borderId="0" xfId="0" applyNumberFormat="1" applyFont="1" applyFill="1" applyAlignment="1">
      <alignment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left" vertical="top"/>
    </xf>
    <xf numFmtId="0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 vertical="top"/>
    </xf>
    <xf numFmtId="49" fontId="9" fillId="0" borderId="12" xfId="0" applyNumberFormat="1" applyFont="1" applyBorder="1" applyAlignment="1">
      <alignment horizontal="left" vertical="top" wrapText="1"/>
    </xf>
    <xf numFmtId="49" fontId="2" fillId="0" borderId="12" xfId="56" applyNumberFormat="1" applyFont="1" applyFill="1" applyBorder="1" applyAlignment="1" applyProtection="1">
      <alignment horizontal="left" vertical="top"/>
      <protection/>
    </xf>
    <xf numFmtId="49" fontId="3" fillId="0" borderId="12" xfId="56" applyNumberFormat="1" applyFont="1" applyFill="1" applyBorder="1" applyAlignment="1" applyProtection="1">
      <alignment horizontal="left" vertical="top"/>
      <protection/>
    </xf>
    <xf numFmtId="49" fontId="9" fillId="0" borderId="12" xfId="56" applyNumberFormat="1" applyFont="1" applyFill="1" applyBorder="1" applyAlignment="1" applyProtection="1">
      <alignment horizontal="left" vertical="top"/>
      <protection/>
    </xf>
    <xf numFmtId="0" fontId="9" fillId="0" borderId="12" xfId="56" applyNumberFormat="1" applyFont="1" applyFill="1" applyBorder="1" applyAlignment="1" applyProtection="1">
      <alignment vertical="top" wrapText="1"/>
      <protection/>
    </xf>
    <xf numFmtId="49" fontId="2" fillId="0" borderId="12" xfId="0" applyNumberFormat="1" applyFont="1" applyBorder="1" applyAlignment="1">
      <alignment horizontal="left" vertical="top"/>
    </xf>
    <xf numFmtId="49" fontId="9" fillId="0" borderId="12" xfId="0" applyNumberFormat="1" applyFont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9" fontId="2" fillId="0" borderId="12" xfId="57" applyNumberFormat="1" applyFont="1" applyFill="1" applyBorder="1" applyAlignment="1" applyProtection="1">
      <alignment horizontal="center" vertical="top"/>
      <protection/>
    </xf>
    <xf numFmtId="0" fontId="2" fillId="0" borderId="12" xfId="57" applyNumberFormat="1" applyFont="1" applyFill="1" applyBorder="1" applyAlignment="1" applyProtection="1">
      <alignment vertical="top" wrapText="1"/>
      <protection/>
    </xf>
    <xf numFmtId="49" fontId="3" fillId="0" borderId="12" xfId="57" applyNumberFormat="1" applyFont="1" applyFill="1" applyBorder="1" applyAlignment="1" applyProtection="1">
      <alignment horizontal="center" vertical="top" wrapText="1"/>
      <protection/>
    </xf>
    <xf numFmtId="0" fontId="3" fillId="0" borderId="12" xfId="57" applyNumberFormat="1" applyFont="1" applyFill="1" applyBorder="1" applyAlignment="1" applyProtection="1">
      <alignment vertical="top" wrapText="1"/>
      <protection/>
    </xf>
    <xf numFmtId="4" fontId="3" fillId="33" borderId="12" xfId="0" applyNumberFormat="1" applyFont="1" applyFill="1" applyBorder="1" applyAlignment="1">
      <alignment horizontal="right"/>
    </xf>
    <xf numFmtId="4" fontId="9" fillId="33" borderId="12" xfId="0" applyNumberFormat="1" applyFont="1" applyFill="1" applyBorder="1" applyAlignment="1">
      <alignment horizontal="right"/>
    </xf>
    <xf numFmtId="49" fontId="9" fillId="0" borderId="12" xfId="57" applyNumberFormat="1" applyFont="1" applyFill="1" applyBorder="1" applyAlignment="1" applyProtection="1">
      <alignment horizontal="center" vertical="top" wrapText="1"/>
      <protection/>
    </xf>
    <xf numFmtId="0" fontId="9" fillId="0" borderId="12" xfId="57" applyNumberFormat="1" applyFont="1" applyFill="1" applyBorder="1" applyAlignment="1" applyProtection="1">
      <alignment vertical="top" wrapText="1"/>
      <protection/>
    </xf>
    <xf numFmtId="178" fontId="2" fillId="0" borderId="12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178" fontId="3" fillId="0" borderId="12" xfId="0" applyNumberFormat="1" applyFont="1" applyFill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9" fillId="0" borderId="12" xfId="0" applyNumberFormat="1" applyFont="1" applyFill="1" applyBorder="1" applyAlignment="1">
      <alignment horizontal="right"/>
    </xf>
    <xf numFmtId="178" fontId="9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top" shrinkToFit="1"/>
    </xf>
    <xf numFmtId="0" fontId="2" fillId="0" borderId="12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right" shrinkToFit="1"/>
    </xf>
    <xf numFmtId="4" fontId="3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shrinkToFit="1"/>
    </xf>
    <xf numFmtId="0" fontId="3" fillId="0" borderId="12" xfId="59" applyFont="1" applyFill="1" applyBorder="1" applyAlignment="1">
      <alignment horizontal="lef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justify" vertical="top" wrapText="1"/>
      <protection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2" xfId="0" applyNumberFormat="1" applyFont="1" applyFill="1" applyBorder="1" applyAlignment="1">
      <alignment horizontal="right" vertical="center" shrinkToFit="1"/>
    </xf>
    <xf numFmtId="0" fontId="13" fillId="0" borderId="12" xfId="56" applyFont="1" applyFill="1" applyBorder="1" applyAlignment="1">
      <alignment horizontal="center" vertical="top"/>
      <protection/>
    </xf>
    <xf numFmtId="0" fontId="13" fillId="0" borderId="12" xfId="56" applyFont="1" applyFill="1" applyBorder="1" applyAlignment="1">
      <alignment vertical="top" wrapText="1"/>
      <protection/>
    </xf>
    <xf numFmtId="4" fontId="3" fillId="0" borderId="12" xfId="0" applyNumberFormat="1" applyFont="1" applyFill="1" applyBorder="1" applyAlignment="1">
      <alignment horizontal="right" vertical="top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3" fillId="0" borderId="12" xfId="56" applyFont="1" applyFill="1" applyBorder="1" applyAlignment="1">
      <alignment horizontal="justify" vertical="center" wrapText="1"/>
      <protection/>
    </xf>
    <xf numFmtId="0" fontId="54" fillId="0" borderId="0" xfId="60">
      <alignment vertical="top" wrapText="1"/>
      <protection/>
    </xf>
    <xf numFmtId="4" fontId="60" fillId="0" borderId="2" xfId="60" applyNumberFormat="1" applyFont="1" applyBorder="1" applyAlignment="1">
      <alignment horizontal="right" vertical="center" wrapText="1"/>
      <protection/>
    </xf>
    <xf numFmtId="4" fontId="61" fillId="0" borderId="2" xfId="60" applyNumberFormat="1" applyFont="1" applyBorder="1" applyAlignment="1">
      <alignment horizontal="right" vertical="center" wrapText="1"/>
      <protection/>
    </xf>
    <xf numFmtId="0" fontId="61" fillId="0" borderId="2" xfId="60" applyFont="1" applyBorder="1" applyAlignment="1">
      <alignment horizontal="center" vertical="center" wrapText="1"/>
      <protection/>
    </xf>
    <xf numFmtId="0" fontId="61" fillId="0" borderId="2" xfId="60" applyFont="1" applyBorder="1" applyAlignment="1">
      <alignment horizontal="left" vertical="center" wrapText="1"/>
      <protection/>
    </xf>
    <xf numFmtId="0" fontId="61" fillId="0" borderId="2" xfId="60" applyFont="1" applyBorder="1">
      <alignment vertical="top" wrapText="1"/>
      <protection/>
    </xf>
    <xf numFmtId="0" fontId="61" fillId="0" borderId="2" xfId="60" applyFont="1" applyBorder="1" applyAlignment="1">
      <alignment vertical="center" wrapText="1"/>
      <protection/>
    </xf>
    <xf numFmtId="0" fontId="60" fillId="0" borderId="2" xfId="60" applyFont="1" applyBorder="1">
      <alignment vertical="top" wrapText="1"/>
      <protection/>
    </xf>
    <xf numFmtId="0" fontId="60" fillId="0" borderId="2" xfId="60" applyFont="1" applyBorder="1" applyAlignment="1">
      <alignment horizontal="center" vertical="center" wrapText="1"/>
      <protection/>
    </xf>
    <xf numFmtId="0" fontId="60" fillId="0" borderId="2" xfId="60" applyFont="1" applyBorder="1" applyAlignment="1">
      <alignment horizontal="left" vertical="center" wrapText="1"/>
      <protection/>
    </xf>
    <xf numFmtId="0" fontId="61" fillId="0" borderId="0" xfId="60" applyFont="1" applyAlignment="1">
      <alignment horizontal="left" vertical="center" wrapText="1"/>
      <protection/>
    </xf>
    <xf numFmtId="0" fontId="61" fillId="0" borderId="0" xfId="60" applyFont="1" applyAlignment="1">
      <alignment horizontal="center" vertical="center" wrapText="1"/>
      <protection/>
    </xf>
    <xf numFmtId="0" fontId="54" fillId="0" borderId="0" xfId="60" applyAlignment="1" applyProtection="1">
      <alignment/>
      <protection locked="0"/>
    </xf>
    <xf numFmtId="49" fontId="54" fillId="0" borderId="0" xfId="60" applyNumberFormat="1" applyFont="1" applyAlignment="1">
      <alignment vertical="center" wrapText="1"/>
      <protection/>
    </xf>
    <xf numFmtId="0" fontId="54" fillId="0" borderId="0" xfId="60" applyFont="1" applyAlignment="1">
      <alignment vertical="center" wrapText="1"/>
      <protection/>
    </xf>
    <xf numFmtId="0" fontId="14" fillId="32" borderId="0" xfId="57" applyFont="1" applyFill="1" applyAlignment="1">
      <alignment horizontal="right"/>
      <protection/>
    </xf>
    <xf numFmtId="0" fontId="10" fillId="0" borderId="0" xfId="58" applyFont="1" applyAlignment="1">
      <alignment horizontal="right"/>
      <protection/>
    </xf>
    <xf numFmtId="0" fontId="54" fillId="0" borderId="2" xfId="60" applyBorder="1">
      <alignment vertical="top" wrapText="1"/>
      <protection/>
    </xf>
    <xf numFmtId="4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 wrapText="1"/>
    </xf>
    <xf numFmtId="3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2" fontId="0" fillId="0" borderId="0" xfId="0" applyNumberFormat="1" applyAlignment="1">
      <alignment/>
    </xf>
    <xf numFmtId="0" fontId="10" fillId="0" borderId="15" xfId="0" applyFont="1" applyBorder="1" applyAlignment="1">
      <alignment horizontal="right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63">
      <alignment/>
      <protection/>
    </xf>
    <xf numFmtId="180" fontId="3" fillId="0" borderId="0" xfId="63" applyNumberFormat="1">
      <alignment/>
      <protection/>
    </xf>
    <xf numFmtId="4" fontId="2" fillId="0" borderId="12" xfId="65" applyNumberFormat="1" applyFont="1" applyBorder="1" applyAlignment="1">
      <alignment horizontal="center"/>
      <protection/>
    </xf>
    <xf numFmtId="4" fontId="2" fillId="0" borderId="16" xfId="65" applyNumberFormat="1" applyFont="1" applyBorder="1" applyAlignment="1">
      <alignment horizontal="center"/>
      <protection/>
    </xf>
    <xf numFmtId="0" fontId="0" fillId="0" borderId="0" xfId="65">
      <alignment/>
      <protection/>
    </xf>
    <xf numFmtId="4" fontId="3" fillId="0" borderId="12" xfId="65" applyNumberFormat="1" applyFont="1" applyBorder="1" applyAlignment="1">
      <alignment horizontal="center"/>
      <protection/>
    </xf>
    <xf numFmtId="4" fontId="3" fillId="0" borderId="16" xfId="65" applyNumberFormat="1" applyFont="1" applyBorder="1" applyAlignment="1">
      <alignment horizontal="center"/>
      <protection/>
    </xf>
    <xf numFmtId="0" fontId="3" fillId="0" borderId="12" xfId="63" applyFont="1" applyBorder="1">
      <alignment/>
      <protection/>
    </xf>
    <xf numFmtId="4" fontId="9" fillId="0" borderId="16" xfId="65" applyNumberFormat="1" applyFont="1" applyBorder="1" applyAlignment="1">
      <alignment horizontal="center"/>
      <protection/>
    </xf>
    <xf numFmtId="0" fontId="17" fillId="0" borderId="12" xfId="65" applyFont="1" applyBorder="1" applyAlignment="1">
      <alignment horizontal="center" vertical="center"/>
      <protection/>
    </xf>
    <xf numFmtId="0" fontId="17" fillId="0" borderId="16" xfId="65" applyFont="1" applyBorder="1" applyAlignment="1">
      <alignment horizontal="center" vertical="center"/>
      <protection/>
    </xf>
    <xf numFmtId="0" fontId="3" fillId="0" borderId="0" xfId="63" applyFont="1" applyAlignment="1">
      <alignment horizontal="right"/>
      <protection/>
    </xf>
    <xf numFmtId="0" fontId="18" fillId="0" borderId="0" xfId="65" applyFont="1" applyAlignment="1">
      <alignment horizontal="center"/>
      <protection/>
    </xf>
    <xf numFmtId="0" fontId="3" fillId="0" borderId="0" xfId="58" applyFont="1" applyAlignment="1">
      <alignment horizontal="right"/>
      <protection/>
    </xf>
    <xf numFmtId="0" fontId="3" fillId="32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4" fillId="0" borderId="0" xfId="64">
      <alignment vertical="top" wrapText="1"/>
      <protection/>
    </xf>
    <xf numFmtId="49" fontId="61" fillId="0" borderId="2" xfId="60" applyNumberFormat="1" applyFont="1" applyBorder="1" applyAlignment="1">
      <alignment horizontal="center" vertical="center" wrapText="1"/>
      <protection/>
    </xf>
    <xf numFmtId="49" fontId="61" fillId="0" borderId="2" xfId="60" applyNumberFormat="1" applyFont="1" applyBorder="1" applyAlignment="1">
      <alignment horizontal="center" vertical="center" wrapText="1"/>
      <protection/>
    </xf>
    <xf numFmtId="4" fontId="61" fillId="0" borderId="2" xfId="60" applyNumberFormat="1" applyFont="1" applyBorder="1" applyAlignment="1">
      <alignment horizontal="right" vertical="center" wrapText="1"/>
      <protection/>
    </xf>
    <xf numFmtId="4" fontId="10" fillId="0" borderId="12" xfId="0" applyNumberFormat="1" applyFont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/>
    </xf>
    <xf numFmtId="49" fontId="10" fillId="32" borderId="12" xfId="0" applyNumberFormat="1" applyFont="1" applyFill="1" applyBorder="1" applyAlignment="1">
      <alignment horizontal="center" vertical="center" wrapText="1" shrinkToFit="1"/>
    </xf>
    <xf numFmtId="0" fontId="10" fillId="32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32" borderId="0" xfId="57" applyFont="1" applyFill="1" applyAlignment="1">
      <alignment horizontal="right"/>
      <protection/>
    </xf>
    <xf numFmtId="0" fontId="14" fillId="0" borderId="0" xfId="57" applyFont="1" applyAlignment="1">
      <alignment horizontal="right"/>
      <protection/>
    </xf>
    <xf numFmtId="0" fontId="11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horizontal="center" vertical="center"/>
    </xf>
    <xf numFmtId="0" fontId="62" fillId="0" borderId="0" xfId="60" applyFont="1" applyAlignment="1">
      <alignment horizontal="right"/>
      <protection/>
    </xf>
    <xf numFmtId="0" fontId="61" fillId="0" borderId="0" xfId="64" applyFont="1" applyAlignment="1">
      <alignment horizontal="right" vertical="top" wrapText="1"/>
      <protection/>
    </xf>
    <xf numFmtId="0" fontId="61" fillId="0" borderId="0" xfId="64" applyFont="1" applyAlignment="1">
      <alignment horizontal="right" vertical="center" wrapText="1"/>
      <protection/>
    </xf>
    <xf numFmtId="0" fontId="61" fillId="0" borderId="0" xfId="60" applyFont="1" applyAlignment="1">
      <alignment horizontal="left" vertical="center" wrapText="1"/>
      <protection/>
    </xf>
    <xf numFmtId="0" fontId="60" fillId="0" borderId="0" xfId="60" applyFont="1" applyAlignment="1">
      <alignment horizontal="center" vertical="center" wrapText="1"/>
      <protection/>
    </xf>
    <xf numFmtId="0" fontId="61" fillId="0" borderId="0" xfId="60" applyFont="1" applyAlignment="1">
      <alignment horizontal="right" vertical="top" wrapText="1"/>
      <protection/>
    </xf>
    <xf numFmtId="0" fontId="61" fillId="0" borderId="2" xfId="60" applyFont="1" applyBorder="1" applyAlignment="1">
      <alignment vertical="center" wrapText="1"/>
      <protection/>
    </xf>
    <xf numFmtId="0" fontId="60" fillId="0" borderId="0" xfId="60" applyFont="1" applyAlignment="1">
      <alignment horizontal="center" vertical="center" wrapText="1"/>
      <protection/>
    </xf>
    <xf numFmtId="0" fontId="60" fillId="0" borderId="2" xfId="60" applyFont="1" applyBorder="1" applyAlignment="1">
      <alignment vertical="center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9" fillId="0" borderId="16" xfId="65" applyFont="1" applyBorder="1" applyAlignment="1">
      <alignment horizontal="left" wrapText="1"/>
      <protection/>
    </xf>
    <xf numFmtId="0" fontId="9" fillId="0" borderId="17" xfId="65" applyFont="1" applyBorder="1" applyAlignment="1">
      <alignment horizontal="left" wrapText="1"/>
      <protection/>
    </xf>
    <xf numFmtId="0" fontId="9" fillId="0" borderId="18" xfId="65" applyFont="1" applyBorder="1" applyAlignment="1">
      <alignment horizontal="left" wrapText="1"/>
      <protection/>
    </xf>
    <xf numFmtId="0" fontId="3" fillId="0" borderId="16" xfId="65" applyFont="1" applyBorder="1" applyAlignment="1">
      <alignment horizontal="center"/>
      <protection/>
    </xf>
    <xf numFmtId="0" fontId="3" fillId="0" borderId="17" xfId="65" applyFont="1" applyBorder="1">
      <alignment/>
      <protection/>
    </xf>
    <xf numFmtId="0" fontId="3" fillId="0" borderId="18" xfId="65" applyFont="1" applyBorder="1">
      <alignment/>
      <protection/>
    </xf>
    <xf numFmtId="0" fontId="3" fillId="0" borderId="16" xfId="65" applyFont="1" applyBorder="1" applyAlignment="1">
      <alignment horizontal="left" wrapText="1"/>
      <protection/>
    </xf>
    <xf numFmtId="0" fontId="3" fillId="0" borderId="17" xfId="65" applyFont="1" applyBorder="1" applyAlignment="1">
      <alignment horizontal="left" wrapText="1"/>
      <protection/>
    </xf>
    <xf numFmtId="0" fontId="3" fillId="0" borderId="18" xfId="65" applyFont="1" applyBorder="1" applyAlignment="1">
      <alignment horizontal="left" wrapText="1"/>
      <protection/>
    </xf>
    <xf numFmtId="0" fontId="9" fillId="0" borderId="16" xfId="65" applyFont="1" applyBorder="1" applyAlignment="1">
      <alignment horizontal="center"/>
      <protection/>
    </xf>
    <xf numFmtId="0" fontId="9" fillId="0" borderId="17" xfId="65" applyFont="1" applyBorder="1">
      <alignment/>
      <protection/>
    </xf>
    <xf numFmtId="0" fontId="9" fillId="0" borderId="18" xfId="65" applyFont="1" applyBorder="1">
      <alignment/>
      <protection/>
    </xf>
    <xf numFmtId="0" fontId="2" fillId="0" borderId="16" xfId="65" applyFont="1" applyBorder="1" applyAlignment="1">
      <alignment horizontal="left" wrapText="1"/>
      <protection/>
    </xf>
    <xf numFmtId="0" fontId="2" fillId="0" borderId="17" xfId="65" applyFont="1" applyBorder="1" applyAlignment="1">
      <alignment horizontal="left" wrapText="1"/>
      <protection/>
    </xf>
    <xf numFmtId="0" fontId="17" fillId="0" borderId="16" xfId="65" applyFont="1" applyBorder="1" applyAlignment="1">
      <alignment horizontal="center" vertical="center"/>
      <protection/>
    </xf>
    <xf numFmtId="0" fontId="17" fillId="0" borderId="17" xfId="65" applyFont="1" applyBorder="1" applyAlignment="1">
      <alignment horizontal="center" vertical="center"/>
      <protection/>
    </xf>
    <xf numFmtId="0" fontId="17" fillId="0" borderId="18" xfId="65" applyFont="1" applyBorder="1" applyAlignment="1">
      <alignment horizontal="center" vertical="center"/>
      <protection/>
    </xf>
    <xf numFmtId="0" fontId="2" fillId="0" borderId="16" xfId="65" applyFont="1" applyBorder="1" applyAlignment="1">
      <alignment horizontal="center"/>
      <protection/>
    </xf>
    <xf numFmtId="0" fontId="2" fillId="0" borderId="17" xfId="65" applyFont="1" applyBorder="1">
      <alignment/>
      <protection/>
    </xf>
    <xf numFmtId="0" fontId="2" fillId="0" borderId="18" xfId="65" applyFont="1" applyBorder="1">
      <alignment/>
      <protection/>
    </xf>
    <xf numFmtId="0" fontId="2" fillId="0" borderId="18" xfId="65" applyFont="1" applyBorder="1" applyAlignment="1">
      <alignment horizontal="left" wrapText="1"/>
      <protection/>
    </xf>
    <xf numFmtId="0" fontId="14" fillId="0" borderId="0" xfId="57" applyFont="1" applyAlignment="1">
      <alignment horizontal="center" wrapText="1"/>
      <protection/>
    </xf>
    <xf numFmtId="0" fontId="14" fillId="0" borderId="0" xfId="57" applyFont="1" applyAlignment="1">
      <alignment horizontal="center"/>
      <protection/>
    </xf>
    <xf numFmtId="0" fontId="62" fillId="0" borderId="0" xfId="63" applyFont="1" applyAlignment="1">
      <alignment horizontal="right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_Лист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showGridLines="0" showZeros="0" view="pageBreakPreview" zoomScale="90" zoomScaleNormal="90" zoomScaleSheetLayoutView="90" zoomScalePageLayoutView="0" workbookViewId="0" topLeftCell="G1">
      <selection activeCell="I5" sqref="I5:K5"/>
    </sheetView>
  </sheetViews>
  <sheetFormatPr defaultColWidth="9.00390625" defaultRowHeight="12.75"/>
  <cols>
    <col min="1" max="6" width="0" style="4" hidden="1" customWidth="1"/>
    <col min="7" max="7" width="21.25390625" style="4" customWidth="1"/>
    <col min="8" max="8" width="55.875" style="4" customWidth="1"/>
    <col min="9" max="9" width="14.625" style="4" customWidth="1"/>
    <col min="10" max="10" width="12.875" style="4" customWidth="1"/>
    <col min="11" max="11" width="12.75390625" style="4" customWidth="1"/>
    <col min="12" max="12" width="13.375" style="4" customWidth="1"/>
    <col min="13" max="13" width="19.875" style="4" customWidth="1"/>
    <col min="14" max="14" width="19.00390625" style="4" customWidth="1"/>
    <col min="15" max="15" width="2.625" style="4" customWidth="1"/>
    <col min="16" max="16384" width="9.125" style="4" customWidth="1"/>
  </cols>
  <sheetData>
    <row r="1" spans="8:11" ht="15.75">
      <c r="H1" s="111"/>
      <c r="I1" s="157"/>
      <c r="J1" s="171" t="s">
        <v>527</v>
      </c>
      <c r="K1" s="171"/>
    </row>
    <row r="2" spans="8:11" ht="15.75">
      <c r="H2" s="111"/>
      <c r="I2" s="157"/>
      <c r="J2" s="171" t="s">
        <v>291</v>
      </c>
      <c r="K2" s="171"/>
    </row>
    <row r="3" spans="8:11" ht="15.75">
      <c r="H3" s="171" t="s">
        <v>201</v>
      </c>
      <c r="I3" s="171"/>
      <c r="J3" s="171"/>
      <c r="K3" s="171"/>
    </row>
    <row r="4" spans="8:11" ht="15.75">
      <c r="H4" s="111"/>
      <c r="I4" s="157"/>
      <c r="J4" s="171" t="s">
        <v>544</v>
      </c>
      <c r="K4" s="171"/>
    </row>
    <row r="5" spans="8:11" ht="111.75" customHeight="1">
      <c r="H5" s="111"/>
      <c r="I5" s="172" t="s">
        <v>528</v>
      </c>
      <c r="J5" s="172"/>
      <c r="K5" s="172"/>
    </row>
    <row r="6" spans="1:15" ht="15.75">
      <c r="A6" s="1"/>
      <c r="B6" s="1"/>
      <c r="C6" s="1"/>
      <c r="D6" s="1"/>
      <c r="E6" s="1"/>
      <c r="F6" s="1"/>
      <c r="G6" s="17"/>
      <c r="H6" s="127"/>
      <c r="I6" s="167" t="s">
        <v>529</v>
      </c>
      <c r="J6" s="170"/>
      <c r="K6" s="170"/>
      <c r="L6" s="2"/>
      <c r="M6" s="3"/>
      <c r="N6" s="3"/>
      <c r="O6" s="3"/>
    </row>
    <row r="7" spans="1:15" ht="15.75">
      <c r="A7" s="1"/>
      <c r="B7" s="1"/>
      <c r="C7" s="1"/>
      <c r="D7" s="1"/>
      <c r="E7" s="1"/>
      <c r="F7" s="1"/>
      <c r="G7" s="17"/>
      <c r="H7" s="127"/>
      <c r="I7" s="167" t="s">
        <v>291</v>
      </c>
      <c r="J7" s="170"/>
      <c r="K7" s="170"/>
      <c r="L7" s="2"/>
      <c r="M7" s="3"/>
      <c r="N7" s="3"/>
      <c r="O7" s="3"/>
    </row>
    <row r="8" spans="1:15" ht="15.75">
      <c r="A8" s="1"/>
      <c r="B8" s="1"/>
      <c r="C8" s="1"/>
      <c r="D8" s="1"/>
      <c r="E8" s="1"/>
      <c r="F8" s="1"/>
      <c r="G8" s="17"/>
      <c r="H8" s="127"/>
      <c r="I8" s="167" t="s">
        <v>201</v>
      </c>
      <c r="J8" s="170"/>
      <c r="K8" s="170"/>
      <c r="L8" s="2"/>
      <c r="M8" s="3"/>
      <c r="N8" s="3"/>
      <c r="O8" s="3"/>
    </row>
    <row r="9" spans="1:15" ht="15.75">
      <c r="A9" s="1"/>
      <c r="B9" s="1"/>
      <c r="C9" s="1"/>
      <c r="D9" s="1"/>
      <c r="E9" s="1"/>
      <c r="F9" s="1"/>
      <c r="G9" s="17"/>
      <c r="H9" s="127"/>
      <c r="I9" s="166" t="s">
        <v>433</v>
      </c>
      <c r="J9" s="166"/>
      <c r="K9" s="166"/>
      <c r="L9"/>
      <c r="M9" s="3"/>
      <c r="N9" s="3"/>
      <c r="O9" s="3"/>
    </row>
    <row r="10" spans="1:15" ht="15.75">
      <c r="A10" s="1"/>
      <c r="B10" s="1"/>
      <c r="C10" s="1"/>
      <c r="D10" s="1"/>
      <c r="E10" s="1"/>
      <c r="F10" s="1"/>
      <c r="G10" s="17"/>
      <c r="H10" s="166" t="s">
        <v>432</v>
      </c>
      <c r="I10" s="166"/>
      <c r="J10" s="166"/>
      <c r="K10" s="166"/>
      <c r="L10" s="2"/>
      <c r="M10" s="3"/>
      <c r="N10" s="3"/>
      <c r="O10" s="3"/>
    </row>
    <row r="11" spans="1:15" ht="15.75">
      <c r="A11" s="1"/>
      <c r="B11" s="1"/>
      <c r="C11" s="1"/>
      <c r="D11" s="1"/>
      <c r="E11" s="1"/>
      <c r="F11" s="1"/>
      <c r="G11" s="17"/>
      <c r="H11" s="166" t="s">
        <v>269</v>
      </c>
      <c r="I11" s="166"/>
      <c r="J11" s="166"/>
      <c r="K11" s="166"/>
      <c r="L11" s="2"/>
      <c r="M11" s="3"/>
      <c r="N11" s="3"/>
      <c r="O11" s="3"/>
    </row>
    <row r="12" spans="1:15" ht="15.75">
      <c r="A12" s="1"/>
      <c r="B12" s="1"/>
      <c r="C12" s="1"/>
      <c r="D12" s="1"/>
      <c r="E12" s="1"/>
      <c r="F12" s="1"/>
      <c r="G12" s="17"/>
      <c r="H12" s="167" t="s">
        <v>270</v>
      </c>
      <c r="I12" s="167"/>
      <c r="J12" s="167"/>
      <c r="K12" s="167"/>
      <c r="L12" s="2"/>
      <c r="M12" s="3"/>
      <c r="N12" s="3"/>
      <c r="O12" s="3"/>
    </row>
    <row r="13" spans="1:15" ht="15.75" customHeight="1">
      <c r="A13" s="1"/>
      <c r="B13" s="1"/>
      <c r="C13" s="1"/>
      <c r="D13" s="1"/>
      <c r="E13" s="1"/>
      <c r="F13" s="1"/>
      <c r="G13" s="17"/>
      <c r="H13" s="155"/>
      <c r="I13" s="155"/>
      <c r="J13" s="156"/>
      <c r="K13" s="156"/>
      <c r="L13" s="2"/>
      <c r="M13" s="3"/>
      <c r="N13" s="3"/>
      <c r="O13" s="3"/>
    </row>
    <row r="14" spans="1:15" ht="31.5" customHeight="1">
      <c r="A14" s="68"/>
      <c r="B14" s="68"/>
      <c r="C14" s="68"/>
      <c r="D14" s="68"/>
      <c r="E14" s="68"/>
      <c r="F14" s="68"/>
      <c r="G14" s="168" t="s">
        <v>271</v>
      </c>
      <c r="H14" s="169"/>
      <c r="I14" s="169"/>
      <c r="J14" s="169"/>
      <c r="K14" s="169"/>
      <c r="L14" s="2"/>
      <c r="M14" s="3"/>
      <c r="N14" s="3"/>
      <c r="O14" s="3"/>
    </row>
    <row r="15" spans="1:15" ht="12.75">
      <c r="A15" s="5"/>
      <c r="B15" s="5"/>
      <c r="C15" s="5"/>
      <c r="D15" s="5"/>
      <c r="E15" s="5"/>
      <c r="F15" s="5"/>
      <c r="G15" s="10"/>
      <c r="H15" s="10"/>
      <c r="I15" s="16"/>
      <c r="J15" s="16"/>
      <c r="K15" s="16" t="s">
        <v>268</v>
      </c>
      <c r="L15" s="5"/>
      <c r="M15" s="5"/>
      <c r="N15" s="5"/>
      <c r="O15" s="5"/>
    </row>
    <row r="16" spans="1:15" ht="24.75" customHeight="1">
      <c r="A16" s="5"/>
      <c r="B16" s="5"/>
      <c r="C16" s="5"/>
      <c r="D16" s="5"/>
      <c r="E16" s="5"/>
      <c r="F16" s="10"/>
      <c r="G16" s="163" t="s">
        <v>6</v>
      </c>
      <c r="H16" s="163" t="s">
        <v>86</v>
      </c>
      <c r="I16" s="164" t="s">
        <v>327</v>
      </c>
      <c r="J16" s="164" t="s">
        <v>328</v>
      </c>
      <c r="K16" s="164" t="s">
        <v>329</v>
      </c>
      <c r="L16" s="10"/>
      <c r="M16" s="2"/>
      <c r="N16" s="5"/>
      <c r="O16" s="5"/>
    </row>
    <row r="17" spans="1:15" ht="12.75">
      <c r="A17" s="5"/>
      <c r="B17" s="5"/>
      <c r="C17" s="5"/>
      <c r="D17" s="5"/>
      <c r="E17" s="5"/>
      <c r="F17" s="10"/>
      <c r="G17" s="163"/>
      <c r="H17" s="163"/>
      <c r="I17" s="165"/>
      <c r="J17" s="165"/>
      <c r="K17" s="165"/>
      <c r="L17" s="10"/>
      <c r="M17" s="2"/>
      <c r="N17" s="5"/>
      <c r="O17" s="5"/>
    </row>
    <row r="18" spans="1:15" ht="26.25" customHeight="1">
      <c r="A18" s="5"/>
      <c r="B18" s="5"/>
      <c r="C18" s="5"/>
      <c r="D18" s="5"/>
      <c r="E18" s="5"/>
      <c r="F18" s="10"/>
      <c r="G18" s="163"/>
      <c r="H18" s="163"/>
      <c r="I18" s="165"/>
      <c r="J18" s="165"/>
      <c r="K18" s="165"/>
      <c r="L18" s="10"/>
      <c r="M18" s="5"/>
      <c r="N18" s="5"/>
      <c r="O18" s="5"/>
    </row>
    <row r="19" spans="1:15" ht="17.25" customHeight="1">
      <c r="A19" s="6"/>
      <c r="B19" s="6"/>
      <c r="C19" s="6"/>
      <c r="D19" s="6"/>
      <c r="E19" s="6"/>
      <c r="F19" s="11"/>
      <c r="G19" s="26" t="s">
        <v>8</v>
      </c>
      <c r="H19" s="27" t="s">
        <v>292</v>
      </c>
      <c r="I19" s="162">
        <f>I20+I27+I37+I45+I51+I68+I74+I80+I61</f>
        <v>4323075.1</v>
      </c>
      <c r="J19" s="67">
        <f>J20+J27+J37+J45+J51+J68+J74+J80+J61</f>
        <v>0</v>
      </c>
      <c r="K19" s="67">
        <f>K20+K27+K37+K45+K51+K68+K74+K80+K61</f>
        <v>0</v>
      </c>
      <c r="L19" s="12"/>
      <c r="M19" s="7"/>
      <c r="N19" s="8"/>
      <c r="O19" s="2"/>
    </row>
    <row r="20" spans="1:15" ht="17.25" customHeight="1" hidden="1">
      <c r="A20" s="6"/>
      <c r="B20" s="6"/>
      <c r="C20" s="6"/>
      <c r="D20" s="6"/>
      <c r="E20" s="6"/>
      <c r="F20" s="11"/>
      <c r="G20" s="28" t="s">
        <v>9</v>
      </c>
      <c r="H20" s="29" t="s">
        <v>58</v>
      </c>
      <c r="I20" s="71">
        <f>I21</f>
        <v>0</v>
      </c>
      <c r="J20" s="71">
        <f>J21</f>
        <v>0</v>
      </c>
      <c r="K20" s="71">
        <f>K21</f>
        <v>0</v>
      </c>
      <c r="L20" s="12"/>
      <c r="M20" s="7"/>
      <c r="N20" s="8"/>
      <c r="O20" s="2"/>
    </row>
    <row r="21" spans="1:15" ht="16.5" customHeight="1" hidden="1">
      <c r="A21" s="6"/>
      <c r="B21" s="6"/>
      <c r="C21" s="6"/>
      <c r="D21" s="6"/>
      <c r="E21" s="6"/>
      <c r="F21" s="11"/>
      <c r="G21" s="28" t="s">
        <v>13</v>
      </c>
      <c r="H21" s="30" t="s">
        <v>14</v>
      </c>
      <c r="I21" s="71">
        <f>I22+I23+I24+I25+I26</f>
        <v>0</v>
      </c>
      <c r="J21" s="71">
        <f>J22+J23+J24+J25+J26</f>
        <v>0</v>
      </c>
      <c r="K21" s="71">
        <f>K22+K23+K24+K25+K26</f>
        <v>0</v>
      </c>
      <c r="L21" s="12"/>
      <c r="M21" s="7"/>
      <c r="N21" s="8"/>
      <c r="O21" s="2"/>
    </row>
    <row r="22" spans="1:15" ht="65.25" customHeight="1" hidden="1">
      <c r="A22" s="6"/>
      <c r="B22" s="6"/>
      <c r="C22" s="6"/>
      <c r="D22" s="6"/>
      <c r="E22" s="6"/>
      <c r="F22" s="11"/>
      <c r="G22" s="31" t="s">
        <v>15</v>
      </c>
      <c r="H22" s="18" t="s">
        <v>104</v>
      </c>
      <c r="I22" s="70"/>
      <c r="J22" s="70"/>
      <c r="K22" s="69"/>
      <c r="L22" s="12"/>
      <c r="M22" s="7"/>
      <c r="N22" s="8"/>
      <c r="O22" s="2"/>
    </row>
    <row r="23" spans="1:15" ht="96" customHeight="1" hidden="1">
      <c r="A23" s="6" t="s">
        <v>7</v>
      </c>
      <c r="B23" s="6" t="s">
        <v>8</v>
      </c>
      <c r="C23" s="6" t="s">
        <v>9</v>
      </c>
      <c r="D23" s="6" t="s">
        <v>10</v>
      </c>
      <c r="E23" s="6" t="s">
        <v>11</v>
      </c>
      <c r="F23" s="11" t="s">
        <v>12</v>
      </c>
      <c r="G23" s="31" t="s">
        <v>16</v>
      </c>
      <c r="H23" s="18" t="s">
        <v>105</v>
      </c>
      <c r="I23" s="70"/>
      <c r="J23" s="70"/>
      <c r="K23" s="69"/>
      <c r="L23" s="12"/>
      <c r="M23" s="7"/>
      <c r="N23" s="8"/>
      <c r="O23" s="2"/>
    </row>
    <row r="24" spans="1:15" ht="40.5" customHeight="1" hidden="1">
      <c r="A24" s="6"/>
      <c r="B24" s="6"/>
      <c r="C24" s="6"/>
      <c r="D24" s="6"/>
      <c r="E24" s="6"/>
      <c r="F24" s="11"/>
      <c r="G24" s="31" t="s">
        <v>17</v>
      </c>
      <c r="H24" s="18" t="s">
        <v>106</v>
      </c>
      <c r="I24" s="70"/>
      <c r="J24" s="70"/>
      <c r="K24" s="69"/>
      <c r="L24" s="12"/>
      <c r="M24" s="7"/>
      <c r="N24" s="8"/>
      <c r="O24" s="2"/>
    </row>
    <row r="25" spans="1:15" ht="81.75" customHeight="1" hidden="1">
      <c r="A25" s="6" t="s">
        <v>7</v>
      </c>
      <c r="B25" s="6" t="s">
        <v>8</v>
      </c>
      <c r="C25" s="6" t="s">
        <v>9</v>
      </c>
      <c r="D25" s="6" t="s">
        <v>13</v>
      </c>
      <c r="E25" s="6" t="s">
        <v>16</v>
      </c>
      <c r="F25" s="11" t="s">
        <v>16</v>
      </c>
      <c r="G25" s="32" t="s">
        <v>18</v>
      </c>
      <c r="H25" s="18" t="s">
        <v>107</v>
      </c>
      <c r="I25" s="70"/>
      <c r="J25" s="70"/>
      <c r="K25" s="69"/>
      <c r="L25" s="12"/>
      <c r="M25" s="7"/>
      <c r="N25" s="8"/>
      <c r="O25" s="2"/>
    </row>
    <row r="26" spans="1:15" ht="81.75" customHeight="1" hidden="1">
      <c r="A26" s="6"/>
      <c r="B26" s="6"/>
      <c r="C26" s="6"/>
      <c r="D26" s="6"/>
      <c r="E26" s="6"/>
      <c r="F26" s="11"/>
      <c r="G26" s="32" t="s">
        <v>205</v>
      </c>
      <c r="H26" s="18" t="s">
        <v>293</v>
      </c>
      <c r="I26" s="70"/>
      <c r="J26" s="70"/>
      <c r="K26" s="69"/>
      <c r="L26" s="12"/>
      <c r="M26" s="7"/>
      <c r="N26" s="8"/>
      <c r="O26" s="2"/>
    </row>
    <row r="27" spans="1:15" ht="27.75" customHeight="1" hidden="1">
      <c r="A27" s="6"/>
      <c r="B27" s="6"/>
      <c r="C27" s="6"/>
      <c r="D27" s="6"/>
      <c r="E27" s="6"/>
      <c r="F27" s="11"/>
      <c r="G27" s="33" t="s">
        <v>19</v>
      </c>
      <c r="H27" s="21" t="s">
        <v>79</v>
      </c>
      <c r="I27" s="71">
        <f>I28</f>
        <v>0</v>
      </c>
      <c r="J27" s="71">
        <f>J28</f>
        <v>0</v>
      </c>
      <c r="K27" s="71">
        <f>K28</f>
        <v>0</v>
      </c>
      <c r="L27" s="12"/>
      <c r="M27" s="7"/>
      <c r="N27" s="8"/>
      <c r="O27" s="2"/>
    </row>
    <row r="28" spans="1:15" ht="30" customHeight="1" hidden="1">
      <c r="A28" s="6"/>
      <c r="B28" s="6"/>
      <c r="C28" s="6"/>
      <c r="D28" s="6"/>
      <c r="E28" s="6"/>
      <c r="F28" s="11"/>
      <c r="G28" s="34" t="s">
        <v>74</v>
      </c>
      <c r="H28" s="22" t="s">
        <v>89</v>
      </c>
      <c r="I28" s="70">
        <f>I29+I31+I33+I35</f>
        <v>0</v>
      </c>
      <c r="J28" s="70">
        <f>J29+J31+J33+J35</f>
        <v>0</v>
      </c>
      <c r="K28" s="70">
        <f>K29+K31+K33+K35</f>
        <v>0</v>
      </c>
      <c r="L28" s="12"/>
      <c r="M28" s="7"/>
      <c r="N28" s="8"/>
      <c r="O28" s="2"/>
    </row>
    <row r="29" spans="1:15" ht="49.5" customHeight="1" hidden="1">
      <c r="A29" s="6"/>
      <c r="B29" s="6"/>
      <c r="C29" s="6"/>
      <c r="D29" s="6"/>
      <c r="E29" s="6"/>
      <c r="F29" s="11"/>
      <c r="G29" s="57" t="s">
        <v>75</v>
      </c>
      <c r="H29" s="22" t="s">
        <v>116</v>
      </c>
      <c r="I29" s="70">
        <f>I30</f>
        <v>0</v>
      </c>
      <c r="J29" s="70">
        <f>J30</f>
        <v>0</v>
      </c>
      <c r="K29" s="70">
        <f>K30</f>
        <v>0</v>
      </c>
      <c r="L29" s="12"/>
      <c r="M29" s="7"/>
      <c r="N29" s="8"/>
      <c r="O29" s="2"/>
    </row>
    <row r="30" spans="1:15" ht="77.25" customHeight="1" hidden="1">
      <c r="A30" s="6"/>
      <c r="B30" s="6"/>
      <c r="C30" s="6"/>
      <c r="D30" s="6"/>
      <c r="E30" s="6"/>
      <c r="F30" s="11"/>
      <c r="G30" s="57" t="s">
        <v>117</v>
      </c>
      <c r="H30" s="22" t="s">
        <v>118</v>
      </c>
      <c r="I30" s="70"/>
      <c r="J30" s="70"/>
      <c r="K30" s="69"/>
      <c r="L30" s="12"/>
      <c r="M30" s="7"/>
      <c r="N30" s="8"/>
      <c r="O30" s="2"/>
    </row>
    <row r="31" spans="1:15" ht="63.75" customHeight="1" hidden="1">
      <c r="A31" s="6"/>
      <c r="B31" s="6"/>
      <c r="C31" s="6"/>
      <c r="D31" s="6"/>
      <c r="E31" s="6"/>
      <c r="F31" s="11"/>
      <c r="G31" s="57" t="s">
        <v>76</v>
      </c>
      <c r="H31" s="22" t="s">
        <v>119</v>
      </c>
      <c r="I31" s="70">
        <f>I32</f>
        <v>0</v>
      </c>
      <c r="J31" s="70">
        <f>J32</f>
        <v>0</v>
      </c>
      <c r="K31" s="70">
        <f>K32</f>
        <v>0</v>
      </c>
      <c r="L31" s="12"/>
      <c r="M31" s="7"/>
      <c r="N31" s="8"/>
      <c r="O31" s="2"/>
    </row>
    <row r="32" spans="1:15" ht="84.75" customHeight="1" hidden="1">
      <c r="A32" s="6"/>
      <c r="B32" s="6"/>
      <c r="C32" s="6"/>
      <c r="D32" s="6"/>
      <c r="E32" s="6"/>
      <c r="F32" s="11"/>
      <c r="G32" s="57" t="s">
        <v>120</v>
      </c>
      <c r="H32" s="22" t="s">
        <v>121</v>
      </c>
      <c r="I32" s="70"/>
      <c r="J32" s="70"/>
      <c r="K32" s="69"/>
      <c r="L32" s="12"/>
      <c r="M32" s="7"/>
      <c r="N32" s="8"/>
      <c r="O32" s="2"/>
    </row>
    <row r="33" spans="1:15" ht="49.5" customHeight="1" hidden="1">
      <c r="A33" s="6"/>
      <c r="B33" s="6"/>
      <c r="C33" s="6"/>
      <c r="D33" s="6"/>
      <c r="E33" s="6"/>
      <c r="F33" s="11"/>
      <c r="G33" s="57" t="s">
        <v>77</v>
      </c>
      <c r="H33" s="22" t="s">
        <v>122</v>
      </c>
      <c r="I33" s="70">
        <f>I34</f>
        <v>0</v>
      </c>
      <c r="J33" s="70">
        <f>J34</f>
        <v>0</v>
      </c>
      <c r="K33" s="70">
        <f>K34</f>
        <v>0</v>
      </c>
      <c r="L33" s="12"/>
      <c r="M33" s="7"/>
      <c r="N33" s="8"/>
      <c r="O33" s="2"/>
    </row>
    <row r="34" spans="1:15" ht="81.75" customHeight="1" hidden="1">
      <c r="A34" s="6"/>
      <c r="B34" s="6"/>
      <c r="C34" s="6"/>
      <c r="D34" s="6"/>
      <c r="E34" s="6"/>
      <c r="F34" s="11"/>
      <c r="G34" s="57" t="s">
        <v>123</v>
      </c>
      <c r="H34" s="22" t="s">
        <v>124</v>
      </c>
      <c r="I34" s="70"/>
      <c r="J34" s="70"/>
      <c r="K34" s="69"/>
      <c r="L34" s="12"/>
      <c r="M34" s="7"/>
      <c r="N34" s="8"/>
      <c r="O34" s="2"/>
    </row>
    <row r="35" spans="1:15" ht="52.5" customHeight="1" hidden="1">
      <c r="A35" s="6"/>
      <c r="B35" s="6"/>
      <c r="C35" s="6"/>
      <c r="D35" s="6"/>
      <c r="E35" s="6"/>
      <c r="F35" s="11"/>
      <c r="G35" s="57" t="s">
        <v>78</v>
      </c>
      <c r="H35" s="22" t="s">
        <v>125</v>
      </c>
      <c r="I35" s="70">
        <f>I36</f>
        <v>0</v>
      </c>
      <c r="J35" s="70">
        <f>J36</f>
        <v>0</v>
      </c>
      <c r="K35" s="70">
        <f>K36</f>
        <v>0</v>
      </c>
      <c r="L35" s="12"/>
      <c r="M35" s="7"/>
      <c r="N35" s="8"/>
      <c r="O35" s="2"/>
    </row>
    <row r="36" spans="1:15" ht="77.25" customHeight="1" hidden="1">
      <c r="A36" s="6"/>
      <c r="B36" s="6"/>
      <c r="C36" s="6"/>
      <c r="D36" s="6"/>
      <c r="E36" s="6"/>
      <c r="F36" s="11"/>
      <c r="G36" s="57" t="s">
        <v>126</v>
      </c>
      <c r="H36" s="22" t="s">
        <v>127</v>
      </c>
      <c r="I36" s="70"/>
      <c r="J36" s="70"/>
      <c r="K36" s="69"/>
      <c r="L36" s="12"/>
      <c r="M36" s="7"/>
      <c r="N36" s="8"/>
      <c r="O36" s="2"/>
    </row>
    <row r="37" spans="1:15" ht="18" customHeight="1" hidden="1">
      <c r="A37" s="6"/>
      <c r="B37" s="6"/>
      <c r="C37" s="6"/>
      <c r="D37" s="6"/>
      <c r="E37" s="6"/>
      <c r="F37" s="11"/>
      <c r="G37" s="35" t="s">
        <v>80</v>
      </c>
      <c r="H37" s="36" t="s">
        <v>81</v>
      </c>
      <c r="I37" s="24">
        <f>I38+I41+I43</f>
        <v>0</v>
      </c>
      <c r="J37" s="24">
        <f>J38+J41+J43</f>
        <v>0</v>
      </c>
      <c r="K37" s="24">
        <f>K38+K41+K43</f>
        <v>0</v>
      </c>
      <c r="L37" s="12"/>
      <c r="M37" s="7"/>
      <c r="N37" s="8"/>
      <c r="O37" s="2"/>
    </row>
    <row r="38" spans="1:15" ht="27" customHeight="1" hidden="1">
      <c r="A38" s="6"/>
      <c r="B38" s="6"/>
      <c r="C38" s="6"/>
      <c r="D38" s="6"/>
      <c r="E38" s="6"/>
      <c r="F38" s="11"/>
      <c r="G38" s="37" t="s">
        <v>5</v>
      </c>
      <c r="H38" s="14" t="s">
        <v>53</v>
      </c>
      <c r="I38" s="24">
        <f>I39+I40</f>
        <v>0</v>
      </c>
      <c r="J38" s="24">
        <f>J39+J40</f>
        <v>0</v>
      </c>
      <c r="K38" s="67"/>
      <c r="L38" s="12"/>
      <c r="M38" s="7"/>
      <c r="N38" s="8"/>
      <c r="O38" s="2"/>
    </row>
    <row r="39" spans="1:15" ht="27" customHeight="1" hidden="1">
      <c r="A39" s="6"/>
      <c r="B39" s="6"/>
      <c r="C39" s="6"/>
      <c r="D39" s="6"/>
      <c r="E39" s="6"/>
      <c r="F39" s="11"/>
      <c r="G39" s="38" t="s">
        <v>59</v>
      </c>
      <c r="H39" s="15" t="s">
        <v>53</v>
      </c>
      <c r="I39" s="70"/>
      <c r="J39" s="70">
        <v>0</v>
      </c>
      <c r="K39" s="67"/>
      <c r="L39" s="12"/>
      <c r="M39" s="7"/>
      <c r="N39" s="8"/>
      <c r="O39" s="2"/>
    </row>
    <row r="40" spans="1:15" ht="39" customHeight="1" hidden="1">
      <c r="A40" s="6"/>
      <c r="B40" s="6"/>
      <c r="C40" s="6"/>
      <c r="D40" s="6"/>
      <c r="E40" s="6"/>
      <c r="F40" s="11"/>
      <c r="G40" s="58" t="s">
        <v>128</v>
      </c>
      <c r="H40" s="15" t="s">
        <v>129</v>
      </c>
      <c r="I40" s="70"/>
      <c r="J40" s="70"/>
      <c r="K40" s="67"/>
      <c r="L40" s="12"/>
      <c r="M40" s="7"/>
      <c r="N40" s="8"/>
      <c r="O40" s="2"/>
    </row>
    <row r="41" spans="1:15" ht="20.25" customHeight="1" hidden="1">
      <c r="A41" s="6"/>
      <c r="B41" s="6"/>
      <c r="C41" s="6"/>
      <c r="D41" s="6"/>
      <c r="E41" s="6"/>
      <c r="F41" s="11"/>
      <c r="G41" s="39" t="s">
        <v>90</v>
      </c>
      <c r="H41" s="40" t="s">
        <v>60</v>
      </c>
      <c r="I41" s="71">
        <f>I42</f>
        <v>0</v>
      </c>
      <c r="J41" s="71">
        <f>J42</f>
        <v>0</v>
      </c>
      <c r="K41" s="71">
        <f>K42</f>
        <v>0</v>
      </c>
      <c r="L41" s="12"/>
      <c r="M41" s="7"/>
      <c r="N41" s="8"/>
      <c r="O41" s="2"/>
    </row>
    <row r="42" spans="1:15" ht="20.25" customHeight="1" hidden="1">
      <c r="A42" s="6"/>
      <c r="B42" s="6"/>
      <c r="C42" s="6"/>
      <c r="D42" s="6"/>
      <c r="E42" s="6"/>
      <c r="F42" s="11"/>
      <c r="G42" s="38" t="s">
        <v>61</v>
      </c>
      <c r="H42" s="15" t="s">
        <v>60</v>
      </c>
      <c r="I42" s="70"/>
      <c r="J42" s="70"/>
      <c r="K42" s="69"/>
      <c r="L42" s="12"/>
      <c r="M42" s="7"/>
      <c r="N42" s="8"/>
      <c r="O42" s="2"/>
    </row>
    <row r="43" spans="1:15" ht="30.75" customHeight="1" hidden="1">
      <c r="A43" s="6"/>
      <c r="B43" s="6"/>
      <c r="C43" s="6"/>
      <c r="D43" s="6"/>
      <c r="E43" s="6"/>
      <c r="F43" s="11"/>
      <c r="G43" s="37" t="s">
        <v>82</v>
      </c>
      <c r="H43" s="14" t="s">
        <v>83</v>
      </c>
      <c r="I43" s="71">
        <f>I44</f>
        <v>0</v>
      </c>
      <c r="J43" s="71">
        <f>J44</f>
        <v>0</v>
      </c>
      <c r="K43" s="71">
        <f>K44</f>
        <v>0</v>
      </c>
      <c r="L43" s="12"/>
      <c r="M43" s="7"/>
      <c r="N43" s="8"/>
      <c r="O43" s="2"/>
    </row>
    <row r="44" spans="1:15" ht="40.5" customHeight="1" hidden="1">
      <c r="A44" s="6"/>
      <c r="B44" s="6"/>
      <c r="C44" s="6"/>
      <c r="D44" s="6"/>
      <c r="E44" s="6"/>
      <c r="F44" s="11"/>
      <c r="G44" s="38" t="s">
        <v>85</v>
      </c>
      <c r="H44" s="15" t="s">
        <v>84</v>
      </c>
      <c r="I44" s="70"/>
      <c r="J44" s="70"/>
      <c r="K44" s="70"/>
      <c r="L44" s="12"/>
      <c r="M44" s="7"/>
      <c r="N44" s="8"/>
      <c r="O44" s="2"/>
    </row>
    <row r="45" spans="1:15" ht="18.75" customHeight="1" hidden="1">
      <c r="A45" s="6" t="s">
        <v>7</v>
      </c>
      <c r="B45" s="6" t="s">
        <v>8</v>
      </c>
      <c r="C45" s="6" t="s">
        <v>19</v>
      </c>
      <c r="D45" s="6" t="s">
        <v>20</v>
      </c>
      <c r="E45" s="6" t="s">
        <v>21</v>
      </c>
      <c r="F45" s="11" t="s">
        <v>21</v>
      </c>
      <c r="G45" s="41" t="s">
        <v>33</v>
      </c>
      <c r="H45" s="42" t="s">
        <v>54</v>
      </c>
      <c r="I45" s="71">
        <f>I46+I49</f>
        <v>0</v>
      </c>
      <c r="J45" s="71">
        <f>J46+J49</f>
        <v>0</v>
      </c>
      <c r="K45" s="71">
        <f>K46+K49</f>
        <v>0</v>
      </c>
      <c r="L45" s="12"/>
      <c r="M45" s="7"/>
      <c r="N45" s="8"/>
      <c r="O45" s="2"/>
    </row>
    <row r="46" spans="1:15" ht="26.25" customHeight="1" hidden="1">
      <c r="A46" s="6" t="s">
        <v>7</v>
      </c>
      <c r="B46" s="6" t="s">
        <v>8</v>
      </c>
      <c r="C46" s="6" t="s">
        <v>19</v>
      </c>
      <c r="D46" s="6" t="s">
        <v>20</v>
      </c>
      <c r="E46" s="6" t="s">
        <v>22</v>
      </c>
      <c r="F46" s="11" t="s">
        <v>22</v>
      </c>
      <c r="G46" s="38" t="s">
        <v>4</v>
      </c>
      <c r="H46" s="15" t="s">
        <v>55</v>
      </c>
      <c r="I46" s="70">
        <f>I47</f>
        <v>0</v>
      </c>
      <c r="J46" s="70">
        <f>J47</f>
        <v>0</v>
      </c>
      <c r="K46" s="70">
        <f>K47</f>
        <v>0</v>
      </c>
      <c r="L46" s="12"/>
      <c r="M46" s="7"/>
      <c r="N46" s="8"/>
      <c r="O46" s="2"/>
    </row>
    <row r="47" spans="1:15" ht="41.25" customHeight="1" hidden="1">
      <c r="A47" s="6" t="s">
        <v>7</v>
      </c>
      <c r="B47" s="6" t="s">
        <v>8</v>
      </c>
      <c r="C47" s="6" t="s">
        <v>19</v>
      </c>
      <c r="D47" s="6" t="s">
        <v>20</v>
      </c>
      <c r="E47" s="6" t="s">
        <v>23</v>
      </c>
      <c r="F47" s="11" t="s">
        <v>23</v>
      </c>
      <c r="G47" s="38" t="s">
        <v>3</v>
      </c>
      <c r="H47" s="15" t="s">
        <v>294</v>
      </c>
      <c r="I47" s="70"/>
      <c r="J47" s="70"/>
      <c r="K47" s="69"/>
      <c r="L47" s="12"/>
      <c r="M47" s="7"/>
      <c r="N47" s="8"/>
      <c r="O47" s="2"/>
    </row>
    <row r="48" spans="1:15" ht="8.25" customHeight="1" hidden="1">
      <c r="A48" s="6" t="s">
        <v>7</v>
      </c>
      <c r="B48" s="6" t="s">
        <v>8</v>
      </c>
      <c r="C48" s="6" t="s">
        <v>24</v>
      </c>
      <c r="D48" s="6" t="s">
        <v>25</v>
      </c>
      <c r="E48" s="6" t="s">
        <v>26</v>
      </c>
      <c r="F48" s="11" t="s">
        <v>26</v>
      </c>
      <c r="G48" s="38"/>
      <c r="H48" s="15"/>
      <c r="I48" s="70"/>
      <c r="J48" s="70"/>
      <c r="K48" s="67" t="e">
        <f>J48/I48*100</f>
        <v>#DIV/0!</v>
      </c>
      <c r="L48" s="12"/>
      <c r="M48" s="7"/>
      <c r="N48" s="8"/>
      <c r="O48" s="2"/>
    </row>
    <row r="49" spans="1:15" ht="30.75" customHeight="1" hidden="1">
      <c r="A49" s="6"/>
      <c r="B49" s="6"/>
      <c r="C49" s="6"/>
      <c r="D49" s="6"/>
      <c r="E49" s="6"/>
      <c r="F49" s="11"/>
      <c r="G49" s="38" t="s">
        <v>34</v>
      </c>
      <c r="H49" s="15" t="s">
        <v>62</v>
      </c>
      <c r="I49" s="70">
        <f>I50</f>
        <v>0</v>
      </c>
      <c r="J49" s="70">
        <f>J50</f>
        <v>0</v>
      </c>
      <c r="K49" s="70">
        <f>K50</f>
        <v>0</v>
      </c>
      <c r="L49" s="12"/>
      <c r="M49" s="7"/>
      <c r="N49" s="8"/>
      <c r="O49" s="2"/>
    </row>
    <row r="50" spans="1:15" ht="27" customHeight="1" hidden="1">
      <c r="A50" s="6"/>
      <c r="B50" s="6"/>
      <c r="C50" s="6"/>
      <c r="D50" s="6"/>
      <c r="E50" s="6"/>
      <c r="F50" s="11"/>
      <c r="G50" s="38" t="s">
        <v>63</v>
      </c>
      <c r="H50" s="15" t="s">
        <v>64</v>
      </c>
      <c r="I50" s="70"/>
      <c r="J50" s="70"/>
      <c r="K50" s="70"/>
      <c r="L50" s="12"/>
      <c r="M50" s="7"/>
      <c r="N50" s="8"/>
      <c r="O50" s="2"/>
    </row>
    <row r="51" spans="1:15" ht="38.25" customHeight="1" hidden="1">
      <c r="A51" s="6" t="s">
        <v>7</v>
      </c>
      <c r="B51" s="6" t="s">
        <v>8</v>
      </c>
      <c r="C51" s="6" t="s">
        <v>24</v>
      </c>
      <c r="D51" s="6" t="s">
        <v>27</v>
      </c>
      <c r="E51" s="6" t="s">
        <v>28</v>
      </c>
      <c r="F51" s="11" t="s">
        <v>28</v>
      </c>
      <c r="G51" s="37" t="s">
        <v>45</v>
      </c>
      <c r="H51" s="14" t="s">
        <v>46</v>
      </c>
      <c r="I51" s="71">
        <f>I52+I58</f>
        <v>0</v>
      </c>
      <c r="J51" s="71">
        <f>J52+J58</f>
        <v>0</v>
      </c>
      <c r="K51" s="71">
        <f>K52+K58</f>
        <v>0</v>
      </c>
      <c r="L51" s="12"/>
      <c r="M51" s="7"/>
      <c r="N51" s="8"/>
      <c r="O51" s="2"/>
    </row>
    <row r="52" spans="1:15" ht="84.75" customHeight="1" hidden="1">
      <c r="A52" s="6"/>
      <c r="B52" s="6"/>
      <c r="C52" s="6"/>
      <c r="D52" s="6"/>
      <c r="E52" s="6"/>
      <c r="F52" s="11"/>
      <c r="G52" s="37" t="s">
        <v>47</v>
      </c>
      <c r="H52" s="14" t="s">
        <v>108</v>
      </c>
      <c r="I52" s="71">
        <f>I57+I53</f>
        <v>0</v>
      </c>
      <c r="J52" s="71">
        <f>J57+J53</f>
        <v>0</v>
      </c>
      <c r="K52" s="71">
        <f>K57+K53</f>
        <v>0</v>
      </c>
      <c r="L52" s="12"/>
      <c r="M52" s="7"/>
      <c r="N52" s="8"/>
      <c r="O52" s="2"/>
    </row>
    <row r="53" spans="1:15" ht="60" customHeight="1" hidden="1">
      <c r="A53" s="6" t="s">
        <v>7</v>
      </c>
      <c r="B53" s="6" t="s">
        <v>8</v>
      </c>
      <c r="C53" s="6" t="s">
        <v>29</v>
      </c>
      <c r="D53" s="6" t="s">
        <v>30</v>
      </c>
      <c r="E53" s="6" t="s">
        <v>31</v>
      </c>
      <c r="F53" s="11" t="s">
        <v>31</v>
      </c>
      <c r="G53" s="38" t="s">
        <v>56</v>
      </c>
      <c r="H53" s="15" t="s">
        <v>57</v>
      </c>
      <c r="I53" s="70">
        <f>I54+I55</f>
        <v>0</v>
      </c>
      <c r="J53" s="70">
        <f>J54+J55</f>
        <v>0</v>
      </c>
      <c r="K53" s="70">
        <f>K54+K55</f>
        <v>0</v>
      </c>
      <c r="L53" s="12"/>
      <c r="M53" s="7"/>
      <c r="N53" s="8"/>
      <c r="O53" s="2"/>
    </row>
    <row r="54" spans="1:15" ht="89.25" customHeight="1" hidden="1">
      <c r="A54" s="6" t="s">
        <v>7</v>
      </c>
      <c r="B54" s="6" t="s">
        <v>8</v>
      </c>
      <c r="C54" s="6" t="s">
        <v>29</v>
      </c>
      <c r="D54" s="6" t="s">
        <v>30</v>
      </c>
      <c r="E54" s="6" t="s">
        <v>32</v>
      </c>
      <c r="F54" s="11" t="s">
        <v>32</v>
      </c>
      <c r="G54" s="43" t="s">
        <v>93</v>
      </c>
      <c r="H54" s="44" t="s">
        <v>109</v>
      </c>
      <c r="I54" s="73"/>
      <c r="J54" s="73"/>
      <c r="K54" s="73"/>
      <c r="L54" s="12"/>
      <c r="M54" s="7"/>
      <c r="N54" s="8"/>
      <c r="O54" s="2"/>
    </row>
    <row r="55" spans="1:15" ht="74.25" customHeight="1" hidden="1">
      <c r="A55" s="6"/>
      <c r="B55" s="6"/>
      <c r="C55" s="6"/>
      <c r="D55" s="6"/>
      <c r="E55" s="6"/>
      <c r="F55" s="11"/>
      <c r="G55" s="43" t="s">
        <v>87</v>
      </c>
      <c r="H55" s="44" t="s">
        <v>110</v>
      </c>
      <c r="I55" s="73"/>
      <c r="J55" s="73"/>
      <c r="K55" s="73"/>
      <c r="L55" s="12"/>
      <c r="M55" s="7"/>
      <c r="N55" s="8"/>
      <c r="O55" s="2"/>
    </row>
    <row r="56" spans="1:15" ht="75.75" customHeight="1" hidden="1">
      <c r="A56" s="6"/>
      <c r="B56" s="6"/>
      <c r="C56" s="6"/>
      <c r="D56" s="6"/>
      <c r="E56" s="6"/>
      <c r="F56" s="11"/>
      <c r="G56" s="46" t="s">
        <v>0</v>
      </c>
      <c r="H56" s="15" t="s">
        <v>111</v>
      </c>
      <c r="I56" s="70">
        <f>I57</f>
        <v>0</v>
      </c>
      <c r="J56" s="70">
        <f>J57</f>
        <v>0</v>
      </c>
      <c r="K56" s="70">
        <f>K57</f>
        <v>0</v>
      </c>
      <c r="L56" s="12"/>
      <c r="M56" s="7"/>
      <c r="N56" s="8"/>
      <c r="O56" s="2"/>
    </row>
    <row r="57" spans="1:15" ht="72" customHeight="1" hidden="1">
      <c r="A57" s="6"/>
      <c r="B57" s="6"/>
      <c r="C57" s="6"/>
      <c r="D57" s="6"/>
      <c r="E57" s="6"/>
      <c r="F57" s="11"/>
      <c r="G57" s="43" t="s">
        <v>2</v>
      </c>
      <c r="H57" s="44" t="s">
        <v>112</v>
      </c>
      <c r="I57" s="73"/>
      <c r="J57" s="73"/>
      <c r="K57" s="72"/>
      <c r="L57" s="12"/>
      <c r="M57" s="7"/>
      <c r="N57" s="8"/>
      <c r="O57" s="2"/>
    </row>
    <row r="58" spans="1:15" ht="0" customHeight="1" hidden="1">
      <c r="A58" s="6"/>
      <c r="B58" s="6"/>
      <c r="C58" s="6"/>
      <c r="D58" s="6"/>
      <c r="E58" s="6"/>
      <c r="F58" s="11"/>
      <c r="G58" s="37" t="s">
        <v>94</v>
      </c>
      <c r="H58" s="14" t="s">
        <v>99</v>
      </c>
      <c r="I58" s="71">
        <f aca="true" t="shared" si="0" ref="I58:K59">I59</f>
        <v>0</v>
      </c>
      <c r="J58" s="71">
        <f t="shared" si="0"/>
        <v>0</v>
      </c>
      <c r="K58" s="71">
        <f t="shared" si="0"/>
        <v>0</v>
      </c>
      <c r="L58" s="12"/>
      <c r="M58" s="7"/>
      <c r="N58" s="8"/>
      <c r="O58" s="2"/>
    </row>
    <row r="59" spans="1:15" ht="41.25" customHeight="1" hidden="1">
      <c r="A59" s="6" t="s">
        <v>7</v>
      </c>
      <c r="B59" s="6" t="s">
        <v>8</v>
      </c>
      <c r="C59" s="6" t="s">
        <v>29</v>
      </c>
      <c r="D59" s="6" t="s">
        <v>30</v>
      </c>
      <c r="E59" s="6" t="s">
        <v>31</v>
      </c>
      <c r="F59" s="11" t="s">
        <v>31</v>
      </c>
      <c r="G59" s="38" t="s">
        <v>95</v>
      </c>
      <c r="H59" s="15" t="s">
        <v>98</v>
      </c>
      <c r="I59" s="70">
        <f t="shared" si="0"/>
        <v>0</v>
      </c>
      <c r="J59" s="70">
        <f t="shared" si="0"/>
        <v>0</v>
      </c>
      <c r="K59" s="70">
        <f t="shared" si="0"/>
        <v>0</v>
      </c>
      <c r="L59" s="12"/>
      <c r="M59" s="7"/>
      <c r="N59" s="8"/>
      <c r="O59" s="2"/>
    </row>
    <row r="60" spans="1:15" ht="69" customHeight="1" hidden="1">
      <c r="A60" s="6" t="s">
        <v>7</v>
      </c>
      <c r="B60" s="6" t="s">
        <v>8</v>
      </c>
      <c r="C60" s="6" t="s">
        <v>29</v>
      </c>
      <c r="D60" s="6" t="s">
        <v>30</v>
      </c>
      <c r="E60" s="6" t="s">
        <v>32</v>
      </c>
      <c r="F60" s="11" t="s">
        <v>32</v>
      </c>
      <c r="G60" s="43" t="s">
        <v>96</v>
      </c>
      <c r="H60" s="44" t="s">
        <v>97</v>
      </c>
      <c r="I60" s="73">
        <v>0</v>
      </c>
      <c r="J60" s="73">
        <v>0</v>
      </c>
      <c r="K60" s="72">
        <v>0</v>
      </c>
      <c r="L60" s="12"/>
      <c r="M60" s="7"/>
      <c r="N60" s="8"/>
      <c r="O60" s="2"/>
    </row>
    <row r="61" spans="1:15" ht="36" customHeight="1" hidden="1">
      <c r="A61" s="6" t="s">
        <v>7</v>
      </c>
      <c r="B61" s="6" t="s">
        <v>8</v>
      </c>
      <c r="C61" s="6" t="s">
        <v>33</v>
      </c>
      <c r="D61" s="6" t="s">
        <v>34</v>
      </c>
      <c r="E61" s="6" t="s">
        <v>35</v>
      </c>
      <c r="F61" s="11" t="s">
        <v>36</v>
      </c>
      <c r="G61" s="39" t="s">
        <v>48</v>
      </c>
      <c r="H61" s="40" t="s">
        <v>49</v>
      </c>
      <c r="I61" s="24">
        <f>I62</f>
        <v>0</v>
      </c>
      <c r="J61" s="24">
        <f>J62+J67</f>
        <v>0</v>
      </c>
      <c r="K61" s="24">
        <f>K62+K67</f>
        <v>0</v>
      </c>
      <c r="L61" s="12"/>
      <c r="M61" s="7"/>
      <c r="N61" s="8"/>
      <c r="O61" s="2"/>
    </row>
    <row r="62" spans="1:15" ht="20.25" customHeight="1" hidden="1">
      <c r="A62" s="6" t="s">
        <v>7</v>
      </c>
      <c r="B62" s="6" t="s">
        <v>8</v>
      </c>
      <c r="C62" s="6" t="s">
        <v>33</v>
      </c>
      <c r="D62" s="6" t="s">
        <v>34</v>
      </c>
      <c r="E62" s="6" t="s">
        <v>37</v>
      </c>
      <c r="F62" s="11" t="s">
        <v>37</v>
      </c>
      <c r="G62" s="46" t="s">
        <v>50</v>
      </c>
      <c r="H62" s="15" t="s">
        <v>1</v>
      </c>
      <c r="I62" s="23">
        <f>I63+I64+I65</f>
        <v>0</v>
      </c>
      <c r="J62" s="23">
        <f>J63+J64+J65</f>
        <v>0</v>
      </c>
      <c r="K62" s="23">
        <f>K63+K64+K65</f>
        <v>0</v>
      </c>
      <c r="L62" s="12"/>
      <c r="M62" s="7"/>
      <c r="N62" s="8"/>
      <c r="O62" s="2"/>
    </row>
    <row r="63" spans="1:15" ht="30" customHeight="1" hidden="1">
      <c r="A63" s="6"/>
      <c r="B63" s="6"/>
      <c r="C63" s="6"/>
      <c r="D63" s="6"/>
      <c r="E63" s="6"/>
      <c r="F63" s="11"/>
      <c r="G63" s="47" t="s">
        <v>67</v>
      </c>
      <c r="H63" s="44" t="s">
        <v>65</v>
      </c>
      <c r="I63" s="45"/>
      <c r="J63" s="45"/>
      <c r="K63" s="45"/>
      <c r="L63" s="12"/>
      <c r="M63" s="7"/>
      <c r="N63" s="8"/>
      <c r="O63" s="2"/>
    </row>
    <row r="64" spans="1:15" ht="22.5" customHeight="1" hidden="1">
      <c r="A64" s="6"/>
      <c r="B64" s="6"/>
      <c r="C64" s="6"/>
      <c r="D64" s="6"/>
      <c r="E64" s="6"/>
      <c r="F64" s="11"/>
      <c r="G64" s="47" t="s">
        <v>142</v>
      </c>
      <c r="H64" s="44" t="s">
        <v>91</v>
      </c>
      <c r="I64" s="45"/>
      <c r="J64" s="45"/>
      <c r="K64" s="45"/>
      <c r="L64" s="12"/>
      <c r="M64" s="7"/>
      <c r="N64" s="8"/>
      <c r="O64" s="2"/>
    </row>
    <row r="65" spans="1:15" ht="18.75" customHeight="1" hidden="1">
      <c r="A65" s="6"/>
      <c r="B65" s="6"/>
      <c r="C65" s="6"/>
      <c r="D65" s="6"/>
      <c r="E65" s="6"/>
      <c r="F65" s="11"/>
      <c r="G65" s="31" t="s">
        <v>68</v>
      </c>
      <c r="H65" s="15" t="s">
        <v>66</v>
      </c>
      <c r="I65" s="23">
        <f>I66</f>
        <v>0</v>
      </c>
      <c r="J65" s="23">
        <f>J66</f>
        <v>0</v>
      </c>
      <c r="K65" s="23">
        <f>K66</f>
        <v>0</v>
      </c>
      <c r="L65" s="12"/>
      <c r="M65" s="7"/>
      <c r="N65" s="8"/>
      <c r="O65" s="2"/>
    </row>
    <row r="66" spans="1:15" ht="18" customHeight="1" hidden="1">
      <c r="A66" s="6"/>
      <c r="B66" s="6"/>
      <c r="C66" s="6"/>
      <c r="D66" s="6"/>
      <c r="E66" s="6"/>
      <c r="F66" s="11"/>
      <c r="G66" s="47" t="s">
        <v>102</v>
      </c>
      <c r="H66" s="44" t="s">
        <v>103</v>
      </c>
      <c r="I66" s="45"/>
      <c r="J66" s="45"/>
      <c r="K66" s="45"/>
      <c r="L66" s="12"/>
      <c r="M66" s="7"/>
      <c r="N66" s="8"/>
      <c r="O66" s="2"/>
    </row>
    <row r="67" spans="1:15" ht="37.5" customHeight="1" hidden="1">
      <c r="A67" s="6"/>
      <c r="B67" s="6"/>
      <c r="C67" s="6"/>
      <c r="D67" s="6"/>
      <c r="E67" s="6"/>
      <c r="F67" s="11"/>
      <c r="G67" s="31" t="s">
        <v>194</v>
      </c>
      <c r="H67" s="44" t="s">
        <v>195</v>
      </c>
      <c r="I67" s="45"/>
      <c r="J67" s="45"/>
      <c r="K67" s="67"/>
      <c r="L67" s="12"/>
      <c r="M67" s="7"/>
      <c r="N67" s="8"/>
      <c r="O67" s="2"/>
    </row>
    <row r="68" spans="1:15" ht="27.75" customHeight="1" hidden="1">
      <c r="A68" s="6" t="s">
        <v>7</v>
      </c>
      <c r="B68" s="6" t="s">
        <v>8</v>
      </c>
      <c r="C68" s="6" t="s">
        <v>33</v>
      </c>
      <c r="D68" s="6" t="s">
        <v>34</v>
      </c>
      <c r="E68" s="6" t="s">
        <v>35</v>
      </c>
      <c r="F68" s="11" t="s">
        <v>36</v>
      </c>
      <c r="G68" s="59" t="s">
        <v>130</v>
      </c>
      <c r="H68" s="60" t="s">
        <v>131</v>
      </c>
      <c r="I68" s="24">
        <f aca="true" t="shared" si="1" ref="I68:J70">I69</f>
        <v>0</v>
      </c>
      <c r="J68" s="24">
        <f>J69+J72</f>
        <v>0</v>
      </c>
      <c r="K68" s="67"/>
      <c r="L68" s="12"/>
      <c r="M68" s="7"/>
      <c r="N68" s="8"/>
      <c r="O68" s="2"/>
    </row>
    <row r="69" spans="1:15" ht="20.25" customHeight="1" hidden="1">
      <c r="A69" s="6" t="s">
        <v>7</v>
      </c>
      <c r="B69" s="6" t="s">
        <v>8</v>
      </c>
      <c r="C69" s="6" t="s">
        <v>33</v>
      </c>
      <c r="D69" s="6" t="s">
        <v>34</v>
      </c>
      <c r="E69" s="6" t="s">
        <v>37</v>
      </c>
      <c r="F69" s="11" t="s">
        <v>37</v>
      </c>
      <c r="G69" s="61" t="s">
        <v>132</v>
      </c>
      <c r="H69" s="62" t="s">
        <v>133</v>
      </c>
      <c r="I69" s="23">
        <f t="shared" si="1"/>
        <v>0</v>
      </c>
      <c r="J69" s="23">
        <f t="shared" si="1"/>
        <v>0</v>
      </c>
      <c r="K69" s="67"/>
      <c r="L69" s="12"/>
      <c r="M69" s="7"/>
      <c r="N69" s="8"/>
      <c r="O69" s="2"/>
    </row>
    <row r="70" spans="1:15" ht="30" customHeight="1" hidden="1">
      <c r="A70" s="6"/>
      <c r="B70" s="6"/>
      <c r="C70" s="6"/>
      <c r="D70" s="6"/>
      <c r="E70" s="6"/>
      <c r="F70" s="11"/>
      <c r="G70" s="61" t="s">
        <v>134</v>
      </c>
      <c r="H70" s="62" t="s">
        <v>135</v>
      </c>
      <c r="I70" s="45">
        <f t="shared" si="1"/>
        <v>0</v>
      </c>
      <c r="J70" s="23">
        <f t="shared" si="1"/>
        <v>0</v>
      </c>
      <c r="K70" s="67"/>
      <c r="L70" s="12"/>
      <c r="M70" s="7"/>
      <c r="N70" s="8"/>
      <c r="O70" s="2"/>
    </row>
    <row r="71" spans="1:15" ht="33" customHeight="1" hidden="1">
      <c r="A71" s="6"/>
      <c r="B71" s="6"/>
      <c r="C71" s="6"/>
      <c r="D71" s="6"/>
      <c r="E71" s="6"/>
      <c r="F71" s="11"/>
      <c r="G71" s="65" t="s">
        <v>136</v>
      </c>
      <c r="H71" s="66" t="s">
        <v>137</v>
      </c>
      <c r="I71" s="45"/>
      <c r="J71" s="45"/>
      <c r="K71" s="67"/>
      <c r="L71" s="12"/>
      <c r="M71" s="7"/>
      <c r="N71" s="8"/>
      <c r="O71" s="2"/>
    </row>
    <row r="72" spans="1:15" ht="26.25" customHeight="1" hidden="1">
      <c r="A72" s="6"/>
      <c r="B72" s="6"/>
      <c r="C72" s="6"/>
      <c r="D72" s="6"/>
      <c r="E72" s="6"/>
      <c r="F72" s="11"/>
      <c r="G72" s="61" t="s">
        <v>138</v>
      </c>
      <c r="H72" s="62" t="s">
        <v>140</v>
      </c>
      <c r="I72" s="45"/>
      <c r="J72" s="45">
        <f>J73</f>
        <v>0</v>
      </c>
      <c r="K72" s="67"/>
      <c r="L72" s="12"/>
      <c r="M72" s="7"/>
      <c r="N72" s="8"/>
      <c r="O72" s="2"/>
    </row>
    <row r="73" spans="1:15" ht="27.75" customHeight="1" hidden="1">
      <c r="A73" s="6"/>
      <c r="B73" s="6"/>
      <c r="C73" s="6"/>
      <c r="D73" s="6"/>
      <c r="E73" s="6"/>
      <c r="F73" s="11"/>
      <c r="G73" s="61" t="s">
        <v>139</v>
      </c>
      <c r="H73" s="62" t="s">
        <v>141</v>
      </c>
      <c r="I73" s="45"/>
      <c r="J73" s="45"/>
      <c r="K73" s="67"/>
      <c r="L73" s="12"/>
      <c r="M73" s="7"/>
      <c r="N73" s="8"/>
      <c r="O73" s="2"/>
    </row>
    <row r="74" spans="1:15" ht="26.25" customHeight="1">
      <c r="A74" s="6"/>
      <c r="B74" s="6"/>
      <c r="C74" s="6"/>
      <c r="D74" s="6"/>
      <c r="E74" s="6"/>
      <c r="F74" s="11"/>
      <c r="G74" s="48" t="s">
        <v>69</v>
      </c>
      <c r="H74" s="19" t="s">
        <v>70</v>
      </c>
      <c r="I74" s="24">
        <f>I76+I75</f>
        <v>4323075.1</v>
      </c>
      <c r="J74" s="24">
        <f>J76+J75</f>
        <v>0</v>
      </c>
      <c r="K74" s="24">
        <f>K76+K75</f>
        <v>0</v>
      </c>
      <c r="L74" s="12"/>
      <c r="M74" s="7"/>
      <c r="N74" s="8"/>
      <c r="O74" s="2"/>
    </row>
    <row r="75" spans="1:15" ht="0.75" customHeight="1">
      <c r="A75" s="6"/>
      <c r="B75" s="6"/>
      <c r="C75" s="6"/>
      <c r="D75" s="6"/>
      <c r="E75" s="6"/>
      <c r="F75" s="11"/>
      <c r="G75" s="49" t="s">
        <v>101</v>
      </c>
      <c r="H75" s="20" t="s">
        <v>100</v>
      </c>
      <c r="I75" s="23"/>
      <c r="J75" s="53"/>
      <c r="K75" s="67"/>
      <c r="L75" s="12"/>
      <c r="M75" s="7"/>
      <c r="N75" s="8"/>
      <c r="O75" s="2"/>
    </row>
    <row r="76" spans="1:15" ht="30.75" customHeight="1">
      <c r="A76" s="6"/>
      <c r="B76" s="6"/>
      <c r="C76" s="6"/>
      <c r="D76" s="6"/>
      <c r="E76" s="6"/>
      <c r="F76" s="11"/>
      <c r="G76" s="49" t="s">
        <v>71</v>
      </c>
      <c r="H76" s="20" t="s">
        <v>113</v>
      </c>
      <c r="I76" s="23">
        <f>I77</f>
        <v>4323075.1</v>
      </c>
      <c r="J76" s="23">
        <f>J77</f>
        <v>0</v>
      </c>
      <c r="K76" s="23">
        <f>K77</f>
        <v>0</v>
      </c>
      <c r="L76" s="12"/>
      <c r="M76" s="7"/>
      <c r="N76" s="8"/>
      <c r="O76" s="2"/>
    </row>
    <row r="77" spans="1:15" ht="30" customHeight="1">
      <c r="A77" s="6"/>
      <c r="B77" s="6"/>
      <c r="C77" s="6"/>
      <c r="D77" s="6"/>
      <c r="E77" s="6"/>
      <c r="F77" s="11"/>
      <c r="G77" s="49" t="s">
        <v>72</v>
      </c>
      <c r="H77" s="20" t="s">
        <v>73</v>
      </c>
      <c r="I77" s="23">
        <f>I79+I78</f>
        <v>4323075.1</v>
      </c>
      <c r="J77" s="23">
        <f>J79+J78</f>
        <v>0</v>
      </c>
      <c r="K77" s="23">
        <f>K79+K78</f>
        <v>0</v>
      </c>
      <c r="L77" s="12"/>
      <c r="M77" s="7"/>
      <c r="N77" s="8"/>
      <c r="O77" s="2"/>
    </row>
    <row r="78" spans="1:15" ht="57" customHeight="1">
      <c r="A78" s="6"/>
      <c r="B78" s="6"/>
      <c r="C78" s="6"/>
      <c r="D78" s="6"/>
      <c r="E78" s="6"/>
      <c r="F78" s="11"/>
      <c r="G78" s="50" t="s">
        <v>92</v>
      </c>
      <c r="H78" s="51" t="s">
        <v>114</v>
      </c>
      <c r="I78" s="45">
        <v>4323075.1</v>
      </c>
      <c r="J78" s="45"/>
      <c r="K78" s="45"/>
      <c r="L78" s="12"/>
      <c r="M78" s="7"/>
      <c r="N78" s="8"/>
      <c r="O78" s="2"/>
    </row>
    <row r="79" spans="1:15" ht="41.25" customHeight="1" hidden="1">
      <c r="A79" s="6"/>
      <c r="B79" s="6"/>
      <c r="C79" s="6"/>
      <c r="D79" s="6"/>
      <c r="E79" s="6"/>
      <c r="F79" s="11"/>
      <c r="G79" s="50" t="s">
        <v>88</v>
      </c>
      <c r="H79" s="51" t="s">
        <v>115</v>
      </c>
      <c r="I79" s="45"/>
      <c r="J79" s="45"/>
      <c r="K79" s="45"/>
      <c r="L79" s="12"/>
      <c r="M79" s="7"/>
      <c r="N79" s="8"/>
      <c r="O79" s="2"/>
    </row>
    <row r="80" spans="1:15" ht="19.5" customHeight="1" hidden="1">
      <c r="A80" s="6"/>
      <c r="B80" s="6"/>
      <c r="C80" s="6"/>
      <c r="D80" s="6"/>
      <c r="E80" s="6"/>
      <c r="F80" s="11"/>
      <c r="G80" s="52" t="s">
        <v>51</v>
      </c>
      <c r="H80" s="13" t="s">
        <v>52</v>
      </c>
      <c r="I80" s="24">
        <f>I81+I104+I107+I111+I102</f>
        <v>0</v>
      </c>
      <c r="J80" s="24">
        <f>J81+J104+J107+J111+J102</f>
        <v>0</v>
      </c>
      <c r="K80" s="24">
        <f>K81+K104+K107+K111+K102</f>
        <v>0</v>
      </c>
      <c r="L80" s="12"/>
      <c r="M80" s="7"/>
      <c r="N80" s="8"/>
      <c r="O80" s="2"/>
    </row>
    <row r="81" spans="1:15" ht="35.25" customHeight="1" hidden="1">
      <c r="A81" s="6" t="s">
        <v>7</v>
      </c>
      <c r="B81" s="6" t="s">
        <v>8</v>
      </c>
      <c r="C81" s="6" t="s">
        <v>38</v>
      </c>
      <c r="D81" s="6" t="s">
        <v>39</v>
      </c>
      <c r="E81" s="6" t="s">
        <v>40</v>
      </c>
      <c r="F81" s="11" t="s">
        <v>41</v>
      </c>
      <c r="G81" s="38" t="s">
        <v>143</v>
      </c>
      <c r="H81" s="15" t="s">
        <v>144</v>
      </c>
      <c r="I81" s="24">
        <f>I82+I84+I86+I88+I90+I92+I94+I98+I100+I96+I102</f>
        <v>0</v>
      </c>
      <c r="J81" s="24">
        <f>J82+J84+J86+J88+J90+J92+J94+J98+J100+J96+J102</f>
        <v>0</v>
      </c>
      <c r="K81" s="24">
        <f>K82+K84+K86+K88+K90+K92+K94+K98+K100+K96+K102</f>
        <v>0</v>
      </c>
      <c r="L81" s="12"/>
      <c r="M81" s="7"/>
      <c r="N81" s="8"/>
      <c r="O81" s="2"/>
    </row>
    <row r="82" spans="1:15" ht="54" customHeight="1" hidden="1">
      <c r="A82" s="6" t="s">
        <v>7</v>
      </c>
      <c r="B82" s="6" t="s">
        <v>8</v>
      </c>
      <c r="C82" s="6" t="s">
        <v>38</v>
      </c>
      <c r="D82" s="6" t="s">
        <v>39</v>
      </c>
      <c r="E82" s="6" t="s">
        <v>40</v>
      </c>
      <c r="F82" s="11" t="s">
        <v>42</v>
      </c>
      <c r="G82" s="38" t="s">
        <v>145</v>
      </c>
      <c r="H82" s="15" t="s">
        <v>146</v>
      </c>
      <c r="I82" s="23">
        <f>I83</f>
        <v>0</v>
      </c>
      <c r="J82" s="23">
        <f>J83</f>
        <v>0</v>
      </c>
      <c r="K82" s="23">
        <f>K83</f>
        <v>0</v>
      </c>
      <c r="L82" s="12"/>
      <c r="M82" s="7"/>
      <c r="N82" s="8"/>
      <c r="O82" s="2"/>
    </row>
    <row r="83" spans="1:15" ht="75.75" customHeight="1" hidden="1">
      <c r="A83" s="6"/>
      <c r="B83" s="6"/>
      <c r="C83" s="6"/>
      <c r="D83" s="6"/>
      <c r="E83" s="6"/>
      <c r="F83" s="11"/>
      <c r="G83" s="43" t="s">
        <v>147</v>
      </c>
      <c r="H83" s="44" t="s">
        <v>148</v>
      </c>
      <c r="I83" s="45"/>
      <c r="J83" s="45"/>
      <c r="K83" s="45"/>
      <c r="L83" s="12"/>
      <c r="M83" s="7"/>
      <c r="N83" s="8"/>
      <c r="O83" s="2"/>
    </row>
    <row r="84" spans="1:15" ht="63.75" customHeight="1" hidden="1">
      <c r="A84" s="6"/>
      <c r="B84" s="6"/>
      <c r="C84" s="6"/>
      <c r="D84" s="6"/>
      <c r="E84" s="6"/>
      <c r="F84" s="11"/>
      <c r="G84" s="38" t="s">
        <v>149</v>
      </c>
      <c r="H84" s="15" t="s">
        <v>150</v>
      </c>
      <c r="I84" s="23">
        <f>I85</f>
        <v>0</v>
      </c>
      <c r="J84" s="23">
        <f>J85</f>
        <v>0</v>
      </c>
      <c r="K84" s="23">
        <f>K85</f>
        <v>0</v>
      </c>
      <c r="L84" s="12"/>
      <c r="M84" s="7"/>
      <c r="N84" s="8"/>
      <c r="O84" s="2"/>
    </row>
    <row r="85" spans="1:11" s="56" customFormat="1" ht="102.75" customHeight="1" hidden="1">
      <c r="A85" s="54" t="s">
        <v>7</v>
      </c>
      <c r="B85" s="54" t="s">
        <v>8</v>
      </c>
      <c r="C85" s="54" t="s">
        <v>38</v>
      </c>
      <c r="D85" s="54" t="s">
        <v>39</v>
      </c>
      <c r="E85" s="54" t="s">
        <v>40</v>
      </c>
      <c r="F85" s="55" t="s">
        <v>42</v>
      </c>
      <c r="G85" s="43" t="s">
        <v>151</v>
      </c>
      <c r="H85" s="44" t="s">
        <v>152</v>
      </c>
      <c r="I85" s="64"/>
      <c r="J85" s="64"/>
      <c r="K85" s="64"/>
    </row>
    <row r="86" spans="1:11" s="56" customFormat="1" ht="54" customHeight="1" hidden="1">
      <c r="A86" s="54"/>
      <c r="B86" s="54"/>
      <c r="C86" s="54"/>
      <c r="D86" s="54"/>
      <c r="E86" s="54"/>
      <c r="F86" s="55"/>
      <c r="G86" s="38" t="s">
        <v>153</v>
      </c>
      <c r="H86" s="15" t="s">
        <v>154</v>
      </c>
      <c r="I86" s="63">
        <f>I87</f>
        <v>0</v>
      </c>
      <c r="J86" s="63">
        <f>J87</f>
        <v>0</v>
      </c>
      <c r="K86" s="63">
        <f>K87</f>
        <v>0</v>
      </c>
    </row>
    <row r="87" spans="1:15" ht="83.25" customHeight="1" hidden="1">
      <c r="A87" s="6"/>
      <c r="B87" s="6"/>
      <c r="C87" s="6"/>
      <c r="D87" s="6"/>
      <c r="E87" s="6"/>
      <c r="F87" s="11"/>
      <c r="G87" s="43" t="s">
        <v>155</v>
      </c>
      <c r="H87" s="44" t="s">
        <v>156</v>
      </c>
      <c r="I87" s="45"/>
      <c r="J87" s="45"/>
      <c r="K87" s="45"/>
      <c r="L87" s="12"/>
      <c r="M87" s="7"/>
      <c r="N87" s="8"/>
      <c r="O87" s="2"/>
    </row>
    <row r="88" spans="1:15" ht="57" customHeight="1" hidden="1">
      <c r="A88" s="6"/>
      <c r="B88" s="6"/>
      <c r="C88" s="6"/>
      <c r="D88" s="6"/>
      <c r="E88" s="6"/>
      <c r="F88" s="11"/>
      <c r="G88" s="38" t="s">
        <v>157</v>
      </c>
      <c r="H88" s="15" t="s">
        <v>158</v>
      </c>
      <c r="I88" s="45">
        <f>I89</f>
        <v>0</v>
      </c>
      <c r="J88" s="45">
        <f>J89</f>
        <v>0</v>
      </c>
      <c r="K88" s="45">
        <f>K89</f>
        <v>0</v>
      </c>
      <c r="L88" s="12"/>
      <c r="M88" s="7"/>
      <c r="N88" s="8"/>
      <c r="O88" s="2"/>
    </row>
    <row r="89" spans="1:15" ht="87" customHeight="1" hidden="1">
      <c r="A89" s="6"/>
      <c r="B89" s="6"/>
      <c r="C89" s="6"/>
      <c r="D89" s="6"/>
      <c r="E89" s="6"/>
      <c r="F89" s="11"/>
      <c r="G89" s="43" t="s">
        <v>159</v>
      </c>
      <c r="H89" s="44" t="s">
        <v>160</v>
      </c>
      <c r="I89" s="45"/>
      <c r="J89" s="45"/>
      <c r="K89" s="45"/>
      <c r="L89" s="12"/>
      <c r="M89" s="7"/>
      <c r="N89" s="8"/>
      <c r="O89" s="2"/>
    </row>
    <row r="90" spans="1:15" ht="76.5" customHeight="1" hidden="1">
      <c r="A90" s="6"/>
      <c r="B90" s="6"/>
      <c r="C90" s="6"/>
      <c r="D90" s="6"/>
      <c r="E90" s="6"/>
      <c r="F90" s="11"/>
      <c r="G90" s="38" t="s">
        <v>161</v>
      </c>
      <c r="H90" s="15" t="s">
        <v>162</v>
      </c>
      <c r="I90" s="23">
        <f>I91</f>
        <v>0</v>
      </c>
      <c r="J90" s="23">
        <f>J91</f>
        <v>0</v>
      </c>
      <c r="K90" s="23">
        <f>K91</f>
        <v>0</v>
      </c>
      <c r="L90" s="12"/>
      <c r="M90" s="7"/>
      <c r="N90" s="8"/>
      <c r="O90" s="2"/>
    </row>
    <row r="91" spans="1:15" ht="98.25" customHeight="1" hidden="1">
      <c r="A91" s="6"/>
      <c r="B91" s="6"/>
      <c r="C91" s="6"/>
      <c r="D91" s="6"/>
      <c r="E91" s="6"/>
      <c r="F91" s="11"/>
      <c r="G91" s="43" t="s">
        <v>163</v>
      </c>
      <c r="H91" s="44" t="s">
        <v>167</v>
      </c>
      <c r="I91" s="45"/>
      <c r="J91" s="45"/>
      <c r="K91" s="45"/>
      <c r="L91" s="12"/>
      <c r="M91" s="7"/>
      <c r="N91" s="8"/>
      <c r="O91" s="2"/>
    </row>
    <row r="92" spans="1:15" ht="56.25" customHeight="1" hidden="1">
      <c r="A92" s="6"/>
      <c r="B92" s="6"/>
      <c r="C92" s="6"/>
      <c r="D92" s="6"/>
      <c r="E92" s="6"/>
      <c r="F92" s="11"/>
      <c r="G92" s="38" t="s">
        <v>164</v>
      </c>
      <c r="H92" s="15" t="s">
        <v>165</v>
      </c>
      <c r="I92" s="23">
        <f>I93</f>
        <v>0</v>
      </c>
      <c r="J92" s="23">
        <f>J93</f>
        <v>0</v>
      </c>
      <c r="K92" s="23">
        <f>K93</f>
        <v>0</v>
      </c>
      <c r="L92" s="12"/>
      <c r="M92" s="7"/>
      <c r="N92" s="8"/>
      <c r="O92" s="2"/>
    </row>
    <row r="93" spans="1:15" ht="80.25" customHeight="1" hidden="1">
      <c r="A93" s="6"/>
      <c r="B93" s="6"/>
      <c r="C93" s="6"/>
      <c r="D93" s="6"/>
      <c r="E93" s="6"/>
      <c r="F93" s="11"/>
      <c r="G93" s="43" t="s">
        <v>166</v>
      </c>
      <c r="H93" s="44" t="s">
        <v>168</v>
      </c>
      <c r="I93" s="45"/>
      <c r="J93" s="45"/>
      <c r="K93" s="45"/>
      <c r="L93" s="12"/>
      <c r="M93" s="7"/>
      <c r="N93" s="8"/>
      <c r="O93" s="2"/>
    </row>
    <row r="94" spans="1:15" ht="54" customHeight="1" hidden="1">
      <c r="A94" s="6"/>
      <c r="B94" s="6"/>
      <c r="C94" s="6"/>
      <c r="D94" s="6"/>
      <c r="E94" s="6"/>
      <c r="F94" s="11"/>
      <c r="G94" s="38" t="s">
        <v>169</v>
      </c>
      <c r="H94" s="15" t="s">
        <v>170</v>
      </c>
      <c r="I94" s="23">
        <f>I95</f>
        <v>0</v>
      </c>
      <c r="J94" s="23">
        <f>J95</f>
        <v>0</v>
      </c>
      <c r="K94" s="23">
        <f>K95</f>
        <v>0</v>
      </c>
      <c r="L94" s="12"/>
      <c r="M94" s="7"/>
      <c r="N94" s="8"/>
      <c r="O94" s="2"/>
    </row>
    <row r="95" spans="1:15" ht="78" customHeight="1" hidden="1">
      <c r="A95" s="6"/>
      <c r="B95" s="6"/>
      <c r="C95" s="6"/>
      <c r="D95" s="6"/>
      <c r="E95" s="6"/>
      <c r="F95" s="11"/>
      <c r="G95" s="43" t="s">
        <v>172</v>
      </c>
      <c r="H95" s="44" t="s">
        <v>171</v>
      </c>
      <c r="I95" s="45"/>
      <c r="J95" s="45"/>
      <c r="K95" s="45"/>
      <c r="L95" s="12"/>
      <c r="M95" s="7"/>
      <c r="N95" s="8"/>
      <c r="O95" s="2"/>
    </row>
    <row r="96" spans="1:15" ht="78" customHeight="1" hidden="1">
      <c r="A96" s="6"/>
      <c r="B96" s="6"/>
      <c r="C96" s="6"/>
      <c r="D96" s="6"/>
      <c r="E96" s="6"/>
      <c r="F96" s="11"/>
      <c r="G96" s="38" t="s">
        <v>203</v>
      </c>
      <c r="H96" s="15" t="s">
        <v>324</v>
      </c>
      <c r="I96" s="23">
        <f>I97</f>
        <v>0</v>
      </c>
      <c r="J96" s="23">
        <f>J97</f>
        <v>0</v>
      </c>
      <c r="K96" s="23">
        <f>K97</f>
        <v>0</v>
      </c>
      <c r="L96" s="12"/>
      <c r="M96" s="7"/>
      <c r="N96" s="8"/>
      <c r="O96" s="2"/>
    </row>
    <row r="97" spans="1:15" ht="106.5" customHeight="1" hidden="1">
      <c r="A97" s="6"/>
      <c r="B97" s="6"/>
      <c r="C97" s="6"/>
      <c r="D97" s="6"/>
      <c r="E97" s="6"/>
      <c r="F97" s="11"/>
      <c r="G97" s="43" t="s">
        <v>204</v>
      </c>
      <c r="H97" s="44" t="s">
        <v>325</v>
      </c>
      <c r="I97" s="45"/>
      <c r="J97" s="45"/>
      <c r="K97" s="45"/>
      <c r="L97" s="12"/>
      <c r="M97" s="7"/>
      <c r="N97" s="8"/>
      <c r="O97" s="2"/>
    </row>
    <row r="98" spans="1:15" ht="49.5" customHeight="1" hidden="1">
      <c r="A98" s="6"/>
      <c r="B98" s="6"/>
      <c r="C98" s="6"/>
      <c r="D98" s="6"/>
      <c r="E98" s="6"/>
      <c r="F98" s="11"/>
      <c r="G98" s="38" t="s">
        <v>173</v>
      </c>
      <c r="H98" s="15" t="s">
        <v>295</v>
      </c>
      <c r="I98" s="23">
        <f>I99</f>
        <v>0</v>
      </c>
      <c r="J98" s="23">
        <f>J99</f>
        <v>0</v>
      </c>
      <c r="K98" s="23">
        <f>K99</f>
        <v>0</v>
      </c>
      <c r="L98" s="12"/>
      <c r="M98" s="7"/>
      <c r="N98" s="8"/>
      <c r="O98" s="2"/>
    </row>
    <row r="99" spans="1:15" ht="69" customHeight="1" hidden="1">
      <c r="A99" s="6"/>
      <c r="B99" s="6"/>
      <c r="C99" s="6"/>
      <c r="D99" s="6"/>
      <c r="E99" s="6"/>
      <c r="F99" s="11"/>
      <c r="G99" s="43" t="s">
        <v>174</v>
      </c>
      <c r="H99" s="44" t="s">
        <v>296</v>
      </c>
      <c r="I99" s="45"/>
      <c r="J99" s="45"/>
      <c r="K99" s="45"/>
      <c r="L99" s="12"/>
      <c r="M99" s="7"/>
      <c r="N99" s="8"/>
      <c r="O99" s="2"/>
    </row>
    <row r="100" spans="1:15" ht="51" customHeight="1" hidden="1">
      <c r="A100" s="6"/>
      <c r="B100" s="6"/>
      <c r="C100" s="6"/>
      <c r="D100" s="6"/>
      <c r="E100" s="6"/>
      <c r="F100" s="11"/>
      <c r="G100" s="38" t="s">
        <v>175</v>
      </c>
      <c r="H100" s="15" t="s">
        <v>176</v>
      </c>
      <c r="I100" s="23">
        <f>I101</f>
        <v>0</v>
      </c>
      <c r="J100" s="23">
        <f>J101</f>
        <v>0</v>
      </c>
      <c r="K100" s="23">
        <f>K101</f>
        <v>0</v>
      </c>
      <c r="L100" s="12"/>
      <c r="M100" s="7"/>
      <c r="N100" s="8"/>
      <c r="O100" s="2"/>
    </row>
    <row r="101" spans="1:15" ht="77.25" customHeight="1" hidden="1">
      <c r="A101" s="6"/>
      <c r="B101" s="6"/>
      <c r="C101" s="6"/>
      <c r="D101" s="6"/>
      <c r="E101" s="6"/>
      <c r="F101" s="11"/>
      <c r="G101" s="43" t="s">
        <v>177</v>
      </c>
      <c r="H101" s="44" t="s">
        <v>178</v>
      </c>
      <c r="I101" s="45"/>
      <c r="J101" s="45"/>
      <c r="K101" s="45"/>
      <c r="L101" s="12"/>
      <c r="M101" s="7"/>
      <c r="N101" s="8"/>
      <c r="O101" s="2"/>
    </row>
    <row r="102" spans="1:15" ht="90" customHeight="1" hidden="1">
      <c r="A102" s="6"/>
      <c r="B102" s="6"/>
      <c r="C102" s="6"/>
      <c r="D102" s="6"/>
      <c r="E102" s="6"/>
      <c r="F102" s="11"/>
      <c r="G102" s="38" t="s">
        <v>196</v>
      </c>
      <c r="H102" s="15" t="s">
        <v>197</v>
      </c>
      <c r="I102" s="23">
        <f>I103</f>
        <v>0</v>
      </c>
      <c r="J102" s="23">
        <f>J103</f>
        <v>0</v>
      </c>
      <c r="K102" s="23">
        <f>K103</f>
        <v>0</v>
      </c>
      <c r="L102" s="12"/>
      <c r="M102" s="7"/>
      <c r="N102" s="8"/>
      <c r="O102" s="2"/>
    </row>
    <row r="103" spans="1:15" ht="116.25" customHeight="1" hidden="1">
      <c r="A103" s="6"/>
      <c r="B103" s="6"/>
      <c r="C103" s="6"/>
      <c r="D103" s="6"/>
      <c r="E103" s="6"/>
      <c r="F103" s="11"/>
      <c r="G103" s="43" t="s">
        <v>202</v>
      </c>
      <c r="H103" s="44" t="s">
        <v>198</v>
      </c>
      <c r="I103" s="45"/>
      <c r="J103" s="45"/>
      <c r="K103" s="72"/>
      <c r="L103" s="12"/>
      <c r="M103" s="7"/>
      <c r="N103" s="8"/>
      <c r="O103" s="2"/>
    </row>
    <row r="104" spans="1:15" ht="101.25" customHeight="1" hidden="1">
      <c r="A104" s="6"/>
      <c r="B104" s="6"/>
      <c r="C104" s="6"/>
      <c r="D104" s="6"/>
      <c r="E104" s="6"/>
      <c r="F104" s="11"/>
      <c r="G104" s="37" t="s">
        <v>179</v>
      </c>
      <c r="H104" s="14" t="s">
        <v>180</v>
      </c>
      <c r="I104" s="24">
        <f aca="true" t="shared" si="2" ref="I104:K105">I105</f>
        <v>0</v>
      </c>
      <c r="J104" s="24">
        <f t="shared" si="2"/>
        <v>0</v>
      </c>
      <c r="K104" s="24">
        <f t="shared" si="2"/>
        <v>0</v>
      </c>
      <c r="L104" s="12"/>
      <c r="M104" s="7"/>
      <c r="N104" s="8"/>
      <c r="O104" s="2"/>
    </row>
    <row r="105" spans="1:15" ht="71.25" customHeight="1" hidden="1">
      <c r="A105" s="6"/>
      <c r="B105" s="6"/>
      <c r="C105" s="6"/>
      <c r="D105" s="6"/>
      <c r="E105" s="6"/>
      <c r="F105" s="11"/>
      <c r="G105" s="38" t="s">
        <v>181</v>
      </c>
      <c r="H105" s="15" t="s">
        <v>182</v>
      </c>
      <c r="I105" s="23">
        <f t="shared" si="2"/>
        <v>0</v>
      </c>
      <c r="J105" s="23">
        <f t="shared" si="2"/>
        <v>0</v>
      </c>
      <c r="K105" s="23">
        <f t="shared" si="2"/>
        <v>0</v>
      </c>
      <c r="L105" s="12"/>
      <c r="M105" s="7"/>
      <c r="N105" s="8"/>
      <c r="O105" s="2"/>
    </row>
    <row r="106" spans="1:15" ht="55.5" customHeight="1" hidden="1">
      <c r="A106" s="6"/>
      <c r="B106" s="6"/>
      <c r="C106" s="6"/>
      <c r="D106" s="6"/>
      <c r="E106" s="6"/>
      <c r="F106" s="11"/>
      <c r="G106" s="43" t="s">
        <v>183</v>
      </c>
      <c r="H106" s="44" t="s">
        <v>184</v>
      </c>
      <c r="I106" s="45"/>
      <c r="J106" s="45"/>
      <c r="K106" s="45"/>
      <c r="L106" s="12"/>
      <c r="M106" s="7"/>
      <c r="N106" s="8"/>
      <c r="O106" s="2"/>
    </row>
    <row r="107" spans="1:15" ht="24" customHeight="1" hidden="1">
      <c r="A107" s="6"/>
      <c r="B107" s="6"/>
      <c r="C107" s="6"/>
      <c r="D107" s="6"/>
      <c r="E107" s="6"/>
      <c r="F107" s="11"/>
      <c r="G107" s="37" t="s">
        <v>185</v>
      </c>
      <c r="H107" s="14" t="s">
        <v>186</v>
      </c>
      <c r="I107" s="45">
        <f>I108</f>
        <v>0</v>
      </c>
      <c r="J107" s="45">
        <f>J108</f>
        <v>0</v>
      </c>
      <c r="K107" s="67"/>
      <c r="L107" s="12"/>
      <c r="M107" s="7"/>
      <c r="N107" s="8"/>
      <c r="O107" s="2"/>
    </row>
    <row r="108" spans="1:15" ht="60" customHeight="1" hidden="1">
      <c r="A108" s="6"/>
      <c r="B108" s="6"/>
      <c r="C108" s="6"/>
      <c r="D108" s="6"/>
      <c r="E108" s="6"/>
      <c r="F108" s="11"/>
      <c r="G108" s="38" t="s">
        <v>187</v>
      </c>
      <c r="H108" s="15" t="s">
        <v>188</v>
      </c>
      <c r="I108" s="45">
        <f>I109+I110</f>
        <v>0</v>
      </c>
      <c r="J108" s="23">
        <f>J109+J110</f>
        <v>0</v>
      </c>
      <c r="K108" s="67"/>
      <c r="L108" s="12"/>
      <c r="M108" s="7"/>
      <c r="N108" s="8"/>
      <c r="O108" s="2"/>
    </row>
    <row r="109" spans="1:15" ht="63.75" customHeight="1" hidden="1">
      <c r="A109" s="6" t="s">
        <v>7</v>
      </c>
      <c r="B109" s="6" t="s">
        <v>8</v>
      </c>
      <c r="C109" s="6" t="s">
        <v>38</v>
      </c>
      <c r="D109" s="6" t="s">
        <v>43</v>
      </c>
      <c r="E109" s="6" t="s">
        <v>44</v>
      </c>
      <c r="F109" s="11" t="s">
        <v>44</v>
      </c>
      <c r="G109" s="43" t="s">
        <v>199</v>
      </c>
      <c r="H109" s="44" t="s">
        <v>189</v>
      </c>
      <c r="I109" s="23"/>
      <c r="J109" s="45"/>
      <c r="K109" s="67"/>
      <c r="L109" s="12"/>
      <c r="M109" s="7"/>
      <c r="N109" s="8"/>
      <c r="O109" s="2"/>
    </row>
    <row r="110" spans="1:15" ht="63.75" customHeight="1" hidden="1">
      <c r="A110" s="6"/>
      <c r="B110" s="6"/>
      <c r="C110" s="6"/>
      <c r="D110" s="6"/>
      <c r="E110" s="6"/>
      <c r="F110" s="11"/>
      <c r="G110" s="43" t="s">
        <v>200</v>
      </c>
      <c r="H110" s="44" t="s">
        <v>190</v>
      </c>
      <c r="I110" s="23"/>
      <c r="J110" s="45"/>
      <c r="K110" s="67"/>
      <c r="L110" s="12"/>
      <c r="M110" s="7"/>
      <c r="N110" s="8"/>
      <c r="O110" s="2"/>
    </row>
    <row r="111" spans="1:15" ht="12.75" hidden="1">
      <c r="A111" s="6"/>
      <c r="B111" s="6"/>
      <c r="C111" s="6"/>
      <c r="D111" s="6"/>
      <c r="E111" s="6"/>
      <c r="F111" s="11"/>
      <c r="G111" s="74" t="s">
        <v>191</v>
      </c>
      <c r="H111" s="75" t="s">
        <v>297</v>
      </c>
      <c r="I111" s="24">
        <f>I112</f>
        <v>0</v>
      </c>
      <c r="J111" s="24">
        <f>J112</f>
        <v>0</v>
      </c>
      <c r="K111" s="24">
        <f>K112</f>
        <v>0</v>
      </c>
      <c r="L111" s="12"/>
      <c r="M111" s="7"/>
      <c r="N111" s="8"/>
      <c r="O111" s="2"/>
    </row>
    <row r="112" spans="1:15" ht="81" customHeight="1" hidden="1">
      <c r="A112" s="6"/>
      <c r="B112" s="6"/>
      <c r="C112" s="6"/>
      <c r="D112" s="6"/>
      <c r="E112" s="6"/>
      <c r="F112" s="11"/>
      <c r="G112" s="43" t="s">
        <v>192</v>
      </c>
      <c r="H112" s="44" t="s">
        <v>193</v>
      </c>
      <c r="I112" s="45"/>
      <c r="J112" s="45"/>
      <c r="K112" s="45"/>
      <c r="L112" s="12"/>
      <c r="M112" s="7"/>
      <c r="N112" s="8"/>
      <c r="O112" s="2"/>
    </row>
    <row r="113" spans="1:15" ht="12.75">
      <c r="A113" s="6"/>
      <c r="B113" s="6"/>
      <c r="C113" s="6"/>
      <c r="D113" s="6"/>
      <c r="E113" s="6"/>
      <c r="F113" s="11"/>
      <c r="G113" s="76" t="s">
        <v>206</v>
      </c>
      <c r="H113" s="77" t="s">
        <v>207</v>
      </c>
      <c r="I113" s="78">
        <f>I114</f>
        <v>3577800</v>
      </c>
      <c r="J113" s="78">
        <f>J114</f>
        <v>-3577</v>
      </c>
      <c r="K113" s="78">
        <f>K114</f>
        <v>-9768</v>
      </c>
      <c r="L113" s="12"/>
      <c r="M113" s="7"/>
      <c r="N113" s="8"/>
      <c r="O113" s="2"/>
    </row>
    <row r="114" spans="1:15" ht="25.5">
      <c r="A114" s="9"/>
      <c r="B114" s="9"/>
      <c r="C114" s="9"/>
      <c r="D114" s="9"/>
      <c r="E114" s="9"/>
      <c r="F114" s="9"/>
      <c r="G114" s="76" t="s">
        <v>208</v>
      </c>
      <c r="H114" s="77" t="s">
        <v>209</v>
      </c>
      <c r="I114" s="78">
        <f>I115+I140+I174+I120</f>
        <v>3577800</v>
      </c>
      <c r="J114" s="78">
        <f>J115+J140+J174+J120</f>
        <v>-3577</v>
      </c>
      <c r="K114" s="78">
        <f>K115+K140+K174+K120</f>
        <v>-9768</v>
      </c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79" t="s">
        <v>210</v>
      </c>
      <c r="H115" s="80" t="s">
        <v>211</v>
      </c>
      <c r="I115" s="78">
        <f>I116+I118</f>
        <v>3577800</v>
      </c>
      <c r="J115" s="78">
        <f>J116+J118</f>
        <v>0</v>
      </c>
      <c r="K115" s="78">
        <f>K116+K118</f>
        <v>0</v>
      </c>
      <c r="L115" s="25"/>
      <c r="M115" s="9"/>
      <c r="N115" s="9"/>
      <c r="O115" s="9"/>
    </row>
    <row r="116" spans="7:11" ht="22.5" customHeight="1">
      <c r="G116" s="85" t="s">
        <v>212</v>
      </c>
      <c r="H116" s="86" t="s">
        <v>298</v>
      </c>
      <c r="I116" s="87">
        <f>I117</f>
        <v>0</v>
      </c>
      <c r="J116" s="87">
        <f>J117</f>
        <v>0</v>
      </c>
      <c r="K116" s="87">
        <f>K117</f>
        <v>0</v>
      </c>
    </row>
    <row r="117" spans="7:11" ht="30.75" customHeight="1">
      <c r="G117" s="85" t="s">
        <v>213</v>
      </c>
      <c r="H117" s="86" t="s">
        <v>299</v>
      </c>
      <c r="I117" s="87"/>
      <c r="J117" s="87"/>
      <c r="K117" s="87"/>
    </row>
    <row r="118" spans="7:11" ht="25.5">
      <c r="G118" s="85" t="s">
        <v>214</v>
      </c>
      <c r="H118" s="86" t="s">
        <v>215</v>
      </c>
      <c r="I118" s="87">
        <f>I119</f>
        <v>3577800</v>
      </c>
      <c r="J118" s="87">
        <f>J119</f>
        <v>0</v>
      </c>
      <c r="K118" s="87">
        <f>K119</f>
        <v>0</v>
      </c>
    </row>
    <row r="119" spans="7:11" ht="25.5">
      <c r="G119" s="85" t="s">
        <v>216</v>
      </c>
      <c r="H119" s="88" t="s">
        <v>217</v>
      </c>
      <c r="I119" s="89">
        <v>3577800</v>
      </c>
      <c r="J119" s="89"/>
      <c r="K119" s="89"/>
    </row>
    <row r="120" spans="7:11" ht="25.5">
      <c r="G120" s="90" t="s">
        <v>218</v>
      </c>
      <c r="H120" s="91" t="s">
        <v>219</v>
      </c>
      <c r="I120" s="92">
        <f>SUM(I121:I132)</f>
        <v>0</v>
      </c>
      <c r="J120" s="92">
        <f>SUM(J121:J132)</f>
        <v>-3577</v>
      </c>
      <c r="K120" s="92">
        <f>SUM(K121:K132)</f>
        <v>-9768</v>
      </c>
    </row>
    <row r="121" spans="7:11" ht="30.75" customHeight="1" hidden="1">
      <c r="G121" s="85" t="s">
        <v>288</v>
      </c>
      <c r="H121" s="86" t="s">
        <v>289</v>
      </c>
      <c r="I121" s="89"/>
      <c r="J121" s="89"/>
      <c r="K121" s="89"/>
    </row>
    <row r="122" spans="7:11" ht="68.25" customHeight="1" hidden="1">
      <c r="G122" s="85" t="s">
        <v>266</v>
      </c>
      <c r="H122" s="86" t="s">
        <v>267</v>
      </c>
      <c r="I122" s="89"/>
      <c r="J122" s="89"/>
      <c r="K122" s="89"/>
    </row>
    <row r="123" spans="7:11" ht="56.25" customHeight="1" hidden="1">
      <c r="G123" s="93" t="s">
        <v>220</v>
      </c>
      <c r="H123" s="94" t="s">
        <v>221</v>
      </c>
      <c r="I123" s="89"/>
      <c r="J123" s="89"/>
      <c r="K123" s="89"/>
    </row>
    <row r="124" spans="7:11" ht="63.75" hidden="1">
      <c r="G124" s="85" t="s">
        <v>222</v>
      </c>
      <c r="H124" s="86" t="s">
        <v>300</v>
      </c>
      <c r="I124" s="89"/>
      <c r="J124" s="89"/>
      <c r="K124" s="89"/>
    </row>
    <row r="125" spans="7:11" ht="63.75" hidden="1">
      <c r="G125" s="85" t="s">
        <v>223</v>
      </c>
      <c r="H125" s="95" t="s">
        <v>301</v>
      </c>
      <c r="I125" s="89"/>
      <c r="J125" s="89"/>
      <c r="K125" s="89"/>
    </row>
    <row r="126" spans="7:11" ht="48.75" customHeight="1">
      <c r="G126" s="85" t="s">
        <v>277</v>
      </c>
      <c r="H126" s="95" t="s">
        <v>278</v>
      </c>
      <c r="I126" s="89"/>
      <c r="J126" s="89">
        <v>-3577</v>
      </c>
      <c r="K126" s="89"/>
    </row>
    <row r="127" spans="7:11" ht="56.25" customHeight="1" hidden="1">
      <c r="G127" s="85" t="s">
        <v>284</v>
      </c>
      <c r="H127" s="95" t="s">
        <v>285</v>
      </c>
      <c r="I127" s="89"/>
      <c r="J127" s="89"/>
      <c r="K127" s="89"/>
    </row>
    <row r="128" spans="7:11" ht="63.75" hidden="1">
      <c r="G128" s="85" t="s">
        <v>284</v>
      </c>
      <c r="H128" s="86" t="s">
        <v>302</v>
      </c>
      <c r="I128" s="89"/>
      <c r="J128" s="89"/>
      <c r="K128" s="89"/>
    </row>
    <row r="129" spans="7:11" ht="78.75" customHeight="1" hidden="1">
      <c r="G129" s="85" t="s">
        <v>224</v>
      </c>
      <c r="H129" s="86" t="s">
        <v>303</v>
      </c>
      <c r="I129" s="89"/>
      <c r="J129" s="89"/>
      <c r="K129" s="89"/>
    </row>
    <row r="130" spans="7:11" ht="51" hidden="1">
      <c r="G130" s="85" t="s">
        <v>265</v>
      </c>
      <c r="H130" s="96" t="s">
        <v>283</v>
      </c>
      <c r="I130" s="89"/>
      <c r="J130" s="89"/>
      <c r="K130" s="89"/>
    </row>
    <row r="131" spans="7:11" ht="37.5" customHeight="1" hidden="1">
      <c r="G131" s="85" t="s">
        <v>274</v>
      </c>
      <c r="H131" s="86" t="s">
        <v>275</v>
      </c>
      <c r="I131" s="89"/>
      <c r="J131" s="89"/>
      <c r="K131" s="89"/>
    </row>
    <row r="132" spans="7:11" ht="27" customHeight="1">
      <c r="G132" s="85" t="s">
        <v>225</v>
      </c>
      <c r="H132" s="95" t="s">
        <v>226</v>
      </c>
      <c r="I132" s="87">
        <f>I133+I134+I136+I137+I138+I139</f>
        <v>0</v>
      </c>
      <c r="J132" s="87">
        <f>J133+J134+J136+J137+J138+J139</f>
        <v>0</v>
      </c>
      <c r="K132" s="87">
        <f>K133+K134+K136+K137+K138+K139</f>
        <v>-9768</v>
      </c>
    </row>
    <row r="133" spans="7:11" ht="51" hidden="1">
      <c r="G133" s="85" t="s">
        <v>225</v>
      </c>
      <c r="H133" s="96" t="s">
        <v>304</v>
      </c>
      <c r="I133" s="89"/>
      <c r="J133" s="89"/>
      <c r="K133" s="89"/>
    </row>
    <row r="134" spans="7:11" ht="12.75" hidden="1">
      <c r="G134" s="85"/>
      <c r="H134" s="96"/>
      <c r="I134" s="97"/>
      <c r="J134" s="97"/>
      <c r="K134" s="89"/>
    </row>
    <row r="135" spans="7:11" ht="12.75" hidden="1">
      <c r="G135" s="85"/>
      <c r="H135" s="96"/>
      <c r="I135" s="97"/>
      <c r="J135" s="97"/>
      <c r="K135" s="89"/>
    </row>
    <row r="136" spans="7:11" ht="45.75" customHeight="1">
      <c r="G136" s="85" t="s">
        <v>225</v>
      </c>
      <c r="H136" s="98" t="s">
        <v>276</v>
      </c>
      <c r="I136" s="99"/>
      <c r="J136" s="99"/>
      <c r="K136" s="100">
        <v>-9768</v>
      </c>
    </row>
    <row r="137" spans="7:11" ht="63.75" hidden="1">
      <c r="G137" s="85" t="s">
        <v>225</v>
      </c>
      <c r="H137" s="96" t="s">
        <v>305</v>
      </c>
      <c r="I137" s="97"/>
      <c r="J137" s="97"/>
      <c r="K137" s="89"/>
    </row>
    <row r="138" spans="7:11" ht="63.75" hidden="1">
      <c r="G138" s="85" t="s">
        <v>225</v>
      </c>
      <c r="H138" s="96" t="s">
        <v>321</v>
      </c>
      <c r="I138" s="97"/>
      <c r="J138" s="97"/>
      <c r="K138" s="89"/>
    </row>
    <row r="139" spans="7:11" ht="51" hidden="1">
      <c r="G139" s="85" t="s">
        <v>225</v>
      </c>
      <c r="H139" s="86" t="s">
        <v>227</v>
      </c>
      <c r="I139" s="97"/>
      <c r="J139" s="97"/>
      <c r="K139" s="89"/>
    </row>
    <row r="140" spans="7:11" ht="25.5" hidden="1">
      <c r="G140" s="90" t="s">
        <v>228</v>
      </c>
      <c r="H140" s="91" t="s">
        <v>229</v>
      </c>
      <c r="I140" s="101">
        <f>+I143+I145+I158+I164+I141+I160+I168</f>
        <v>0</v>
      </c>
      <c r="J140" s="101">
        <f>+J143+J145+J158+J164+J141+J160+J168</f>
        <v>0</v>
      </c>
      <c r="K140" s="101">
        <f>+K143+K145+K158+K164+K141+K160+K168</f>
        <v>0</v>
      </c>
    </row>
    <row r="141" spans="7:14" ht="63.75" hidden="1">
      <c r="G141" s="102" t="s">
        <v>230</v>
      </c>
      <c r="H141" s="103" t="s">
        <v>306</v>
      </c>
      <c r="I141" s="104"/>
      <c r="J141" s="104"/>
      <c r="K141" s="104"/>
      <c r="L141" s="84"/>
      <c r="M141" s="84"/>
      <c r="N141" s="84"/>
    </row>
    <row r="142" spans="7:11" ht="63.75" hidden="1">
      <c r="G142" s="102" t="s">
        <v>230</v>
      </c>
      <c r="H142" s="103" t="s">
        <v>307</v>
      </c>
      <c r="I142" s="104"/>
      <c r="J142" s="104"/>
      <c r="K142" s="104"/>
    </row>
    <row r="143" spans="7:11" ht="38.25" hidden="1">
      <c r="G143" s="85" t="s">
        <v>231</v>
      </c>
      <c r="H143" s="95" t="s">
        <v>232</v>
      </c>
      <c r="I143" s="89">
        <f>I144</f>
        <v>0</v>
      </c>
      <c r="J143" s="89">
        <f>J144</f>
        <v>0</v>
      </c>
      <c r="K143" s="89">
        <f>K144</f>
        <v>0</v>
      </c>
    </row>
    <row r="144" spans="7:11" ht="38.25" hidden="1">
      <c r="G144" s="85" t="s">
        <v>233</v>
      </c>
      <c r="H144" s="95" t="s">
        <v>234</v>
      </c>
      <c r="I144" s="89">
        <v>0</v>
      </c>
      <c r="J144" s="89">
        <v>0</v>
      </c>
      <c r="K144" s="89">
        <v>0</v>
      </c>
    </row>
    <row r="145" spans="7:11" ht="25.5" hidden="1">
      <c r="G145" s="90" t="s">
        <v>235</v>
      </c>
      <c r="H145" s="91" t="s">
        <v>236</v>
      </c>
      <c r="I145" s="101">
        <f>I146+I148+I149+I150+I151+I152+I153+I154+I156+I157+I155+I147</f>
        <v>0</v>
      </c>
      <c r="J145" s="101">
        <f>J146+J148+J149+J150+J151+J152+J153+J154+J156+J157+J155+J147</f>
        <v>0</v>
      </c>
      <c r="K145" s="101">
        <f>K146+K148+K149+K150+K151+K152+K153+K154+K156+K157+K155+K147</f>
        <v>0</v>
      </c>
    </row>
    <row r="146" spans="7:11" ht="51" hidden="1">
      <c r="G146" s="85" t="s">
        <v>237</v>
      </c>
      <c r="H146" s="86" t="s">
        <v>326</v>
      </c>
      <c r="I146" s="89"/>
      <c r="J146" s="89"/>
      <c r="K146" s="89"/>
    </row>
    <row r="147" spans="7:11" ht="73.5" customHeight="1" hidden="1">
      <c r="G147" s="105" t="s">
        <v>237</v>
      </c>
      <c r="H147" s="86" t="s">
        <v>308</v>
      </c>
      <c r="I147" s="89"/>
      <c r="J147" s="89"/>
      <c r="K147" s="89"/>
    </row>
    <row r="148" spans="7:11" ht="25.5" hidden="1">
      <c r="G148" s="105" t="s">
        <v>273</v>
      </c>
      <c r="H148" s="86" t="s">
        <v>238</v>
      </c>
      <c r="I148" s="89"/>
      <c r="J148" s="89"/>
      <c r="K148" s="89"/>
    </row>
    <row r="149" spans="7:11" ht="63.75" customHeight="1" hidden="1">
      <c r="G149" s="85" t="s">
        <v>237</v>
      </c>
      <c r="H149" s="86" t="s">
        <v>309</v>
      </c>
      <c r="I149" s="89"/>
      <c r="J149" s="89"/>
      <c r="K149" s="89"/>
    </row>
    <row r="150" spans="7:11" ht="89.25" hidden="1">
      <c r="G150" s="85" t="s">
        <v>237</v>
      </c>
      <c r="H150" s="86" t="s">
        <v>322</v>
      </c>
      <c r="I150" s="89"/>
      <c r="J150" s="89"/>
      <c r="K150" s="89"/>
    </row>
    <row r="151" spans="7:11" ht="51" hidden="1">
      <c r="G151" s="85" t="s">
        <v>239</v>
      </c>
      <c r="H151" s="86" t="s">
        <v>310</v>
      </c>
      <c r="I151" s="89"/>
      <c r="J151" s="89"/>
      <c r="K151" s="89"/>
    </row>
    <row r="152" spans="7:11" ht="51" hidden="1">
      <c r="G152" s="85" t="s">
        <v>237</v>
      </c>
      <c r="H152" s="86" t="s">
        <v>311</v>
      </c>
      <c r="I152" s="89"/>
      <c r="J152" s="89"/>
      <c r="K152" s="89"/>
    </row>
    <row r="153" spans="7:11" ht="38.25" hidden="1">
      <c r="G153" s="85" t="s">
        <v>237</v>
      </c>
      <c r="H153" s="86" t="s">
        <v>312</v>
      </c>
      <c r="I153" s="89"/>
      <c r="J153" s="89"/>
      <c r="K153" s="89"/>
    </row>
    <row r="154" spans="7:14" ht="36" customHeight="1" hidden="1">
      <c r="G154" s="85" t="s">
        <v>237</v>
      </c>
      <c r="H154" s="86" t="s">
        <v>272</v>
      </c>
      <c r="I154" s="87"/>
      <c r="J154" s="87"/>
      <c r="K154" s="87"/>
      <c r="L154" s="84"/>
      <c r="M154" s="84"/>
      <c r="N154" s="84"/>
    </row>
    <row r="155" spans="7:11" ht="127.5" hidden="1">
      <c r="G155" s="85" t="s">
        <v>237</v>
      </c>
      <c r="H155" s="86" t="s">
        <v>282</v>
      </c>
      <c r="I155" s="89"/>
      <c r="J155" s="89"/>
      <c r="K155" s="89"/>
    </row>
    <row r="156" spans="7:14" ht="38.25" hidden="1">
      <c r="G156" s="85" t="s">
        <v>237</v>
      </c>
      <c r="H156" s="86" t="s">
        <v>313</v>
      </c>
      <c r="I156" s="89"/>
      <c r="J156" s="89"/>
      <c r="K156" s="89"/>
      <c r="L156" s="84"/>
      <c r="M156" s="84"/>
      <c r="N156" s="84"/>
    </row>
    <row r="157" spans="7:12" ht="63.75" hidden="1">
      <c r="G157" s="85" t="s">
        <v>237</v>
      </c>
      <c r="H157" s="86" t="s">
        <v>314</v>
      </c>
      <c r="I157" s="89"/>
      <c r="J157" s="89"/>
      <c r="K157" s="89"/>
      <c r="L157" s="84"/>
    </row>
    <row r="158" spans="7:11" ht="51" hidden="1">
      <c r="G158" s="85" t="s">
        <v>240</v>
      </c>
      <c r="H158" s="95" t="s">
        <v>241</v>
      </c>
      <c r="I158" s="89"/>
      <c r="J158" s="89"/>
      <c r="K158" s="89"/>
    </row>
    <row r="159" spans="7:11" ht="51" hidden="1">
      <c r="G159" s="85" t="s">
        <v>242</v>
      </c>
      <c r="H159" s="95" t="s">
        <v>243</v>
      </c>
      <c r="I159" s="89"/>
      <c r="J159" s="89"/>
      <c r="K159" s="89"/>
    </row>
    <row r="160" spans="7:11" ht="51" hidden="1">
      <c r="G160" s="85" t="s">
        <v>244</v>
      </c>
      <c r="H160" s="95" t="s">
        <v>315</v>
      </c>
      <c r="I160" s="87"/>
      <c r="J160" s="87"/>
      <c r="K160" s="87"/>
    </row>
    <row r="161" spans="7:11" ht="51" hidden="1">
      <c r="G161" s="85" t="s">
        <v>245</v>
      </c>
      <c r="H161" s="95" t="s">
        <v>246</v>
      </c>
      <c r="I161" s="87"/>
      <c r="J161" s="87"/>
      <c r="K161" s="87"/>
    </row>
    <row r="162" spans="7:11" ht="38.25" hidden="1">
      <c r="G162" s="85" t="s">
        <v>247</v>
      </c>
      <c r="H162" s="95" t="s">
        <v>248</v>
      </c>
      <c r="I162" s="87"/>
      <c r="J162" s="87"/>
      <c r="K162" s="87"/>
    </row>
    <row r="163" spans="7:11" ht="38.25" hidden="1">
      <c r="G163" s="85" t="s">
        <v>249</v>
      </c>
      <c r="H163" s="95" t="s">
        <v>250</v>
      </c>
      <c r="I163" s="87"/>
      <c r="J163" s="87"/>
      <c r="K163" s="87"/>
    </row>
    <row r="164" spans="7:11" ht="12.75" hidden="1">
      <c r="G164" s="106" t="s">
        <v>316</v>
      </c>
      <c r="H164" s="107" t="s">
        <v>317</v>
      </c>
      <c r="I164" s="87"/>
      <c r="J164" s="87"/>
      <c r="K164" s="87"/>
    </row>
    <row r="165" spans="7:11" ht="12.75" hidden="1">
      <c r="G165" s="106" t="s">
        <v>251</v>
      </c>
      <c r="H165" s="86" t="s">
        <v>318</v>
      </c>
      <c r="I165" s="87"/>
      <c r="J165" s="87"/>
      <c r="K165" s="87"/>
    </row>
    <row r="166" spans="7:11" ht="38.25" hidden="1">
      <c r="G166" s="106" t="s">
        <v>251</v>
      </c>
      <c r="H166" s="86" t="s">
        <v>319</v>
      </c>
      <c r="I166" s="89">
        <v>0</v>
      </c>
      <c r="J166" s="89">
        <v>0</v>
      </c>
      <c r="K166" s="89">
        <v>0</v>
      </c>
    </row>
    <row r="167" spans="7:11" ht="63.75" hidden="1">
      <c r="G167" s="106" t="s">
        <v>252</v>
      </c>
      <c r="H167" s="86" t="s">
        <v>320</v>
      </c>
      <c r="I167" s="89">
        <v>0</v>
      </c>
      <c r="J167" s="89">
        <v>0</v>
      </c>
      <c r="K167" s="89">
        <v>0</v>
      </c>
    </row>
    <row r="168" spans="7:11" ht="25.5" hidden="1">
      <c r="G168" s="108" t="s">
        <v>206</v>
      </c>
      <c r="H168" s="107" t="s">
        <v>253</v>
      </c>
      <c r="I168" s="101">
        <f>I169</f>
        <v>0</v>
      </c>
      <c r="J168" s="101">
        <f>J169</f>
        <v>0</v>
      </c>
      <c r="K168" s="101">
        <f>K169</f>
        <v>0</v>
      </c>
    </row>
    <row r="169" spans="7:11" ht="25.5" hidden="1">
      <c r="G169" s="90" t="s">
        <v>228</v>
      </c>
      <c r="H169" s="91" t="s">
        <v>229</v>
      </c>
      <c r="I169" s="101">
        <f>I172+I170+I171+I162</f>
        <v>0</v>
      </c>
      <c r="J169" s="101">
        <f>J172+J170+J171+J162</f>
        <v>0</v>
      </c>
      <c r="K169" s="101">
        <f>K172+K170+K171+K162</f>
        <v>0</v>
      </c>
    </row>
    <row r="170" spans="7:11" ht="25.5" hidden="1">
      <c r="G170" s="85" t="s">
        <v>237</v>
      </c>
      <c r="H170" s="86" t="s">
        <v>254</v>
      </c>
      <c r="I170" s="89"/>
      <c r="J170" s="89"/>
      <c r="K170" s="89"/>
    </row>
    <row r="171" spans="7:11" ht="102" hidden="1">
      <c r="G171" s="85" t="s">
        <v>237</v>
      </c>
      <c r="H171" s="86" t="s">
        <v>323</v>
      </c>
      <c r="I171" s="89"/>
      <c r="J171" s="89"/>
      <c r="K171" s="89"/>
    </row>
    <row r="172" spans="7:11" ht="38.25" hidden="1">
      <c r="G172" s="85" t="s">
        <v>255</v>
      </c>
      <c r="H172" s="95" t="s">
        <v>279</v>
      </c>
      <c r="I172" s="87"/>
      <c r="J172" s="87"/>
      <c r="K172" s="87"/>
    </row>
    <row r="173" spans="7:11" ht="53.25" customHeight="1" hidden="1">
      <c r="G173" s="85" t="s">
        <v>256</v>
      </c>
      <c r="H173" s="95" t="s">
        <v>280</v>
      </c>
      <c r="I173" s="87"/>
      <c r="J173" s="87"/>
      <c r="K173" s="87"/>
    </row>
    <row r="174" spans="7:11" ht="15.75" customHeight="1" hidden="1">
      <c r="G174" s="108" t="s">
        <v>257</v>
      </c>
      <c r="H174" s="109" t="s">
        <v>258</v>
      </c>
      <c r="I174" s="92">
        <f>I175+I178+I177</f>
        <v>0</v>
      </c>
      <c r="J174" s="92">
        <f>J175+J178+J177</f>
        <v>0</v>
      </c>
      <c r="K174" s="92">
        <f>K175+K178+K177</f>
        <v>0</v>
      </c>
    </row>
    <row r="175" spans="7:11" ht="51" hidden="1">
      <c r="G175" s="85" t="s">
        <v>259</v>
      </c>
      <c r="H175" s="95" t="s">
        <v>260</v>
      </c>
      <c r="I175" s="89"/>
      <c r="J175" s="89"/>
      <c r="K175" s="89"/>
    </row>
    <row r="176" spans="7:11" ht="51" hidden="1">
      <c r="G176" s="85" t="s">
        <v>261</v>
      </c>
      <c r="H176" s="95" t="s">
        <v>262</v>
      </c>
      <c r="I176" s="89"/>
      <c r="J176" s="89"/>
      <c r="K176" s="89"/>
    </row>
    <row r="177" spans="7:11" ht="81" customHeight="1" hidden="1">
      <c r="G177" s="85" t="s">
        <v>286</v>
      </c>
      <c r="H177" s="95" t="s">
        <v>287</v>
      </c>
      <c r="I177" s="89"/>
      <c r="J177" s="89"/>
      <c r="K177" s="89"/>
    </row>
    <row r="178" spans="7:11" ht="109.5" customHeight="1" hidden="1">
      <c r="G178" s="93" t="s">
        <v>263</v>
      </c>
      <c r="H178" s="110" t="s">
        <v>281</v>
      </c>
      <c r="I178" s="89"/>
      <c r="J178" s="89"/>
      <c r="K178" s="89"/>
    </row>
    <row r="179" spans="7:11" ht="12.75">
      <c r="G179" s="81"/>
      <c r="H179" s="82" t="s">
        <v>264</v>
      </c>
      <c r="I179" s="83">
        <f>I19+I113</f>
        <v>7900875.1</v>
      </c>
      <c r="J179" s="83">
        <f>J19+J113</f>
        <v>-3577</v>
      </c>
      <c r="K179" s="83">
        <f>K19+K113</f>
        <v>-9768</v>
      </c>
    </row>
    <row r="181" spans="10:11" ht="12.75">
      <c r="J181" s="84"/>
      <c r="K181" s="84"/>
    </row>
  </sheetData>
  <sheetProtection/>
  <mergeCells count="18">
    <mergeCell ref="I7:K7"/>
    <mergeCell ref="I8:K8"/>
    <mergeCell ref="I9:K9"/>
    <mergeCell ref="J1:K1"/>
    <mergeCell ref="J2:K2"/>
    <mergeCell ref="H3:K3"/>
    <mergeCell ref="J4:K4"/>
    <mergeCell ref="I5:K5"/>
    <mergeCell ref="I6:K6"/>
    <mergeCell ref="G16:G18"/>
    <mergeCell ref="H16:H18"/>
    <mergeCell ref="I16:I18"/>
    <mergeCell ref="H10:K10"/>
    <mergeCell ref="J16:J18"/>
    <mergeCell ref="K16:K18"/>
    <mergeCell ref="H11:K11"/>
    <mergeCell ref="H12:K12"/>
    <mergeCell ref="G14:K14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view="pageLayout" zoomScaleNormal="80" workbookViewId="0" topLeftCell="A1">
      <selection activeCell="G5" sqref="G5:I5"/>
    </sheetView>
  </sheetViews>
  <sheetFormatPr defaultColWidth="9.00390625" defaultRowHeight="12.75"/>
  <cols>
    <col min="1" max="1" width="39.25390625" style="111" customWidth="1"/>
    <col min="2" max="2" width="7.625" style="111" customWidth="1"/>
    <col min="3" max="3" width="5.25390625" style="111" customWidth="1"/>
    <col min="4" max="4" width="5.375" style="111" customWidth="1"/>
    <col min="5" max="5" width="17.125" style="111" customWidth="1"/>
    <col min="6" max="6" width="7.75390625" style="111" customWidth="1"/>
    <col min="7" max="7" width="19.625" style="111" customWidth="1"/>
    <col min="8" max="8" width="20.125" style="111" customWidth="1"/>
    <col min="9" max="9" width="20.00390625" style="111" customWidth="1"/>
    <col min="10" max="16384" width="9.125" style="111" customWidth="1"/>
  </cols>
  <sheetData>
    <row r="1" spans="7:9" ht="15.75">
      <c r="G1" s="157"/>
      <c r="H1" s="171" t="s">
        <v>530</v>
      </c>
      <c r="I1" s="171"/>
    </row>
    <row r="2" spans="7:9" ht="15.75" customHeight="1">
      <c r="G2" s="157"/>
      <c r="H2" s="171" t="s">
        <v>291</v>
      </c>
      <c r="I2" s="171"/>
    </row>
    <row r="3" spans="7:9" ht="15.75" customHeight="1">
      <c r="G3" s="157"/>
      <c r="H3" s="171" t="s">
        <v>201</v>
      </c>
      <c r="I3" s="171"/>
    </row>
    <row r="4" spans="7:9" ht="15.75" customHeight="1">
      <c r="G4" s="157"/>
      <c r="H4" s="171" t="s">
        <v>545</v>
      </c>
      <c r="I4" s="171"/>
    </row>
    <row r="5" spans="7:9" ht="81.75" customHeight="1">
      <c r="G5" s="172" t="s">
        <v>528</v>
      </c>
      <c r="H5" s="172"/>
      <c r="I5" s="172"/>
    </row>
    <row r="6" spans="6:9" ht="15.75">
      <c r="F6" s="127"/>
      <c r="G6" s="167" t="s">
        <v>531</v>
      </c>
      <c r="H6" s="170"/>
      <c r="I6" s="170"/>
    </row>
    <row r="7" spans="6:9" ht="15.75">
      <c r="F7" s="127"/>
      <c r="G7" s="167" t="s">
        <v>291</v>
      </c>
      <c r="H7" s="170"/>
      <c r="I7" s="170"/>
    </row>
    <row r="8" spans="6:9" ht="15.75">
      <c r="F8" s="127"/>
      <c r="G8" s="167" t="s">
        <v>201</v>
      </c>
      <c r="H8" s="170"/>
      <c r="I8" s="170"/>
    </row>
    <row r="9" spans="1:9" ht="15.75">
      <c r="A9" s="125"/>
      <c r="B9" s="125"/>
      <c r="C9" s="124"/>
      <c r="D9" s="123"/>
      <c r="E9" s="123"/>
      <c r="F9" s="127"/>
      <c r="G9" s="166" t="s">
        <v>433</v>
      </c>
      <c r="H9" s="166"/>
      <c r="I9" s="166"/>
    </row>
    <row r="10" spans="1:9" ht="15.75">
      <c r="A10" s="125"/>
      <c r="B10" s="125"/>
      <c r="C10" s="124"/>
      <c r="D10" s="123"/>
      <c r="E10" s="123"/>
      <c r="F10" s="166" t="s">
        <v>432</v>
      </c>
      <c r="G10" s="166"/>
      <c r="H10" s="166"/>
      <c r="I10" s="166"/>
    </row>
    <row r="11" spans="1:9" ht="15.75">
      <c r="A11" s="125"/>
      <c r="B11" s="125"/>
      <c r="C11" s="124"/>
      <c r="D11" s="123"/>
      <c r="E11" s="123"/>
      <c r="F11" s="166" t="s">
        <v>269</v>
      </c>
      <c r="G11" s="166"/>
      <c r="H11" s="166"/>
      <c r="I11" s="166"/>
    </row>
    <row r="12" spans="1:9" ht="15.75">
      <c r="A12" s="125"/>
      <c r="B12" s="125"/>
      <c r="C12" s="124"/>
      <c r="D12" s="123"/>
      <c r="E12" s="123"/>
      <c r="F12" s="167" t="s">
        <v>270</v>
      </c>
      <c r="G12" s="167"/>
      <c r="H12" s="167"/>
      <c r="I12" s="167"/>
    </row>
    <row r="13" spans="1:9" ht="15.75">
      <c r="A13" s="122" t="s">
        <v>337</v>
      </c>
      <c r="B13" s="122" t="s">
        <v>337</v>
      </c>
      <c r="C13" s="122" t="s">
        <v>337</v>
      </c>
      <c r="D13" s="121" t="s">
        <v>337</v>
      </c>
      <c r="E13" s="121" t="s">
        <v>337</v>
      </c>
      <c r="F13" s="121" t="s">
        <v>337</v>
      </c>
      <c r="G13" s="173" t="s">
        <v>337</v>
      </c>
      <c r="H13" s="173"/>
      <c r="I13" s="173"/>
    </row>
    <row r="14" spans="1:9" ht="30.75" customHeight="1">
      <c r="A14" s="174" t="s">
        <v>431</v>
      </c>
      <c r="B14" s="174"/>
      <c r="C14" s="174"/>
      <c r="D14" s="174"/>
      <c r="E14" s="174"/>
      <c r="F14" s="174"/>
      <c r="G14" s="174"/>
      <c r="H14" s="174"/>
      <c r="I14" s="174"/>
    </row>
    <row r="15" spans="1:9" ht="15.75">
      <c r="A15" s="175" t="s">
        <v>430</v>
      </c>
      <c r="B15" s="175"/>
      <c r="C15" s="175"/>
      <c r="D15" s="175"/>
      <c r="E15" s="175"/>
      <c r="F15" s="175"/>
      <c r="G15" s="175"/>
      <c r="H15" s="175"/>
      <c r="I15" s="175"/>
    </row>
    <row r="16" spans="1:9" ht="15.75">
      <c r="A16" s="114" t="s">
        <v>429</v>
      </c>
      <c r="B16" s="114" t="s">
        <v>428</v>
      </c>
      <c r="C16" s="114" t="s">
        <v>427</v>
      </c>
      <c r="D16" s="114" t="s">
        <v>426</v>
      </c>
      <c r="E16" s="114" t="s">
        <v>425</v>
      </c>
      <c r="F16" s="114" t="s">
        <v>424</v>
      </c>
      <c r="G16" s="114" t="s">
        <v>423</v>
      </c>
      <c r="H16" s="114" t="s">
        <v>422</v>
      </c>
      <c r="I16" s="114" t="s">
        <v>421</v>
      </c>
    </row>
    <row r="17" spans="1:9" ht="15.75">
      <c r="A17" s="114" t="s">
        <v>7</v>
      </c>
      <c r="B17" s="114" t="s">
        <v>420</v>
      </c>
      <c r="C17" s="114" t="s">
        <v>419</v>
      </c>
      <c r="D17" s="114" t="s">
        <v>418</v>
      </c>
      <c r="E17" s="114" t="s">
        <v>417</v>
      </c>
      <c r="F17" s="114" t="s">
        <v>416</v>
      </c>
      <c r="G17" s="114" t="s">
        <v>415</v>
      </c>
      <c r="H17" s="114" t="s">
        <v>414</v>
      </c>
      <c r="I17" s="114" t="s">
        <v>413</v>
      </c>
    </row>
    <row r="18" spans="1:9" ht="31.5">
      <c r="A18" s="120" t="s">
        <v>412</v>
      </c>
      <c r="B18" s="119" t="s">
        <v>406</v>
      </c>
      <c r="C18" s="119" t="s">
        <v>337</v>
      </c>
      <c r="D18" s="119" t="s">
        <v>337</v>
      </c>
      <c r="E18" s="118" t="s">
        <v>337</v>
      </c>
      <c r="F18" s="118" t="s">
        <v>337</v>
      </c>
      <c r="G18" s="112">
        <f>G19</f>
        <v>2437771.07</v>
      </c>
      <c r="H18" s="112"/>
      <c r="I18" s="112"/>
    </row>
    <row r="19" spans="1:9" ht="15.75">
      <c r="A19" s="117" t="s">
        <v>411</v>
      </c>
      <c r="B19" s="114" t="s">
        <v>406</v>
      </c>
      <c r="C19" s="114" t="s">
        <v>407</v>
      </c>
      <c r="D19" s="114" t="s">
        <v>337</v>
      </c>
      <c r="E19" s="114" t="s">
        <v>337</v>
      </c>
      <c r="F19" s="114" t="s">
        <v>337</v>
      </c>
      <c r="G19" s="113">
        <f>G20</f>
        <v>2437771.07</v>
      </c>
      <c r="H19" s="113"/>
      <c r="I19" s="113"/>
    </row>
    <row r="20" spans="1:9" ht="15.75">
      <c r="A20" s="117" t="s">
        <v>410</v>
      </c>
      <c r="B20" s="114" t="s">
        <v>406</v>
      </c>
      <c r="C20" s="114" t="s">
        <v>407</v>
      </c>
      <c r="D20" s="114" t="s">
        <v>350</v>
      </c>
      <c r="E20" s="114" t="s">
        <v>337</v>
      </c>
      <c r="F20" s="114" t="s">
        <v>337</v>
      </c>
      <c r="G20" s="113">
        <f>G21</f>
        <v>2437771.07</v>
      </c>
      <c r="H20" s="113"/>
      <c r="I20" s="113"/>
    </row>
    <row r="21" spans="1:9" ht="15.75">
      <c r="A21" s="115" t="s">
        <v>409</v>
      </c>
      <c r="B21" s="114" t="s">
        <v>406</v>
      </c>
      <c r="C21" s="114" t="s">
        <v>407</v>
      </c>
      <c r="D21" s="114" t="s">
        <v>350</v>
      </c>
      <c r="E21" s="114" t="s">
        <v>408</v>
      </c>
      <c r="F21" s="116" t="s">
        <v>337</v>
      </c>
      <c r="G21" s="113">
        <f>G22</f>
        <v>2437771.07</v>
      </c>
      <c r="H21" s="113"/>
      <c r="I21" s="113"/>
    </row>
    <row r="22" spans="1:9" ht="63">
      <c r="A22" s="115" t="s">
        <v>354</v>
      </c>
      <c r="B22" s="114" t="s">
        <v>406</v>
      </c>
      <c r="C22" s="114" t="s">
        <v>407</v>
      </c>
      <c r="D22" s="114" t="s">
        <v>350</v>
      </c>
      <c r="E22" s="114" t="s">
        <v>408</v>
      </c>
      <c r="F22" s="114" t="s">
        <v>353</v>
      </c>
      <c r="G22" s="113">
        <f>G23</f>
        <v>2437771.07</v>
      </c>
      <c r="H22" s="113"/>
      <c r="I22" s="113"/>
    </row>
    <row r="23" spans="1:9" ht="15.75">
      <c r="A23" s="115" t="s">
        <v>360</v>
      </c>
      <c r="B23" s="114" t="s">
        <v>406</v>
      </c>
      <c r="C23" s="114" t="s">
        <v>407</v>
      </c>
      <c r="D23" s="114" t="s">
        <v>350</v>
      </c>
      <c r="E23" s="114" t="s">
        <v>408</v>
      </c>
      <c r="F23" s="114" t="s">
        <v>358</v>
      </c>
      <c r="G23" s="113">
        <f>117352+1608862.48+264713.74+446842.85</f>
        <v>2437771.07</v>
      </c>
      <c r="H23" s="113"/>
      <c r="I23" s="113"/>
    </row>
    <row r="24" spans="1:9" ht="47.25">
      <c r="A24" s="120" t="s">
        <v>405</v>
      </c>
      <c r="B24" s="119" t="s">
        <v>399</v>
      </c>
      <c r="C24" s="119" t="s">
        <v>337</v>
      </c>
      <c r="D24" s="119" t="s">
        <v>337</v>
      </c>
      <c r="E24" s="118" t="s">
        <v>337</v>
      </c>
      <c r="F24" s="118" t="s">
        <v>337</v>
      </c>
      <c r="G24" s="112">
        <f aca="true" t="shared" si="0" ref="G24:I25">G25</f>
        <v>937080</v>
      </c>
      <c r="H24" s="112">
        <f t="shared" si="0"/>
        <v>-3577</v>
      </c>
      <c r="I24" s="112">
        <f t="shared" si="0"/>
        <v>0</v>
      </c>
    </row>
    <row r="25" spans="1:9" ht="15.75">
      <c r="A25" s="117" t="s">
        <v>371</v>
      </c>
      <c r="B25" s="114" t="s">
        <v>399</v>
      </c>
      <c r="C25" s="114" t="s">
        <v>356</v>
      </c>
      <c r="D25" s="114" t="s">
        <v>337</v>
      </c>
      <c r="E25" s="114" t="s">
        <v>337</v>
      </c>
      <c r="F25" s="114" t="s">
        <v>337</v>
      </c>
      <c r="G25" s="113">
        <f t="shared" si="0"/>
        <v>937080</v>
      </c>
      <c r="H25" s="113">
        <f t="shared" si="0"/>
        <v>-3577</v>
      </c>
      <c r="I25" s="113">
        <f t="shared" si="0"/>
        <v>0</v>
      </c>
    </row>
    <row r="26" spans="1:9" ht="31.5">
      <c r="A26" s="117" t="s">
        <v>370</v>
      </c>
      <c r="B26" s="114" t="s">
        <v>399</v>
      </c>
      <c r="C26" s="114" t="s">
        <v>356</v>
      </c>
      <c r="D26" s="114" t="s">
        <v>368</v>
      </c>
      <c r="E26" s="114" t="s">
        <v>337</v>
      </c>
      <c r="F26" s="114" t="s">
        <v>337</v>
      </c>
      <c r="G26" s="113">
        <f>G27+G30+G33</f>
        <v>937080</v>
      </c>
      <c r="H26" s="113">
        <f>H27+H30+H33</f>
        <v>-3577</v>
      </c>
      <c r="I26" s="113">
        <f>I27+I30+I33</f>
        <v>0</v>
      </c>
    </row>
    <row r="27" spans="1:9" ht="31.5">
      <c r="A27" s="115" t="s">
        <v>404</v>
      </c>
      <c r="B27" s="114" t="s">
        <v>399</v>
      </c>
      <c r="C27" s="114" t="s">
        <v>356</v>
      </c>
      <c r="D27" s="114" t="s">
        <v>368</v>
      </c>
      <c r="E27" s="114" t="s">
        <v>403</v>
      </c>
      <c r="F27" s="116" t="s">
        <v>337</v>
      </c>
      <c r="G27" s="113">
        <f>G28</f>
        <v>90000</v>
      </c>
      <c r="H27" s="113"/>
      <c r="I27" s="113"/>
    </row>
    <row r="28" spans="1:9" ht="47.25">
      <c r="A28" s="115" t="s">
        <v>346</v>
      </c>
      <c r="B28" s="114" t="s">
        <v>399</v>
      </c>
      <c r="C28" s="114" t="s">
        <v>356</v>
      </c>
      <c r="D28" s="114" t="s">
        <v>368</v>
      </c>
      <c r="E28" s="114" t="s">
        <v>403</v>
      </c>
      <c r="F28" s="114" t="s">
        <v>345</v>
      </c>
      <c r="G28" s="113">
        <f>G29</f>
        <v>90000</v>
      </c>
      <c r="H28" s="113"/>
      <c r="I28" s="113"/>
    </row>
    <row r="29" spans="1:9" ht="47.25">
      <c r="A29" s="115" t="s">
        <v>344</v>
      </c>
      <c r="B29" s="114" t="s">
        <v>399</v>
      </c>
      <c r="C29" s="114" t="s">
        <v>356</v>
      </c>
      <c r="D29" s="114" t="s">
        <v>368</v>
      </c>
      <c r="E29" s="114" t="s">
        <v>403</v>
      </c>
      <c r="F29" s="114" t="s">
        <v>343</v>
      </c>
      <c r="G29" s="113">
        <v>90000</v>
      </c>
      <c r="H29" s="113"/>
      <c r="I29" s="113"/>
    </row>
    <row r="30" spans="1:9" ht="78.75">
      <c r="A30" s="115" t="s">
        <v>402</v>
      </c>
      <c r="B30" s="114" t="s">
        <v>399</v>
      </c>
      <c r="C30" s="114" t="s">
        <v>356</v>
      </c>
      <c r="D30" s="114" t="s">
        <v>368</v>
      </c>
      <c r="E30" s="114" t="s">
        <v>401</v>
      </c>
      <c r="F30" s="116" t="s">
        <v>337</v>
      </c>
      <c r="G30" s="113">
        <f>G31</f>
        <v>847080</v>
      </c>
      <c r="H30" s="113"/>
      <c r="I30" s="113"/>
    </row>
    <row r="31" spans="1:9" ht="47.25">
      <c r="A31" s="115" t="s">
        <v>346</v>
      </c>
      <c r="B31" s="114" t="s">
        <v>399</v>
      </c>
      <c r="C31" s="114" t="s">
        <v>356</v>
      </c>
      <c r="D31" s="114" t="s">
        <v>368</v>
      </c>
      <c r="E31" s="114" t="s">
        <v>401</v>
      </c>
      <c r="F31" s="114" t="s">
        <v>345</v>
      </c>
      <c r="G31" s="113">
        <f>G32</f>
        <v>847080</v>
      </c>
      <c r="H31" s="113"/>
      <c r="I31" s="113"/>
    </row>
    <row r="32" spans="1:9" ht="47.25">
      <c r="A32" s="115" t="s">
        <v>344</v>
      </c>
      <c r="B32" s="114" t="s">
        <v>399</v>
      </c>
      <c r="C32" s="114" t="s">
        <v>356</v>
      </c>
      <c r="D32" s="114" t="s">
        <v>368</v>
      </c>
      <c r="E32" s="114" t="s">
        <v>401</v>
      </c>
      <c r="F32" s="114" t="s">
        <v>343</v>
      </c>
      <c r="G32" s="113">
        <v>847080</v>
      </c>
      <c r="H32" s="113"/>
      <c r="I32" s="113"/>
    </row>
    <row r="33" spans="1:9" ht="31.5">
      <c r="A33" s="115" t="s">
        <v>400</v>
      </c>
      <c r="B33" s="114" t="s">
        <v>399</v>
      </c>
      <c r="C33" s="114" t="s">
        <v>356</v>
      </c>
      <c r="D33" s="114" t="s">
        <v>368</v>
      </c>
      <c r="E33" s="114" t="s">
        <v>398</v>
      </c>
      <c r="F33" s="116" t="s">
        <v>337</v>
      </c>
      <c r="G33" s="113"/>
      <c r="H33" s="113">
        <f>H34</f>
        <v>-3577</v>
      </c>
      <c r="I33" s="113"/>
    </row>
    <row r="34" spans="1:9" ht="47.25">
      <c r="A34" s="115" t="s">
        <v>346</v>
      </c>
      <c r="B34" s="114" t="s">
        <v>399</v>
      </c>
      <c r="C34" s="114" t="s">
        <v>356</v>
      </c>
      <c r="D34" s="114" t="s">
        <v>368</v>
      </c>
      <c r="E34" s="114" t="s">
        <v>398</v>
      </c>
      <c r="F34" s="114" t="s">
        <v>345</v>
      </c>
      <c r="G34" s="113"/>
      <c r="H34" s="113">
        <f>H35</f>
        <v>-3577</v>
      </c>
      <c r="I34" s="113"/>
    </row>
    <row r="35" spans="1:9" ht="47.25">
      <c r="A35" s="115" t="s">
        <v>344</v>
      </c>
      <c r="B35" s="114" t="s">
        <v>399</v>
      </c>
      <c r="C35" s="114" t="s">
        <v>356</v>
      </c>
      <c r="D35" s="114" t="s">
        <v>368</v>
      </c>
      <c r="E35" s="114" t="s">
        <v>398</v>
      </c>
      <c r="F35" s="114" t="s">
        <v>343</v>
      </c>
      <c r="G35" s="113"/>
      <c r="H35" s="113">
        <v>-3577</v>
      </c>
      <c r="I35" s="113"/>
    </row>
    <row r="36" spans="1:9" ht="31.5">
      <c r="A36" s="120" t="s">
        <v>397</v>
      </c>
      <c r="B36" s="119" t="s">
        <v>380</v>
      </c>
      <c r="C36" s="119" t="s">
        <v>337</v>
      </c>
      <c r="D36" s="119" t="s">
        <v>337</v>
      </c>
      <c r="E36" s="118" t="s">
        <v>337</v>
      </c>
      <c r="F36" s="118" t="s">
        <v>337</v>
      </c>
      <c r="G36" s="112">
        <f>G60</f>
        <v>4247350</v>
      </c>
      <c r="H36" s="112"/>
      <c r="I36" s="112"/>
    </row>
    <row r="37" spans="1:9" ht="15.75" hidden="1">
      <c r="A37" s="117" t="s">
        <v>349</v>
      </c>
      <c r="B37" s="114" t="s">
        <v>380</v>
      </c>
      <c r="C37" s="114" t="s">
        <v>333</v>
      </c>
      <c r="D37" s="114" t="s">
        <v>337</v>
      </c>
      <c r="E37" s="114" t="s">
        <v>337</v>
      </c>
      <c r="F37" s="114" t="s">
        <v>337</v>
      </c>
      <c r="G37" s="113"/>
      <c r="H37" s="113"/>
      <c r="I37" s="113"/>
    </row>
    <row r="38" spans="1:9" ht="78.75" hidden="1">
      <c r="A38" s="117" t="s">
        <v>348</v>
      </c>
      <c r="B38" s="114" t="s">
        <v>380</v>
      </c>
      <c r="C38" s="114" t="s">
        <v>333</v>
      </c>
      <c r="D38" s="114" t="s">
        <v>332</v>
      </c>
      <c r="E38" s="114" t="s">
        <v>337</v>
      </c>
      <c r="F38" s="114" t="s">
        <v>337</v>
      </c>
      <c r="G38" s="113"/>
      <c r="H38" s="113"/>
      <c r="I38" s="113"/>
    </row>
    <row r="39" spans="1:9" ht="47.25" hidden="1">
      <c r="A39" s="115" t="s">
        <v>347</v>
      </c>
      <c r="B39" s="114" t="s">
        <v>380</v>
      </c>
      <c r="C39" s="114" t="s">
        <v>333</v>
      </c>
      <c r="D39" s="114" t="s">
        <v>332</v>
      </c>
      <c r="E39" s="114" t="s">
        <v>396</v>
      </c>
      <c r="F39" s="116" t="s">
        <v>337</v>
      </c>
      <c r="G39" s="113"/>
      <c r="H39" s="113"/>
      <c r="I39" s="113"/>
    </row>
    <row r="40" spans="1:9" ht="110.25" hidden="1">
      <c r="A40" s="115" t="s">
        <v>342</v>
      </c>
      <c r="B40" s="114" t="s">
        <v>380</v>
      </c>
      <c r="C40" s="114" t="s">
        <v>333</v>
      </c>
      <c r="D40" s="114" t="s">
        <v>332</v>
      </c>
      <c r="E40" s="114" t="s">
        <v>396</v>
      </c>
      <c r="F40" s="114" t="s">
        <v>341</v>
      </c>
      <c r="G40" s="113"/>
      <c r="H40" s="113"/>
      <c r="I40" s="113"/>
    </row>
    <row r="41" spans="1:9" ht="47.25" hidden="1">
      <c r="A41" s="115" t="s">
        <v>340</v>
      </c>
      <c r="B41" s="114" t="s">
        <v>380</v>
      </c>
      <c r="C41" s="114" t="s">
        <v>333</v>
      </c>
      <c r="D41" s="114" t="s">
        <v>332</v>
      </c>
      <c r="E41" s="114" t="s">
        <v>396</v>
      </c>
      <c r="F41" s="114" t="s">
        <v>339</v>
      </c>
      <c r="G41" s="113"/>
      <c r="H41" s="113"/>
      <c r="I41" s="113"/>
    </row>
    <row r="42" spans="1:9" ht="47.25" hidden="1">
      <c r="A42" s="115" t="s">
        <v>346</v>
      </c>
      <c r="B42" s="114" t="s">
        <v>380</v>
      </c>
      <c r="C42" s="114" t="s">
        <v>333</v>
      </c>
      <c r="D42" s="114" t="s">
        <v>332</v>
      </c>
      <c r="E42" s="114" t="s">
        <v>396</v>
      </c>
      <c r="F42" s="114" t="s">
        <v>345</v>
      </c>
      <c r="G42" s="113"/>
      <c r="H42" s="113"/>
      <c r="I42" s="113"/>
    </row>
    <row r="43" spans="1:9" ht="47.25" hidden="1">
      <c r="A43" s="115" t="s">
        <v>344</v>
      </c>
      <c r="B43" s="114" t="s">
        <v>380</v>
      </c>
      <c r="C43" s="114" t="s">
        <v>333</v>
      </c>
      <c r="D43" s="114" t="s">
        <v>332</v>
      </c>
      <c r="E43" s="114" t="s">
        <v>396</v>
      </c>
      <c r="F43" s="114" t="s">
        <v>343</v>
      </c>
      <c r="G43" s="113"/>
      <c r="H43" s="113"/>
      <c r="I43" s="113"/>
    </row>
    <row r="44" spans="1:9" ht="31.5" hidden="1">
      <c r="A44" s="115" t="s">
        <v>338</v>
      </c>
      <c r="B44" s="114" t="s">
        <v>380</v>
      </c>
      <c r="C44" s="114" t="s">
        <v>333</v>
      </c>
      <c r="D44" s="114" t="s">
        <v>332</v>
      </c>
      <c r="E44" s="114" t="s">
        <v>395</v>
      </c>
      <c r="F44" s="116" t="s">
        <v>337</v>
      </c>
      <c r="G44" s="113"/>
      <c r="H44" s="113"/>
      <c r="I44" s="113"/>
    </row>
    <row r="45" spans="1:9" ht="15.75" hidden="1">
      <c r="A45" s="115" t="s">
        <v>336</v>
      </c>
      <c r="B45" s="114" t="s">
        <v>380</v>
      </c>
      <c r="C45" s="114" t="s">
        <v>333</v>
      </c>
      <c r="D45" s="114" t="s">
        <v>332</v>
      </c>
      <c r="E45" s="114" t="s">
        <v>395</v>
      </c>
      <c r="F45" s="114" t="s">
        <v>335</v>
      </c>
      <c r="G45" s="113"/>
      <c r="H45" s="113"/>
      <c r="I45" s="113"/>
    </row>
    <row r="46" spans="1:9" ht="31.5" hidden="1">
      <c r="A46" s="115" t="s">
        <v>334</v>
      </c>
      <c r="B46" s="114" t="s">
        <v>380</v>
      </c>
      <c r="C46" s="114" t="s">
        <v>333</v>
      </c>
      <c r="D46" s="114" t="s">
        <v>332</v>
      </c>
      <c r="E46" s="114" t="s">
        <v>395</v>
      </c>
      <c r="F46" s="114" t="s">
        <v>331</v>
      </c>
      <c r="G46" s="113"/>
      <c r="H46" s="113"/>
      <c r="I46" s="113"/>
    </row>
    <row r="47" spans="1:9" ht="15.75" hidden="1">
      <c r="A47" s="117" t="s">
        <v>394</v>
      </c>
      <c r="B47" s="114" t="s">
        <v>380</v>
      </c>
      <c r="C47" s="114" t="s">
        <v>333</v>
      </c>
      <c r="D47" s="114" t="s">
        <v>351</v>
      </c>
      <c r="E47" s="114" t="s">
        <v>337</v>
      </c>
      <c r="F47" s="114" t="s">
        <v>337</v>
      </c>
      <c r="G47" s="113"/>
      <c r="H47" s="113"/>
      <c r="I47" s="113"/>
    </row>
    <row r="48" spans="1:9" ht="31.5" hidden="1">
      <c r="A48" s="115" t="s">
        <v>393</v>
      </c>
      <c r="B48" s="114" t="s">
        <v>380</v>
      </c>
      <c r="C48" s="114" t="s">
        <v>333</v>
      </c>
      <c r="D48" s="114" t="s">
        <v>351</v>
      </c>
      <c r="E48" s="114" t="s">
        <v>392</v>
      </c>
      <c r="F48" s="116" t="s">
        <v>337</v>
      </c>
      <c r="G48" s="113"/>
      <c r="H48" s="113"/>
      <c r="I48" s="113"/>
    </row>
    <row r="49" spans="1:9" ht="15.75" hidden="1">
      <c r="A49" s="115" t="s">
        <v>336</v>
      </c>
      <c r="B49" s="114" t="s">
        <v>380</v>
      </c>
      <c r="C49" s="114" t="s">
        <v>333</v>
      </c>
      <c r="D49" s="114" t="s">
        <v>351</v>
      </c>
      <c r="E49" s="114" t="s">
        <v>392</v>
      </c>
      <c r="F49" s="114" t="s">
        <v>335</v>
      </c>
      <c r="G49" s="113"/>
      <c r="H49" s="113"/>
      <c r="I49" s="113"/>
    </row>
    <row r="50" spans="1:9" ht="15.75" hidden="1">
      <c r="A50" s="115" t="s">
        <v>390</v>
      </c>
      <c r="B50" s="114" t="s">
        <v>380</v>
      </c>
      <c r="C50" s="114" t="s">
        <v>333</v>
      </c>
      <c r="D50" s="114" t="s">
        <v>351</v>
      </c>
      <c r="E50" s="114" t="s">
        <v>392</v>
      </c>
      <c r="F50" s="114" t="s">
        <v>388</v>
      </c>
      <c r="G50" s="113"/>
      <c r="H50" s="113"/>
      <c r="I50" s="113"/>
    </row>
    <row r="51" spans="1:9" ht="31.5" hidden="1">
      <c r="A51" s="117" t="s">
        <v>374</v>
      </c>
      <c r="B51" s="114" t="s">
        <v>380</v>
      </c>
      <c r="C51" s="114" t="s">
        <v>333</v>
      </c>
      <c r="D51" s="114" t="s">
        <v>373</v>
      </c>
      <c r="E51" s="114" t="s">
        <v>337</v>
      </c>
      <c r="F51" s="114" t="s">
        <v>337</v>
      </c>
      <c r="G51" s="113"/>
      <c r="H51" s="113"/>
      <c r="I51" s="113"/>
    </row>
    <row r="52" spans="1:9" ht="15.75" hidden="1">
      <c r="A52" s="115" t="s">
        <v>391</v>
      </c>
      <c r="B52" s="114" t="s">
        <v>380</v>
      </c>
      <c r="C52" s="114" t="s">
        <v>333</v>
      </c>
      <c r="D52" s="114" t="s">
        <v>373</v>
      </c>
      <c r="E52" s="114" t="s">
        <v>389</v>
      </c>
      <c r="F52" s="116" t="s">
        <v>337</v>
      </c>
      <c r="G52" s="113"/>
      <c r="H52" s="113"/>
      <c r="I52" s="113"/>
    </row>
    <row r="53" spans="1:9" ht="15.75" hidden="1">
      <c r="A53" s="115" t="s">
        <v>336</v>
      </c>
      <c r="B53" s="114" t="s">
        <v>380</v>
      </c>
      <c r="C53" s="114" t="s">
        <v>333</v>
      </c>
      <c r="D53" s="114" t="s">
        <v>373</v>
      </c>
      <c r="E53" s="114" t="s">
        <v>389</v>
      </c>
      <c r="F53" s="114" t="s">
        <v>335</v>
      </c>
      <c r="G53" s="113"/>
      <c r="H53" s="113"/>
      <c r="I53" s="113"/>
    </row>
    <row r="54" spans="1:9" ht="15.75" hidden="1">
      <c r="A54" s="115" t="s">
        <v>390</v>
      </c>
      <c r="B54" s="114" t="s">
        <v>380</v>
      </c>
      <c r="C54" s="114" t="s">
        <v>333</v>
      </c>
      <c r="D54" s="114" t="s">
        <v>373</v>
      </c>
      <c r="E54" s="114" t="s">
        <v>389</v>
      </c>
      <c r="F54" s="114" t="s">
        <v>388</v>
      </c>
      <c r="G54" s="113"/>
      <c r="H54" s="113"/>
      <c r="I54" s="113"/>
    </row>
    <row r="55" spans="1:9" ht="51.75" customHeight="1">
      <c r="A55" s="117" t="s">
        <v>387</v>
      </c>
      <c r="B55" s="114" t="s">
        <v>380</v>
      </c>
      <c r="C55" s="114" t="s">
        <v>372</v>
      </c>
      <c r="D55" s="114" t="s">
        <v>337</v>
      </c>
      <c r="E55" s="114" t="s">
        <v>337</v>
      </c>
      <c r="F55" s="114" t="s">
        <v>337</v>
      </c>
      <c r="G55" s="113">
        <f>G60</f>
        <v>4247350</v>
      </c>
      <c r="H55" s="113"/>
      <c r="I55" s="113"/>
    </row>
    <row r="56" spans="1:9" ht="63" hidden="1">
      <c r="A56" s="117" t="s">
        <v>386</v>
      </c>
      <c r="B56" s="114" t="s">
        <v>380</v>
      </c>
      <c r="C56" s="114" t="s">
        <v>372</v>
      </c>
      <c r="D56" s="114" t="s">
        <v>333</v>
      </c>
      <c r="E56" s="114" t="s">
        <v>337</v>
      </c>
      <c r="F56" s="114" t="s">
        <v>337</v>
      </c>
      <c r="G56" s="113"/>
      <c r="H56" s="113"/>
      <c r="I56" s="113"/>
    </row>
    <row r="57" spans="1:9" ht="126" hidden="1">
      <c r="A57" s="115" t="s">
        <v>385</v>
      </c>
      <c r="B57" s="114" t="s">
        <v>380</v>
      </c>
      <c r="C57" s="114" t="s">
        <v>372</v>
      </c>
      <c r="D57" s="114" t="s">
        <v>333</v>
      </c>
      <c r="E57" s="114" t="s">
        <v>384</v>
      </c>
      <c r="F57" s="116" t="s">
        <v>337</v>
      </c>
      <c r="G57" s="113"/>
      <c r="H57" s="113"/>
      <c r="I57" s="113"/>
    </row>
    <row r="58" spans="1:9" ht="15.75" hidden="1">
      <c r="A58" s="115" t="s">
        <v>366</v>
      </c>
      <c r="B58" s="114" t="s">
        <v>380</v>
      </c>
      <c r="C58" s="114" t="s">
        <v>372</v>
      </c>
      <c r="D58" s="114" t="s">
        <v>333</v>
      </c>
      <c r="E58" s="114" t="s">
        <v>384</v>
      </c>
      <c r="F58" s="114" t="s">
        <v>365</v>
      </c>
      <c r="G58" s="113"/>
      <c r="H58" s="113"/>
      <c r="I58" s="113"/>
    </row>
    <row r="59" spans="1:9" ht="15.75" hidden="1">
      <c r="A59" s="115" t="s">
        <v>381</v>
      </c>
      <c r="B59" s="114" t="s">
        <v>380</v>
      </c>
      <c r="C59" s="114" t="s">
        <v>372</v>
      </c>
      <c r="D59" s="114" t="s">
        <v>333</v>
      </c>
      <c r="E59" s="114" t="s">
        <v>384</v>
      </c>
      <c r="F59" s="114" t="s">
        <v>378</v>
      </c>
      <c r="G59" s="113"/>
      <c r="H59" s="113"/>
      <c r="I59" s="113"/>
    </row>
    <row r="60" spans="1:9" ht="15.75">
      <c r="A60" s="117" t="s">
        <v>383</v>
      </c>
      <c r="B60" s="114" t="s">
        <v>380</v>
      </c>
      <c r="C60" s="114" t="s">
        <v>372</v>
      </c>
      <c r="D60" s="114" t="s">
        <v>350</v>
      </c>
      <c r="E60" s="114" t="s">
        <v>337</v>
      </c>
      <c r="F60" s="114" t="s">
        <v>337</v>
      </c>
      <c r="G60" s="113">
        <f>G61</f>
        <v>4247350</v>
      </c>
      <c r="H60" s="113"/>
      <c r="I60" s="113"/>
    </row>
    <row r="61" spans="1:9" ht="47.25">
      <c r="A61" s="115" t="s">
        <v>382</v>
      </c>
      <c r="B61" s="114" t="s">
        <v>380</v>
      </c>
      <c r="C61" s="114" t="s">
        <v>372</v>
      </c>
      <c r="D61" s="114" t="s">
        <v>350</v>
      </c>
      <c r="E61" s="114" t="s">
        <v>379</v>
      </c>
      <c r="F61" s="116" t="s">
        <v>337</v>
      </c>
      <c r="G61" s="113">
        <f>G62</f>
        <v>4247350</v>
      </c>
      <c r="H61" s="113"/>
      <c r="I61" s="113"/>
    </row>
    <row r="62" spans="1:9" ht="15.75">
      <c r="A62" s="115" t="s">
        <v>366</v>
      </c>
      <c r="B62" s="114" t="s">
        <v>380</v>
      </c>
      <c r="C62" s="114" t="s">
        <v>372</v>
      </c>
      <c r="D62" s="114" t="s">
        <v>350</v>
      </c>
      <c r="E62" s="114" t="s">
        <v>379</v>
      </c>
      <c r="F62" s="114" t="s">
        <v>365</v>
      </c>
      <c r="G62" s="113">
        <f>G63</f>
        <v>4247350</v>
      </c>
      <c r="H62" s="113"/>
      <c r="I62" s="113"/>
    </row>
    <row r="63" spans="1:9" ht="15.75">
      <c r="A63" s="115" t="s">
        <v>381</v>
      </c>
      <c r="B63" s="114" t="s">
        <v>380</v>
      </c>
      <c r="C63" s="114" t="s">
        <v>372</v>
      </c>
      <c r="D63" s="114" t="s">
        <v>350</v>
      </c>
      <c r="E63" s="114" t="s">
        <v>379</v>
      </c>
      <c r="F63" s="114" t="s">
        <v>378</v>
      </c>
      <c r="G63" s="113">
        <v>4247350</v>
      </c>
      <c r="H63" s="113"/>
      <c r="I63" s="113"/>
    </row>
    <row r="64" spans="1:9" ht="31.5">
      <c r="A64" s="120" t="s">
        <v>377</v>
      </c>
      <c r="B64" s="119" t="s">
        <v>352</v>
      </c>
      <c r="C64" s="119" t="s">
        <v>337</v>
      </c>
      <c r="D64" s="119" t="s">
        <v>337</v>
      </c>
      <c r="E64" s="118" t="s">
        <v>337</v>
      </c>
      <c r="F64" s="118" t="s">
        <v>337</v>
      </c>
      <c r="G64" s="112">
        <f>G65+G74+G79</f>
        <v>2524403</v>
      </c>
      <c r="H64" s="112">
        <f>H65+H74+H79</f>
        <v>0</v>
      </c>
      <c r="I64" s="112">
        <f>I65+I74+I79</f>
        <v>-9768</v>
      </c>
    </row>
    <row r="65" spans="1:9" ht="15.75">
      <c r="A65" s="117" t="s">
        <v>349</v>
      </c>
      <c r="B65" s="114" t="s">
        <v>352</v>
      </c>
      <c r="C65" s="114" t="s">
        <v>333</v>
      </c>
      <c r="D65" s="114" t="s">
        <v>337</v>
      </c>
      <c r="E65" s="114" t="s">
        <v>337</v>
      </c>
      <c r="F65" s="114" t="s">
        <v>337</v>
      </c>
      <c r="G65" s="113">
        <f>G66+G70</f>
        <v>2381403</v>
      </c>
      <c r="H65" s="113">
        <f>H66</f>
        <v>0</v>
      </c>
      <c r="I65" s="113">
        <f>I66</f>
        <v>0</v>
      </c>
    </row>
    <row r="66" spans="1:9" ht="94.5">
      <c r="A66" s="117" t="s">
        <v>376</v>
      </c>
      <c r="B66" s="114" t="s">
        <v>352</v>
      </c>
      <c r="C66" s="114" t="s">
        <v>333</v>
      </c>
      <c r="D66" s="114" t="s">
        <v>356</v>
      </c>
      <c r="E66" s="114" t="s">
        <v>337</v>
      </c>
      <c r="F66" s="114" t="s">
        <v>337</v>
      </c>
      <c r="G66" s="113">
        <f>G67</f>
        <v>2313308</v>
      </c>
      <c r="H66" s="113"/>
      <c r="I66" s="113"/>
    </row>
    <row r="67" spans="1:9" ht="47.25">
      <c r="A67" s="115" t="s">
        <v>347</v>
      </c>
      <c r="B67" s="114" t="s">
        <v>352</v>
      </c>
      <c r="C67" s="114" t="s">
        <v>333</v>
      </c>
      <c r="D67" s="114" t="s">
        <v>356</v>
      </c>
      <c r="E67" s="114" t="s">
        <v>375</v>
      </c>
      <c r="F67" s="116" t="s">
        <v>337</v>
      </c>
      <c r="G67" s="113">
        <f>G68</f>
        <v>2313308</v>
      </c>
      <c r="H67" s="113"/>
      <c r="I67" s="113"/>
    </row>
    <row r="68" spans="1:9" ht="47.25">
      <c r="A68" s="115" t="s">
        <v>346</v>
      </c>
      <c r="B68" s="114" t="s">
        <v>352</v>
      </c>
      <c r="C68" s="114" t="s">
        <v>333</v>
      </c>
      <c r="D68" s="114" t="s">
        <v>356</v>
      </c>
      <c r="E68" s="114" t="s">
        <v>375</v>
      </c>
      <c r="F68" s="114" t="s">
        <v>345</v>
      </c>
      <c r="G68" s="113">
        <f>G69</f>
        <v>2313308</v>
      </c>
      <c r="H68" s="113"/>
      <c r="I68" s="113"/>
    </row>
    <row r="69" spans="1:9" ht="47.25">
      <c r="A69" s="115" t="s">
        <v>344</v>
      </c>
      <c r="B69" s="114" t="s">
        <v>352</v>
      </c>
      <c r="C69" s="114" t="s">
        <v>333</v>
      </c>
      <c r="D69" s="114" t="s">
        <v>356</v>
      </c>
      <c r="E69" s="114" t="s">
        <v>375</v>
      </c>
      <c r="F69" s="114" t="s">
        <v>343</v>
      </c>
      <c r="G69" s="113">
        <f>1315900+997408</f>
        <v>2313308</v>
      </c>
      <c r="H69" s="113"/>
      <c r="I69" s="113"/>
    </row>
    <row r="70" spans="1:9" ht="41.25" customHeight="1">
      <c r="A70" s="115" t="s">
        <v>537</v>
      </c>
      <c r="B70" s="158">
        <v>916</v>
      </c>
      <c r="C70" s="159" t="s">
        <v>333</v>
      </c>
      <c r="D70" s="159" t="s">
        <v>407</v>
      </c>
      <c r="E70" s="158"/>
      <c r="F70" s="158"/>
      <c r="G70" s="113">
        <f>G71</f>
        <v>68095</v>
      </c>
      <c r="H70" s="113"/>
      <c r="I70" s="113"/>
    </row>
    <row r="71" spans="1:9" ht="35.25" customHeight="1">
      <c r="A71" s="115" t="s">
        <v>538</v>
      </c>
      <c r="B71" s="159" t="s">
        <v>352</v>
      </c>
      <c r="C71" s="159" t="s">
        <v>333</v>
      </c>
      <c r="D71" s="159" t="s">
        <v>407</v>
      </c>
      <c r="E71" s="159" t="s">
        <v>539</v>
      </c>
      <c r="F71" s="158"/>
      <c r="G71" s="113">
        <f>G72</f>
        <v>68095</v>
      </c>
      <c r="H71" s="113"/>
      <c r="I71" s="113"/>
    </row>
    <row r="72" spans="1:9" ht="15.75">
      <c r="A72" s="115" t="s">
        <v>336</v>
      </c>
      <c r="B72" s="159" t="s">
        <v>352</v>
      </c>
      <c r="C72" s="159" t="s">
        <v>333</v>
      </c>
      <c r="D72" s="159" t="s">
        <v>407</v>
      </c>
      <c r="E72" s="159" t="s">
        <v>539</v>
      </c>
      <c r="F72" s="159" t="s">
        <v>335</v>
      </c>
      <c r="G72" s="113">
        <f>G73</f>
        <v>68095</v>
      </c>
      <c r="H72" s="113"/>
      <c r="I72" s="113"/>
    </row>
    <row r="73" spans="1:9" ht="15.75">
      <c r="A73" s="115" t="s">
        <v>541</v>
      </c>
      <c r="B73" s="159" t="s">
        <v>352</v>
      </c>
      <c r="C73" s="159" t="s">
        <v>333</v>
      </c>
      <c r="D73" s="159" t="s">
        <v>407</v>
      </c>
      <c r="E73" s="159" t="s">
        <v>539</v>
      </c>
      <c r="F73" s="159" t="s">
        <v>540</v>
      </c>
      <c r="G73" s="113">
        <v>68095</v>
      </c>
      <c r="H73" s="113"/>
      <c r="I73" s="113"/>
    </row>
    <row r="74" spans="1:9" ht="15.75">
      <c r="A74" s="117" t="s">
        <v>371</v>
      </c>
      <c r="B74" s="114" t="s">
        <v>352</v>
      </c>
      <c r="C74" s="114" t="s">
        <v>356</v>
      </c>
      <c r="D74" s="114" t="s">
        <v>337</v>
      </c>
      <c r="E74" s="114" t="s">
        <v>337</v>
      </c>
      <c r="F74" s="114" t="s">
        <v>337</v>
      </c>
      <c r="G74" s="113">
        <f>G75</f>
        <v>0</v>
      </c>
      <c r="H74" s="113">
        <f>H75</f>
        <v>0</v>
      </c>
      <c r="I74" s="113">
        <f>I75</f>
        <v>-9768</v>
      </c>
    </row>
    <row r="75" spans="1:9" ht="31.5">
      <c r="A75" s="117" t="s">
        <v>370</v>
      </c>
      <c r="B75" s="114" t="s">
        <v>352</v>
      </c>
      <c r="C75" s="114" t="s">
        <v>356</v>
      </c>
      <c r="D75" s="114" t="s">
        <v>368</v>
      </c>
      <c r="E75" s="114" t="s">
        <v>337</v>
      </c>
      <c r="F75" s="114" t="s">
        <v>337</v>
      </c>
      <c r="G75" s="113"/>
      <c r="H75" s="113"/>
      <c r="I75" s="113">
        <f>I76</f>
        <v>-9768</v>
      </c>
    </row>
    <row r="76" spans="1:9" ht="47.25">
      <c r="A76" s="115" t="s">
        <v>369</v>
      </c>
      <c r="B76" s="114" t="s">
        <v>352</v>
      </c>
      <c r="C76" s="114" t="s">
        <v>356</v>
      </c>
      <c r="D76" s="114" t="s">
        <v>368</v>
      </c>
      <c r="E76" s="114" t="s">
        <v>367</v>
      </c>
      <c r="F76" s="116" t="s">
        <v>337</v>
      </c>
      <c r="G76" s="113"/>
      <c r="H76" s="113"/>
      <c r="I76" s="113">
        <f>I77</f>
        <v>-9768</v>
      </c>
    </row>
    <row r="77" spans="1:9" ht="47.25">
      <c r="A77" s="115" t="s">
        <v>346</v>
      </c>
      <c r="B77" s="114" t="s">
        <v>352</v>
      </c>
      <c r="C77" s="114" t="s">
        <v>356</v>
      </c>
      <c r="D77" s="114" t="s">
        <v>368</v>
      </c>
      <c r="E77" s="114" t="s">
        <v>367</v>
      </c>
      <c r="F77" s="114" t="s">
        <v>345</v>
      </c>
      <c r="G77" s="113"/>
      <c r="H77" s="113"/>
      <c r="I77" s="113">
        <f>I78</f>
        <v>-9768</v>
      </c>
    </row>
    <row r="78" spans="1:9" ht="47.25">
      <c r="A78" s="115" t="s">
        <v>344</v>
      </c>
      <c r="B78" s="114" t="s">
        <v>352</v>
      </c>
      <c r="C78" s="114" t="s">
        <v>356</v>
      </c>
      <c r="D78" s="114" t="s">
        <v>368</v>
      </c>
      <c r="E78" s="114" t="s">
        <v>367</v>
      </c>
      <c r="F78" s="114" t="s">
        <v>343</v>
      </c>
      <c r="G78" s="113"/>
      <c r="H78" s="113"/>
      <c r="I78" s="113">
        <v>-9768</v>
      </c>
    </row>
    <row r="79" spans="1:9" ht="15.75">
      <c r="A79" s="117" t="s">
        <v>364</v>
      </c>
      <c r="B79" s="114" t="s">
        <v>352</v>
      </c>
      <c r="C79" s="114" t="s">
        <v>359</v>
      </c>
      <c r="D79" s="114" t="s">
        <v>337</v>
      </c>
      <c r="E79" s="114" t="s">
        <v>337</v>
      </c>
      <c r="F79" s="114" t="s">
        <v>337</v>
      </c>
      <c r="G79" s="113">
        <f>G80</f>
        <v>143000</v>
      </c>
      <c r="H79" s="113">
        <f>H80</f>
        <v>0</v>
      </c>
      <c r="I79" s="113">
        <f>I80</f>
        <v>0</v>
      </c>
    </row>
    <row r="80" spans="1:9" ht="15.75">
      <c r="A80" s="117" t="s">
        <v>363</v>
      </c>
      <c r="B80" s="114" t="s">
        <v>352</v>
      </c>
      <c r="C80" s="114" t="s">
        <v>359</v>
      </c>
      <c r="D80" s="114" t="s">
        <v>333</v>
      </c>
      <c r="E80" s="114" t="s">
        <v>337</v>
      </c>
      <c r="F80" s="114" t="s">
        <v>337</v>
      </c>
      <c r="G80" s="113">
        <f>G81</f>
        <v>143000</v>
      </c>
      <c r="H80" s="113"/>
      <c r="I80" s="113"/>
    </row>
    <row r="81" spans="1:9" ht="31.5">
      <c r="A81" s="115" t="s">
        <v>362</v>
      </c>
      <c r="B81" s="114" t="s">
        <v>352</v>
      </c>
      <c r="C81" s="114" t="s">
        <v>359</v>
      </c>
      <c r="D81" s="114" t="s">
        <v>333</v>
      </c>
      <c r="E81" s="114" t="s">
        <v>361</v>
      </c>
      <c r="F81" s="116" t="s">
        <v>337</v>
      </c>
      <c r="G81" s="113">
        <f>G82</f>
        <v>143000</v>
      </c>
      <c r="H81" s="113"/>
      <c r="I81" s="113"/>
    </row>
    <row r="82" spans="1:9" ht="47.25">
      <c r="A82" s="115" t="s">
        <v>346</v>
      </c>
      <c r="B82" s="114" t="s">
        <v>352</v>
      </c>
      <c r="C82" s="114" t="s">
        <v>359</v>
      </c>
      <c r="D82" s="114" t="s">
        <v>333</v>
      </c>
      <c r="E82" s="114" t="s">
        <v>361</v>
      </c>
      <c r="F82" s="114" t="s">
        <v>345</v>
      </c>
      <c r="G82" s="113">
        <f>G83</f>
        <v>143000</v>
      </c>
      <c r="H82" s="113"/>
      <c r="I82" s="113"/>
    </row>
    <row r="83" spans="1:9" ht="47.25">
      <c r="A83" s="115" t="s">
        <v>344</v>
      </c>
      <c r="B83" s="114" t="s">
        <v>352</v>
      </c>
      <c r="C83" s="114" t="s">
        <v>359</v>
      </c>
      <c r="D83" s="114" t="s">
        <v>333</v>
      </c>
      <c r="E83" s="114" t="s">
        <v>361</v>
      </c>
      <c r="F83" s="114" t="s">
        <v>343</v>
      </c>
      <c r="G83" s="113">
        <v>143000</v>
      </c>
      <c r="H83" s="113"/>
      <c r="I83" s="113"/>
    </row>
    <row r="84" spans="1:9" ht="15.75">
      <c r="A84" s="176" t="s">
        <v>330</v>
      </c>
      <c r="B84" s="176"/>
      <c r="C84" s="176"/>
      <c r="D84" s="176"/>
      <c r="E84" s="176"/>
      <c r="F84" s="176"/>
      <c r="G84" s="112">
        <f>G18+G24+G36+G64</f>
        <v>10146604.07</v>
      </c>
      <c r="H84" s="112">
        <f>H18+H24+H36+H64</f>
        <v>-3577</v>
      </c>
      <c r="I84" s="112">
        <f>I18+I24+I36+I64</f>
        <v>-9768</v>
      </c>
    </row>
  </sheetData>
  <sheetProtection/>
  <mergeCells count="16">
    <mergeCell ref="H1:I1"/>
    <mergeCell ref="H2:I2"/>
    <mergeCell ref="H3:I3"/>
    <mergeCell ref="H4:I4"/>
    <mergeCell ref="G5:I5"/>
    <mergeCell ref="G6:I6"/>
    <mergeCell ref="G7:I7"/>
    <mergeCell ref="G13:I13"/>
    <mergeCell ref="A14:I14"/>
    <mergeCell ref="A15:I15"/>
    <mergeCell ref="A84:F84"/>
    <mergeCell ref="G9:I9"/>
    <mergeCell ref="G8:I8"/>
    <mergeCell ref="F10:I10"/>
    <mergeCell ref="F11:I11"/>
    <mergeCell ref="F12:I12"/>
  </mergeCells>
  <printOptions/>
  <pageMargins left="0.3937008" right="0.3937008" top="0.5582677" bottom="0.5125984" header="0.3" footer="0.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view="pageLayout" zoomScaleSheetLayoutView="80" workbookViewId="0" topLeftCell="A1">
      <selection activeCell="F5" sqref="F5:H5"/>
    </sheetView>
  </sheetViews>
  <sheetFormatPr defaultColWidth="9.00390625" defaultRowHeight="12.75"/>
  <cols>
    <col min="1" max="1" width="39.25390625" style="111" customWidth="1"/>
    <col min="2" max="2" width="5.25390625" style="111" customWidth="1"/>
    <col min="3" max="3" width="5.375" style="111" customWidth="1"/>
    <col min="4" max="4" width="17.125" style="111" customWidth="1"/>
    <col min="5" max="5" width="7.75390625" style="111" customWidth="1"/>
    <col min="6" max="6" width="21.375" style="111" customWidth="1"/>
    <col min="7" max="7" width="21.875" style="111" customWidth="1"/>
    <col min="8" max="8" width="22.375" style="111" customWidth="1"/>
    <col min="9" max="16384" width="9.125" style="111" customWidth="1"/>
  </cols>
  <sheetData>
    <row r="1" spans="6:8" ht="15.75">
      <c r="F1" s="157"/>
      <c r="G1" s="171" t="s">
        <v>434</v>
      </c>
      <c r="H1" s="171"/>
    </row>
    <row r="2" spans="6:8" ht="15.75">
      <c r="F2" s="157"/>
      <c r="G2" s="171" t="s">
        <v>291</v>
      </c>
      <c r="H2" s="171"/>
    </row>
    <row r="3" spans="6:8" ht="15.75">
      <c r="F3" s="157"/>
      <c r="G3" s="171" t="s">
        <v>201</v>
      </c>
      <c r="H3" s="171"/>
    </row>
    <row r="4" spans="6:8" ht="15.75">
      <c r="F4" s="157"/>
      <c r="G4" s="171" t="s">
        <v>545</v>
      </c>
      <c r="H4" s="171"/>
    </row>
    <row r="5" spans="6:8" ht="83.25" customHeight="1">
      <c r="F5" s="172" t="s">
        <v>528</v>
      </c>
      <c r="G5" s="172"/>
      <c r="H5" s="172"/>
    </row>
    <row r="6" spans="5:8" ht="15.75">
      <c r="E6" s="127"/>
      <c r="F6" s="167" t="s">
        <v>533</v>
      </c>
      <c r="G6" s="170"/>
      <c r="H6" s="170"/>
    </row>
    <row r="7" spans="5:8" ht="15.75">
      <c r="E7" s="127"/>
      <c r="F7" s="167" t="s">
        <v>291</v>
      </c>
      <c r="G7" s="170"/>
      <c r="H7" s="170"/>
    </row>
    <row r="8" spans="5:8" ht="15.75">
      <c r="E8" s="127"/>
      <c r="F8" s="167" t="s">
        <v>201</v>
      </c>
      <c r="G8" s="170"/>
      <c r="H8" s="170"/>
    </row>
    <row r="9" spans="5:8" ht="15.75">
      <c r="E9" s="127"/>
      <c r="F9" s="166" t="s">
        <v>457</v>
      </c>
      <c r="G9" s="170"/>
      <c r="H9" s="170"/>
    </row>
    <row r="10" spans="5:8" ht="15.75">
      <c r="E10" s="166" t="s">
        <v>432</v>
      </c>
      <c r="F10" s="166"/>
      <c r="G10" s="166"/>
      <c r="H10" s="166"/>
    </row>
    <row r="11" spans="5:8" ht="15.75">
      <c r="E11" s="166" t="s">
        <v>269</v>
      </c>
      <c r="F11" s="166"/>
      <c r="G11" s="166"/>
      <c r="H11" s="166"/>
    </row>
    <row r="12" spans="5:8" ht="15.75">
      <c r="E12" s="167" t="s">
        <v>270</v>
      </c>
      <c r="F12" s="167"/>
      <c r="G12" s="167"/>
      <c r="H12" s="167"/>
    </row>
    <row r="14" spans="1:8" ht="45" customHeight="1">
      <c r="A14" s="177" t="s">
        <v>532</v>
      </c>
      <c r="B14" s="177"/>
      <c r="C14" s="177"/>
      <c r="D14" s="177"/>
      <c r="E14" s="177"/>
      <c r="F14" s="177"/>
      <c r="G14" s="177"/>
      <c r="H14" s="177"/>
    </row>
    <row r="15" spans="1:8" ht="15.75">
      <c r="A15" s="175" t="s">
        <v>430</v>
      </c>
      <c r="B15" s="175"/>
      <c r="C15" s="175"/>
      <c r="D15" s="175"/>
      <c r="E15" s="175"/>
      <c r="F15" s="175"/>
      <c r="G15" s="175"/>
      <c r="H15" s="175"/>
    </row>
    <row r="16" spans="1:8" ht="15.75">
      <c r="A16" s="114" t="s">
        <v>429</v>
      </c>
      <c r="B16" s="114" t="s">
        <v>427</v>
      </c>
      <c r="C16" s="114" t="s">
        <v>426</v>
      </c>
      <c r="D16" s="114" t="s">
        <v>425</v>
      </c>
      <c r="E16" s="114" t="s">
        <v>424</v>
      </c>
      <c r="F16" s="114" t="s">
        <v>423</v>
      </c>
      <c r="G16" s="114" t="s">
        <v>422</v>
      </c>
      <c r="H16" s="114" t="s">
        <v>421</v>
      </c>
    </row>
    <row r="17" spans="1:8" ht="15.75">
      <c r="A17" s="114" t="s">
        <v>7</v>
      </c>
      <c r="B17" s="114" t="s">
        <v>420</v>
      </c>
      <c r="C17" s="114" t="s">
        <v>419</v>
      </c>
      <c r="D17" s="114" t="s">
        <v>418</v>
      </c>
      <c r="E17" s="114" t="s">
        <v>417</v>
      </c>
      <c r="F17" s="114" t="s">
        <v>416</v>
      </c>
      <c r="G17" s="114" t="s">
        <v>415</v>
      </c>
      <c r="H17" s="114" t="s">
        <v>414</v>
      </c>
    </row>
    <row r="18" spans="1:8" ht="15.75">
      <c r="A18" s="117" t="s">
        <v>349</v>
      </c>
      <c r="B18" s="114" t="s">
        <v>333</v>
      </c>
      <c r="C18" s="114" t="s">
        <v>337</v>
      </c>
      <c r="D18" s="114" t="s">
        <v>337</v>
      </c>
      <c r="E18" s="114" t="s">
        <v>337</v>
      </c>
      <c r="F18" s="113">
        <f>F19+F23</f>
        <v>2381403</v>
      </c>
      <c r="G18" s="113"/>
      <c r="H18" s="113"/>
    </row>
    <row r="19" spans="1:8" ht="94.5">
      <c r="A19" s="117" t="s">
        <v>376</v>
      </c>
      <c r="B19" s="114" t="s">
        <v>333</v>
      </c>
      <c r="C19" s="114" t="s">
        <v>356</v>
      </c>
      <c r="D19" s="114" t="s">
        <v>337</v>
      </c>
      <c r="E19" s="114" t="s">
        <v>337</v>
      </c>
      <c r="F19" s="113">
        <f>F20</f>
        <v>2313308</v>
      </c>
      <c r="G19" s="113"/>
      <c r="H19" s="113"/>
    </row>
    <row r="20" spans="1:8" ht="47.25">
      <c r="A20" s="115" t="s">
        <v>347</v>
      </c>
      <c r="B20" s="114" t="s">
        <v>333</v>
      </c>
      <c r="C20" s="114" t="s">
        <v>356</v>
      </c>
      <c r="D20" s="114" t="s">
        <v>375</v>
      </c>
      <c r="E20" s="116" t="s">
        <v>337</v>
      </c>
      <c r="F20" s="113">
        <f>F21</f>
        <v>2313308</v>
      </c>
      <c r="G20" s="113"/>
      <c r="H20" s="113"/>
    </row>
    <row r="21" spans="1:8" ht="47.25">
      <c r="A21" s="115" t="s">
        <v>346</v>
      </c>
      <c r="B21" s="114" t="s">
        <v>333</v>
      </c>
      <c r="C21" s="114" t="s">
        <v>356</v>
      </c>
      <c r="D21" s="114" t="s">
        <v>375</v>
      </c>
      <c r="E21" s="114" t="s">
        <v>345</v>
      </c>
      <c r="F21" s="113">
        <f>F22</f>
        <v>2313308</v>
      </c>
      <c r="G21" s="113"/>
      <c r="H21" s="113"/>
    </row>
    <row r="22" spans="1:8" ht="47.25">
      <c r="A22" s="115" t="s">
        <v>344</v>
      </c>
      <c r="B22" s="114" t="s">
        <v>333</v>
      </c>
      <c r="C22" s="114" t="s">
        <v>356</v>
      </c>
      <c r="D22" s="114" t="s">
        <v>375</v>
      </c>
      <c r="E22" s="114" t="s">
        <v>343</v>
      </c>
      <c r="F22" s="113">
        <v>2313308</v>
      </c>
      <c r="G22" s="113"/>
      <c r="H22" s="113"/>
    </row>
    <row r="23" spans="1:8" ht="31.5">
      <c r="A23" s="115" t="s">
        <v>537</v>
      </c>
      <c r="B23" s="158" t="s">
        <v>333</v>
      </c>
      <c r="C23" s="159" t="s">
        <v>407</v>
      </c>
      <c r="D23" s="158" t="s">
        <v>337</v>
      </c>
      <c r="E23" s="158" t="s">
        <v>337</v>
      </c>
      <c r="F23" s="113">
        <f>F24</f>
        <v>68095</v>
      </c>
      <c r="G23" s="113"/>
      <c r="H23" s="113"/>
    </row>
    <row r="24" spans="1:8" ht="31.5">
      <c r="A24" s="115" t="s">
        <v>538</v>
      </c>
      <c r="B24" s="158" t="s">
        <v>333</v>
      </c>
      <c r="C24" s="159" t="s">
        <v>407</v>
      </c>
      <c r="D24" s="159" t="s">
        <v>539</v>
      </c>
      <c r="E24" s="158"/>
      <c r="F24" s="113">
        <f>F25</f>
        <v>68095</v>
      </c>
      <c r="G24" s="113"/>
      <c r="H24" s="113"/>
    </row>
    <row r="25" spans="1:8" ht="15.75">
      <c r="A25" s="115" t="s">
        <v>336</v>
      </c>
      <c r="B25" s="158" t="s">
        <v>333</v>
      </c>
      <c r="C25" s="159" t="s">
        <v>407</v>
      </c>
      <c r="D25" s="159" t="s">
        <v>539</v>
      </c>
      <c r="E25" s="159" t="s">
        <v>335</v>
      </c>
      <c r="F25" s="160">
        <f>F26</f>
        <v>68095</v>
      </c>
      <c r="G25" s="113"/>
      <c r="H25" s="113"/>
    </row>
    <row r="26" spans="1:8" ht="15.75">
      <c r="A26" s="115" t="s">
        <v>541</v>
      </c>
      <c r="B26" s="158" t="s">
        <v>333</v>
      </c>
      <c r="C26" s="159" t="s">
        <v>407</v>
      </c>
      <c r="D26" s="159" t="s">
        <v>539</v>
      </c>
      <c r="E26" s="159" t="s">
        <v>540</v>
      </c>
      <c r="F26" s="160">
        <v>68095</v>
      </c>
      <c r="G26" s="113"/>
      <c r="H26" s="113"/>
    </row>
    <row r="27" spans="1:8" ht="15.75">
      <c r="A27" s="117" t="s">
        <v>371</v>
      </c>
      <c r="B27" s="114" t="s">
        <v>356</v>
      </c>
      <c r="C27" s="114" t="s">
        <v>337</v>
      </c>
      <c r="D27" s="114" t="s">
        <v>337</v>
      </c>
      <c r="E27" s="114" t="s">
        <v>337</v>
      </c>
      <c r="F27" s="113">
        <f>F28</f>
        <v>937080</v>
      </c>
      <c r="G27" s="113">
        <f>G28</f>
        <v>-3577</v>
      </c>
      <c r="H27" s="113">
        <f>H28</f>
        <v>-9768</v>
      </c>
    </row>
    <row r="28" spans="1:8" ht="31.5">
      <c r="A28" s="117" t="s">
        <v>370</v>
      </c>
      <c r="B28" s="114" t="s">
        <v>356</v>
      </c>
      <c r="C28" s="114" t="s">
        <v>368</v>
      </c>
      <c r="D28" s="114" t="s">
        <v>337</v>
      </c>
      <c r="E28" s="114" t="s">
        <v>337</v>
      </c>
      <c r="F28" s="113">
        <f>F29+F32+F35+F38</f>
        <v>937080</v>
      </c>
      <c r="G28" s="113">
        <f>G29+G32+G35+G38</f>
        <v>-3577</v>
      </c>
      <c r="H28" s="113">
        <f>H29+H32+H35+H38</f>
        <v>-9768</v>
      </c>
    </row>
    <row r="29" spans="1:8" ht="47.25">
      <c r="A29" s="115" t="s">
        <v>369</v>
      </c>
      <c r="B29" s="114" t="s">
        <v>356</v>
      </c>
      <c r="C29" s="114" t="s">
        <v>368</v>
      </c>
      <c r="D29" s="114" t="s">
        <v>367</v>
      </c>
      <c r="E29" s="116" t="s">
        <v>337</v>
      </c>
      <c r="F29" s="113"/>
      <c r="G29" s="113"/>
      <c r="H29" s="113">
        <f>H30</f>
        <v>-9768</v>
      </c>
    </row>
    <row r="30" spans="1:8" ht="47.25">
      <c r="A30" s="115" t="s">
        <v>346</v>
      </c>
      <c r="B30" s="114" t="s">
        <v>356</v>
      </c>
      <c r="C30" s="114" t="s">
        <v>368</v>
      </c>
      <c r="D30" s="114" t="s">
        <v>367</v>
      </c>
      <c r="E30" s="114" t="s">
        <v>345</v>
      </c>
      <c r="F30" s="113"/>
      <c r="G30" s="113"/>
      <c r="H30" s="113">
        <f>H31</f>
        <v>-9768</v>
      </c>
    </row>
    <row r="31" spans="1:8" ht="47.25">
      <c r="A31" s="115" t="s">
        <v>344</v>
      </c>
      <c r="B31" s="114" t="s">
        <v>356</v>
      </c>
      <c r="C31" s="114" t="s">
        <v>368</v>
      </c>
      <c r="D31" s="114" t="s">
        <v>367</v>
      </c>
      <c r="E31" s="114" t="s">
        <v>343</v>
      </c>
      <c r="F31" s="113"/>
      <c r="G31" s="113"/>
      <c r="H31" s="113">
        <v>-9768</v>
      </c>
    </row>
    <row r="32" spans="1:8" ht="31.5">
      <c r="A32" s="115" t="s">
        <v>404</v>
      </c>
      <c r="B32" s="114" t="s">
        <v>356</v>
      </c>
      <c r="C32" s="114" t="s">
        <v>368</v>
      </c>
      <c r="D32" s="114" t="s">
        <v>403</v>
      </c>
      <c r="E32" s="116" t="s">
        <v>337</v>
      </c>
      <c r="F32" s="113">
        <f>F33</f>
        <v>90000</v>
      </c>
      <c r="G32" s="113"/>
      <c r="H32" s="113"/>
    </row>
    <row r="33" spans="1:8" ht="47.25">
      <c r="A33" s="115" t="s">
        <v>346</v>
      </c>
      <c r="B33" s="114" t="s">
        <v>356</v>
      </c>
      <c r="C33" s="114" t="s">
        <v>368</v>
      </c>
      <c r="D33" s="114" t="s">
        <v>403</v>
      </c>
      <c r="E33" s="114" t="s">
        <v>345</v>
      </c>
      <c r="F33" s="113">
        <f>F34</f>
        <v>90000</v>
      </c>
      <c r="G33" s="113"/>
      <c r="H33" s="113"/>
    </row>
    <row r="34" spans="1:8" ht="47.25">
      <c r="A34" s="115" t="s">
        <v>344</v>
      </c>
      <c r="B34" s="114" t="s">
        <v>356</v>
      </c>
      <c r="C34" s="114" t="s">
        <v>368</v>
      </c>
      <c r="D34" s="114" t="s">
        <v>403</v>
      </c>
      <c r="E34" s="114" t="s">
        <v>343</v>
      </c>
      <c r="F34" s="113">
        <v>90000</v>
      </c>
      <c r="G34" s="113"/>
      <c r="H34" s="113"/>
    </row>
    <row r="35" spans="1:8" ht="78.75">
      <c r="A35" s="115" t="s">
        <v>402</v>
      </c>
      <c r="B35" s="114" t="s">
        <v>356</v>
      </c>
      <c r="C35" s="114" t="s">
        <v>368</v>
      </c>
      <c r="D35" s="114" t="s">
        <v>401</v>
      </c>
      <c r="E35" s="116" t="s">
        <v>337</v>
      </c>
      <c r="F35" s="113">
        <f>F36</f>
        <v>847080</v>
      </c>
      <c r="G35" s="113"/>
      <c r="H35" s="113"/>
    </row>
    <row r="36" spans="1:8" ht="47.25">
      <c r="A36" s="115" t="s">
        <v>346</v>
      </c>
      <c r="B36" s="114" t="s">
        <v>356</v>
      </c>
      <c r="C36" s="114" t="s">
        <v>368</v>
      </c>
      <c r="D36" s="114" t="s">
        <v>401</v>
      </c>
      <c r="E36" s="114" t="s">
        <v>345</v>
      </c>
      <c r="F36" s="113">
        <f>F37</f>
        <v>847080</v>
      </c>
      <c r="G36" s="113"/>
      <c r="H36" s="113"/>
    </row>
    <row r="37" spans="1:8" ht="47.25">
      <c r="A37" s="115" t="s">
        <v>344</v>
      </c>
      <c r="B37" s="114" t="s">
        <v>356</v>
      </c>
      <c r="C37" s="114" t="s">
        <v>368</v>
      </c>
      <c r="D37" s="114" t="s">
        <v>401</v>
      </c>
      <c r="E37" s="114" t="s">
        <v>343</v>
      </c>
      <c r="F37" s="113">
        <v>847080</v>
      </c>
      <c r="G37" s="113"/>
      <c r="H37" s="113"/>
    </row>
    <row r="38" spans="1:8" ht="31.5">
      <c r="A38" s="115" t="s">
        <v>400</v>
      </c>
      <c r="B38" s="114" t="s">
        <v>356</v>
      </c>
      <c r="C38" s="114" t="s">
        <v>368</v>
      </c>
      <c r="D38" s="114" t="s">
        <v>398</v>
      </c>
      <c r="E38" s="116" t="s">
        <v>337</v>
      </c>
      <c r="F38" s="113"/>
      <c r="G38" s="113">
        <f>G39</f>
        <v>-3577</v>
      </c>
      <c r="H38" s="113"/>
    </row>
    <row r="39" spans="1:8" ht="47.25">
      <c r="A39" s="115" t="s">
        <v>346</v>
      </c>
      <c r="B39" s="114" t="s">
        <v>356</v>
      </c>
      <c r="C39" s="114" t="s">
        <v>368</v>
      </c>
      <c r="D39" s="114" t="s">
        <v>398</v>
      </c>
      <c r="E39" s="114" t="s">
        <v>345</v>
      </c>
      <c r="F39" s="113"/>
      <c r="G39" s="113">
        <f>G40</f>
        <v>-3577</v>
      </c>
      <c r="H39" s="113"/>
    </row>
    <row r="40" spans="1:8" ht="47.25">
      <c r="A40" s="115" t="s">
        <v>344</v>
      </c>
      <c r="B40" s="114" t="s">
        <v>356</v>
      </c>
      <c r="C40" s="114" t="s">
        <v>368</v>
      </c>
      <c r="D40" s="114" t="s">
        <v>398</v>
      </c>
      <c r="E40" s="114" t="s">
        <v>343</v>
      </c>
      <c r="F40" s="113"/>
      <c r="G40" s="113">
        <v>-3577</v>
      </c>
      <c r="H40" s="113"/>
    </row>
    <row r="41" spans="1:8" ht="15.75">
      <c r="A41" s="117" t="s">
        <v>411</v>
      </c>
      <c r="B41" s="114" t="s">
        <v>407</v>
      </c>
      <c r="C41" s="114" t="s">
        <v>337</v>
      </c>
      <c r="D41" s="114" t="s">
        <v>337</v>
      </c>
      <c r="E41" s="114" t="s">
        <v>337</v>
      </c>
      <c r="F41" s="113">
        <f>F42</f>
        <v>2437771.07</v>
      </c>
      <c r="G41" s="113"/>
      <c r="H41" s="113"/>
    </row>
    <row r="42" spans="1:8" ht="15.75">
      <c r="A42" s="117" t="s">
        <v>410</v>
      </c>
      <c r="B42" s="114" t="s">
        <v>407</v>
      </c>
      <c r="C42" s="114" t="s">
        <v>350</v>
      </c>
      <c r="D42" s="114" t="s">
        <v>337</v>
      </c>
      <c r="E42" s="114" t="s">
        <v>337</v>
      </c>
      <c r="F42" s="113">
        <f>F43</f>
        <v>2437771.07</v>
      </c>
      <c r="G42" s="113"/>
      <c r="H42" s="113"/>
    </row>
    <row r="43" spans="1:8" ht="41.25" customHeight="1">
      <c r="A43" s="115" t="s">
        <v>409</v>
      </c>
      <c r="B43" s="114" t="s">
        <v>407</v>
      </c>
      <c r="C43" s="114" t="s">
        <v>350</v>
      </c>
      <c r="D43" s="114" t="s">
        <v>408</v>
      </c>
      <c r="E43" s="116" t="s">
        <v>337</v>
      </c>
      <c r="F43" s="113">
        <f>F44</f>
        <v>2437771.07</v>
      </c>
      <c r="G43" s="113"/>
      <c r="H43" s="113"/>
    </row>
    <row r="44" spans="1:8" ht="80.25" customHeight="1">
      <c r="A44" s="115" t="s">
        <v>354</v>
      </c>
      <c r="B44" s="114" t="s">
        <v>407</v>
      </c>
      <c r="C44" s="114" t="s">
        <v>350</v>
      </c>
      <c r="D44" s="114" t="s">
        <v>408</v>
      </c>
      <c r="E44" s="114" t="s">
        <v>353</v>
      </c>
      <c r="F44" s="113">
        <f>F45</f>
        <v>2437771.07</v>
      </c>
      <c r="G44" s="113"/>
      <c r="H44" s="113"/>
    </row>
    <row r="45" spans="1:8" ht="35.25" customHeight="1">
      <c r="A45" s="115" t="s">
        <v>360</v>
      </c>
      <c r="B45" s="114" t="s">
        <v>407</v>
      </c>
      <c r="C45" s="114" t="s">
        <v>350</v>
      </c>
      <c r="D45" s="114" t="s">
        <v>408</v>
      </c>
      <c r="E45" s="114" t="s">
        <v>358</v>
      </c>
      <c r="F45" s="113">
        <v>2437771.07</v>
      </c>
      <c r="G45" s="113"/>
      <c r="H45" s="113"/>
    </row>
    <row r="46" spans="1:8" ht="15.75">
      <c r="A46" s="117" t="s">
        <v>364</v>
      </c>
      <c r="B46" s="114" t="s">
        <v>359</v>
      </c>
      <c r="C46" s="114" t="s">
        <v>337</v>
      </c>
      <c r="D46" s="114" t="s">
        <v>337</v>
      </c>
      <c r="E46" s="114" t="s">
        <v>337</v>
      </c>
      <c r="F46" s="113">
        <f>F47</f>
        <v>143000</v>
      </c>
      <c r="G46" s="113"/>
      <c r="H46" s="113"/>
    </row>
    <row r="47" spans="1:8" ht="15.75">
      <c r="A47" s="117" t="s">
        <v>363</v>
      </c>
      <c r="B47" s="114" t="s">
        <v>359</v>
      </c>
      <c r="C47" s="114" t="s">
        <v>333</v>
      </c>
      <c r="D47" s="114" t="s">
        <v>337</v>
      </c>
      <c r="E47" s="114" t="s">
        <v>337</v>
      </c>
      <c r="F47" s="113">
        <f>F48</f>
        <v>143000</v>
      </c>
      <c r="G47" s="113"/>
      <c r="H47" s="113"/>
    </row>
    <row r="48" spans="1:8" ht="31.5">
      <c r="A48" s="115" t="s">
        <v>362</v>
      </c>
      <c r="B48" s="114" t="s">
        <v>359</v>
      </c>
      <c r="C48" s="114" t="s">
        <v>333</v>
      </c>
      <c r="D48" s="114" t="s">
        <v>361</v>
      </c>
      <c r="E48" s="116" t="s">
        <v>337</v>
      </c>
      <c r="F48" s="113">
        <f>F49</f>
        <v>143000</v>
      </c>
      <c r="G48" s="113"/>
      <c r="H48" s="113"/>
    </row>
    <row r="49" spans="1:8" ht="47.25">
      <c r="A49" s="115" t="s">
        <v>346</v>
      </c>
      <c r="B49" s="114" t="s">
        <v>359</v>
      </c>
      <c r="C49" s="114" t="s">
        <v>333</v>
      </c>
      <c r="D49" s="114" t="s">
        <v>361</v>
      </c>
      <c r="E49" s="114" t="s">
        <v>345</v>
      </c>
      <c r="F49" s="113">
        <f>F50</f>
        <v>143000</v>
      </c>
      <c r="G49" s="113"/>
      <c r="H49" s="113"/>
    </row>
    <row r="50" spans="1:8" ht="47.25">
      <c r="A50" s="115" t="s">
        <v>344</v>
      </c>
      <c r="B50" s="114" t="s">
        <v>359</v>
      </c>
      <c r="C50" s="114" t="s">
        <v>333</v>
      </c>
      <c r="D50" s="114" t="s">
        <v>361</v>
      </c>
      <c r="E50" s="114" t="s">
        <v>343</v>
      </c>
      <c r="F50" s="113">
        <v>143000</v>
      </c>
      <c r="G50" s="113"/>
      <c r="H50" s="113"/>
    </row>
    <row r="51" spans="1:8" ht="47.25">
      <c r="A51" s="117" t="s">
        <v>387</v>
      </c>
      <c r="B51" s="114" t="s">
        <v>372</v>
      </c>
      <c r="C51" s="114" t="s">
        <v>337</v>
      </c>
      <c r="D51" s="114" t="s">
        <v>337</v>
      </c>
      <c r="E51" s="114" t="s">
        <v>337</v>
      </c>
      <c r="F51" s="113">
        <f>F52</f>
        <v>4247350</v>
      </c>
      <c r="G51" s="113"/>
      <c r="H51" s="113"/>
    </row>
    <row r="52" spans="1:8" ht="15.75">
      <c r="A52" s="117" t="s">
        <v>383</v>
      </c>
      <c r="B52" s="114" t="s">
        <v>372</v>
      </c>
      <c r="C52" s="114" t="s">
        <v>350</v>
      </c>
      <c r="D52" s="114" t="s">
        <v>337</v>
      </c>
      <c r="E52" s="114" t="s">
        <v>337</v>
      </c>
      <c r="F52" s="113">
        <f>F53</f>
        <v>4247350</v>
      </c>
      <c r="G52" s="113"/>
      <c r="H52" s="113"/>
    </row>
    <row r="53" spans="1:8" ht="47.25">
      <c r="A53" s="115" t="s">
        <v>382</v>
      </c>
      <c r="B53" s="114" t="s">
        <v>372</v>
      </c>
      <c r="C53" s="114" t="s">
        <v>350</v>
      </c>
      <c r="D53" s="114" t="s">
        <v>379</v>
      </c>
      <c r="E53" s="116" t="s">
        <v>337</v>
      </c>
      <c r="F53" s="113">
        <f>F54</f>
        <v>4247350</v>
      </c>
      <c r="G53" s="113"/>
      <c r="H53" s="113"/>
    </row>
    <row r="54" spans="1:8" ht="15.75">
      <c r="A54" s="115" t="s">
        <v>366</v>
      </c>
      <c r="B54" s="114" t="s">
        <v>372</v>
      </c>
      <c r="C54" s="114" t="s">
        <v>350</v>
      </c>
      <c r="D54" s="114" t="s">
        <v>379</v>
      </c>
      <c r="E54" s="114" t="s">
        <v>365</v>
      </c>
      <c r="F54" s="113">
        <f>F55</f>
        <v>4247350</v>
      </c>
      <c r="G54" s="113"/>
      <c r="H54" s="113"/>
    </row>
    <row r="55" spans="1:8" ht="15.75">
      <c r="A55" s="115" t="s">
        <v>381</v>
      </c>
      <c r="B55" s="114" t="s">
        <v>372</v>
      </c>
      <c r="C55" s="114" t="s">
        <v>350</v>
      </c>
      <c r="D55" s="114" t="s">
        <v>379</v>
      </c>
      <c r="E55" s="114" t="s">
        <v>378</v>
      </c>
      <c r="F55" s="113">
        <v>4247350</v>
      </c>
      <c r="G55" s="113"/>
      <c r="H55" s="113"/>
    </row>
    <row r="56" spans="1:8" ht="15.75">
      <c r="A56" s="178" t="s">
        <v>330</v>
      </c>
      <c r="B56" s="178"/>
      <c r="C56" s="178"/>
      <c r="D56" s="178"/>
      <c r="E56" s="178"/>
      <c r="F56" s="112">
        <f>F18+F27+F41+F46+F51</f>
        <v>10146604.07</v>
      </c>
      <c r="G56" s="112">
        <f>G18+G27+G41+G46+G51</f>
        <v>-3577</v>
      </c>
      <c r="H56" s="112">
        <f>H18+H27+H41+H46+H51</f>
        <v>-9768</v>
      </c>
    </row>
  </sheetData>
  <sheetProtection/>
  <mergeCells count="15">
    <mergeCell ref="E10:H10"/>
    <mergeCell ref="E11:H11"/>
    <mergeCell ref="E12:H12"/>
    <mergeCell ref="A14:H14"/>
    <mergeCell ref="A15:H15"/>
    <mergeCell ref="A56:E56"/>
    <mergeCell ref="F7:H7"/>
    <mergeCell ref="F8:H8"/>
    <mergeCell ref="F9:H9"/>
    <mergeCell ref="G1:H1"/>
    <mergeCell ref="G2:H2"/>
    <mergeCell ref="G3:H3"/>
    <mergeCell ref="G4:H4"/>
    <mergeCell ref="F5:H5"/>
    <mergeCell ref="F6:H6"/>
  </mergeCells>
  <printOptions/>
  <pageMargins left="0.3937008" right="0.3937008" top="0.5582677" bottom="0.5125984" header="0.3" footer="0.3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SheetLayoutView="80" workbookViewId="0" topLeftCell="A1">
      <selection activeCell="H5" sqref="H5:J5"/>
    </sheetView>
  </sheetViews>
  <sheetFormatPr defaultColWidth="9.00390625" defaultRowHeight="12.75"/>
  <cols>
    <col min="1" max="1" width="36.375" style="111" customWidth="1"/>
    <col min="2" max="2" width="5.375" style="111" customWidth="1"/>
    <col min="3" max="3" width="8.00390625" style="111" customWidth="1"/>
    <col min="4" max="4" width="7.25390625" style="111" customWidth="1"/>
    <col min="5" max="5" width="7.625" style="111" customWidth="1"/>
    <col min="6" max="6" width="11.75390625" style="111" customWidth="1"/>
    <col min="7" max="7" width="7.75390625" style="111" customWidth="1"/>
    <col min="8" max="8" width="19.75390625" style="111" customWidth="1"/>
    <col min="9" max="9" width="20.625" style="111" customWidth="1"/>
    <col min="10" max="10" width="20.875" style="111" customWidth="1"/>
    <col min="11" max="16384" width="9.125" style="111" customWidth="1"/>
  </cols>
  <sheetData>
    <row r="1" spans="8:10" ht="15.75">
      <c r="H1" s="157"/>
      <c r="I1" s="171" t="s">
        <v>534</v>
      </c>
      <c r="J1" s="171"/>
    </row>
    <row r="2" spans="8:10" ht="15.75">
      <c r="H2" s="157"/>
      <c r="I2" s="171" t="s">
        <v>291</v>
      </c>
      <c r="J2" s="171"/>
    </row>
    <row r="3" spans="8:10" ht="15.75">
      <c r="H3" s="157"/>
      <c r="I3" s="171" t="s">
        <v>201</v>
      </c>
      <c r="J3" s="171"/>
    </row>
    <row r="4" spans="8:10" ht="15.75">
      <c r="H4" s="157"/>
      <c r="I4" s="171" t="s">
        <v>545</v>
      </c>
      <c r="J4" s="171"/>
    </row>
    <row r="5" spans="8:10" ht="85.5" customHeight="1">
      <c r="H5" s="172" t="s">
        <v>528</v>
      </c>
      <c r="I5" s="172"/>
      <c r="J5" s="172"/>
    </row>
    <row r="6" spans="7:10" ht="15.75">
      <c r="G6" s="127"/>
      <c r="H6" s="167" t="s">
        <v>535</v>
      </c>
      <c r="I6" s="170"/>
      <c r="J6" s="170"/>
    </row>
    <row r="7" spans="7:10" ht="15.75">
      <c r="G7" s="127"/>
      <c r="H7" s="167" t="s">
        <v>291</v>
      </c>
      <c r="I7" s="170"/>
      <c r="J7" s="170"/>
    </row>
    <row r="8" spans="7:10" ht="15.75">
      <c r="G8" s="127"/>
      <c r="H8" s="167" t="s">
        <v>201</v>
      </c>
      <c r="I8" s="170"/>
      <c r="J8" s="170"/>
    </row>
    <row r="9" spans="7:10" ht="15.75">
      <c r="G9" s="127"/>
      <c r="H9" s="166" t="s">
        <v>457</v>
      </c>
      <c r="I9" s="170"/>
      <c r="J9" s="170"/>
    </row>
    <row r="10" spans="7:10" ht="15.75">
      <c r="G10" s="166" t="s">
        <v>432</v>
      </c>
      <c r="H10" s="166"/>
      <c r="I10" s="166"/>
      <c r="J10" s="166"/>
    </row>
    <row r="11" spans="7:10" ht="15.75">
      <c r="G11" s="166" t="s">
        <v>269</v>
      </c>
      <c r="H11" s="166"/>
      <c r="I11" s="166"/>
      <c r="J11" s="166"/>
    </row>
    <row r="12" spans="7:10" ht="15.75">
      <c r="G12" s="167" t="s">
        <v>270</v>
      </c>
      <c r="H12" s="167"/>
      <c r="I12" s="167"/>
      <c r="J12" s="167"/>
    </row>
    <row r="13" spans="7:10" ht="15.75" hidden="1">
      <c r="G13" s="166"/>
      <c r="H13" s="166"/>
      <c r="I13" s="166"/>
      <c r="J13" s="166"/>
    </row>
    <row r="14" spans="7:10" ht="15.75" hidden="1">
      <c r="G14" s="166"/>
      <c r="H14" s="166"/>
      <c r="I14" s="166"/>
      <c r="J14" s="166"/>
    </row>
    <row r="15" spans="7:10" ht="15.75" hidden="1">
      <c r="G15" s="167"/>
      <c r="H15" s="167"/>
      <c r="I15" s="167"/>
      <c r="J15" s="167"/>
    </row>
    <row r="17" spans="1:10" ht="55.5" customHeight="1">
      <c r="A17" s="174" t="s">
        <v>456</v>
      </c>
      <c r="B17" s="174"/>
      <c r="C17" s="174"/>
      <c r="D17" s="174"/>
      <c r="E17" s="174"/>
      <c r="F17" s="174"/>
      <c r="G17" s="174"/>
      <c r="H17" s="174"/>
      <c r="I17" s="174"/>
      <c r="J17" s="174"/>
    </row>
    <row r="19" spans="1:10" ht="15.75">
      <c r="A19" s="175" t="s">
        <v>430</v>
      </c>
      <c r="B19" s="175"/>
      <c r="C19" s="175"/>
      <c r="D19" s="175"/>
      <c r="E19" s="175"/>
      <c r="F19" s="175"/>
      <c r="G19" s="175"/>
      <c r="H19" s="175"/>
      <c r="I19" s="175"/>
      <c r="J19" s="175"/>
    </row>
    <row r="20" spans="1:10" ht="15.75">
      <c r="A20" s="114" t="s">
        <v>429</v>
      </c>
      <c r="B20" s="114" t="s">
        <v>455</v>
      </c>
      <c r="C20" s="114" t="s">
        <v>454</v>
      </c>
      <c r="D20" s="114" t="s">
        <v>453</v>
      </c>
      <c r="E20" s="114" t="s">
        <v>428</v>
      </c>
      <c r="F20" s="114" t="s">
        <v>452</v>
      </c>
      <c r="G20" s="114" t="s">
        <v>424</v>
      </c>
      <c r="H20" s="114" t="s">
        <v>423</v>
      </c>
      <c r="I20" s="114" t="s">
        <v>422</v>
      </c>
      <c r="J20" s="114" t="s">
        <v>421</v>
      </c>
    </row>
    <row r="21" spans="1:10" ht="15.75">
      <c r="A21" s="114" t="s">
        <v>7</v>
      </c>
      <c r="B21" s="114" t="s">
        <v>420</v>
      </c>
      <c r="C21" s="114" t="s">
        <v>419</v>
      </c>
      <c r="D21" s="114" t="s">
        <v>418</v>
      </c>
      <c r="E21" s="114" t="s">
        <v>417</v>
      </c>
      <c r="F21" s="114" t="s">
        <v>416</v>
      </c>
      <c r="G21" s="114" t="s">
        <v>415</v>
      </c>
      <c r="H21" s="114" t="s">
        <v>414</v>
      </c>
      <c r="I21" s="114" t="s">
        <v>413</v>
      </c>
      <c r="J21" s="114" t="s">
        <v>355</v>
      </c>
    </row>
    <row r="22" spans="1:10" ht="47.25">
      <c r="A22" s="120" t="s">
        <v>451</v>
      </c>
      <c r="B22" s="119" t="s">
        <v>350</v>
      </c>
      <c r="C22" s="128" t="s">
        <v>337</v>
      </c>
      <c r="D22" s="128" t="s">
        <v>337</v>
      </c>
      <c r="E22" s="128" t="s">
        <v>337</v>
      </c>
      <c r="F22" s="128" t="s">
        <v>337</v>
      </c>
      <c r="G22" s="128" t="s">
        <v>337</v>
      </c>
      <c r="H22" s="112">
        <f>H23</f>
        <v>2456308</v>
      </c>
      <c r="I22" s="112">
        <f>I23</f>
        <v>0</v>
      </c>
      <c r="J22" s="112">
        <f>J23</f>
        <v>-9768</v>
      </c>
    </row>
    <row r="23" spans="1:10" ht="31.5">
      <c r="A23" s="120" t="s">
        <v>377</v>
      </c>
      <c r="B23" s="119" t="s">
        <v>350</v>
      </c>
      <c r="C23" s="119" t="s">
        <v>436</v>
      </c>
      <c r="D23" s="119" t="s">
        <v>435</v>
      </c>
      <c r="E23" s="119" t="s">
        <v>352</v>
      </c>
      <c r="F23" s="118" t="s">
        <v>337</v>
      </c>
      <c r="G23" s="118" t="s">
        <v>337</v>
      </c>
      <c r="H23" s="112">
        <f>H24+H27+H30</f>
        <v>2456308</v>
      </c>
      <c r="I23" s="112">
        <f>I24+I27+I30</f>
        <v>0</v>
      </c>
      <c r="J23" s="112">
        <f>J24+J27+J30</f>
        <v>-9768</v>
      </c>
    </row>
    <row r="24" spans="1:10" ht="31.5">
      <c r="A24" s="115" t="s">
        <v>362</v>
      </c>
      <c r="B24" s="114" t="s">
        <v>350</v>
      </c>
      <c r="C24" s="114" t="s">
        <v>436</v>
      </c>
      <c r="D24" s="114" t="s">
        <v>435</v>
      </c>
      <c r="E24" s="114" t="s">
        <v>352</v>
      </c>
      <c r="F24" s="114" t="s">
        <v>450</v>
      </c>
      <c r="G24" s="116" t="s">
        <v>337</v>
      </c>
      <c r="H24" s="113">
        <f>H25</f>
        <v>143000</v>
      </c>
      <c r="I24" s="113"/>
      <c r="J24" s="113"/>
    </row>
    <row r="25" spans="1:10" ht="47.25">
      <c r="A25" s="115" t="s">
        <v>346</v>
      </c>
      <c r="B25" s="114" t="s">
        <v>350</v>
      </c>
      <c r="C25" s="114" t="s">
        <v>436</v>
      </c>
      <c r="D25" s="114" t="s">
        <v>435</v>
      </c>
      <c r="E25" s="114" t="s">
        <v>352</v>
      </c>
      <c r="F25" s="114" t="s">
        <v>450</v>
      </c>
      <c r="G25" s="114" t="s">
        <v>345</v>
      </c>
      <c r="H25" s="113">
        <f>H26</f>
        <v>143000</v>
      </c>
      <c r="I25" s="113"/>
      <c r="J25" s="113"/>
    </row>
    <row r="26" spans="1:10" ht="63">
      <c r="A26" s="115" t="s">
        <v>344</v>
      </c>
      <c r="B26" s="114" t="s">
        <v>350</v>
      </c>
      <c r="C26" s="114" t="s">
        <v>436</v>
      </c>
      <c r="D26" s="114" t="s">
        <v>435</v>
      </c>
      <c r="E26" s="114" t="s">
        <v>352</v>
      </c>
      <c r="F26" s="114" t="s">
        <v>450</v>
      </c>
      <c r="G26" s="114" t="s">
        <v>343</v>
      </c>
      <c r="H26" s="113">
        <v>143000</v>
      </c>
      <c r="I26" s="113"/>
      <c r="J26" s="113"/>
    </row>
    <row r="27" spans="1:10" ht="47.25">
      <c r="A27" s="115" t="s">
        <v>347</v>
      </c>
      <c r="B27" s="114" t="s">
        <v>350</v>
      </c>
      <c r="C27" s="114" t="s">
        <v>436</v>
      </c>
      <c r="D27" s="114" t="s">
        <v>435</v>
      </c>
      <c r="E27" s="114" t="s">
        <v>352</v>
      </c>
      <c r="F27" s="114" t="s">
        <v>438</v>
      </c>
      <c r="G27" s="116" t="s">
        <v>337</v>
      </c>
      <c r="H27" s="113">
        <f>H28</f>
        <v>2313308</v>
      </c>
      <c r="I27" s="113"/>
      <c r="J27" s="113"/>
    </row>
    <row r="28" spans="1:10" ht="47.25">
      <c r="A28" s="115" t="s">
        <v>346</v>
      </c>
      <c r="B28" s="114" t="s">
        <v>350</v>
      </c>
      <c r="C28" s="114" t="s">
        <v>436</v>
      </c>
      <c r="D28" s="114" t="s">
        <v>435</v>
      </c>
      <c r="E28" s="114" t="s">
        <v>352</v>
      </c>
      <c r="F28" s="114" t="s">
        <v>438</v>
      </c>
      <c r="G28" s="114" t="s">
        <v>345</v>
      </c>
      <c r="H28" s="113">
        <f>H29</f>
        <v>2313308</v>
      </c>
      <c r="I28" s="113"/>
      <c r="J28" s="113"/>
    </row>
    <row r="29" spans="1:10" ht="63">
      <c r="A29" s="115" t="s">
        <v>344</v>
      </c>
      <c r="B29" s="114" t="s">
        <v>350</v>
      </c>
      <c r="C29" s="114" t="s">
        <v>436</v>
      </c>
      <c r="D29" s="114" t="s">
        <v>435</v>
      </c>
      <c r="E29" s="114" t="s">
        <v>352</v>
      </c>
      <c r="F29" s="114" t="s">
        <v>438</v>
      </c>
      <c r="G29" s="114" t="s">
        <v>343</v>
      </c>
      <c r="H29" s="113">
        <v>2313308</v>
      </c>
      <c r="I29" s="113"/>
      <c r="J29" s="113"/>
    </row>
    <row r="30" spans="1:10" ht="47.25">
      <c r="A30" s="115" t="s">
        <v>369</v>
      </c>
      <c r="B30" s="114" t="s">
        <v>350</v>
      </c>
      <c r="C30" s="114" t="s">
        <v>436</v>
      </c>
      <c r="D30" s="114" t="s">
        <v>435</v>
      </c>
      <c r="E30" s="114" t="s">
        <v>352</v>
      </c>
      <c r="F30" s="114" t="s">
        <v>449</v>
      </c>
      <c r="G30" s="116" t="s">
        <v>337</v>
      </c>
      <c r="H30" s="113"/>
      <c r="I30" s="113"/>
      <c r="J30" s="113">
        <f>J31</f>
        <v>-9768</v>
      </c>
    </row>
    <row r="31" spans="1:10" ht="47.25">
      <c r="A31" s="115" t="s">
        <v>346</v>
      </c>
      <c r="B31" s="114" t="s">
        <v>350</v>
      </c>
      <c r="C31" s="114" t="s">
        <v>436</v>
      </c>
      <c r="D31" s="114" t="s">
        <v>435</v>
      </c>
      <c r="E31" s="114" t="s">
        <v>352</v>
      </c>
      <c r="F31" s="114" t="s">
        <v>449</v>
      </c>
      <c r="G31" s="114" t="s">
        <v>345</v>
      </c>
      <c r="H31" s="113"/>
      <c r="I31" s="113"/>
      <c r="J31" s="113">
        <f>J32</f>
        <v>-9768</v>
      </c>
    </row>
    <row r="32" spans="1:10" ht="63">
      <c r="A32" s="115" t="s">
        <v>344</v>
      </c>
      <c r="B32" s="114" t="s">
        <v>350</v>
      </c>
      <c r="C32" s="114" t="s">
        <v>436</v>
      </c>
      <c r="D32" s="114" t="s">
        <v>435</v>
      </c>
      <c r="E32" s="114" t="s">
        <v>352</v>
      </c>
      <c r="F32" s="114" t="s">
        <v>449</v>
      </c>
      <c r="G32" s="114" t="s">
        <v>343</v>
      </c>
      <c r="H32" s="113"/>
      <c r="I32" s="113"/>
      <c r="J32" s="113">
        <v>-9768</v>
      </c>
    </row>
    <row r="33" spans="1:10" ht="31.5">
      <c r="A33" s="120" t="s">
        <v>448</v>
      </c>
      <c r="B33" s="119" t="s">
        <v>357</v>
      </c>
      <c r="C33" s="128" t="s">
        <v>337</v>
      </c>
      <c r="D33" s="128" t="s">
        <v>337</v>
      </c>
      <c r="E33" s="128" t="s">
        <v>337</v>
      </c>
      <c r="F33" s="128" t="s">
        <v>337</v>
      </c>
      <c r="G33" s="128" t="s">
        <v>337</v>
      </c>
      <c r="H33" s="112">
        <f>H34</f>
        <v>2437771.07</v>
      </c>
      <c r="I33" s="112"/>
      <c r="J33" s="112"/>
    </row>
    <row r="34" spans="1:10" ht="47.25">
      <c r="A34" s="120" t="s">
        <v>412</v>
      </c>
      <c r="B34" s="119" t="s">
        <v>357</v>
      </c>
      <c r="C34" s="119" t="s">
        <v>436</v>
      </c>
      <c r="D34" s="119" t="s">
        <v>435</v>
      </c>
      <c r="E34" s="119" t="s">
        <v>406</v>
      </c>
      <c r="F34" s="118" t="s">
        <v>337</v>
      </c>
      <c r="G34" s="118" t="s">
        <v>337</v>
      </c>
      <c r="H34" s="112">
        <f>H35</f>
        <v>2437771.07</v>
      </c>
      <c r="I34" s="112"/>
      <c r="J34" s="112"/>
    </row>
    <row r="35" spans="1:10" ht="31.5">
      <c r="A35" s="115" t="s">
        <v>409</v>
      </c>
      <c r="B35" s="114" t="s">
        <v>357</v>
      </c>
      <c r="C35" s="114" t="s">
        <v>436</v>
      </c>
      <c r="D35" s="114" t="s">
        <v>435</v>
      </c>
      <c r="E35" s="114" t="s">
        <v>406</v>
      </c>
      <c r="F35" s="114" t="s">
        <v>447</v>
      </c>
      <c r="G35" s="116" t="s">
        <v>337</v>
      </c>
      <c r="H35" s="113">
        <f>H36</f>
        <v>2437771.07</v>
      </c>
      <c r="I35" s="113"/>
      <c r="J35" s="113"/>
    </row>
    <row r="36" spans="1:10" ht="63">
      <c r="A36" s="115" t="s">
        <v>354</v>
      </c>
      <c r="B36" s="114" t="s">
        <v>357</v>
      </c>
      <c r="C36" s="114" t="s">
        <v>436</v>
      </c>
      <c r="D36" s="114" t="s">
        <v>435</v>
      </c>
      <c r="E36" s="114" t="s">
        <v>406</v>
      </c>
      <c r="F36" s="114" t="s">
        <v>447</v>
      </c>
      <c r="G36" s="114" t="s">
        <v>353</v>
      </c>
      <c r="H36" s="113">
        <f>H37</f>
        <v>2437771.07</v>
      </c>
      <c r="I36" s="113"/>
      <c r="J36" s="113"/>
    </row>
    <row r="37" spans="1:10" ht="31.5">
      <c r="A37" s="115" t="s">
        <v>360</v>
      </c>
      <c r="B37" s="114" t="s">
        <v>357</v>
      </c>
      <c r="C37" s="114" t="s">
        <v>436</v>
      </c>
      <c r="D37" s="114" t="s">
        <v>435</v>
      </c>
      <c r="E37" s="114" t="s">
        <v>406</v>
      </c>
      <c r="F37" s="114" t="s">
        <v>447</v>
      </c>
      <c r="G37" s="114" t="s">
        <v>358</v>
      </c>
      <c r="H37" s="113">
        <v>2437771.07</v>
      </c>
      <c r="I37" s="113"/>
      <c r="J37" s="113"/>
    </row>
    <row r="38" spans="1:10" ht="31.5">
      <c r="A38" s="120" t="s">
        <v>446</v>
      </c>
      <c r="B38" s="119" t="s">
        <v>332</v>
      </c>
      <c r="C38" s="128" t="s">
        <v>337</v>
      </c>
      <c r="D38" s="128" t="s">
        <v>337</v>
      </c>
      <c r="E38" s="128" t="s">
        <v>337</v>
      </c>
      <c r="F38" s="128" t="s">
        <v>337</v>
      </c>
      <c r="G38" s="128" t="s">
        <v>337</v>
      </c>
      <c r="H38" s="112">
        <f>H39</f>
        <v>4247350</v>
      </c>
      <c r="I38" s="112"/>
      <c r="J38" s="112"/>
    </row>
    <row r="39" spans="1:10" ht="47.25">
      <c r="A39" s="120" t="s">
        <v>397</v>
      </c>
      <c r="B39" s="119" t="s">
        <v>332</v>
      </c>
      <c r="C39" s="119" t="s">
        <v>436</v>
      </c>
      <c r="D39" s="119" t="s">
        <v>435</v>
      </c>
      <c r="E39" s="119" t="s">
        <v>380</v>
      </c>
      <c r="F39" s="118" t="s">
        <v>337</v>
      </c>
      <c r="G39" s="118" t="s">
        <v>337</v>
      </c>
      <c r="H39" s="112">
        <f>H40</f>
        <v>4247350</v>
      </c>
      <c r="I39" s="112"/>
      <c r="J39" s="112"/>
    </row>
    <row r="40" spans="1:10" ht="47.25">
      <c r="A40" s="115" t="s">
        <v>382</v>
      </c>
      <c r="B40" s="114" t="s">
        <v>332</v>
      </c>
      <c r="C40" s="114" t="s">
        <v>436</v>
      </c>
      <c r="D40" s="114" t="s">
        <v>435</v>
      </c>
      <c r="E40" s="114" t="s">
        <v>380</v>
      </c>
      <c r="F40" s="114" t="s">
        <v>445</v>
      </c>
      <c r="G40" s="116" t="s">
        <v>337</v>
      </c>
      <c r="H40" s="113">
        <f>H41</f>
        <v>4247350</v>
      </c>
      <c r="I40" s="113"/>
      <c r="J40" s="113"/>
    </row>
    <row r="41" spans="1:10" ht="15.75">
      <c r="A41" s="115" t="s">
        <v>366</v>
      </c>
      <c r="B41" s="114" t="s">
        <v>332</v>
      </c>
      <c r="C41" s="114" t="s">
        <v>436</v>
      </c>
      <c r="D41" s="114" t="s">
        <v>435</v>
      </c>
      <c r="E41" s="114" t="s">
        <v>380</v>
      </c>
      <c r="F41" s="114" t="s">
        <v>445</v>
      </c>
      <c r="G41" s="114" t="s">
        <v>365</v>
      </c>
      <c r="H41" s="113">
        <f>H42</f>
        <v>4247350</v>
      </c>
      <c r="I41" s="113"/>
      <c r="J41" s="113"/>
    </row>
    <row r="42" spans="1:10" ht="15.75">
      <c r="A42" s="115" t="s">
        <v>381</v>
      </c>
      <c r="B42" s="114" t="s">
        <v>332</v>
      </c>
      <c r="C42" s="114" t="s">
        <v>436</v>
      </c>
      <c r="D42" s="114" t="s">
        <v>435</v>
      </c>
      <c r="E42" s="114" t="s">
        <v>380</v>
      </c>
      <c r="F42" s="114" t="s">
        <v>445</v>
      </c>
      <c r="G42" s="114" t="s">
        <v>378</v>
      </c>
      <c r="H42" s="113">
        <v>4247350</v>
      </c>
      <c r="I42" s="113"/>
      <c r="J42" s="113"/>
    </row>
    <row r="43" spans="1:10" ht="78.75">
      <c r="A43" s="120" t="s">
        <v>444</v>
      </c>
      <c r="B43" s="119" t="s">
        <v>407</v>
      </c>
      <c r="C43" s="128" t="s">
        <v>337</v>
      </c>
      <c r="D43" s="128" t="s">
        <v>337</v>
      </c>
      <c r="E43" s="128" t="s">
        <v>337</v>
      </c>
      <c r="F43" s="128" t="s">
        <v>337</v>
      </c>
      <c r="G43" s="128" t="s">
        <v>337</v>
      </c>
      <c r="H43" s="112">
        <f>H44</f>
        <v>937080</v>
      </c>
      <c r="I43" s="112">
        <f>I44</f>
        <v>-3577</v>
      </c>
      <c r="J43" s="112">
        <f>J44</f>
        <v>0</v>
      </c>
    </row>
    <row r="44" spans="1:10" ht="63">
      <c r="A44" s="120" t="s">
        <v>405</v>
      </c>
      <c r="B44" s="119" t="s">
        <v>407</v>
      </c>
      <c r="C44" s="119" t="s">
        <v>436</v>
      </c>
      <c r="D44" s="119" t="s">
        <v>435</v>
      </c>
      <c r="E44" s="119" t="s">
        <v>399</v>
      </c>
      <c r="F44" s="118" t="s">
        <v>337</v>
      </c>
      <c r="G44" s="118" t="s">
        <v>337</v>
      </c>
      <c r="H44" s="112">
        <f>H45+H48+H51</f>
        <v>937080</v>
      </c>
      <c r="I44" s="112">
        <f>I45+I48+I51</f>
        <v>-3577</v>
      </c>
      <c r="J44" s="112">
        <f>J45+J48+J51</f>
        <v>0</v>
      </c>
    </row>
    <row r="45" spans="1:10" ht="31.5">
      <c r="A45" s="115" t="s">
        <v>404</v>
      </c>
      <c r="B45" s="114" t="s">
        <v>407</v>
      </c>
      <c r="C45" s="114" t="s">
        <v>436</v>
      </c>
      <c r="D45" s="114" t="s">
        <v>435</v>
      </c>
      <c r="E45" s="114" t="s">
        <v>399</v>
      </c>
      <c r="F45" s="114" t="s">
        <v>443</v>
      </c>
      <c r="G45" s="116" t="s">
        <v>337</v>
      </c>
      <c r="H45" s="113">
        <f>H46</f>
        <v>90000</v>
      </c>
      <c r="I45" s="113"/>
      <c r="J45" s="113"/>
    </row>
    <row r="46" spans="1:10" ht="47.25">
      <c r="A46" s="115" t="s">
        <v>346</v>
      </c>
      <c r="B46" s="114" t="s">
        <v>407</v>
      </c>
      <c r="C46" s="114" t="s">
        <v>436</v>
      </c>
      <c r="D46" s="114" t="s">
        <v>435</v>
      </c>
      <c r="E46" s="114" t="s">
        <v>399</v>
      </c>
      <c r="F46" s="114" t="s">
        <v>443</v>
      </c>
      <c r="G46" s="114" t="s">
        <v>345</v>
      </c>
      <c r="H46" s="113">
        <f>H47</f>
        <v>90000</v>
      </c>
      <c r="I46" s="113"/>
      <c r="J46" s="113"/>
    </row>
    <row r="47" spans="1:10" ht="63">
      <c r="A47" s="115" t="s">
        <v>344</v>
      </c>
      <c r="B47" s="114" t="s">
        <v>407</v>
      </c>
      <c r="C47" s="114" t="s">
        <v>436</v>
      </c>
      <c r="D47" s="114" t="s">
        <v>435</v>
      </c>
      <c r="E47" s="114" t="s">
        <v>399</v>
      </c>
      <c r="F47" s="114" t="s">
        <v>443</v>
      </c>
      <c r="G47" s="114" t="s">
        <v>343</v>
      </c>
      <c r="H47" s="113">
        <v>90000</v>
      </c>
      <c r="I47" s="113"/>
      <c r="J47" s="113"/>
    </row>
    <row r="48" spans="1:10" ht="78.75">
      <c r="A48" s="115" t="s">
        <v>402</v>
      </c>
      <c r="B48" s="114" t="s">
        <v>407</v>
      </c>
      <c r="C48" s="114" t="s">
        <v>436</v>
      </c>
      <c r="D48" s="114" t="s">
        <v>435</v>
      </c>
      <c r="E48" s="114" t="s">
        <v>399</v>
      </c>
      <c r="F48" s="114" t="s">
        <v>442</v>
      </c>
      <c r="G48" s="116" t="s">
        <v>337</v>
      </c>
      <c r="H48" s="113">
        <f>H49</f>
        <v>847080</v>
      </c>
      <c r="I48" s="113"/>
      <c r="J48" s="113"/>
    </row>
    <row r="49" spans="1:10" ht="47.25">
      <c r="A49" s="115" t="s">
        <v>346</v>
      </c>
      <c r="B49" s="114" t="s">
        <v>407</v>
      </c>
      <c r="C49" s="114" t="s">
        <v>436</v>
      </c>
      <c r="D49" s="114" t="s">
        <v>435</v>
      </c>
      <c r="E49" s="114" t="s">
        <v>399</v>
      </c>
      <c r="F49" s="114" t="s">
        <v>442</v>
      </c>
      <c r="G49" s="114" t="s">
        <v>345</v>
      </c>
      <c r="H49" s="113">
        <f>H50</f>
        <v>847080</v>
      </c>
      <c r="I49" s="113"/>
      <c r="J49" s="113"/>
    </row>
    <row r="50" spans="1:10" ht="63">
      <c r="A50" s="115" t="s">
        <v>344</v>
      </c>
      <c r="B50" s="114" t="s">
        <v>407</v>
      </c>
      <c r="C50" s="114" t="s">
        <v>436</v>
      </c>
      <c r="D50" s="114" t="s">
        <v>435</v>
      </c>
      <c r="E50" s="114" t="s">
        <v>399</v>
      </c>
      <c r="F50" s="114" t="s">
        <v>442</v>
      </c>
      <c r="G50" s="114" t="s">
        <v>343</v>
      </c>
      <c r="H50" s="113">
        <v>847080</v>
      </c>
      <c r="I50" s="113"/>
      <c r="J50" s="113"/>
    </row>
    <row r="51" spans="1:10" ht="31.5">
      <c r="A51" s="115" t="s">
        <v>400</v>
      </c>
      <c r="B51" s="114" t="s">
        <v>407</v>
      </c>
      <c r="C51" s="114" t="s">
        <v>436</v>
      </c>
      <c r="D51" s="114" t="s">
        <v>435</v>
      </c>
      <c r="E51" s="114" t="s">
        <v>399</v>
      </c>
      <c r="F51" s="114" t="s">
        <v>441</v>
      </c>
      <c r="G51" s="116" t="s">
        <v>337</v>
      </c>
      <c r="H51" s="113"/>
      <c r="I51" s="113">
        <f>I52</f>
        <v>-3577</v>
      </c>
      <c r="J51" s="113"/>
    </row>
    <row r="52" spans="1:10" ht="47.25">
      <c r="A52" s="115" t="s">
        <v>346</v>
      </c>
      <c r="B52" s="114" t="s">
        <v>407</v>
      </c>
      <c r="C52" s="114" t="s">
        <v>436</v>
      </c>
      <c r="D52" s="114" t="s">
        <v>435</v>
      </c>
      <c r="E52" s="114" t="s">
        <v>399</v>
      </c>
      <c r="F52" s="114" t="s">
        <v>441</v>
      </c>
      <c r="G52" s="114" t="s">
        <v>345</v>
      </c>
      <c r="H52" s="113"/>
      <c r="I52" s="113">
        <f>I53</f>
        <v>-3577</v>
      </c>
      <c r="J52" s="113"/>
    </row>
    <row r="53" spans="1:10" ht="63">
      <c r="A53" s="115" t="s">
        <v>344</v>
      </c>
      <c r="B53" s="114" t="s">
        <v>407</v>
      </c>
      <c r="C53" s="114" t="s">
        <v>436</v>
      </c>
      <c r="D53" s="114" t="s">
        <v>435</v>
      </c>
      <c r="E53" s="114" t="s">
        <v>399</v>
      </c>
      <c r="F53" s="114" t="s">
        <v>441</v>
      </c>
      <c r="G53" s="114" t="s">
        <v>343</v>
      </c>
      <c r="H53" s="113"/>
      <c r="I53" s="113">
        <v>-3577</v>
      </c>
      <c r="J53" s="113"/>
    </row>
    <row r="54" spans="1:10" ht="15.75">
      <c r="A54" s="120" t="s">
        <v>440</v>
      </c>
      <c r="B54" s="119" t="s">
        <v>437</v>
      </c>
      <c r="C54" s="128" t="s">
        <v>337</v>
      </c>
      <c r="D54" s="128" t="s">
        <v>337</v>
      </c>
      <c r="E54" s="128" t="s">
        <v>337</v>
      </c>
      <c r="F54" s="128" t="s">
        <v>337</v>
      </c>
      <c r="G54" s="128" t="s">
        <v>337</v>
      </c>
      <c r="H54" s="112"/>
      <c r="I54" s="112"/>
      <c r="J54" s="112"/>
    </row>
    <row r="55" spans="1:10" ht="31.5">
      <c r="A55" s="120" t="s">
        <v>377</v>
      </c>
      <c r="B55" s="119" t="s">
        <v>437</v>
      </c>
      <c r="C55" s="119" t="s">
        <v>436</v>
      </c>
      <c r="D55" s="119" t="s">
        <v>435</v>
      </c>
      <c r="E55" s="119">
        <v>916</v>
      </c>
      <c r="F55" s="118" t="s">
        <v>337</v>
      </c>
      <c r="G55" s="118" t="s">
        <v>337</v>
      </c>
      <c r="H55" s="112">
        <f>H56</f>
        <v>68095</v>
      </c>
      <c r="I55" s="112"/>
      <c r="J55" s="112"/>
    </row>
    <row r="56" spans="1:10" ht="31.5">
      <c r="A56" s="115" t="s">
        <v>538</v>
      </c>
      <c r="B56" s="114" t="s">
        <v>437</v>
      </c>
      <c r="C56" s="114" t="s">
        <v>436</v>
      </c>
      <c r="D56" s="114" t="s">
        <v>435</v>
      </c>
      <c r="E56" s="114">
        <v>916</v>
      </c>
      <c r="F56" s="114" t="s">
        <v>439</v>
      </c>
      <c r="G56" s="116" t="s">
        <v>337</v>
      </c>
      <c r="H56" s="113">
        <f>H57</f>
        <v>68095</v>
      </c>
      <c r="I56" s="113"/>
      <c r="J56" s="113"/>
    </row>
    <row r="57" spans="1:10" ht="15.75">
      <c r="A57" s="115" t="s">
        <v>336</v>
      </c>
      <c r="B57" s="114" t="s">
        <v>437</v>
      </c>
      <c r="C57" s="114" t="s">
        <v>436</v>
      </c>
      <c r="D57" s="114" t="s">
        <v>435</v>
      </c>
      <c r="E57" s="114">
        <v>916</v>
      </c>
      <c r="F57" s="114" t="s">
        <v>439</v>
      </c>
      <c r="G57" s="114" t="s">
        <v>335</v>
      </c>
      <c r="H57" s="113">
        <f>H58</f>
        <v>68095</v>
      </c>
      <c r="I57" s="113"/>
      <c r="J57" s="113"/>
    </row>
    <row r="58" spans="1:10" ht="15.75">
      <c r="A58" s="115" t="s">
        <v>541</v>
      </c>
      <c r="B58" s="114" t="s">
        <v>437</v>
      </c>
      <c r="C58" s="114" t="s">
        <v>436</v>
      </c>
      <c r="D58" s="114" t="s">
        <v>435</v>
      </c>
      <c r="E58" s="114">
        <v>916</v>
      </c>
      <c r="F58" s="114" t="s">
        <v>439</v>
      </c>
      <c r="G58" s="114">
        <v>880</v>
      </c>
      <c r="H58" s="113">
        <v>68095</v>
      </c>
      <c r="I58" s="113"/>
      <c r="J58" s="113"/>
    </row>
    <row r="59" spans="1:10" ht="15.75">
      <c r="A59" s="178" t="s">
        <v>330</v>
      </c>
      <c r="B59" s="178"/>
      <c r="C59" s="178"/>
      <c r="D59" s="178"/>
      <c r="E59" s="178"/>
      <c r="F59" s="178"/>
      <c r="G59" s="178"/>
      <c r="H59" s="112">
        <f>H22+H33+H38+H43+H55</f>
        <v>10146604.07</v>
      </c>
      <c r="I59" s="112">
        <f>I22+I33+I38+I43+I55</f>
        <v>-3577</v>
      </c>
      <c r="J59" s="112">
        <f>J22+J33+J38+J43+J55</f>
        <v>-9768</v>
      </c>
    </row>
  </sheetData>
  <sheetProtection/>
  <mergeCells count="18">
    <mergeCell ref="H7:J7"/>
    <mergeCell ref="H8:J8"/>
    <mergeCell ref="I1:J1"/>
    <mergeCell ref="I2:J2"/>
    <mergeCell ref="I3:J3"/>
    <mergeCell ref="I4:J4"/>
    <mergeCell ref="H5:J5"/>
    <mergeCell ref="H6:J6"/>
    <mergeCell ref="A19:J19"/>
    <mergeCell ref="A59:G59"/>
    <mergeCell ref="H9:J9"/>
    <mergeCell ref="G13:J13"/>
    <mergeCell ref="G14:J14"/>
    <mergeCell ref="G15:J15"/>
    <mergeCell ref="A17:J17"/>
    <mergeCell ref="G10:J10"/>
    <mergeCell ref="G11:J11"/>
    <mergeCell ref="G12:J12"/>
  </mergeCells>
  <printOptions/>
  <pageMargins left="0.3937008" right="0.3937008" top="0.5582677" bottom="0.5125984" header="0.3" footer="0.3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B5" sqref="B5:D5"/>
    </sheetView>
  </sheetViews>
  <sheetFormatPr defaultColWidth="9.00390625" defaultRowHeight="12.75"/>
  <cols>
    <col min="1" max="1" width="43.125" style="0" customWidth="1"/>
    <col min="2" max="2" width="16.625" style="0" customWidth="1"/>
    <col min="3" max="4" width="16.125" style="0" customWidth="1"/>
  </cols>
  <sheetData>
    <row r="1" spans="1:4" ht="15.75">
      <c r="A1" s="111"/>
      <c r="B1" s="157"/>
      <c r="C1" s="171" t="s">
        <v>458</v>
      </c>
      <c r="D1" s="171"/>
    </row>
    <row r="2" spans="1:4" ht="15.75" customHeight="1">
      <c r="A2" s="111"/>
      <c r="B2" s="157"/>
      <c r="C2" s="171" t="s">
        <v>291</v>
      </c>
      <c r="D2" s="171"/>
    </row>
    <row r="3" spans="1:4" ht="15.75" customHeight="1">
      <c r="A3" s="111"/>
      <c r="B3" s="157"/>
      <c r="C3" s="171" t="s">
        <v>201</v>
      </c>
      <c r="D3" s="171"/>
    </row>
    <row r="4" spans="1:4" ht="15.75" customHeight="1">
      <c r="A4" s="111"/>
      <c r="B4" s="157"/>
      <c r="C4" s="171" t="s">
        <v>545</v>
      </c>
      <c r="D4" s="171"/>
    </row>
    <row r="5" spans="1:4" ht="100.5" customHeight="1">
      <c r="A5" s="111"/>
      <c r="B5" s="172" t="s">
        <v>528</v>
      </c>
      <c r="C5" s="172"/>
      <c r="D5" s="172"/>
    </row>
    <row r="6" spans="1:4" ht="15.75">
      <c r="A6" s="127"/>
      <c r="B6" s="167" t="s">
        <v>536</v>
      </c>
      <c r="C6" s="170"/>
      <c r="D6" s="170"/>
    </row>
    <row r="7" spans="1:4" ht="15.75">
      <c r="A7" s="127"/>
      <c r="B7" s="167" t="s">
        <v>291</v>
      </c>
      <c r="C7" s="170"/>
      <c r="D7" s="170"/>
    </row>
    <row r="8" spans="1:4" ht="15.75">
      <c r="A8" s="127"/>
      <c r="B8" s="167" t="s">
        <v>201</v>
      </c>
      <c r="C8" s="170"/>
      <c r="D8" s="170"/>
    </row>
    <row r="9" spans="1:4" ht="15.75">
      <c r="A9" s="127"/>
      <c r="B9" s="166" t="s">
        <v>457</v>
      </c>
      <c r="C9" s="170"/>
      <c r="D9" s="170"/>
    </row>
    <row r="10" spans="1:4" ht="15.75">
      <c r="A10" s="166" t="s">
        <v>432</v>
      </c>
      <c r="B10" s="166"/>
      <c r="C10" s="166"/>
      <c r="D10" s="166"/>
    </row>
    <row r="11" spans="1:4" ht="15.75">
      <c r="A11" s="166" t="s">
        <v>269</v>
      </c>
      <c r="B11" s="166"/>
      <c r="C11" s="166"/>
      <c r="D11" s="166"/>
    </row>
    <row r="12" spans="1:4" ht="15.75">
      <c r="A12" s="167" t="s">
        <v>270</v>
      </c>
      <c r="B12" s="167"/>
      <c r="C12" s="167"/>
      <c r="D12" s="167"/>
    </row>
    <row r="13" spans="3:4" ht="12.75">
      <c r="C13" s="181" t="s">
        <v>472</v>
      </c>
      <c r="D13" s="181"/>
    </row>
    <row r="14" spans="1:4" s="135" customFormat="1" ht="54.75" customHeight="1">
      <c r="A14" s="179" t="s">
        <v>471</v>
      </c>
      <c r="B14" s="179"/>
      <c r="C14" s="179"/>
      <c r="D14" s="179"/>
    </row>
    <row r="15" spans="1:4" s="135" customFormat="1" ht="6" customHeight="1" hidden="1">
      <c r="A15" s="180"/>
      <c r="B15" s="180"/>
      <c r="C15" s="180"/>
      <c r="D15" s="180"/>
    </row>
    <row r="16" spans="1:4" s="135" customFormat="1" ht="15.75">
      <c r="A16" s="140"/>
      <c r="B16" s="140"/>
      <c r="C16" s="139"/>
      <c r="D16" s="138" t="s">
        <v>430</v>
      </c>
    </row>
    <row r="17" spans="1:4" ht="14.25" customHeight="1">
      <c r="A17" s="134" t="s">
        <v>470</v>
      </c>
      <c r="B17" s="134" t="s">
        <v>423</v>
      </c>
      <c r="C17" s="133" t="s">
        <v>422</v>
      </c>
      <c r="D17" s="133" t="s">
        <v>421</v>
      </c>
    </row>
    <row r="18" spans="1:4" ht="0" customHeight="1" hidden="1">
      <c r="A18" s="131"/>
      <c r="B18" s="131"/>
      <c r="C18" s="132"/>
      <c r="D18" s="132"/>
    </row>
    <row r="19" spans="1:4" ht="31.5" customHeight="1">
      <c r="A19" s="131" t="s">
        <v>543</v>
      </c>
      <c r="B19" s="161">
        <v>200000</v>
      </c>
      <c r="C19" s="129"/>
      <c r="D19" s="129"/>
    </row>
    <row r="20" spans="1:4" ht="47.25">
      <c r="A20" s="131" t="s">
        <v>469</v>
      </c>
      <c r="B20" s="129">
        <f>1014000+527000</f>
        <v>1541000</v>
      </c>
      <c r="C20" s="129"/>
      <c r="D20" s="129"/>
    </row>
    <row r="21" spans="1:4" ht="47.25">
      <c r="A21" s="131" t="s">
        <v>461</v>
      </c>
      <c r="B21" s="129">
        <f>990000+605000</f>
        <v>1595000</v>
      </c>
      <c r="C21" s="129"/>
      <c r="D21" s="129"/>
    </row>
    <row r="22" spans="1:4" ht="47.25">
      <c r="A22" s="131" t="s">
        <v>468</v>
      </c>
      <c r="B22" s="129">
        <f>176000+230000</f>
        <v>406000</v>
      </c>
      <c r="C22" s="129"/>
      <c r="D22" s="129"/>
    </row>
    <row r="23" spans="1:4" ht="47.25">
      <c r="A23" s="131" t="s">
        <v>460</v>
      </c>
      <c r="B23" s="129">
        <f>617000+355000</f>
        <v>972000</v>
      </c>
      <c r="C23" s="129"/>
      <c r="D23" s="129"/>
    </row>
    <row r="24" spans="1:5" ht="47.25">
      <c r="A24" s="131" t="s">
        <v>467</v>
      </c>
      <c r="B24" s="129">
        <f>62000</f>
        <v>62000</v>
      </c>
      <c r="C24" s="129"/>
      <c r="D24" s="129"/>
      <c r="E24" s="137"/>
    </row>
    <row r="25" spans="1:4" ht="47.25">
      <c r="A25" s="131" t="s">
        <v>466</v>
      </c>
      <c r="B25" s="129">
        <f>998000+1193000</f>
        <v>2191000</v>
      </c>
      <c r="C25" s="129"/>
      <c r="D25" s="129"/>
    </row>
    <row r="26" spans="1:4" ht="47.25">
      <c r="A26" s="131" t="s">
        <v>465</v>
      </c>
      <c r="B26" s="129">
        <f>103000+558422</f>
        <v>661422</v>
      </c>
      <c r="C26" s="129"/>
      <c r="D26" s="129"/>
    </row>
    <row r="27" spans="1:4" ht="41.25" customHeight="1">
      <c r="A27" s="131" t="s">
        <v>464</v>
      </c>
      <c r="B27" s="129">
        <f>100000+292928</f>
        <v>392928</v>
      </c>
      <c r="C27" s="129"/>
      <c r="D27" s="129"/>
    </row>
    <row r="28" spans="1:4" ht="42" customHeight="1">
      <c r="A28" s="131" t="s">
        <v>542</v>
      </c>
      <c r="B28" s="129">
        <v>45000</v>
      </c>
      <c r="C28" s="129"/>
      <c r="D28" s="129"/>
    </row>
    <row r="29" spans="1:4" ht="47.25">
      <c r="A29" s="131" t="s">
        <v>463</v>
      </c>
      <c r="B29" s="129">
        <f>308000+441000</f>
        <v>749000</v>
      </c>
      <c r="C29" s="129"/>
      <c r="D29" s="129"/>
    </row>
    <row r="30" spans="1:4" ht="47.25">
      <c r="A30" s="131" t="s">
        <v>462</v>
      </c>
      <c r="B30" s="129">
        <v>632000</v>
      </c>
      <c r="C30" s="129"/>
      <c r="D30" s="129"/>
    </row>
    <row r="31" spans="1:4" ht="15.75">
      <c r="A31" s="130" t="s">
        <v>459</v>
      </c>
      <c r="B31" s="129">
        <f>SUM(B19:B30)</f>
        <v>9447350</v>
      </c>
      <c r="C31" s="129">
        <f>SUM(C20:C30)</f>
        <v>0</v>
      </c>
      <c r="D31" s="129">
        <f>SUM(D20:D30)</f>
        <v>0</v>
      </c>
    </row>
    <row r="32" spans="1:4" ht="18.75">
      <c r="A32" s="136"/>
      <c r="B32" s="136"/>
      <c r="C32" s="136"/>
      <c r="D32" s="136"/>
    </row>
    <row r="33" spans="1:4" ht="18.75">
      <c r="A33" s="136"/>
      <c r="B33" s="136"/>
      <c r="C33" s="136"/>
      <c r="D33" s="136"/>
    </row>
    <row r="34" spans="1:4" ht="18.75">
      <c r="A34" s="136"/>
      <c r="B34" s="136"/>
      <c r="C34" s="136"/>
      <c r="D34" s="136"/>
    </row>
  </sheetData>
  <sheetProtection/>
  <mergeCells count="14">
    <mergeCell ref="B8:D8"/>
    <mergeCell ref="B9:D9"/>
    <mergeCell ref="A10:D10"/>
    <mergeCell ref="A11:D11"/>
    <mergeCell ref="A14:D15"/>
    <mergeCell ref="C1:D1"/>
    <mergeCell ref="C2:D2"/>
    <mergeCell ref="C3:D3"/>
    <mergeCell ref="C4:D4"/>
    <mergeCell ref="B5:D5"/>
    <mergeCell ref="C13:D13"/>
    <mergeCell ref="A12:D12"/>
    <mergeCell ref="B6:D6"/>
    <mergeCell ref="B7:D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SheetLayoutView="93" zoomScalePageLayoutView="0" workbookViewId="0" topLeftCell="A1">
      <selection activeCell="H5" sqref="H5:J5"/>
    </sheetView>
  </sheetViews>
  <sheetFormatPr defaultColWidth="9.00390625" defaultRowHeight="12.75"/>
  <cols>
    <col min="1" max="1" width="0.12890625" style="141" customWidth="1"/>
    <col min="2" max="3" width="9.125" style="141" customWidth="1"/>
    <col min="4" max="4" width="6.875" style="141" customWidth="1"/>
    <col min="5" max="6" width="9.125" style="141" customWidth="1"/>
    <col min="7" max="7" width="13.75390625" style="141" customWidth="1"/>
    <col min="8" max="8" width="14.25390625" style="141" customWidth="1"/>
    <col min="9" max="9" width="13.75390625" style="141" customWidth="1"/>
    <col min="10" max="10" width="19.125" style="141" customWidth="1"/>
    <col min="11" max="16" width="8.00390625" style="141" customWidth="1"/>
    <col min="17" max="16384" width="9.125" style="141" customWidth="1"/>
  </cols>
  <sheetData>
    <row r="1" spans="8:10" ht="15.75">
      <c r="H1" s="157"/>
      <c r="I1" s="171" t="s">
        <v>536</v>
      </c>
      <c r="J1" s="171"/>
    </row>
    <row r="2" spans="8:10" ht="15.75">
      <c r="H2" s="157"/>
      <c r="I2" s="171" t="s">
        <v>291</v>
      </c>
      <c r="J2" s="171"/>
    </row>
    <row r="3" spans="8:10" ht="15.75">
      <c r="H3" s="157"/>
      <c r="I3" s="171" t="s">
        <v>201</v>
      </c>
      <c r="J3" s="171"/>
    </row>
    <row r="4" spans="8:10" ht="15.75">
      <c r="H4" s="157"/>
      <c r="I4" s="171" t="s">
        <v>545</v>
      </c>
      <c r="J4" s="171"/>
    </row>
    <row r="5" spans="8:10" ht="105.75" customHeight="1">
      <c r="H5" s="172" t="s">
        <v>528</v>
      </c>
      <c r="I5" s="172"/>
      <c r="J5" s="172"/>
    </row>
    <row r="6" spans="7:10" ht="15.75">
      <c r="G6" s="154"/>
      <c r="H6" s="167" t="s">
        <v>526</v>
      </c>
      <c r="I6" s="205"/>
      <c r="J6" s="205"/>
    </row>
    <row r="7" spans="7:10" ht="15.75">
      <c r="G7" s="167" t="s">
        <v>518</v>
      </c>
      <c r="H7" s="167"/>
      <c r="I7" s="167"/>
      <c r="J7" s="167"/>
    </row>
    <row r="8" spans="7:10" ht="15.75">
      <c r="G8" s="154"/>
      <c r="H8" s="167" t="s">
        <v>201</v>
      </c>
      <c r="I8" s="205"/>
      <c r="J8" s="205"/>
    </row>
    <row r="9" spans="7:10" ht="15.75">
      <c r="G9" s="154"/>
      <c r="H9" s="166" t="s">
        <v>290</v>
      </c>
      <c r="I9" s="205"/>
      <c r="J9" s="205"/>
    </row>
    <row r="10" spans="7:10" ht="15.75">
      <c r="G10" s="166" t="s">
        <v>432</v>
      </c>
      <c r="H10" s="166"/>
      <c r="I10" s="166"/>
      <c r="J10" s="166"/>
    </row>
    <row r="11" spans="1:10" ht="15.75">
      <c r="A11" s="145"/>
      <c r="B11" s="145"/>
      <c r="C11" s="145"/>
      <c r="D11" s="145"/>
      <c r="E11" s="145"/>
      <c r="G11" s="166" t="s">
        <v>269</v>
      </c>
      <c r="H11" s="166"/>
      <c r="I11" s="166"/>
      <c r="J11" s="166"/>
    </row>
    <row r="12" spans="1:10" ht="15.75">
      <c r="A12" s="145"/>
      <c r="B12" s="145"/>
      <c r="C12" s="145"/>
      <c r="D12" s="145"/>
      <c r="E12" s="145"/>
      <c r="G12" s="167" t="s">
        <v>270</v>
      </c>
      <c r="H12" s="167"/>
      <c r="I12" s="167"/>
      <c r="J12" s="167"/>
    </row>
    <row r="13" spans="1:8" ht="12.75">
      <c r="A13" s="145"/>
      <c r="B13" s="145"/>
      <c r="C13" s="145"/>
      <c r="D13" s="145"/>
      <c r="E13" s="145"/>
      <c r="F13" s="145"/>
      <c r="G13" s="145"/>
      <c r="H13" s="145"/>
    </row>
    <row r="14" spans="1:10" ht="33.75" customHeight="1">
      <c r="A14" s="145"/>
      <c r="B14" s="203" t="s">
        <v>525</v>
      </c>
      <c r="C14" s="204"/>
      <c r="D14" s="204"/>
      <c r="E14" s="204"/>
      <c r="F14" s="204"/>
      <c r="G14" s="204"/>
      <c r="H14" s="204"/>
      <c r="I14" s="204"/>
      <c r="J14" s="204"/>
    </row>
    <row r="15" spans="1:10" ht="8.25" customHeight="1">
      <c r="A15" s="145"/>
      <c r="B15" s="204"/>
      <c r="C15" s="204"/>
      <c r="D15" s="204"/>
      <c r="E15" s="204"/>
      <c r="F15" s="204"/>
      <c r="G15" s="204"/>
      <c r="H15" s="204"/>
      <c r="I15" s="204"/>
      <c r="J15" s="204"/>
    </row>
    <row r="16" spans="1:10" ht="12.75">
      <c r="A16" s="145"/>
      <c r="B16" s="145"/>
      <c r="C16" s="145"/>
      <c r="D16" s="145"/>
      <c r="E16" s="145"/>
      <c r="F16" s="153"/>
      <c r="G16" s="145"/>
      <c r="H16" s="145"/>
      <c r="J16" s="152" t="s">
        <v>430</v>
      </c>
    </row>
    <row r="17" spans="1:10" ht="15">
      <c r="A17" s="145"/>
      <c r="B17" s="196" t="s">
        <v>524</v>
      </c>
      <c r="C17" s="197"/>
      <c r="D17" s="198"/>
      <c r="E17" s="196" t="s">
        <v>523</v>
      </c>
      <c r="F17" s="197"/>
      <c r="G17" s="198"/>
      <c r="H17" s="151" t="s">
        <v>423</v>
      </c>
      <c r="I17" s="151" t="s">
        <v>422</v>
      </c>
      <c r="J17" s="150" t="s">
        <v>421</v>
      </c>
    </row>
    <row r="18" spans="1:19" ht="28.5" customHeight="1">
      <c r="A18" s="145"/>
      <c r="B18" s="199" t="s">
        <v>522</v>
      </c>
      <c r="C18" s="200"/>
      <c r="D18" s="201"/>
      <c r="E18" s="194" t="s">
        <v>521</v>
      </c>
      <c r="F18" s="195"/>
      <c r="G18" s="202"/>
      <c r="H18" s="144">
        <f>H31</f>
        <v>29541741.03</v>
      </c>
      <c r="I18" s="144">
        <f>I31</f>
        <v>0</v>
      </c>
      <c r="J18" s="143">
        <f>J31</f>
        <v>0</v>
      </c>
      <c r="M18" s="167"/>
      <c r="N18" s="167"/>
      <c r="O18" s="167"/>
      <c r="P18" s="167"/>
      <c r="Q18" s="167"/>
      <c r="R18" s="167"/>
      <c r="S18" s="167"/>
    </row>
    <row r="19" spans="1:19" ht="42" customHeight="1" hidden="1">
      <c r="A19" s="145"/>
      <c r="B19" s="199" t="s">
        <v>520</v>
      </c>
      <c r="C19" s="186"/>
      <c r="D19" s="187"/>
      <c r="E19" s="194" t="s">
        <v>519</v>
      </c>
      <c r="F19" s="189"/>
      <c r="G19" s="190"/>
      <c r="H19" s="144">
        <f>H20-H21</f>
        <v>0</v>
      </c>
      <c r="I19" s="148"/>
      <c r="J19" s="148"/>
      <c r="M19" s="167" t="s">
        <v>518</v>
      </c>
      <c r="N19" s="167"/>
      <c r="O19" s="167"/>
      <c r="P19" s="167"/>
      <c r="Q19" s="167"/>
      <c r="R19" s="167"/>
      <c r="S19" s="167"/>
    </row>
    <row r="20" spans="1:19" ht="66" customHeight="1" hidden="1">
      <c r="A20" s="145"/>
      <c r="B20" s="191" t="s">
        <v>517</v>
      </c>
      <c r="C20" s="192"/>
      <c r="D20" s="193"/>
      <c r="E20" s="182" t="s">
        <v>516</v>
      </c>
      <c r="F20" s="183"/>
      <c r="G20" s="184"/>
      <c r="H20" s="147">
        <v>0</v>
      </c>
      <c r="I20" s="148"/>
      <c r="J20" s="148"/>
      <c r="M20" s="167" t="s">
        <v>201</v>
      </c>
      <c r="N20" s="167"/>
      <c r="O20" s="167"/>
      <c r="P20" s="167"/>
      <c r="Q20" s="167"/>
      <c r="R20" s="167"/>
      <c r="S20" s="167"/>
    </row>
    <row r="21" spans="1:19" ht="66" customHeight="1" hidden="1">
      <c r="A21" s="145"/>
      <c r="B21" s="185" t="s">
        <v>515</v>
      </c>
      <c r="C21" s="186"/>
      <c r="D21" s="187"/>
      <c r="E21" s="188" t="s">
        <v>514</v>
      </c>
      <c r="F21" s="189"/>
      <c r="G21" s="190"/>
      <c r="H21" s="147"/>
      <c r="I21" s="148"/>
      <c r="J21" s="148"/>
      <c r="M21" s="166" t="s">
        <v>513</v>
      </c>
      <c r="N21" s="166"/>
      <c r="O21" s="166"/>
      <c r="P21" s="166"/>
      <c r="Q21" s="166"/>
      <c r="R21" s="166"/>
      <c r="S21" s="166"/>
    </row>
    <row r="22" spans="1:19" ht="57.75" customHeight="1" hidden="1">
      <c r="A22" s="145"/>
      <c r="B22" s="191" t="s">
        <v>512</v>
      </c>
      <c r="C22" s="192"/>
      <c r="D22" s="193"/>
      <c r="E22" s="182" t="s">
        <v>511</v>
      </c>
      <c r="F22" s="183"/>
      <c r="G22" s="184"/>
      <c r="H22" s="147">
        <v>0</v>
      </c>
      <c r="I22" s="148"/>
      <c r="J22" s="148"/>
      <c r="M22" s="166" t="s">
        <v>510</v>
      </c>
      <c r="N22" s="166"/>
      <c r="O22" s="166"/>
      <c r="P22" s="166"/>
      <c r="Q22" s="166"/>
      <c r="R22" s="166"/>
      <c r="S22" s="166"/>
    </row>
    <row r="23" spans="1:19" ht="52.5" customHeight="1" hidden="1">
      <c r="A23" s="145"/>
      <c r="B23" s="199" t="s">
        <v>509</v>
      </c>
      <c r="C23" s="200"/>
      <c r="D23" s="201"/>
      <c r="E23" s="194" t="s">
        <v>508</v>
      </c>
      <c r="F23" s="195"/>
      <c r="G23" s="202"/>
      <c r="H23" s="144">
        <f>H24-H27</f>
        <v>0</v>
      </c>
      <c r="I23" s="148"/>
      <c r="J23" s="148"/>
      <c r="N23" s="145"/>
      <c r="O23" s="126"/>
      <c r="P23" s="126" t="s">
        <v>507</v>
      </c>
      <c r="Q23" s="126"/>
      <c r="R23" s="126"/>
      <c r="S23" s="126"/>
    </row>
    <row r="24" spans="1:19" ht="70.5" customHeight="1" hidden="1">
      <c r="A24" s="145"/>
      <c r="B24" s="185" t="s">
        <v>506</v>
      </c>
      <c r="C24" s="186"/>
      <c r="D24" s="187"/>
      <c r="E24" s="188" t="s">
        <v>505</v>
      </c>
      <c r="F24" s="189"/>
      <c r="G24" s="190"/>
      <c r="H24" s="147"/>
      <c r="I24" s="148"/>
      <c r="J24" s="148"/>
      <c r="M24" s="167" t="s">
        <v>504</v>
      </c>
      <c r="N24" s="167"/>
      <c r="O24" s="167"/>
      <c r="P24" s="167"/>
      <c r="Q24" s="167"/>
      <c r="R24" s="167"/>
      <c r="S24" s="167"/>
    </row>
    <row r="25" spans="1:10" ht="103.5" customHeight="1" hidden="1">
      <c r="A25" s="145"/>
      <c r="B25" s="185" t="s">
        <v>503</v>
      </c>
      <c r="C25" s="186"/>
      <c r="D25" s="187"/>
      <c r="E25" s="188" t="s">
        <v>502</v>
      </c>
      <c r="F25" s="189"/>
      <c r="G25" s="190"/>
      <c r="H25" s="147"/>
      <c r="I25" s="148"/>
      <c r="J25" s="148"/>
    </row>
    <row r="26" spans="1:10" ht="99.75" customHeight="1" hidden="1">
      <c r="A26" s="145"/>
      <c r="B26" s="185" t="s">
        <v>501</v>
      </c>
      <c r="C26" s="186"/>
      <c r="D26" s="187"/>
      <c r="E26" s="188" t="s">
        <v>500</v>
      </c>
      <c r="F26" s="189"/>
      <c r="G26" s="190"/>
      <c r="H26" s="147"/>
      <c r="I26" s="148"/>
      <c r="J26" s="148"/>
    </row>
    <row r="27" spans="1:10" ht="87.75" customHeight="1" hidden="1">
      <c r="A27" s="145"/>
      <c r="B27" s="185" t="s">
        <v>499</v>
      </c>
      <c r="C27" s="186"/>
      <c r="D27" s="187"/>
      <c r="E27" s="188" t="s">
        <v>498</v>
      </c>
      <c r="F27" s="189"/>
      <c r="G27" s="190"/>
      <c r="H27" s="147">
        <f>H28</f>
        <v>0</v>
      </c>
      <c r="I27" s="148"/>
      <c r="J27" s="148"/>
    </row>
    <row r="28" spans="1:10" ht="100.5" customHeight="1" hidden="1">
      <c r="A28" s="145"/>
      <c r="B28" s="185" t="s">
        <v>497</v>
      </c>
      <c r="C28" s="186"/>
      <c r="D28" s="187"/>
      <c r="E28" s="188" t="s">
        <v>496</v>
      </c>
      <c r="F28" s="189"/>
      <c r="G28" s="190"/>
      <c r="H28" s="147">
        <v>0</v>
      </c>
      <c r="I28" s="148"/>
      <c r="J28" s="148"/>
    </row>
    <row r="29" spans="1:10" ht="99.75" customHeight="1" hidden="1">
      <c r="A29" s="145"/>
      <c r="B29" s="185" t="s">
        <v>495</v>
      </c>
      <c r="C29" s="186"/>
      <c r="D29" s="187"/>
      <c r="E29" s="188" t="s">
        <v>494</v>
      </c>
      <c r="F29" s="189"/>
      <c r="G29" s="190"/>
      <c r="H29" s="147"/>
      <c r="I29" s="148"/>
      <c r="J29" s="148"/>
    </row>
    <row r="30" spans="1:10" ht="101.25" customHeight="1" hidden="1">
      <c r="A30" s="145"/>
      <c r="B30" s="191" t="s">
        <v>493</v>
      </c>
      <c r="C30" s="192"/>
      <c r="D30" s="193"/>
      <c r="E30" s="182" t="s">
        <v>492</v>
      </c>
      <c r="F30" s="183"/>
      <c r="G30" s="184"/>
      <c r="H30" s="149">
        <v>6000</v>
      </c>
      <c r="I30" s="148"/>
      <c r="J30" s="148"/>
    </row>
    <row r="31" spans="1:10" ht="27" customHeight="1">
      <c r="A31" s="145"/>
      <c r="B31" s="199" t="s">
        <v>491</v>
      </c>
      <c r="C31" s="200"/>
      <c r="D31" s="201"/>
      <c r="E31" s="194" t="s">
        <v>490</v>
      </c>
      <c r="F31" s="195"/>
      <c r="G31" s="202"/>
      <c r="H31" s="144">
        <f>H32+H36</f>
        <v>29541741.03</v>
      </c>
      <c r="I31" s="144">
        <f>I32+I36</f>
        <v>0</v>
      </c>
      <c r="J31" s="143">
        <f>J32+J36</f>
        <v>0</v>
      </c>
    </row>
    <row r="32" spans="1:10" ht="27" customHeight="1">
      <c r="A32" s="145"/>
      <c r="B32" s="185" t="s">
        <v>489</v>
      </c>
      <c r="C32" s="186"/>
      <c r="D32" s="187"/>
      <c r="E32" s="188" t="s">
        <v>488</v>
      </c>
      <c r="F32" s="189"/>
      <c r="G32" s="190"/>
      <c r="H32" s="147">
        <f aca="true" t="shared" si="0" ref="H32:J34">H33</f>
        <v>0</v>
      </c>
      <c r="I32" s="147">
        <f t="shared" si="0"/>
        <v>0</v>
      </c>
      <c r="J32" s="146">
        <f t="shared" si="0"/>
        <v>0</v>
      </c>
    </row>
    <row r="33" spans="1:10" ht="27" customHeight="1">
      <c r="A33" s="145"/>
      <c r="B33" s="185" t="s">
        <v>487</v>
      </c>
      <c r="C33" s="186"/>
      <c r="D33" s="187"/>
      <c r="E33" s="188" t="s">
        <v>486</v>
      </c>
      <c r="F33" s="189"/>
      <c r="G33" s="190"/>
      <c r="H33" s="147">
        <f t="shared" si="0"/>
        <v>0</v>
      </c>
      <c r="I33" s="147">
        <f t="shared" si="0"/>
        <v>0</v>
      </c>
      <c r="J33" s="146">
        <f t="shared" si="0"/>
        <v>0</v>
      </c>
    </row>
    <row r="34" spans="1:10" ht="27.75" customHeight="1">
      <c r="A34" s="145"/>
      <c r="B34" s="185" t="s">
        <v>485</v>
      </c>
      <c r="C34" s="186"/>
      <c r="D34" s="187"/>
      <c r="E34" s="188" t="s">
        <v>484</v>
      </c>
      <c r="F34" s="189"/>
      <c r="G34" s="190"/>
      <c r="H34" s="147">
        <f t="shared" si="0"/>
        <v>0</v>
      </c>
      <c r="I34" s="147">
        <f t="shared" si="0"/>
        <v>0</v>
      </c>
      <c r="J34" s="146">
        <f t="shared" si="0"/>
        <v>0</v>
      </c>
    </row>
    <row r="35" spans="1:10" ht="38.25" customHeight="1">
      <c r="A35" s="145"/>
      <c r="B35" s="185" t="s">
        <v>483</v>
      </c>
      <c r="C35" s="186"/>
      <c r="D35" s="187"/>
      <c r="E35" s="188" t="s">
        <v>482</v>
      </c>
      <c r="F35" s="189"/>
      <c r="G35" s="190"/>
      <c r="H35" s="147">
        <v>0</v>
      </c>
      <c r="I35" s="147">
        <v>0</v>
      </c>
      <c r="J35" s="146">
        <v>0</v>
      </c>
    </row>
    <row r="36" spans="1:10" ht="26.25" customHeight="1">
      <c r="A36" s="145"/>
      <c r="B36" s="185" t="s">
        <v>481</v>
      </c>
      <c r="C36" s="186"/>
      <c r="D36" s="187"/>
      <c r="E36" s="188" t="s">
        <v>480</v>
      </c>
      <c r="F36" s="189"/>
      <c r="G36" s="190"/>
      <c r="H36" s="147">
        <f aca="true" t="shared" si="1" ref="H36:J38">H37</f>
        <v>29541741.03</v>
      </c>
      <c r="I36" s="147">
        <f t="shared" si="1"/>
        <v>0</v>
      </c>
      <c r="J36" s="146">
        <f t="shared" si="1"/>
        <v>0</v>
      </c>
    </row>
    <row r="37" spans="1:10" ht="27" customHeight="1">
      <c r="A37" s="145"/>
      <c r="B37" s="185" t="s">
        <v>479</v>
      </c>
      <c r="C37" s="186"/>
      <c r="D37" s="187"/>
      <c r="E37" s="188" t="s">
        <v>478</v>
      </c>
      <c r="F37" s="189"/>
      <c r="G37" s="190"/>
      <c r="H37" s="147">
        <f t="shared" si="1"/>
        <v>29541741.03</v>
      </c>
      <c r="I37" s="147">
        <f t="shared" si="1"/>
        <v>0</v>
      </c>
      <c r="J37" s="146">
        <f t="shared" si="1"/>
        <v>0</v>
      </c>
    </row>
    <row r="38" spans="1:10" ht="28.5" customHeight="1">
      <c r="A38" s="145"/>
      <c r="B38" s="185" t="s">
        <v>477</v>
      </c>
      <c r="C38" s="186"/>
      <c r="D38" s="187"/>
      <c r="E38" s="188" t="s">
        <v>476</v>
      </c>
      <c r="F38" s="189"/>
      <c r="G38" s="190"/>
      <c r="H38" s="147">
        <f t="shared" si="1"/>
        <v>29541741.03</v>
      </c>
      <c r="I38" s="147">
        <f t="shared" si="1"/>
        <v>0</v>
      </c>
      <c r="J38" s="146">
        <f t="shared" si="1"/>
        <v>0</v>
      </c>
    </row>
    <row r="39" spans="1:10" ht="39.75" customHeight="1">
      <c r="A39" s="145"/>
      <c r="B39" s="185" t="s">
        <v>475</v>
      </c>
      <c r="C39" s="186"/>
      <c r="D39" s="187"/>
      <c r="E39" s="188" t="s">
        <v>474</v>
      </c>
      <c r="F39" s="189"/>
      <c r="G39" s="190"/>
      <c r="H39" s="147">
        <v>29541741.03</v>
      </c>
      <c r="I39" s="147">
        <v>0</v>
      </c>
      <c r="J39" s="146">
        <v>0</v>
      </c>
    </row>
    <row r="40" spans="1:10" ht="16.5" customHeight="1">
      <c r="A40" s="145"/>
      <c r="B40" s="194" t="s">
        <v>473</v>
      </c>
      <c r="C40" s="195"/>
      <c r="D40" s="195"/>
      <c r="E40" s="189"/>
      <c r="F40" s="189"/>
      <c r="G40" s="190"/>
      <c r="H40" s="144">
        <f>H18</f>
        <v>29541741.03</v>
      </c>
      <c r="I40" s="144">
        <f>I18</f>
        <v>0</v>
      </c>
      <c r="J40" s="143">
        <f>J18</f>
        <v>0</v>
      </c>
    </row>
    <row r="41" ht="12.75">
      <c r="H41" s="142"/>
    </row>
    <row r="42" ht="12.75">
      <c r="H42" s="142"/>
    </row>
  </sheetData>
  <sheetProtection/>
  <mergeCells count="67">
    <mergeCell ref="G7:J7"/>
    <mergeCell ref="H8:J8"/>
    <mergeCell ref="H9:J9"/>
    <mergeCell ref="G10:J10"/>
    <mergeCell ref="G11:J11"/>
    <mergeCell ref="G12:J12"/>
    <mergeCell ref="I1:J1"/>
    <mergeCell ref="I2:J2"/>
    <mergeCell ref="I3:J3"/>
    <mergeCell ref="I4:J4"/>
    <mergeCell ref="H5:J5"/>
    <mergeCell ref="H6:J6"/>
    <mergeCell ref="E18:G18"/>
    <mergeCell ref="B14:J14"/>
    <mergeCell ref="B15:J15"/>
    <mergeCell ref="M22:S22"/>
    <mergeCell ref="M24:S24"/>
    <mergeCell ref="M18:S18"/>
    <mergeCell ref="M19:S19"/>
    <mergeCell ref="M20:S20"/>
    <mergeCell ref="M21:S21"/>
    <mergeCell ref="B17:D17"/>
    <mergeCell ref="E37:G37"/>
    <mergeCell ref="B38:D38"/>
    <mergeCell ref="E32:G32"/>
    <mergeCell ref="E31:G31"/>
    <mergeCell ref="E38:G38"/>
    <mergeCell ref="E35:G35"/>
    <mergeCell ref="B33:D33"/>
    <mergeCell ref="B31:D31"/>
    <mergeCell ref="B32:D32"/>
    <mergeCell ref="E17:G17"/>
    <mergeCell ref="B18:D18"/>
    <mergeCell ref="E27:G27"/>
    <mergeCell ref="E23:G23"/>
    <mergeCell ref="B23:D23"/>
    <mergeCell ref="B24:D24"/>
    <mergeCell ref="E21:G21"/>
    <mergeCell ref="E24:G24"/>
    <mergeCell ref="B19:D19"/>
    <mergeCell ref="E19:G19"/>
    <mergeCell ref="B20:D20"/>
    <mergeCell ref="E20:G20"/>
    <mergeCell ref="B21:D21"/>
    <mergeCell ref="B29:D29"/>
    <mergeCell ref="B27:D27"/>
    <mergeCell ref="E22:G22"/>
    <mergeCell ref="B40:G40"/>
    <mergeCell ref="B36:D36"/>
    <mergeCell ref="E33:G33"/>
    <mergeCell ref="E34:G34"/>
    <mergeCell ref="B39:D39"/>
    <mergeCell ref="E39:G39"/>
    <mergeCell ref="B34:D34"/>
    <mergeCell ref="B35:D35"/>
    <mergeCell ref="E36:G36"/>
    <mergeCell ref="B37:D37"/>
    <mergeCell ref="E30:G30"/>
    <mergeCell ref="B28:D28"/>
    <mergeCell ref="E28:G28"/>
    <mergeCell ref="E26:G26"/>
    <mergeCell ref="B30:D30"/>
    <mergeCell ref="B22:D22"/>
    <mergeCell ref="B25:D25"/>
    <mergeCell ref="E25:G25"/>
    <mergeCell ref="B26:D26"/>
    <mergeCell ref="E29:G29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AdminsPK</cp:lastModifiedBy>
  <cp:lastPrinted>2023-04-18T10:27:32Z</cp:lastPrinted>
  <dcterms:created xsi:type="dcterms:W3CDTF">2007-06-29T06:36:06Z</dcterms:created>
  <dcterms:modified xsi:type="dcterms:W3CDTF">2023-04-27T13:14:45Z</dcterms:modified>
  <cp:category/>
  <cp:version/>
  <cp:contentType/>
  <cp:contentStatus/>
</cp:coreProperties>
</file>