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7"/>
  </bookViews>
  <sheets>
    <sheet name="приложение1" sheetId="1" r:id="rId1"/>
    <sheet name="приложение 3" sheetId="2" r:id="rId2"/>
    <sheet name="приложение 4" sheetId="3" r:id="rId3"/>
    <sheet name="приложение 5" sheetId="4" r:id="rId4"/>
    <sheet name="прил6 (2)" sheetId="5" r:id="rId5"/>
    <sheet name="прил6(3)" sheetId="6" r:id="rId6"/>
    <sheet name="Приложение 7" sheetId="7" r:id="rId7"/>
    <sheet name="приложение 8" sheetId="8" r:id="rId8"/>
  </sheets>
  <definedNames>
    <definedName name="Z_2A8AB4FB_0CA3_4A81_8F3A_E08F99C830F9_.wvu.Cols" localSheetId="1" hidden="1">'приложение 3'!$J:$M,'приложение 3'!$O:$O</definedName>
    <definedName name="Z_2A8AB4FB_0CA3_4A81_8F3A_E08F99C830F9_.wvu.Cols" localSheetId="0" hidden="1">'приложение1'!$A:$F</definedName>
    <definedName name="Z_2A8AB4FB_0CA3_4A81_8F3A_E08F99C830F9_.wvu.PrintArea" localSheetId="2" hidden="1">'приложение 4'!$A$1:$H$396</definedName>
    <definedName name="Z_2A8AB4FB_0CA3_4A81_8F3A_E08F99C830F9_.wvu.PrintArea" localSheetId="3" hidden="1">'приложение 5'!$A$1:$J$23</definedName>
    <definedName name="Z_2A8AB4FB_0CA3_4A81_8F3A_E08F99C830F9_.wvu.PrintArea" localSheetId="6" hidden="1">'Приложение 7'!$A$1:$J$41</definedName>
    <definedName name="Z_2A8AB4FB_0CA3_4A81_8F3A_E08F99C830F9_.wvu.PrintArea" localSheetId="0" hidden="1">'приложение1'!$C$1:$K$187</definedName>
    <definedName name="Z_2A8AB4FB_0CA3_4A81_8F3A_E08F99C830F9_.wvu.PrintTitles" localSheetId="0" hidden="1">'приложение1'!$16:$18</definedName>
    <definedName name="Z_2A8AB4FB_0CA3_4A81_8F3A_E08F99C830F9_.wvu.Rows" localSheetId="4" hidden="1">'прил6 (2)'!$10:$10,'прил6 (2)'!$13:$13</definedName>
    <definedName name="Z_2A8AB4FB_0CA3_4A81_8F3A_E08F99C830F9_.wvu.Rows" localSheetId="5" hidden="1">'прил6(3)'!$11:$11</definedName>
    <definedName name="Z_2A8AB4FB_0CA3_4A81_8F3A_E08F99C830F9_.wvu.Rows" localSheetId="1" hidden="1">'приложение 3'!$18:$31,'приложение 3'!$35:$37,'приложение 3'!$42:$50,'приложение 3'!$63:$65,'приложение 3'!$79:$82,'приложение 3'!$84:$89,'приложение 3'!$93:$112,'приложение 3'!$122:$126,'приложение 3'!$128:$136,'приложение 3'!$148:$153,'приложение 3'!$156:$163,'приложение 3'!$168:$171,'приложение 3'!$173:$176,'приложение 3'!$183:$220,'приложение 3'!$222:$224,'приложение 3'!$228:$246,'приложение 3'!$248:$251,'приложение 3'!$260:$262,'приложение 3'!$267:$269,'приложение 3'!$275:$284,'приложение 3'!$291:$293,'приложение 3'!$302:$307,'приложение 3'!$311:$332,'приложение 3'!$334:$341,'приложение 3'!$343:$352,'приложение 3'!$362:$364,'приложение 3'!$366:$371,'приложение 3'!$378:$399</definedName>
    <definedName name="Z_2A8AB4FB_0CA3_4A81_8F3A_E08F99C830F9_.wvu.Rows" localSheetId="2" hidden="1">'приложение 4'!$19:$86,'приложение 4'!$95:$126,'приложение 4'!$128:$131,'приложение 4'!$140:$142,'приложение 4'!$147:$164,'приложение 4'!$178:$188,'приложение 4'!$193:$196,'приложение 4'!$203:$205,'приложение 4'!$207:$210,'приложение 4'!$218:$229,'приложение 4'!$239:$241,'приложение 4'!$255:$257,'приложение 4'!$259:$264,'приложение 4'!$268:$287,'приложение 4'!$299:$304,'приложение 4'!$308:$329,'приложение 4'!$331:$338,'приложение 4'!$340:$349,'приложение 4'!$359:$364,'приложение 4'!$366:$371,'приложение 4'!$378:$386,'приложение 4'!$388:$391</definedName>
    <definedName name="Z_2A8AB4FB_0CA3_4A81_8F3A_E08F99C830F9_.wvu.Rows" localSheetId="3" hidden="1">'приложение 5'!$355:$365</definedName>
    <definedName name="Z_2A8AB4FB_0CA3_4A81_8F3A_E08F99C830F9_.wvu.Rows" localSheetId="6" hidden="1">'Приложение 7'!$20:$31</definedName>
    <definedName name="Z_2A8AB4FB_0CA3_4A81_8F3A_E08F99C830F9_.wvu.Rows" localSheetId="0" hidden="1">'приложение1'!$20:$73,'приложение1'!$79:$112,'приложение1'!$115:$119,'приложение1'!$123:$133,'приложение1'!$135:$135,'приложение1'!$138:$141,'приложение1'!$143:$162,'приложение1'!$165:$176,'приложение1'!$178:$181,'приложение1'!$186:$186</definedName>
    <definedName name="Z_32782F8A_9A3D_4C11_974E_826B7B91088A_.wvu.Cols" localSheetId="1" hidden="1">'приложение 3'!$J:$M,'приложение 3'!$O:$O</definedName>
    <definedName name="Z_32782F8A_9A3D_4C11_974E_826B7B91088A_.wvu.Cols" localSheetId="0" hidden="1">'приложение1'!$A:$F</definedName>
    <definedName name="Z_32782F8A_9A3D_4C11_974E_826B7B91088A_.wvu.PrintArea" localSheetId="2" hidden="1">'приложение 4'!$A$1:$H$396</definedName>
    <definedName name="Z_32782F8A_9A3D_4C11_974E_826B7B91088A_.wvu.PrintArea" localSheetId="3" hidden="1">'приложение 5'!$A$1:$J$366</definedName>
    <definedName name="Z_32782F8A_9A3D_4C11_974E_826B7B91088A_.wvu.PrintArea" localSheetId="6" hidden="1">'Приложение 7'!$A$1:$J$41</definedName>
    <definedName name="Z_32782F8A_9A3D_4C11_974E_826B7B91088A_.wvu.PrintArea" localSheetId="0" hidden="1">'приложение1'!$C$1:$K$187</definedName>
    <definedName name="Z_32782F8A_9A3D_4C11_974E_826B7B91088A_.wvu.PrintTitles" localSheetId="0" hidden="1">'приложение1'!$16:$18</definedName>
    <definedName name="Z_32782F8A_9A3D_4C11_974E_826B7B91088A_.wvu.Rows" localSheetId="4" hidden="1">'прил6 (2)'!$10:$10,'прил6 (2)'!$13:$13</definedName>
    <definedName name="Z_32782F8A_9A3D_4C11_974E_826B7B91088A_.wvu.Rows" localSheetId="5" hidden="1">'прил6(3)'!$11:$11</definedName>
    <definedName name="Z_32782F8A_9A3D_4C11_974E_826B7B91088A_.wvu.Rows" localSheetId="1" hidden="1">'приложение 3'!$18:$31,'приложение 3'!$35:$37,'приложение 3'!$42:$50,'приложение 3'!$63:$65,'приложение 3'!$79:$82,'приложение 3'!$84:$89,'приложение 3'!$93:$112,'приложение 3'!$122:$126,'приложение 3'!$128:$136,'приложение 3'!$148:$153,'приложение 3'!$156:$163,'приложение 3'!$168:$171,'приложение 3'!$173:$176,'приложение 3'!$183:$220,'приложение 3'!$222:$224,'приложение 3'!$228:$246,'приложение 3'!$248:$251,'приложение 3'!$260:$262,'приложение 3'!$267:$269,'приложение 3'!$275:$284,'приложение 3'!$291:$293,'приложение 3'!$302:$307,'приложение 3'!$311:$332,'приложение 3'!$334:$341,'приложение 3'!$343:$352,'приложение 3'!$362:$364,'приложение 3'!$366:$371,'приложение 3'!$378:$399</definedName>
    <definedName name="Z_32782F8A_9A3D_4C11_974E_826B7B91088A_.wvu.Rows" localSheetId="2" hidden="1">'приложение 4'!$19:$86,'приложение 4'!$95:$126,'приложение 4'!$128:$131,'приложение 4'!$140:$142,'приложение 4'!$147:$164,'приложение 4'!$178:$188,'приложение 4'!$193:$196,'приложение 4'!$203:$205,'приложение 4'!$207:$210,'приложение 4'!$218:$229,'приложение 4'!$239:$241,'приложение 4'!$255:$257,'приложение 4'!$259:$264,'приложение 4'!$268:$287,'приложение 4'!$299:$304,'приложение 4'!$308:$329,'приложение 4'!$331:$338,'приложение 4'!$340:$349,'приложение 4'!$359:$364,'приложение 4'!$366:$371,'приложение 4'!$378:$386,'приложение 4'!$388:$391</definedName>
    <definedName name="Z_32782F8A_9A3D_4C11_974E_826B7B91088A_.wvu.Rows" localSheetId="3" hidden="1">'приложение 5'!$20:$71,'приложение 5'!$75:$99,'приложение 5'!$103:$120,'приложение 5'!$124:$141,'приложение 5'!$145:$147,'приложение 5'!$166:$180,'приложение 5'!$186:$206,'приложение 5'!$210:$212,'приложение 5'!$225:$232,'приложение 5'!$236:$238,'приложение 5'!$245:$247,'приложение 5'!$251:$262,'приложение 5'!$275:$284,'приложение 5'!$287:$296,'приложение 5'!$302:$308,'приложение 5'!$318:$335,'приложение 5'!$338:$340,'приложение 5'!$355:$365</definedName>
    <definedName name="Z_32782F8A_9A3D_4C11_974E_826B7B91088A_.wvu.Rows" localSheetId="6" hidden="1">'Приложение 7'!$20:$31</definedName>
    <definedName name="Z_32782F8A_9A3D_4C11_974E_826B7B91088A_.wvu.Rows" localSheetId="0" hidden="1">'приложение1'!$20:$73,'приложение1'!$79:$112,'приложение1'!$115:$119,'приложение1'!$123:$133,'приложение1'!$135:$135,'приложение1'!$138:$141,'приложение1'!$143:$162,'приложение1'!$165:$176,'приложение1'!$178:$181,'приложение1'!$186:$186</definedName>
    <definedName name="Z_506918DF_B5F3_4F19_8FBE_879E45909A17_.wvu.Rows" localSheetId="3" hidden="1">'приложение 5'!$20:$71,'приложение 5'!$75:$99,'приложение 5'!$103:$120,'приложение 5'!$124:$141,'приложение 5'!$145:$147,'приложение 5'!$166:$180,'приложение 5'!$186:$206,'приложение 5'!$210:$212,'приложение 5'!$225:$232,'приложение 5'!$236:$238,'приложение 5'!$245:$247,'приложение 5'!$251:$262,'приложение 5'!$275:$284,'приложение 5'!$287:$296,'приложение 5'!$302:$308,'приложение 5'!$317:$335,'приложение 5'!$338:$340,'приложение 5'!$355:$365</definedName>
    <definedName name="_xlnm.Print_Titles" localSheetId="0">'приложение1'!$16:$18</definedName>
    <definedName name="_xlnm.Print_Area" localSheetId="2">'приложение 4'!$A$1:$H$396</definedName>
    <definedName name="_xlnm.Print_Area" localSheetId="3">'приложение 5'!$A$1:$J$366</definedName>
    <definedName name="_xlnm.Print_Area" localSheetId="6">'Приложение 7'!$A$1:$J$41</definedName>
    <definedName name="_xlnm.Print_Area" localSheetId="7">'приложение 8'!$A$1:$G$27</definedName>
    <definedName name="_xlnm.Print_Area" localSheetId="0">'приложение1'!$B$1:$K$187</definedName>
  </definedNames>
  <calcPr fullCalcOnLoad="1"/>
</workbook>
</file>

<file path=xl/sharedStrings.xml><?xml version="1.0" encoding="utf-8"?>
<sst xmlns="http://schemas.openxmlformats.org/spreadsheetml/2006/main" count="7170" uniqueCount="864">
  <si>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</si>
  <si>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</si>
  <si>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</si>
  <si>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</si>
  <si>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</si>
  <si>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</si>
  <si>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</si>
  <si>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</si>
  <si>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</si>
  <si>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</si>
  <si>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</si>
  <si>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</si>
  <si>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</si>
  <si>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</si>
  <si>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</si>
  <si>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</si>
  <si>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</si>
  <si>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</si>
  <si>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</si>
  <si>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</si>
  <si>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</si>
  <si>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</si>
  <si>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</si>
  <si>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</si>
  <si>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</si>
  <si>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</si>
  <si>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</si>
  <si>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</si>
  <si>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</si>
  <si>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</si>
  <si>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</si>
  <si>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</si>
  <si>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</si>
  <si>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</si>
  <si>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</si>
  <si>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</si>
  <si>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</si>
  <si>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</si>
  <si>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</si>
  <si>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</si>
  <si>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</si>
  <si>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</si>
  <si>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</si>
  <si>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</si>
  <si>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</si>
  <si>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</si>
  <si>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</si>
  <si>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</si>
  <si>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</si>
  <si>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</si>
  <si>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</si>
  <si>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</si>
  <si>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</si>
  <si>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</si>
  <si>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</si>
  <si>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</si>
  <si>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</si>
  <si>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</si>
  <si>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</si>
  <si>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</si>
  <si>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</si>
  <si>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</si>
  <si>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</si>
  <si>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</si>
  <si>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</si>
  <si>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</si>
  <si>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</si>
  <si>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</si>
  <si>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</si>
  <si>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</si>
  <si>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</si>
  <si>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</si>
  <si>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</si>
  <si>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</si>
  <si>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</si>
  <si>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</si>
  <si>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</si>
  <si>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</si>
  <si>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</si>
  <si>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</si>
  <si>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</si>
  <si>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</si>
  <si>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</si>
  <si>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</si>
  <si>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</si>
  <si>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</si>
  <si>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</si>
  <si>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</si>
  <si>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</si>
  <si>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</si>
  <si>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</si>
  <si>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</si>
  <si>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</si>
  <si>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</si>
  <si>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</si>
  <si>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</si>
  <si>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</si>
  <si>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</si>
  <si>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</si>
  <si>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</si>
  <si>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</si>
  <si>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</si>
  <si>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</si>
  <si>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</si>
  <si>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</si>
  <si>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</si>
  <si>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</si>
  <si>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</si>
  <si>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</si>
  <si>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</si>
  <si>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</si>
  <si>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</si>
  <si>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</si>
  <si>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</si>
  <si>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</si>
  <si>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</si>
  <si>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</si>
  <si>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</si>
  <si>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</si>
  <si>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</si>
  <si>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</si>
  <si>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</si>
  <si>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</si>
  <si>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</si>
  <si>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</si>
  <si>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</si>
  <si>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</si>
  <si>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</si>
  <si>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</si>
  <si>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</si>
  <si>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</si>
  <si>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</si>
  <si>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</si>
  <si>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</si>
  <si>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</si>
  <si>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</si>
  <si>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</si>
  <si>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</si>
  <si>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</si>
  <si>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</si>
  <si>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</si>
  <si>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</si>
  <si>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</si>
  <si>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</si>
  <si>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</si>
  <si>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</si>
  <si>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</si>
  <si>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</si>
  <si>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</si>
  <si>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</si>
  <si>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</si>
  <si>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</si>
  <si>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</si>
  <si>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</si>
  <si>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</si>
  <si>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</si>
  <si>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</si>
  <si>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</si>
  <si>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</si>
  <si>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</si>
  <si>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</si>
  <si>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</si>
  <si>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</si>
  <si>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</si>
  <si>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</si>
  <si>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</si>
  <si>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</si>
  <si>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</si>
  <si>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</si>
  <si>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</si>
  <si>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</si>
  <si>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</si>
  <si>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</si>
  <si>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</si>
  <si>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</si>
  <si>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</si>
  <si>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</si>
  <si>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</si>
  <si>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</si>
  <si>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</si>
  <si>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</si>
  <si>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</si>
  <si>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</si>
  <si>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</si>
  <si>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</si>
  <si>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</si>
  <si>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</si>
  <si>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</si>
  <si>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</si>
  <si>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</si>
  <si>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</si>
  <si>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</si>
  <si>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</si>
  <si>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</si>
  <si>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</si>
  <si>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</si>
  <si>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</si>
  <si>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</si>
  <si>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</si>
  <si>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</si>
  <si>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</si>
  <si>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</si>
  <si>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</si>
  <si>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</si>
  <si>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</si>
  <si>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</si>
  <si>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</si>
  <si>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</si>
  <si>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</si>
  <si>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</si>
  <si>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</si>
  <si>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</si>
  <si>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</si>
  <si>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</si>
  <si>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</si>
  <si>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</si>
  <si>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</si>
  <si>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</si>
  <si>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</si>
  <si>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</si>
  <si>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</si>
  <si>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</si>
  <si>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</si>
  <si>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</si>
  <si>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</si>
  <si>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</si>
  <si>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</si>
  <si>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</si>
  <si>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</si>
  <si>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</si>
  <si>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</si>
  <si>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</si>
  <si>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</si>
  <si>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</si>
  <si>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</si>
  <si>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</si>
  <si>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</si>
  <si>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</si>
  <si>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</si>
  <si>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</si>
  <si>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</si>
  <si>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</si>
  <si>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</si>
  <si>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</si>
  <si>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</si>
  <si>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</si>
  <si>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</si>
  <si>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</si>
  <si>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</si>
  <si>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</si>
  <si>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</si>
  <si>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</si>
  <si>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</si>
  <si>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</si>
  <si>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</si>
  <si>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</si>
  <si>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</si>
  <si>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</si>
  <si>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</si>
  <si>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</si>
  <si>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</si>
  <si>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</si>
  <si>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</si>
  <si>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</si>
  <si>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</si>
  <si>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</si>
  <si>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</si>
  <si>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</si>
  <si>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</si>
  <si>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</si>
  <si>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</si>
  <si>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</si>
  <si>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</si>
  <si>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</si>
  <si>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</si>
  <si>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</si>
  <si>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</si>
  <si>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</si>
  <si>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</si>
  <si>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</si>
  <si>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</si>
  <si>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</si>
  <si>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</si>
  <si>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</si>
  <si>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</si>
  <si>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</si>
  <si>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</si>
  <si>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</si>
  <si>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</si>
  <si>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</si>
  <si>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</si>
  <si>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</si>
  <si>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</si>
  <si>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</si>
  <si>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</si>
  <si>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</si>
  <si>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</si>
  <si>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</si>
  <si>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</si>
  <si>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</si>
  <si>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</si>
  <si>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</si>
  <si>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</si>
  <si>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</si>
  <si>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</si>
  <si>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</si>
  <si>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</si>
  <si>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</si>
  <si>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</si>
  <si>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</si>
  <si>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</si>
  <si>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</si>
  <si>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</si>
  <si>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</si>
  <si>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</si>
  <si>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</si>
  <si>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</si>
  <si>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</si>
  <si>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</si>
  <si>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</si>
  <si>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</si>
  <si>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</si>
  <si>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</si>
  <si>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</si>
  <si>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</si>
  <si>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</si>
  <si>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</si>
  <si>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</si>
  <si>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</si>
  <si>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</si>
  <si>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</si>
  <si>
    <t>от 25.12.2023г. №6-359</t>
  </si>
  <si>
    <t xml:space="preserve"> от 25.12.2023г. №6-359  </t>
  </si>
  <si>
    <t>Приложение 3</t>
  </si>
  <si>
    <t>к проекту решения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</si>
  <si>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</si>
  <si>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</si>
  <si>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</si>
  <si>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</si>
  <si>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</si>
  <si>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</si>
  <si>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</si>
  <si>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</si>
  <si>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</si>
  <si>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</si>
  <si>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</si>
  <si>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</si>
  <si>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</si>
  <si>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</si>
  <si>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</si>
  <si>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</si>
  <si>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</si>
  <si>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</si>
  <si>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</si>
  <si>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</si>
  <si>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</si>
  <si>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</si>
  <si>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</si>
  <si>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</si>
  <si>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</si>
  <si>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</si>
  <si>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</si>
  <si>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</si>
  <si>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</si>
  <si>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</si>
  <si>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</si>
  <si>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</si>
  <si>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</si>
  <si>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</si>
  <si>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</si>
  <si>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</si>
  <si>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</si>
  <si>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</si>
  <si>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</si>
  <si>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</si>
  <si>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</si>
  <si>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 xml:space="preserve">к проекту решения Погарского районного  </t>
  </si>
  <si>
    <t xml:space="preserve">от 25.12.2023г. №6-359 </t>
  </si>
  <si>
    <t xml:space="preserve">от 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</si>
  <si>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</si>
  <si>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</si>
  <si>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</si>
  <si>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</si>
  <si>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</si>
  <si>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</si>
  <si>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</si>
  <si>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</si>
  <si>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</si>
  <si>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</si>
  <si>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</si>
  <si>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</si>
  <si>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</si>
  <si>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</si>
  <si>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</si>
  <si>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70 0 00 80010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</si>
  <si>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</si>
  <si>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</si>
  <si>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</si>
  <si>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</si>
  <si>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</si>
  <si>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</si>
  <si>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</si>
  <si>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70 0 00 80040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</si>
  <si>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</si>
  <si>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</si>
  <si>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</si>
  <si>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</si>
  <si>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</si>
  <si>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</si>
  <si>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</si>
  <si>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</si>
  <si>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</si>
  <si>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</si>
  <si>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</si>
  <si>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</si>
  <si>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</si>
  <si>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</si>
  <si>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</si>
  <si>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</si>
  <si>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03 4 00 80300</t>
  </si>
  <si>
    <t>Общее образование</t>
  </si>
  <si>
    <t>Приведение в соответствии с брендбуком "Точка роста" помещений муниципальных общеобразовательных организаций</t>
  </si>
  <si>
    <t>03 1 E1 14910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</si>
  <si>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</si>
  <si>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1 E4 14900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</si>
  <si>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</si>
  <si>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1 EВ 51790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</si>
  <si>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</si>
  <si>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03 4 00 14721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</si>
  <si>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</si>
  <si>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03 4 00 53030</t>
  </si>
  <si>
    <t>Общеобразовательные организации</t>
  </si>
  <si>
    <t>03 4 00 80310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</si>
  <si>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</si>
  <si>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4 00 L3040</t>
  </si>
  <si>
    <t>Реализация мероприятий по модернизации школьных систем образования</t>
  </si>
  <si>
    <t>03 4 00 L7500</t>
  </si>
  <si>
    <t>Дополнительное образование детей</t>
  </si>
  <si>
    <t>Организации дополнительного образования</t>
  </si>
  <si>
    <t>03 4 00 80320</t>
  </si>
  <si>
    <t>Молодежная политика</t>
  </si>
  <si>
    <t>Мероприятия по проведению оздоровительной кампании детей</t>
  </si>
  <si>
    <t>03 4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</si>
  <si>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</si>
  <si>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</si>
  <si>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</si>
  <si>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03 4 00 14723</t>
  </si>
  <si>
    <t>03 4 00 80040</t>
  </si>
  <si>
    <t>Учреждения психолого-медико-социального сопровождения</t>
  </si>
  <si>
    <t>03 4 00 80340</t>
  </si>
  <si>
    <t>Учреждения, обеспечивающие деятельность органов местного самоуправления и муниципальных учреждений</t>
  </si>
  <si>
    <t>03 4 00 80720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</si>
  <si>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</si>
  <si>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</si>
  <si>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</si>
  <si>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03 4 11 81140</t>
  </si>
  <si>
    <t>Противодействие злоупотреблению наркотиками и их незаконному обороту</t>
  </si>
  <si>
    <t>03 4 11 81150</t>
  </si>
  <si>
    <t>Повышение безопасности дорожного движения</t>
  </si>
  <si>
    <t>03 4 11 81660</t>
  </si>
  <si>
    <t>Организация и проведение олимпиад, выставок, конкурсов, конференций и других общественных мероприятий</t>
  </si>
  <si>
    <t>03 4 11 82340</t>
  </si>
  <si>
    <t>Организация временного трудоустройства несовершеннолетних граждан в возрасте от 14 до 18 лет</t>
  </si>
  <si>
    <t>03 4 11 82370</t>
  </si>
  <si>
    <t>Социальная политика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</si>
  <si>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</si>
  <si>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</si>
  <si>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</si>
  <si>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03 4 00 14780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</si>
  <si>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</si>
  <si>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</si>
  <si>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</si>
  <si>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</si>
  <si>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</si>
  <si>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</si>
  <si>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Другие общегосударственные вопросы</t>
  </si>
  <si>
    <t>13</t>
  </si>
  <si>
    <t>07 4 00 80040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</si>
  <si>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</si>
  <si>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</si>
  <si>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</si>
  <si>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</si>
  <si>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07 4 00 80900</t>
  </si>
  <si>
    <t>Мероприятия по землеустройству и землепользованию</t>
  </si>
  <si>
    <t>07 4 00 80910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</si>
  <si>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</si>
  <si>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07 4 00 80930</t>
  </si>
  <si>
    <t>Проведение комплексных кадастровых работ</t>
  </si>
  <si>
    <t>07 4 00 L5110</t>
  </si>
  <si>
    <t>07 4 00 S3440</t>
  </si>
  <si>
    <t>Финансовое управление администрации Погарского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</si>
  <si>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</si>
  <si>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</si>
  <si>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06 4 00 80040</t>
  </si>
  <si>
    <t>Резервные фонды</t>
  </si>
  <si>
    <t>11</t>
  </si>
  <si>
    <t>Резервный фонд местной администрации</t>
  </si>
  <si>
    <t>70 0 00 83030</t>
  </si>
  <si>
    <t>Резервные средства</t>
  </si>
  <si>
    <t>870</t>
  </si>
  <si>
    <t>Условно утвержденные расходы</t>
  </si>
  <si>
    <t>70 0 00 80080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</si>
  <si>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</si>
  <si>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</si>
  <si>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</si>
  <si>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</si>
  <si>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06 4 00 15840</t>
  </si>
  <si>
    <t>Межбюджетные трансферты</t>
  </si>
  <si>
    <t>500</t>
  </si>
  <si>
    <t>Дотации</t>
  </si>
  <si>
    <t>510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</si>
  <si>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</si>
  <si>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</si>
  <si>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06 4 00 83020</t>
  </si>
  <si>
    <t>540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</si>
  <si>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</si>
  <si>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</t>
  </si>
  <si>
    <t>02 4 00 12021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</si>
  <si>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</t>
  </si>
  <si>
    <t>02 4 00 12022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</si>
  <si>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</si>
  <si>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02 4 00 16721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</si>
  <si>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</si>
  <si>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02 4 00 17390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</si>
  <si>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</si>
  <si>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02 4 00 17900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</si>
  <si>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</si>
  <si>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02 4 00 80020</t>
  </si>
  <si>
    <t>02 4 00 80040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</si>
  <si>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</si>
  <si>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</si>
  <si>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02 4 00 51200</t>
  </si>
  <si>
    <t>Многофункциональные центры предоставления государственных и муниципальных услуг</t>
  </si>
  <si>
    <t>02 4 00 80710</t>
  </si>
  <si>
    <t>Членские взносы некоммерческим организациям</t>
  </si>
  <si>
    <t>02 4 00 81410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</si>
  <si>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</si>
  <si>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</si>
  <si>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Единые дежурно-диспетчерские службы</t>
  </si>
  <si>
    <t>02 4 00 80700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</si>
  <si>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</si>
  <si>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</si>
  <si>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02 4 11 81130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</si>
  <si>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</si>
  <si>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02 4 11 81180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</si>
  <si>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</si>
  <si>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</si>
  <si>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02 4 00 12510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</si>
  <si>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</si>
  <si>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</si>
  <si>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</si>
  <si>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</si>
  <si>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</si>
  <si>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</si>
  <si>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</si>
  <si>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</si>
  <si>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02 4 00 83740</t>
  </si>
  <si>
    <t>Развитие транспортной инфраструктуры на сельских территориях</t>
  </si>
  <si>
    <t>02 4 00 L3720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</si>
  <si>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</si>
  <si>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</si>
  <si>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</si>
  <si>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</si>
  <si>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</si>
  <si>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02 4 00 S6170</t>
  </si>
  <si>
    <t>Установление и описание местоположения границ территориальных зон</t>
  </si>
  <si>
    <t>02 4 00 S3430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</si>
  <si>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</si>
  <si>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</si>
  <si>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</si>
  <si>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02 4 00 81830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</si>
  <si>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</si>
  <si>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</si>
  <si>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02 4 00 83710</t>
  </si>
  <si>
    <t>Организация и содержание мест захоронения твердых бытовых отходов</t>
  </si>
  <si>
    <t>02 4 00 81720</t>
  </si>
  <si>
    <t>Культура, кинематография</t>
  </si>
  <si>
    <t>Культура</t>
  </si>
  <si>
    <t>Библиотеки</t>
  </si>
  <si>
    <t>02 4 00 80450</t>
  </si>
  <si>
    <t>Музеи и постоянные выставки</t>
  </si>
  <si>
    <t>02 4 00 80460</t>
  </si>
  <si>
    <t>Дворцы и дома культуры, клубы, выставочные залы</t>
  </si>
  <si>
    <t>02 4 00 80480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</si>
  <si>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</si>
  <si>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02 4 00 84260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</si>
  <si>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</si>
  <si>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02 4 00 84270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</si>
  <si>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</si>
  <si>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4 00 L4670</t>
  </si>
  <si>
    <t>Государственная поддержка отрасли культуры</t>
  </si>
  <si>
    <t>02 4 00 L5190</t>
  </si>
  <si>
    <t>Мероприятия по работе с семьей, детьми и молодежью</t>
  </si>
  <si>
    <t>02 4 11 82360</t>
  </si>
  <si>
    <t>Мероприятия по развитию культуры</t>
  </si>
  <si>
    <t>04 4 11 82400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</si>
  <si>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</si>
  <si>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</si>
  <si>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02 4 00 14210</t>
  </si>
  <si>
    <t>Пенсионное обеспечение</t>
  </si>
  <si>
    <t>Выплата муниципальных пенсий (доплат к государственным пенсиям)</t>
  </si>
  <si>
    <t>02 4 00 82450</t>
  </si>
  <si>
    <t>Публичные нормативные социальные выплаты гражданам</t>
  </si>
  <si>
    <t>310</t>
  </si>
  <si>
    <t>Социальное обеспечение населения</t>
  </si>
  <si>
    <t>Оказание поддержки социально ориентированным некоммерческим организациям</t>
  </si>
  <si>
    <t>02 4 00 82540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</si>
  <si>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</si>
  <si>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</si>
  <si>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Обеспечение сохранности жилых помещений, закрепленных за детьми-сиротами и детьми, оставшимися без попечения родителей</t>
  </si>
  <si>
    <t>02 4 00 16710</t>
  </si>
  <si>
    <t>02 4 00 16723</t>
  </si>
  <si>
    <t>Мероприятия по обеспечению жильем молодых семей</t>
  </si>
  <si>
    <t>02 4 00 L4970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</si>
  <si>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</si>
  <si>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 4 00 А0820</t>
  </si>
  <si>
    <t>Мероприятия по поддержке детей-сирот</t>
  </si>
  <si>
    <t>02 4 11 82490</t>
  </si>
  <si>
    <t>Другие вопросы в области социальной политики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</si>
  <si>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</si>
  <si>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02 4 00 16722</t>
  </si>
  <si>
    <t>Профилактика безнадзорности и правонарушений несовершеннолетних</t>
  </si>
  <si>
    <t>02 4 11 81120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</si>
  <si>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</si>
  <si>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</si>
  <si>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</si>
  <si>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02 4 00 80600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</si>
  <si>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</si>
  <si>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</si>
  <si>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</si>
  <si>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</si>
  <si>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05 4 11 82300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</si>
  <si>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</si>
  <si>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</si>
  <si>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</si>
  <si>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</si>
  <si>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12021</t>
  </si>
  <si>
    <t>12022</t>
  </si>
  <si>
    <t>12510</t>
  </si>
  <si>
    <t>14210</t>
  </si>
  <si>
    <t>16710</t>
  </si>
  <si>
    <t>16721</t>
  </si>
  <si>
    <t>16722</t>
  </si>
  <si>
    <t>16723</t>
  </si>
  <si>
    <t>17390</t>
  </si>
  <si>
    <t>17900</t>
  </si>
  <si>
    <t>51200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</si>
  <si>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</si>
  <si>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</si>
  <si>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</si>
  <si>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</si>
  <si>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</si>
  <si>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</si>
  <si>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</si>
  <si>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</si>
  <si>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81410</t>
  </si>
  <si>
    <t>81630</t>
  </si>
  <si>
    <t>81720</t>
  </si>
  <si>
    <t>81830</t>
  </si>
  <si>
    <t>82450</t>
  </si>
  <si>
    <t>82540</t>
  </si>
  <si>
    <t>83710</t>
  </si>
  <si>
    <t>83740</t>
  </si>
  <si>
    <t>84260</t>
  </si>
  <si>
    <t>84270</t>
  </si>
  <si>
    <t>L3720</t>
  </si>
  <si>
    <t>L4670</t>
  </si>
  <si>
    <t>L4970</t>
  </si>
  <si>
    <t>L5190</t>
  </si>
  <si>
    <t>S3430</t>
  </si>
  <si>
    <t>S6170</t>
  </si>
  <si>
    <t>А0820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</si>
  <si>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</si>
  <si>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</si>
  <si>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</si>
  <si>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</si>
  <si>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</si>
  <si>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</si>
  <si>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14910</t>
  </si>
  <si>
    <t>14900</t>
  </si>
  <si>
    <t>51790</t>
  </si>
  <si>
    <t>14721</t>
  </si>
  <si>
    <t>14722</t>
  </si>
  <si>
    <t>14723</t>
  </si>
  <si>
    <t>14780</t>
  </si>
  <si>
    <t>53030</t>
  </si>
  <si>
    <t>80300</t>
  </si>
  <si>
    <t>80310</t>
  </si>
  <si>
    <t>80320</t>
  </si>
  <si>
    <t>80340</t>
  </si>
  <si>
    <t>80720</t>
  </si>
  <si>
    <t>L3040</t>
  </si>
  <si>
    <t>L7500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</si>
  <si>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</si>
  <si>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</si>
  <si>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</si>
  <si>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</si>
  <si>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</si>
  <si>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</si>
  <si>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</si>
  <si>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</si>
  <si>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</si>
  <si>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</si>
  <si>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</si>
  <si>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</si>
  <si>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</si>
  <si>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</si>
  <si>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</si>
  <si>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</si>
  <si>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</si>
  <si>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L5110</t>
  </si>
  <si>
    <t>S3440</t>
  </si>
  <si>
    <t>Непрограммная деятельность</t>
  </si>
  <si>
    <t>70</t>
  </si>
  <si>
    <t>80010</t>
  </si>
  <si>
    <t>80080</t>
  </si>
  <si>
    <t>83030</t>
  </si>
  <si>
    <t>80050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</si>
  <si>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</si>
  <si>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</si>
  <si>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</si>
  <si>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</si>
  <si>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</si>
  <si>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</si>
  <si>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</si>
  <si>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</si>
  <si>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25.12.2023г. №6-359
О бюджете Погарского муниципального района Брянской области на 2024 год и на плановый период 2025 и 2026 годов                                           </t>
  </si>
  <si>
    <t>Таблица 3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</si>
  <si>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2024 год и на  плановый период 2025 и 2026 годов</t>
  </si>
  <si>
    <t>Наименование поселений</t>
  </si>
  <si>
    <t>Борщовское сельское поселение  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</si>
  <si>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</si>
  <si>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</si>
  <si>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</si>
  <si>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</si>
  <si>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Приложение 6</t>
  </si>
  <si>
    <t>03 4 00 S4820</t>
  </si>
  <si>
    <t>Отдельные мероприятия по развитию образования</t>
  </si>
  <si>
    <t>03 4 00 82610</t>
  </si>
  <si>
    <t>03 4 00 83360</t>
  </si>
  <si>
    <t>Уплата налогов, сборов и иных обязательных платежей</t>
  </si>
  <si>
    <t>Исполнение судебных актов Российской Федерации и мировых соглашений по возмещению причиненного вреда</t>
  </si>
  <si>
    <t>03 4 11 83260</t>
  </si>
  <si>
    <t>Повышение энергетической эффективности и обеспечения энергосбережения</t>
  </si>
  <si>
    <t>03 4 00 L7501</t>
  </si>
  <si>
    <t>03 4 00 L3030</t>
  </si>
  <si>
    <t>70 0 00 19010</t>
  </si>
  <si>
    <t>Реализаия специальных мер в сфере экономики</t>
  </si>
  <si>
    <t>02 4 00 S3480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</si>
  <si>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</si>
  <si>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жилищно-коммунвльного комплеса</t>
  </si>
  <si>
    <t>02 4 00 S2800</t>
  </si>
  <si>
    <t>02 4 00 83280</t>
  </si>
  <si>
    <t>Мероприятия в сфере окружающей среды</t>
  </si>
  <si>
    <t>02 4 00 80100</t>
  </si>
  <si>
    <t>Опубликование нормативных правовых актов муниципальных образований и иной официальной информации</t>
  </si>
  <si>
    <t>2 07 05010 05 0000 150</t>
  </si>
  <si>
    <t>Субсидии бюджетам муниципальных районов (муниципальных округов, городских округов) на реализацию отдельных мероприятий по развитию образования</t>
  </si>
  <si>
    <t>Субсидии бюджетам муниципальных образований на приобретение специализированной техники для предприятий жилищно-коммунального комплекса</t>
  </si>
  <si>
    <t>2 02 4999 05 0000 150</t>
  </si>
  <si>
    <t>02 0 00 Д0820</t>
  </si>
  <si>
    <t>Реализация мероприятий по модернизации школьных систем образования(с однолетним циклом выполнения работ)</t>
  </si>
  <si>
    <t>Обеспечение функционирования модели персонифицированного финансирования дополнительного образования детей</t>
  </si>
  <si>
    <t>Охрана окружающей среды, воспроизводство и использование природных ресурсов Брянской области</t>
  </si>
  <si>
    <t>80100</t>
  </si>
  <si>
    <t xml:space="preserve"> S3480</t>
  </si>
  <si>
    <t>S2800</t>
  </si>
  <si>
    <t>Д0820</t>
  </si>
  <si>
    <t>S4820</t>
  </si>
  <si>
    <t>L3030</t>
  </si>
  <si>
    <t>L7501</t>
  </si>
  <si>
    <t>Приобретение специализированной техники для предприятий жилищно-коммунального комплекса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</si>
  <si>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на 2024 год и на плановый период 2025 и 2026 годов</t>
  </si>
  <si>
    <t>Приложение №1.3</t>
  </si>
  <si>
    <t>Приложение 3.3.</t>
  </si>
  <si>
    <t xml:space="preserve">    от 25.12.2023г. №6-359              </t>
  </si>
  <si>
    <t>Приложение 4.3.</t>
  </si>
  <si>
    <t>Приложение 5.3.</t>
  </si>
  <si>
    <t>Приложение 5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</si>
  <si>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25.12.2023г.№6-359 
О бюджете Погарского муниципального района Брянской области на 2024 год и на плановый период 2025 и 2026 годов</t>
  </si>
  <si>
    <t>Таблица 2</t>
  </si>
  <si>
    <t>Распределение  иных межбюджетных трансфертов бюджетам поселений из бюджета Погарского муниципального района Брянской области на поддержку мер по обеспечению сбалансированности бюджетов поселений на 2024 год и на плановый период 2025 и 2026 годов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</si>
  <si>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</si>
  <si>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</si>
  <si>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</si>
  <si>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</si>
  <si>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</si>
  <si>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</si>
  <si>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Приложение 8</t>
  </si>
  <si>
    <t>2 07 00000 00 0000 000</t>
  </si>
  <si>
    <t>2 07 05000 05 0000 150</t>
  </si>
  <si>
    <t>Прочие безвозмездные поступления в бюджеты муниципальных районов</t>
  </si>
  <si>
    <t>Прочие безвозмездные поступления</t>
  </si>
  <si>
    <t>Реализация специальных мер в сфере экономики</t>
  </si>
  <si>
    <t xml:space="preserve">                                Наименование</t>
  </si>
  <si>
    <t>Сумма</t>
  </si>
  <si>
    <t>Предельный срок погашения</t>
  </si>
  <si>
    <t>Внутренние   заимствования</t>
  </si>
  <si>
    <t>(привлечение/погашение)</t>
  </si>
  <si>
    <t>-</t>
  </si>
  <si>
    <t>Кредиты кредитных организаций</t>
  </si>
  <si>
    <t>Получение кредитов</t>
  </si>
  <si>
    <t>Погашение кредитов</t>
  </si>
  <si>
    <t>Бюджетные кредиты, полученные от других бюджетов бюджетной системы Российской федерации</t>
  </si>
  <si>
    <t>Резервный фонд Правительства Брянской области</t>
  </si>
  <si>
    <t>Прогнозируемые доходы бюджета Погарского муниципального района Брянской области 
на 2024 и на плановый период 2025 и 2026 годов</t>
  </si>
  <si>
    <t>Мероприятия в сфере коммунального хозяйства</t>
  </si>
  <si>
    <t>02 4 00 81740</t>
  </si>
  <si>
    <t>70 0 00 10120</t>
  </si>
  <si>
    <t>Приложение 7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</si>
  <si>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</si>
  <si>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</si>
  <si>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</si>
  <si>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</si>
  <si>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</si>
  <si>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</si>
  <si>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</si>
  <si>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</si>
  <si>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</si>
  <si>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</si>
  <si>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</si>
  <si>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</si>
  <si>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</si>
  <si>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</si>
  <si>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</si>
  <si>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</si>
  <si>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</si>
  <si>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</si>
  <si>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</si>
  <si>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</si>
  <si>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</si>
  <si>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</si>
  <si>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</si>
  <si>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</si>
  <si>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</si>
  <si>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</si>
  <si>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</si>
  <si>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</si>
  <si>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</si>
  <si>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</si>
  <si>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</si>
  <si>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</si>
  <si>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</si>
  <si>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</si>
  <si>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</si>
  <si>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</si>
  <si>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</si>
  <si>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</si>
  <si>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</si>
  <si>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</si>
  <si>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</si>
  <si>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</si>
  <si>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</si>
  <si>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</si>
  <si>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</si>
  <si>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</si>
  <si>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</si>
  <si>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</si>
  <si>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</si>
  <si>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</si>
  <si>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</si>
  <si>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</si>
  <si>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Программа муниципальных внутренних заимствований Погарского муниципального района Брянской области на 2024 год и на плановый период 2025 и 2026 годов</t>
  </si>
  <si>
    <t>от 26.04.2024г. №6-389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</si>
</sst>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  <numFmt numFmtId="187" formatCode="0.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0" fontId="38" fillId="0" borderId="2">
      <alignment vertical="top" wrapText="1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57" applyNumberFormat="1" applyFont="1" applyFill="1" applyBorder="1" applyAlignment="1" applyProtection="1">
      <alignment horizontal="left" vertical="top"/>
      <protection/>
    </xf>
    <xf numFmtId="49" fontId="3" fillId="0" borderId="12" xfId="57" applyNumberFormat="1" applyFont="1" applyFill="1" applyBorder="1" applyAlignment="1" applyProtection="1">
      <alignment horizontal="left" vertical="top"/>
      <protection/>
    </xf>
    <xf numFmtId="49" fontId="7" fillId="0" borderId="12" xfId="57" applyNumberFormat="1" applyFont="1" applyFill="1" applyBorder="1" applyAlignment="1" applyProtection="1">
      <alignment horizontal="left" vertical="top"/>
      <protection/>
    </xf>
    <xf numFmtId="0" fontId="7" fillId="0" borderId="12" xfId="57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8" applyNumberFormat="1" applyFont="1" applyFill="1" applyBorder="1" applyAlignment="1" applyProtection="1">
      <alignment horizontal="center" vertical="top"/>
      <protection/>
    </xf>
    <xf numFmtId="0" fontId="2" fillId="0" borderId="12" xfId="58" applyNumberFormat="1" applyFont="1" applyFill="1" applyBorder="1" applyAlignment="1" applyProtection="1">
      <alignment vertical="top" wrapText="1"/>
      <protection/>
    </xf>
    <xf numFmtId="49" fontId="3" fillId="0" borderId="12" xfId="58" applyNumberFormat="1" applyFont="1" applyFill="1" applyBorder="1" applyAlignment="1" applyProtection="1">
      <alignment horizontal="center" vertical="top" wrapText="1"/>
      <protection/>
    </xf>
    <xf numFmtId="0" fontId="3" fillId="0" borderId="12" xfId="58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9" fontId="7" fillId="0" borderId="12" xfId="58" applyNumberFormat="1" applyFont="1" applyFill="1" applyBorder="1" applyAlignment="1" applyProtection="1">
      <alignment horizontal="center" vertical="top" wrapText="1"/>
      <protection/>
    </xf>
    <xf numFmtId="0" fontId="7" fillId="0" borderId="12" xfId="58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6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2" xfId="57" applyFont="1" applyFill="1" applyBorder="1" applyAlignment="1">
      <alignment horizontal="center" vertical="top"/>
      <protection/>
    </xf>
    <xf numFmtId="0" fontId="8" fillId="0" borderId="12" xfId="57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7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0" fontId="3" fillId="0" borderId="0" xfId="59" applyFont="1" applyAlignment="1">
      <alignment horizontal="right"/>
      <protection/>
    </xf>
    <xf numFmtId="0" fontId="3" fillId="0" borderId="0" xfId="65" applyFont="1">
      <alignment/>
      <protection/>
    </xf>
    <xf numFmtId="0" fontId="56" fillId="0" borderId="0" xfId="61" applyFont="1" applyAlignment="1">
      <alignment vertical="top" wrapText="1"/>
      <protection/>
    </xf>
    <xf numFmtId="0" fontId="50" fillId="0" borderId="0" xfId="64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7" applyFont="1" applyAlignment="1">
      <alignment horizontal="right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vertical="top" wrapText="1"/>
    </xf>
    <xf numFmtId="4" fontId="57" fillId="0" borderId="2" xfId="0" applyNumberFormat="1" applyFont="1" applyBorder="1" applyAlignment="1">
      <alignment horizontal="right" vertical="center" wrapText="1"/>
    </xf>
    <xf numFmtId="4" fontId="50" fillId="0" borderId="2" xfId="0" applyNumberFormat="1" applyFont="1" applyBorder="1" applyAlignment="1">
      <alignment horizontal="right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58" fillId="0" borderId="0" xfId="61" applyFont="1" applyAlignment="1">
      <alignment vertical="top" wrapText="1"/>
      <protection/>
    </xf>
    <xf numFmtId="0" fontId="3" fillId="0" borderId="2" xfId="0" applyFont="1" applyBorder="1" applyAlignment="1">
      <alignment vertical="top" wrapText="1"/>
    </xf>
    <xf numFmtId="0" fontId="8" fillId="32" borderId="0" xfId="58" applyFont="1" applyFill="1" applyAlignment="1">
      <alignment/>
      <protection/>
    </xf>
    <xf numFmtId="0" fontId="3" fillId="0" borderId="0" xfId="63" applyFont="1">
      <alignment/>
      <protection/>
    </xf>
    <xf numFmtId="0" fontId="0" fillId="0" borderId="0" xfId="65" applyFont="1">
      <alignment/>
      <protection/>
    </xf>
    <xf numFmtId="4" fontId="2" fillId="0" borderId="12" xfId="0" applyNumberFormat="1" applyFont="1" applyFill="1" applyBorder="1" applyAlignment="1">
      <alignment horizontal="right"/>
    </xf>
    <xf numFmtId="0" fontId="50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6" fillId="0" borderId="0" xfId="61" applyFont="1" applyAlignment="1">
      <alignment vertical="center" wrapText="1"/>
      <protection/>
    </xf>
    <xf numFmtId="0" fontId="50" fillId="0" borderId="0" xfId="64" applyFont="1" applyAlignment="1">
      <alignment vertical="center" wrapText="1"/>
      <protection/>
    </xf>
    <xf numFmtId="0" fontId="50" fillId="0" borderId="0" xfId="64">
      <alignment vertical="top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3" fontId="58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58" fillId="0" borderId="12" xfId="0" applyNumberFormat="1" applyFont="1" applyBorder="1" applyAlignment="1">
      <alignment/>
    </xf>
    <xf numFmtId="0" fontId="50" fillId="0" borderId="2" xfId="0" applyFont="1" applyBorder="1" applyAlignment="1">
      <alignment vertical="center" wrapText="1"/>
    </xf>
    <xf numFmtId="0" fontId="50" fillId="0" borderId="2" xfId="34" applyFont="1">
      <alignment vertical="top" wrapText="1"/>
      <protection/>
    </xf>
    <xf numFmtId="49" fontId="50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50" fillId="0" borderId="2" xfId="0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left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8" fillId="32" borderId="0" xfId="58" applyFont="1" applyFill="1" applyAlignment="1">
      <alignment horizontal="right"/>
      <protection/>
    </xf>
    <xf numFmtId="0" fontId="8" fillId="0" borderId="2" xfId="0" applyFont="1" applyBorder="1" applyAlignment="1">
      <alignment horizontal="left" vertical="center" wrapText="1"/>
    </xf>
    <xf numFmtId="0" fontId="0" fillId="0" borderId="0" xfId="65">
      <alignment/>
      <protection/>
    </xf>
    <xf numFmtId="0" fontId="3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4" fontId="2" fillId="0" borderId="21" xfId="65" applyNumberFormat="1" applyFont="1" applyBorder="1" applyAlignment="1">
      <alignment horizontal="center"/>
      <protection/>
    </xf>
    <xf numFmtId="4" fontId="2" fillId="0" borderId="12" xfId="65" applyNumberFormat="1" applyFont="1" applyBorder="1" applyAlignment="1">
      <alignment horizontal="center"/>
      <protection/>
    </xf>
    <xf numFmtId="0" fontId="3" fillId="0" borderId="12" xfId="63" applyFont="1" applyBorder="1">
      <alignment/>
      <protection/>
    </xf>
    <xf numFmtId="4" fontId="3" fillId="0" borderId="21" xfId="65" applyNumberFormat="1" applyFont="1" applyBorder="1" applyAlignment="1">
      <alignment horizontal="center"/>
      <protection/>
    </xf>
    <xf numFmtId="4" fontId="7" fillId="0" borderId="21" xfId="65" applyNumberFormat="1" applyFont="1" applyBorder="1" applyAlignment="1">
      <alignment horizontal="center"/>
      <protection/>
    </xf>
    <xf numFmtId="4" fontId="3" fillId="0" borderId="12" xfId="65" applyNumberFormat="1" applyFont="1" applyBorder="1" applyAlignment="1">
      <alignment horizontal="center"/>
      <protection/>
    </xf>
    <xf numFmtId="180" fontId="3" fillId="0" borderId="0" xfId="63" applyNumberFormat="1" applyFont="1">
      <alignment/>
      <protection/>
    </xf>
    <xf numFmtId="0" fontId="8" fillId="0" borderId="0" xfId="58" applyFont="1" applyAlignment="1">
      <alignment horizontal="right"/>
      <protection/>
    </xf>
    <xf numFmtId="0" fontId="50" fillId="0" borderId="0" xfId="64" applyFont="1" applyAlignment="1">
      <alignment horizontal="right" vertical="center" wrapText="1"/>
      <protection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50" fillId="0" borderId="2" xfId="0" applyFont="1" applyBorder="1" applyAlignment="1">
      <alignment vertical="center" wrapText="1"/>
    </xf>
    <xf numFmtId="0" fontId="50" fillId="0" borderId="0" xfId="64" applyFont="1" applyAlignment="1">
      <alignment horizontal="right" vertical="top" wrapText="1"/>
      <protection/>
    </xf>
    <xf numFmtId="0" fontId="8" fillId="32" borderId="0" xfId="58" applyFont="1" applyFill="1" applyAlignment="1">
      <alignment horizontal="right"/>
      <protection/>
    </xf>
    <xf numFmtId="0" fontId="8" fillId="0" borderId="0" xfId="58" applyFont="1" applyAlignment="1">
      <alignment horizontal="right"/>
      <protection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top" wrapText="1"/>
    </xf>
    <xf numFmtId="0" fontId="56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7" fillId="0" borderId="2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0" fillId="0" borderId="0" xfId="64" applyAlignment="1">
      <alignment horizontal="right" vertical="top" wrapText="1"/>
      <protection/>
    </xf>
    <xf numFmtId="0" fontId="50" fillId="0" borderId="0" xfId="64" applyAlignment="1">
      <alignment horizontal="right" vertical="center" wrapText="1"/>
      <protection/>
    </xf>
    <xf numFmtId="0" fontId="3" fillId="3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21" xfId="65" applyFont="1" applyBorder="1" applyAlignment="1">
      <alignment horizontal="center"/>
      <protection/>
    </xf>
    <xf numFmtId="0" fontId="3" fillId="0" borderId="22" xfId="65" applyFont="1" applyBorder="1">
      <alignment/>
      <protection/>
    </xf>
    <xf numFmtId="0" fontId="3" fillId="0" borderId="23" xfId="65" applyFont="1" applyBorder="1">
      <alignment/>
      <protection/>
    </xf>
    <xf numFmtId="0" fontId="3" fillId="0" borderId="21" xfId="65" applyFont="1" applyBorder="1" applyAlignment="1">
      <alignment horizontal="left" wrapText="1"/>
      <protection/>
    </xf>
    <xf numFmtId="0" fontId="3" fillId="0" borderId="22" xfId="65" applyFont="1" applyBorder="1" applyAlignment="1">
      <alignment horizontal="left" wrapText="1"/>
      <protection/>
    </xf>
    <xf numFmtId="0" fontId="3" fillId="0" borderId="23" xfId="65" applyFont="1" applyBorder="1" applyAlignment="1">
      <alignment horizontal="left" wrapText="1"/>
      <protection/>
    </xf>
    <xf numFmtId="0" fontId="2" fillId="0" borderId="21" xfId="65" applyFont="1" applyBorder="1" applyAlignment="1">
      <alignment horizontal="left" wrapText="1"/>
      <protection/>
    </xf>
    <xf numFmtId="0" fontId="2" fillId="0" borderId="22" xfId="65" applyFont="1" applyBorder="1" applyAlignment="1">
      <alignment horizontal="left" wrapText="1"/>
      <protection/>
    </xf>
    <xf numFmtId="0" fontId="7" fillId="0" borderId="21" xfId="65" applyFont="1" applyBorder="1" applyAlignment="1">
      <alignment horizontal="center"/>
      <protection/>
    </xf>
    <xf numFmtId="0" fontId="7" fillId="0" borderId="22" xfId="65" applyFont="1" applyBorder="1">
      <alignment/>
      <protection/>
    </xf>
    <xf numFmtId="0" fontId="7" fillId="0" borderId="23" xfId="65" applyFont="1" applyBorder="1">
      <alignment/>
      <protection/>
    </xf>
    <xf numFmtId="0" fontId="7" fillId="0" borderId="21" xfId="65" applyFont="1" applyBorder="1" applyAlignment="1">
      <alignment horizontal="left" wrapText="1"/>
      <protection/>
    </xf>
    <xf numFmtId="0" fontId="7" fillId="0" borderId="22" xfId="65" applyFont="1" applyBorder="1" applyAlignment="1">
      <alignment horizontal="left" wrapText="1"/>
      <protection/>
    </xf>
    <xf numFmtId="0" fontId="7" fillId="0" borderId="23" xfId="65" applyFont="1" applyBorder="1" applyAlignment="1">
      <alignment horizontal="left" wrapText="1"/>
      <protection/>
    </xf>
    <xf numFmtId="0" fontId="2" fillId="0" borderId="21" xfId="65" applyFont="1" applyBorder="1" applyAlignment="1">
      <alignment horizontal="center"/>
      <protection/>
    </xf>
    <xf numFmtId="0" fontId="2" fillId="0" borderId="22" xfId="65" applyFont="1" applyBorder="1">
      <alignment/>
      <protection/>
    </xf>
    <xf numFmtId="0" fontId="2" fillId="0" borderId="23" xfId="65" applyFont="1" applyBorder="1">
      <alignment/>
      <protection/>
    </xf>
    <xf numFmtId="0" fontId="2" fillId="0" borderId="23" xfId="65" applyFont="1" applyBorder="1" applyAlignment="1">
      <alignment horizontal="left" wrapText="1"/>
      <protection/>
    </xf>
    <xf numFmtId="0" fontId="8" fillId="0" borderId="0" xfId="58" applyFont="1" applyAlignment="1">
      <alignment horizontal="center" wrapText="1"/>
      <protection/>
    </xf>
    <xf numFmtId="0" fontId="8" fillId="0" borderId="0" xfId="58" applyFont="1" applyAlignment="1">
      <alignment horizontal="center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56" fillId="0" borderId="0" xfId="63" applyFont="1" applyAlignment="1">
      <alignment horizontal="right"/>
      <protection/>
    </xf>
    <xf numFmtId="0" fontId="11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2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GridLines="0" showZeros="0" view="pageBreakPreview" zoomScale="90" zoomScaleNormal="90" zoomScaleSheetLayoutView="90" zoomScalePageLayoutView="0" workbookViewId="0" topLeftCell="G177">
      <selection activeCell="I5" sqref="I5:K5"/>
    </sheetView>
  </sheetViews>
  <sheetFormatPr defaultColWidth="9.00390625" defaultRowHeight="12.75"/>
  <cols>
    <col min="1" max="6" width="9.125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1" ht="15.75" customHeight="1">
      <c r="A1" s="136"/>
      <c r="B1" s="136"/>
      <c r="C1" s="136"/>
      <c r="D1" s="136"/>
      <c r="E1" s="136"/>
      <c r="F1" s="136"/>
      <c r="G1" s="136"/>
      <c r="H1" s="137"/>
      <c r="I1" s="138"/>
      <c r="J1" s="190" t="s">
        <v>379</v>
      </c>
      <c r="K1" s="190"/>
    </row>
    <row r="2" spans="1:11" ht="12.75">
      <c r="A2" s="136"/>
      <c r="B2" s="136"/>
      <c r="C2" s="136"/>
      <c r="D2" s="136"/>
      <c r="E2" s="136"/>
      <c r="F2" s="136"/>
      <c r="G2" s="136"/>
      <c r="H2" s="137"/>
      <c r="I2" s="138"/>
      <c r="J2" s="190" t="s">
        <v>380</v>
      </c>
      <c r="K2" s="190"/>
    </row>
    <row r="3" spans="1:11" ht="12.75">
      <c r="A3" s="136"/>
      <c r="B3" s="136"/>
      <c r="C3" s="136"/>
      <c r="D3" s="136"/>
      <c r="E3" s="136"/>
      <c r="F3" s="136"/>
      <c r="G3" s="136"/>
      <c r="H3" s="190" t="s">
        <v>207</v>
      </c>
      <c r="I3" s="190"/>
      <c r="J3" s="190"/>
      <c r="K3" s="190"/>
    </row>
    <row r="4" spans="1:11" ht="12.75">
      <c r="A4" s="136"/>
      <c r="B4" s="136"/>
      <c r="C4" s="136"/>
      <c r="D4" s="136"/>
      <c r="E4" s="136"/>
      <c r="F4" s="136"/>
      <c r="G4" s="136"/>
      <c r="H4" s="137"/>
      <c r="I4" s="138"/>
      <c r="J4" s="190" t="s">
        <v>863</v>
      </c>
      <c r="K4" s="190"/>
    </row>
    <row r="5" spans="1:11" ht="86.25" customHeight="1">
      <c r="A5" s="136"/>
      <c r="B5" s="136"/>
      <c r="C5" s="136"/>
      <c r="D5" s="136"/>
      <c r="E5" s="136"/>
      <c r="F5" s="136"/>
      <c r="G5" s="136"/>
      <c r="H5" s="137"/>
      <c r="I5" s="190" t="s">
        <v>381</v>
      </c>
      <c r="J5" s="190"/>
      <c r="K5" s="190"/>
    </row>
    <row r="6" spans="1:15" ht="20.25" customHeight="1">
      <c r="A6" s="1"/>
      <c r="B6" s="1"/>
      <c r="C6" s="1"/>
      <c r="D6" s="1"/>
      <c r="E6" s="1"/>
      <c r="F6" s="1"/>
      <c r="G6" s="17"/>
      <c r="H6" s="192" t="s">
        <v>773</v>
      </c>
      <c r="I6" s="192"/>
      <c r="J6" s="193"/>
      <c r="K6" s="193"/>
      <c r="L6" s="2"/>
      <c r="M6" s="3"/>
      <c r="N6" s="3"/>
      <c r="O6" s="3"/>
    </row>
    <row r="7" spans="1:15" ht="12.75" customHeight="1">
      <c r="A7" s="1"/>
      <c r="B7" s="1"/>
      <c r="C7" s="1"/>
      <c r="D7" s="1"/>
      <c r="E7" s="1"/>
      <c r="F7" s="1"/>
      <c r="G7" s="17"/>
      <c r="H7" s="194" t="s">
        <v>206</v>
      </c>
      <c r="I7" s="194"/>
      <c r="J7" s="195"/>
      <c r="K7" s="195"/>
      <c r="L7"/>
      <c r="M7" s="3"/>
      <c r="N7" s="3"/>
      <c r="O7" s="3"/>
    </row>
    <row r="8" spans="1:15" ht="15.75" customHeight="1">
      <c r="A8" s="1"/>
      <c r="B8" s="1"/>
      <c r="C8" s="1"/>
      <c r="D8" s="1"/>
      <c r="E8" s="1"/>
      <c r="F8" s="1"/>
      <c r="G8" s="17"/>
      <c r="H8" s="194" t="s">
        <v>207</v>
      </c>
      <c r="I8" s="194"/>
      <c r="J8" s="195"/>
      <c r="K8" s="195"/>
      <c r="L8" s="2"/>
      <c r="M8" s="3"/>
      <c r="N8" s="3"/>
      <c r="O8" s="3"/>
    </row>
    <row r="9" spans="1:15" ht="14.25" customHeight="1">
      <c r="A9" s="1"/>
      <c r="B9" s="1"/>
      <c r="C9" s="1"/>
      <c r="D9" s="1"/>
      <c r="E9" s="1"/>
      <c r="F9" s="1"/>
      <c r="G9" s="17"/>
      <c r="H9" s="194" t="s">
        <v>331</v>
      </c>
      <c r="I9" s="196"/>
      <c r="J9" s="195"/>
      <c r="K9" s="195"/>
      <c r="L9" s="2"/>
      <c r="M9" s="3"/>
      <c r="N9" s="3"/>
      <c r="O9" s="3"/>
    </row>
    <row r="10" spans="1:15" ht="15.75" customHeight="1">
      <c r="A10" s="191" t="s">
        <v>208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2"/>
      <c r="M10" s="3"/>
      <c r="N10" s="3"/>
      <c r="O10" s="3"/>
    </row>
    <row r="11" spans="1:15" ht="15.75" customHeight="1">
      <c r="A11" s="65"/>
      <c r="B11" s="65"/>
      <c r="C11" s="65"/>
      <c r="D11" s="65"/>
      <c r="E11" s="65"/>
      <c r="F11" s="65"/>
      <c r="G11" s="191" t="s">
        <v>329</v>
      </c>
      <c r="H11" s="191"/>
      <c r="I11" s="191"/>
      <c r="J11" s="191"/>
      <c r="K11" s="191"/>
      <c r="L11" s="2"/>
      <c r="M11" s="3"/>
      <c r="N11" s="3"/>
      <c r="O11" s="3"/>
    </row>
    <row r="12" spans="1:15" ht="15.75" customHeight="1">
      <c r="A12" s="65"/>
      <c r="B12" s="65"/>
      <c r="C12" s="65"/>
      <c r="D12" s="65"/>
      <c r="E12" s="65"/>
      <c r="F12" s="65"/>
      <c r="G12" s="191" t="s">
        <v>330</v>
      </c>
      <c r="H12" s="191"/>
      <c r="I12" s="191"/>
      <c r="J12" s="191"/>
      <c r="K12" s="191"/>
      <c r="L12" s="2"/>
      <c r="M12" s="3"/>
      <c r="N12" s="3"/>
      <c r="O12" s="3"/>
    </row>
    <row r="13" spans="1:1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2"/>
      <c r="M13" s="3"/>
      <c r="N13" s="3"/>
      <c r="O13" s="3"/>
    </row>
    <row r="14" spans="1:15" ht="31.5" customHeight="1">
      <c r="A14" s="65"/>
      <c r="B14" s="65"/>
      <c r="C14" s="65"/>
      <c r="D14" s="65"/>
      <c r="E14" s="65"/>
      <c r="F14" s="65"/>
      <c r="G14" s="199" t="s">
        <v>805</v>
      </c>
      <c r="H14" s="200"/>
      <c r="I14" s="200"/>
      <c r="J14" s="200"/>
      <c r="K14" s="200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302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201" t="s">
        <v>6</v>
      </c>
      <c r="H16" s="201" t="s">
        <v>88</v>
      </c>
      <c r="I16" s="197" t="s">
        <v>209</v>
      </c>
      <c r="J16" s="197" t="s">
        <v>303</v>
      </c>
      <c r="K16" s="197" t="s">
        <v>328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201"/>
      <c r="H17" s="201"/>
      <c r="I17" s="198"/>
      <c r="J17" s="198"/>
      <c r="K17" s="198"/>
      <c r="L17" s="10"/>
      <c r="M17" s="2"/>
      <c r="N17" s="5"/>
      <c r="O17" s="5"/>
    </row>
    <row r="18" spans="1:15" ht="11.25" customHeight="1">
      <c r="A18" s="5"/>
      <c r="B18" s="5"/>
      <c r="C18" s="5"/>
      <c r="D18" s="5"/>
      <c r="E18" s="5"/>
      <c r="F18" s="10"/>
      <c r="G18" s="201"/>
      <c r="H18" s="201"/>
      <c r="I18" s="198"/>
      <c r="J18" s="198"/>
      <c r="K18" s="198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4" t="s">
        <v>8</v>
      </c>
      <c r="H19" s="25" t="s">
        <v>59</v>
      </c>
      <c r="I19" s="134">
        <f>I20+I27+I37+I45+I51+I68+I74+I80+I61</f>
        <v>240078000</v>
      </c>
      <c r="J19" s="64">
        <f>J20+J27+J37+J45+J51+J68+J74+J80+J61</f>
        <v>218776000</v>
      </c>
      <c r="K19" s="64">
        <f>K20+K27+K37+K45+K51+K68+K74+K80+K61</f>
        <v>234192000</v>
      </c>
      <c r="L19" s="12"/>
      <c r="M19" s="7"/>
      <c r="N19" s="8"/>
      <c r="O19" s="2"/>
    </row>
    <row r="20" spans="1:15" ht="17.25" customHeight="1">
      <c r="A20" s="6"/>
      <c r="B20" s="6"/>
      <c r="C20" s="6"/>
      <c r="D20" s="6"/>
      <c r="E20" s="6"/>
      <c r="F20" s="11"/>
      <c r="G20" s="26" t="s">
        <v>9</v>
      </c>
      <c r="H20" s="27" t="s">
        <v>58</v>
      </c>
      <c r="I20" s="68">
        <f>I21</f>
        <v>205550000</v>
      </c>
      <c r="J20" s="68">
        <f>J21</f>
        <v>183252000</v>
      </c>
      <c r="K20" s="68">
        <f>K21</f>
        <v>197884000</v>
      </c>
      <c r="L20" s="12"/>
      <c r="M20" s="7"/>
      <c r="N20" s="8"/>
      <c r="O20" s="2"/>
    </row>
    <row r="21" spans="1:15" ht="16.5" customHeight="1">
      <c r="A21" s="6"/>
      <c r="B21" s="6"/>
      <c r="C21" s="6"/>
      <c r="D21" s="6"/>
      <c r="E21" s="6"/>
      <c r="F21" s="11"/>
      <c r="G21" s="26" t="s">
        <v>13</v>
      </c>
      <c r="H21" s="28" t="s">
        <v>14</v>
      </c>
      <c r="I21" s="68">
        <f>I22+I23+I24+I25+I26</f>
        <v>205550000</v>
      </c>
      <c r="J21" s="68">
        <f>J22+J23+J24+J25+J26</f>
        <v>183252000</v>
      </c>
      <c r="K21" s="68">
        <f>K22+K23+K24+K25+K26</f>
        <v>197884000</v>
      </c>
      <c r="L21" s="12"/>
      <c r="M21" s="7"/>
      <c r="N21" s="8"/>
      <c r="O21" s="2"/>
    </row>
    <row r="22" spans="1:15" ht="65.25" customHeight="1">
      <c r="A22" s="6"/>
      <c r="B22" s="6"/>
      <c r="C22" s="6"/>
      <c r="D22" s="6"/>
      <c r="E22" s="6"/>
      <c r="F22" s="11"/>
      <c r="G22" s="29" t="s">
        <v>15</v>
      </c>
      <c r="H22" s="18" t="s">
        <v>106</v>
      </c>
      <c r="I22" s="67">
        <v>189060000</v>
      </c>
      <c r="J22" s="67">
        <v>168591840</v>
      </c>
      <c r="K22" s="66">
        <v>182053280</v>
      </c>
      <c r="L22" s="12"/>
      <c r="M22" s="7"/>
      <c r="N22" s="8"/>
      <c r="O22" s="2"/>
    </row>
    <row r="23" spans="1:15" ht="96" customHeight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29" t="s">
        <v>16</v>
      </c>
      <c r="H23" s="18" t="s">
        <v>107</v>
      </c>
      <c r="I23" s="67">
        <v>1380000</v>
      </c>
      <c r="J23" s="67">
        <v>1320000</v>
      </c>
      <c r="K23" s="66">
        <v>1350000</v>
      </c>
      <c r="L23" s="12"/>
      <c r="M23" s="7"/>
      <c r="N23" s="8"/>
      <c r="O23" s="2"/>
    </row>
    <row r="24" spans="1:15" ht="40.5" customHeight="1">
      <c r="A24" s="6"/>
      <c r="B24" s="6"/>
      <c r="C24" s="6"/>
      <c r="D24" s="6"/>
      <c r="E24" s="6"/>
      <c r="F24" s="11"/>
      <c r="G24" s="29" t="s">
        <v>17</v>
      </c>
      <c r="H24" s="18" t="s">
        <v>108</v>
      </c>
      <c r="I24" s="67">
        <v>6500000</v>
      </c>
      <c r="J24" s="67">
        <v>6200000</v>
      </c>
      <c r="K24" s="66">
        <v>6300000</v>
      </c>
      <c r="L24" s="12"/>
      <c r="M24" s="7"/>
      <c r="N24" s="8"/>
      <c r="O24" s="2"/>
    </row>
    <row r="25" spans="1:15" ht="81.75" customHeight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0" t="s">
        <v>18</v>
      </c>
      <c r="H25" s="18" t="s">
        <v>109</v>
      </c>
      <c r="I25" s="67">
        <v>49000</v>
      </c>
      <c r="J25" s="67">
        <v>53000</v>
      </c>
      <c r="K25" s="66">
        <v>57000</v>
      </c>
      <c r="L25" s="12"/>
      <c r="M25" s="7"/>
      <c r="N25" s="8"/>
      <c r="O25" s="2"/>
    </row>
    <row r="26" spans="1:15" ht="81.75" customHeight="1">
      <c r="A26" s="6"/>
      <c r="B26" s="6"/>
      <c r="C26" s="6"/>
      <c r="D26" s="6"/>
      <c r="E26" s="6"/>
      <c r="F26" s="11"/>
      <c r="G26" s="30" t="s">
        <v>215</v>
      </c>
      <c r="H26" s="18" t="s">
        <v>216</v>
      </c>
      <c r="I26" s="67">
        <v>8561000</v>
      </c>
      <c r="J26" s="67">
        <v>7087160</v>
      </c>
      <c r="K26" s="66">
        <v>8123720</v>
      </c>
      <c r="L26" s="12"/>
      <c r="M26" s="7"/>
      <c r="N26" s="8"/>
      <c r="O26" s="2"/>
    </row>
    <row r="27" spans="1:15" ht="27.75" customHeight="1">
      <c r="A27" s="6"/>
      <c r="B27" s="6"/>
      <c r="C27" s="6"/>
      <c r="D27" s="6"/>
      <c r="E27" s="6"/>
      <c r="F27" s="11"/>
      <c r="G27" s="31" t="s">
        <v>19</v>
      </c>
      <c r="H27" s="14" t="s">
        <v>81</v>
      </c>
      <c r="I27" s="68">
        <f>I28</f>
        <v>18527000</v>
      </c>
      <c r="J27" s="68">
        <f>J28</f>
        <v>18911000</v>
      </c>
      <c r="K27" s="68">
        <f>K28</f>
        <v>19019000</v>
      </c>
      <c r="L27" s="12"/>
      <c r="M27" s="7"/>
      <c r="N27" s="8"/>
      <c r="O27" s="2"/>
    </row>
    <row r="28" spans="1:15" ht="30" customHeight="1">
      <c r="A28" s="6"/>
      <c r="B28" s="6"/>
      <c r="C28" s="6"/>
      <c r="D28" s="6"/>
      <c r="E28" s="6"/>
      <c r="F28" s="11"/>
      <c r="G28" s="32" t="s">
        <v>76</v>
      </c>
      <c r="H28" s="15" t="s">
        <v>91</v>
      </c>
      <c r="I28" s="67">
        <f>I29+I31+I33+I35</f>
        <v>18527000</v>
      </c>
      <c r="J28" s="67">
        <f>J29+J31+J33+J35</f>
        <v>18911000</v>
      </c>
      <c r="K28" s="67">
        <f>K29+K31+K33+K35</f>
        <v>19019000</v>
      </c>
      <c r="L28" s="12"/>
      <c r="M28" s="7"/>
      <c r="N28" s="8"/>
      <c r="O28" s="2"/>
    </row>
    <row r="29" spans="1:15" ht="49.5" customHeight="1">
      <c r="A29" s="6"/>
      <c r="B29" s="6"/>
      <c r="C29" s="6"/>
      <c r="D29" s="6"/>
      <c r="E29" s="6"/>
      <c r="F29" s="11"/>
      <c r="G29" s="54" t="s">
        <v>77</v>
      </c>
      <c r="H29" s="15" t="s">
        <v>118</v>
      </c>
      <c r="I29" s="67">
        <f>I30</f>
        <v>9663000</v>
      </c>
      <c r="J29" s="67">
        <f>J30</f>
        <v>9839000</v>
      </c>
      <c r="K29" s="67">
        <f>K30</f>
        <v>9907000</v>
      </c>
      <c r="L29" s="12"/>
      <c r="M29" s="7"/>
      <c r="N29" s="8"/>
      <c r="O29" s="2"/>
    </row>
    <row r="30" spans="1:15" ht="77.25" customHeight="1">
      <c r="A30" s="6"/>
      <c r="B30" s="6"/>
      <c r="C30" s="6"/>
      <c r="D30" s="6"/>
      <c r="E30" s="6"/>
      <c r="F30" s="11"/>
      <c r="G30" s="54" t="s">
        <v>119</v>
      </c>
      <c r="H30" s="15" t="s">
        <v>120</v>
      </c>
      <c r="I30" s="67">
        <v>9663000</v>
      </c>
      <c r="J30" s="67">
        <v>9839000</v>
      </c>
      <c r="K30" s="66">
        <v>9907000</v>
      </c>
      <c r="L30" s="12"/>
      <c r="M30" s="7"/>
      <c r="N30" s="8"/>
      <c r="O30" s="2"/>
    </row>
    <row r="31" spans="1:15" ht="63.75" customHeight="1">
      <c r="A31" s="6"/>
      <c r="B31" s="6"/>
      <c r="C31" s="6"/>
      <c r="D31" s="6"/>
      <c r="E31" s="6"/>
      <c r="F31" s="11"/>
      <c r="G31" s="54" t="s">
        <v>78</v>
      </c>
      <c r="H31" s="15" t="s">
        <v>121</v>
      </c>
      <c r="I31" s="67">
        <f>I32</f>
        <v>46000</v>
      </c>
      <c r="J31" s="67">
        <f>J32</f>
        <v>52000</v>
      </c>
      <c r="K31" s="67">
        <f>K32</f>
        <v>53000</v>
      </c>
      <c r="L31" s="12"/>
      <c r="M31" s="7"/>
      <c r="N31" s="8"/>
      <c r="O31" s="2"/>
    </row>
    <row r="32" spans="1:15" ht="84.75" customHeight="1">
      <c r="A32" s="6"/>
      <c r="B32" s="6"/>
      <c r="C32" s="6"/>
      <c r="D32" s="6"/>
      <c r="E32" s="6"/>
      <c r="F32" s="11"/>
      <c r="G32" s="54" t="s">
        <v>122</v>
      </c>
      <c r="H32" s="15" t="s">
        <v>123</v>
      </c>
      <c r="I32" s="67">
        <v>46000</v>
      </c>
      <c r="J32" s="67">
        <v>52000</v>
      </c>
      <c r="K32" s="66">
        <v>53000</v>
      </c>
      <c r="L32" s="12"/>
      <c r="M32" s="7"/>
      <c r="N32" s="8"/>
      <c r="O32" s="2"/>
    </row>
    <row r="33" spans="1:15" ht="49.5" customHeight="1">
      <c r="A33" s="6"/>
      <c r="B33" s="6"/>
      <c r="C33" s="6"/>
      <c r="D33" s="6"/>
      <c r="E33" s="6"/>
      <c r="F33" s="11"/>
      <c r="G33" s="54" t="s">
        <v>79</v>
      </c>
      <c r="H33" s="15" t="s">
        <v>124</v>
      </c>
      <c r="I33" s="67">
        <f>I34</f>
        <v>10019000</v>
      </c>
      <c r="J33" s="67">
        <f>J34</f>
        <v>10243000</v>
      </c>
      <c r="K33" s="67">
        <f>K34</f>
        <v>10318000</v>
      </c>
      <c r="L33" s="12"/>
      <c r="M33" s="7"/>
      <c r="N33" s="8"/>
      <c r="O33" s="2"/>
    </row>
    <row r="34" spans="1:15" ht="81.75" customHeight="1">
      <c r="A34" s="6"/>
      <c r="B34" s="6"/>
      <c r="C34" s="6"/>
      <c r="D34" s="6"/>
      <c r="E34" s="6"/>
      <c r="F34" s="11"/>
      <c r="G34" s="54" t="s">
        <v>125</v>
      </c>
      <c r="H34" s="15" t="s">
        <v>126</v>
      </c>
      <c r="I34" s="67">
        <v>10019000</v>
      </c>
      <c r="J34" s="67">
        <v>10243000</v>
      </c>
      <c r="K34" s="66">
        <v>10318000</v>
      </c>
      <c r="L34" s="12"/>
      <c r="M34" s="7"/>
      <c r="N34" s="8"/>
      <c r="O34" s="2"/>
    </row>
    <row r="35" spans="1:15" ht="52.5" customHeight="1">
      <c r="A35" s="6"/>
      <c r="B35" s="6"/>
      <c r="C35" s="6"/>
      <c r="D35" s="6"/>
      <c r="E35" s="6"/>
      <c r="F35" s="11"/>
      <c r="G35" s="54" t="s">
        <v>80</v>
      </c>
      <c r="H35" s="15" t="s">
        <v>127</v>
      </c>
      <c r="I35" s="67">
        <f>I36</f>
        <v>-1201000</v>
      </c>
      <c r="J35" s="67">
        <f>J36</f>
        <v>-1223000</v>
      </c>
      <c r="K35" s="67">
        <f>K36</f>
        <v>-1259000</v>
      </c>
      <c r="L35" s="12"/>
      <c r="M35" s="7"/>
      <c r="N35" s="8"/>
      <c r="O35" s="2"/>
    </row>
    <row r="36" spans="1:15" ht="77.25" customHeight="1">
      <c r="A36" s="6"/>
      <c r="B36" s="6"/>
      <c r="C36" s="6"/>
      <c r="D36" s="6"/>
      <c r="E36" s="6"/>
      <c r="F36" s="11"/>
      <c r="G36" s="54" t="s">
        <v>128</v>
      </c>
      <c r="H36" s="15" t="s">
        <v>129</v>
      </c>
      <c r="I36" s="67">
        <v>-1201000</v>
      </c>
      <c r="J36" s="67">
        <v>-1223000</v>
      </c>
      <c r="K36" s="66">
        <v>-1259000</v>
      </c>
      <c r="L36" s="12"/>
      <c r="M36" s="7"/>
      <c r="N36" s="8"/>
      <c r="O36" s="2"/>
    </row>
    <row r="37" spans="1:15" ht="18" customHeight="1">
      <c r="A37" s="6"/>
      <c r="B37" s="6"/>
      <c r="C37" s="6"/>
      <c r="D37" s="6"/>
      <c r="E37" s="6"/>
      <c r="F37" s="11"/>
      <c r="G37" s="33" t="s">
        <v>82</v>
      </c>
      <c r="H37" s="37" t="s">
        <v>83</v>
      </c>
      <c r="I37" s="22">
        <f>I38+I41+I43</f>
        <v>8734000</v>
      </c>
      <c r="J37" s="22">
        <f>J38+J41+J43</f>
        <v>9286000</v>
      </c>
      <c r="K37" s="22">
        <f>K38+K41+K43</f>
        <v>9891000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4" t="s">
        <v>5</v>
      </c>
      <c r="H38" s="14" t="s">
        <v>53</v>
      </c>
      <c r="I38" s="22">
        <f>I39+I40</f>
        <v>0</v>
      </c>
      <c r="J38" s="22">
        <f>J39+J40</f>
        <v>0</v>
      </c>
      <c r="K38" s="64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5" t="s">
        <v>60</v>
      </c>
      <c r="H39" s="15" t="s">
        <v>53</v>
      </c>
      <c r="I39" s="67"/>
      <c r="J39" s="67">
        <v>0</v>
      </c>
      <c r="K39" s="64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5" t="s">
        <v>130</v>
      </c>
      <c r="H40" s="15" t="s">
        <v>131</v>
      </c>
      <c r="I40" s="67"/>
      <c r="J40" s="67"/>
      <c r="K40" s="64"/>
      <c r="L40" s="12"/>
      <c r="M40" s="7"/>
      <c r="N40" s="8"/>
      <c r="O40" s="2"/>
    </row>
    <row r="41" spans="1:15" ht="20.25" customHeight="1">
      <c r="A41" s="6"/>
      <c r="B41" s="6"/>
      <c r="C41" s="6"/>
      <c r="D41" s="6"/>
      <c r="E41" s="6"/>
      <c r="F41" s="11"/>
      <c r="G41" s="36" t="s">
        <v>92</v>
      </c>
      <c r="H41" s="37" t="s">
        <v>62</v>
      </c>
      <c r="I41" s="68">
        <f>I42</f>
        <v>2457000</v>
      </c>
      <c r="J41" s="68">
        <f>J42</f>
        <v>2614000</v>
      </c>
      <c r="K41" s="68">
        <f>K42</f>
        <v>2779000</v>
      </c>
      <c r="L41" s="12"/>
      <c r="M41" s="7"/>
      <c r="N41" s="8"/>
      <c r="O41" s="2"/>
    </row>
    <row r="42" spans="1:15" ht="20.25" customHeight="1">
      <c r="A42" s="6"/>
      <c r="B42" s="6"/>
      <c r="C42" s="6"/>
      <c r="D42" s="6"/>
      <c r="E42" s="6"/>
      <c r="F42" s="11"/>
      <c r="G42" s="35" t="s">
        <v>63</v>
      </c>
      <c r="H42" s="15" t="s">
        <v>62</v>
      </c>
      <c r="I42" s="67">
        <v>2457000</v>
      </c>
      <c r="J42" s="67">
        <v>2614000</v>
      </c>
      <c r="K42" s="66">
        <v>2779000</v>
      </c>
      <c r="L42" s="12"/>
      <c r="M42" s="7"/>
      <c r="N42" s="8"/>
      <c r="O42" s="2"/>
    </row>
    <row r="43" spans="1:15" ht="30.75" customHeight="1">
      <c r="A43" s="6"/>
      <c r="B43" s="6"/>
      <c r="C43" s="6"/>
      <c r="D43" s="6"/>
      <c r="E43" s="6"/>
      <c r="F43" s="11"/>
      <c r="G43" s="34" t="s">
        <v>84</v>
      </c>
      <c r="H43" s="14" t="s">
        <v>85</v>
      </c>
      <c r="I43" s="68">
        <f>I44</f>
        <v>6277000</v>
      </c>
      <c r="J43" s="68">
        <f>J44</f>
        <v>6672000</v>
      </c>
      <c r="K43" s="68">
        <f>K44</f>
        <v>7112000</v>
      </c>
      <c r="L43" s="12"/>
      <c r="M43" s="7"/>
      <c r="N43" s="8"/>
      <c r="O43" s="2"/>
    </row>
    <row r="44" spans="1:15" ht="40.5" customHeight="1">
      <c r="A44" s="6"/>
      <c r="B44" s="6"/>
      <c r="C44" s="6"/>
      <c r="D44" s="6"/>
      <c r="E44" s="6"/>
      <c r="F44" s="11"/>
      <c r="G44" s="35" t="s">
        <v>87</v>
      </c>
      <c r="H44" s="15" t="s">
        <v>86</v>
      </c>
      <c r="I44" s="67">
        <v>6277000</v>
      </c>
      <c r="J44" s="67">
        <v>6672000</v>
      </c>
      <c r="K44" s="67">
        <v>7112000</v>
      </c>
      <c r="L44" s="12"/>
      <c r="M44" s="7"/>
      <c r="N44" s="8"/>
      <c r="O44" s="2"/>
    </row>
    <row r="45" spans="1:15" ht="18.75" customHeight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38" t="s">
        <v>33</v>
      </c>
      <c r="H45" s="39" t="s">
        <v>54</v>
      </c>
      <c r="I45" s="68">
        <f>I46+I49</f>
        <v>2319000</v>
      </c>
      <c r="J45" s="68">
        <f>J46+J49</f>
        <v>2379000</v>
      </c>
      <c r="K45" s="68">
        <f>K46+K49</f>
        <v>2450000</v>
      </c>
      <c r="L45" s="12"/>
      <c r="M45" s="7"/>
      <c r="N45" s="8"/>
      <c r="O45" s="2"/>
    </row>
    <row r="46" spans="1:15" ht="26.25" customHeight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5" t="s">
        <v>4</v>
      </c>
      <c r="H46" s="15" t="s">
        <v>55</v>
      </c>
      <c r="I46" s="67">
        <f>I47</f>
        <v>2309000</v>
      </c>
      <c r="J46" s="67">
        <f>J47</f>
        <v>2369000</v>
      </c>
      <c r="K46" s="67">
        <f>K47</f>
        <v>2440000</v>
      </c>
      <c r="L46" s="12"/>
      <c r="M46" s="7"/>
      <c r="N46" s="8"/>
      <c r="O46" s="2"/>
    </row>
    <row r="47" spans="1:15" ht="41.25" customHeight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5" t="s">
        <v>3</v>
      </c>
      <c r="H47" s="15" t="s">
        <v>61</v>
      </c>
      <c r="I47" s="67">
        <v>2309000</v>
      </c>
      <c r="J47" s="67">
        <v>2369000</v>
      </c>
      <c r="K47" s="66">
        <v>2440000</v>
      </c>
      <c r="L47" s="12"/>
      <c r="M47" s="7"/>
      <c r="N47" s="8"/>
      <c r="O47" s="2"/>
    </row>
    <row r="48" spans="1:15" ht="7.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5"/>
      <c r="H48" s="15"/>
      <c r="I48" s="67"/>
      <c r="J48" s="67"/>
      <c r="K48" s="64" t="e">
        <f>J48/I48*100</f>
        <v>#DIV/0!</v>
      </c>
      <c r="L48" s="12"/>
      <c r="M48" s="7"/>
      <c r="N48" s="8"/>
      <c r="O48" s="2"/>
    </row>
    <row r="49" spans="1:15" ht="30.75" customHeight="1">
      <c r="A49" s="6"/>
      <c r="B49" s="6"/>
      <c r="C49" s="6"/>
      <c r="D49" s="6"/>
      <c r="E49" s="6"/>
      <c r="F49" s="11"/>
      <c r="G49" s="35" t="s">
        <v>34</v>
      </c>
      <c r="H49" s="15" t="s">
        <v>64</v>
      </c>
      <c r="I49" s="67">
        <f>I50</f>
        <v>10000</v>
      </c>
      <c r="J49" s="67">
        <f>J50</f>
        <v>10000</v>
      </c>
      <c r="K49" s="67">
        <f>K50</f>
        <v>10000</v>
      </c>
      <c r="L49" s="12"/>
      <c r="M49" s="7"/>
      <c r="N49" s="8"/>
      <c r="O49" s="2"/>
    </row>
    <row r="50" spans="1:15" ht="27" customHeight="1">
      <c r="A50" s="6"/>
      <c r="B50" s="6"/>
      <c r="C50" s="6"/>
      <c r="D50" s="6"/>
      <c r="E50" s="6"/>
      <c r="F50" s="11"/>
      <c r="G50" s="35" t="s">
        <v>65</v>
      </c>
      <c r="H50" s="15" t="s">
        <v>66</v>
      </c>
      <c r="I50" s="67">
        <v>10000</v>
      </c>
      <c r="J50" s="67">
        <v>10000</v>
      </c>
      <c r="K50" s="67">
        <v>10000</v>
      </c>
      <c r="L50" s="12"/>
      <c r="M50" s="7"/>
      <c r="N50" s="8"/>
      <c r="O50" s="2"/>
    </row>
    <row r="51" spans="1:15" ht="38.25" customHeight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4" t="s">
        <v>45</v>
      </c>
      <c r="H51" s="14" t="s">
        <v>46</v>
      </c>
      <c r="I51" s="68">
        <f>I52+I58</f>
        <v>3430000</v>
      </c>
      <c r="J51" s="68">
        <f>J52+J58</f>
        <v>3430000</v>
      </c>
      <c r="K51" s="68">
        <f>K52+K58</f>
        <v>3430000</v>
      </c>
      <c r="L51" s="12"/>
      <c r="M51" s="7"/>
      <c r="N51" s="8"/>
      <c r="O51" s="2"/>
    </row>
    <row r="52" spans="1:15" ht="84.75" customHeight="1">
      <c r="A52" s="6"/>
      <c r="B52" s="6"/>
      <c r="C52" s="6"/>
      <c r="D52" s="6"/>
      <c r="E52" s="6"/>
      <c r="F52" s="11"/>
      <c r="G52" s="34" t="s">
        <v>47</v>
      </c>
      <c r="H52" s="14" t="s">
        <v>110</v>
      </c>
      <c r="I52" s="68">
        <f>I57+I53</f>
        <v>3430000</v>
      </c>
      <c r="J52" s="68">
        <f>J57+J53</f>
        <v>3430000</v>
      </c>
      <c r="K52" s="68">
        <f>K57+K53</f>
        <v>3430000</v>
      </c>
      <c r="L52" s="12"/>
      <c r="M52" s="7"/>
      <c r="N52" s="8"/>
      <c r="O52" s="2"/>
    </row>
    <row r="53" spans="1:15" ht="60" customHeight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5" t="s">
        <v>56</v>
      </c>
      <c r="H53" s="15" t="s">
        <v>57</v>
      </c>
      <c r="I53" s="67">
        <f>I54+I55</f>
        <v>3400000</v>
      </c>
      <c r="J53" s="67">
        <f>J54+J55</f>
        <v>3400000</v>
      </c>
      <c r="K53" s="67">
        <f>K54+K55</f>
        <v>3400000</v>
      </c>
      <c r="L53" s="12"/>
      <c r="M53" s="7"/>
      <c r="N53" s="8"/>
      <c r="O53" s="2"/>
    </row>
    <row r="54" spans="1:15" ht="89.25" customHeight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0" t="s">
        <v>95</v>
      </c>
      <c r="H54" s="41" t="s">
        <v>111</v>
      </c>
      <c r="I54" s="70">
        <v>3050000</v>
      </c>
      <c r="J54" s="70">
        <v>3050000</v>
      </c>
      <c r="K54" s="70">
        <v>3050000</v>
      </c>
      <c r="L54" s="12"/>
      <c r="M54" s="7"/>
      <c r="N54" s="8"/>
      <c r="O54" s="2"/>
    </row>
    <row r="55" spans="1:15" ht="74.25" customHeight="1">
      <c r="A55" s="6"/>
      <c r="B55" s="6"/>
      <c r="C55" s="6"/>
      <c r="D55" s="6"/>
      <c r="E55" s="6"/>
      <c r="F55" s="11"/>
      <c r="G55" s="40" t="s">
        <v>89</v>
      </c>
      <c r="H55" s="41" t="s">
        <v>112</v>
      </c>
      <c r="I55" s="70">
        <v>350000</v>
      </c>
      <c r="J55" s="70">
        <v>350000</v>
      </c>
      <c r="K55" s="70">
        <v>350000</v>
      </c>
      <c r="L55" s="12"/>
      <c r="M55" s="7"/>
      <c r="N55" s="8"/>
      <c r="O55" s="2"/>
    </row>
    <row r="56" spans="1:15" ht="75.75" customHeight="1">
      <c r="A56" s="6"/>
      <c r="B56" s="6"/>
      <c r="C56" s="6"/>
      <c r="D56" s="6"/>
      <c r="E56" s="6"/>
      <c r="F56" s="11"/>
      <c r="G56" s="43" t="s">
        <v>0</v>
      </c>
      <c r="H56" s="15" t="s">
        <v>113</v>
      </c>
      <c r="I56" s="67">
        <f>I57</f>
        <v>30000</v>
      </c>
      <c r="J56" s="67">
        <f>J57</f>
        <v>30000</v>
      </c>
      <c r="K56" s="67">
        <f>K57</f>
        <v>30000</v>
      </c>
      <c r="L56" s="12"/>
      <c r="M56" s="7"/>
      <c r="N56" s="8"/>
      <c r="O56" s="2"/>
    </row>
    <row r="57" spans="1:15" ht="72" customHeight="1">
      <c r="A57" s="6"/>
      <c r="B57" s="6"/>
      <c r="C57" s="6"/>
      <c r="D57" s="6"/>
      <c r="E57" s="6"/>
      <c r="F57" s="11"/>
      <c r="G57" s="40" t="s">
        <v>2</v>
      </c>
      <c r="H57" s="41" t="s">
        <v>114</v>
      </c>
      <c r="I57" s="70">
        <v>30000</v>
      </c>
      <c r="J57" s="70">
        <v>30000</v>
      </c>
      <c r="K57" s="69">
        <v>30000</v>
      </c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4" t="s">
        <v>96</v>
      </c>
      <c r="H58" s="14" t="s">
        <v>101</v>
      </c>
      <c r="I58" s="68">
        <f aca="true" t="shared" si="0" ref="I58:K59">I59</f>
        <v>0</v>
      </c>
      <c r="J58" s="68">
        <f t="shared" si="0"/>
        <v>0</v>
      </c>
      <c r="K58" s="68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5" t="s">
        <v>97</v>
      </c>
      <c r="H59" s="15" t="s">
        <v>100</v>
      </c>
      <c r="I59" s="67">
        <f t="shared" si="0"/>
        <v>0</v>
      </c>
      <c r="J59" s="67">
        <f t="shared" si="0"/>
        <v>0</v>
      </c>
      <c r="K59" s="67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0" t="s">
        <v>98</v>
      </c>
      <c r="H60" s="41" t="s">
        <v>99</v>
      </c>
      <c r="I60" s="70">
        <v>0</v>
      </c>
      <c r="J60" s="70">
        <v>0</v>
      </c>
      <c r="K60" s="69">
        <v>0</v>
      </c>
      <c r="L60" s="12"/>
      <c r="M60" s="7"/>
      <c r="N60" s="8"/>
      <c r="O60" s="2"/>
    </row>
    <row r="61" spans="1:15" ht="36" customHeight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6" t="s">
        <v>48</v>
      </c>
      <c r="H61" s="37" t="s">
        <v>49</v>
      </c>
      <c r="I61" s="22">
        <f>I62</f>
        <v>60000</v>
      </c>
      <c r="J61" s="22">
        <f>J62+J67</f>
        <v>60000</v>
      </c>
      <c r="K61" s="22">
        <f>K62+K67</f>
        <v>60000</v>
      </c>
      <c r="L61" s="12"/>
      <c r="M61" s="7"/>
      <c r="N61" s="8"/>
      <c r="O61" s="2"/>
    </row>
    <row r="62" spans="1:15" ht="20.25" customHeight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3" t="s">
        <v>50</v>
      </c>
      <c r="H62" s="15" t="s">
        <v>1</v>
      </c>
      <c r="I62" s="21">
        <f>I63+I64+I65</f>
        <v>60000</v>
      </c>
      <c r="J62" s="21">
        <f>J63+J64+J65</f>
        <v>60000</v>
      </c>
      <c r="K62" s="21">
        <f>K63+K64+K65</f>
        <v>60000</v>
      </c>
      <c r="L62" s="12"/>
      <c r="M62" s="7"/>
      <c r="N62" s="8"/>
      <c r="O62" s="2"/>
    </row>
    <row r="63" spans="1:15" ht="30" customHeight="1">
      <c r="A63" s="6"/>
      <c r="B63" s="6"/>
      <c r="C63" s="6"/>
      <c r="D63" s="6"/>
      <c r="E63" s="6"/>
      <c r="F63" s="11"/>
      <c r="G63" s="44" t="s">
        <v>69</v>
      </c>
      <c r="H63" s="41" t="s">
        <v>67</v>
      </c>
      <c r="I63" s="42">
        <v>10000</v>
      </c>
      <c r="J63" s="42">
        <v>10000</v>
      </c>
      <c r="K63" s="42">
        <v>10000</v>
      </c>
      <c r="L63" s="12"/>
      <c r="M63" s="7"/>
      <c r="N63" s="8"/>
      <c r="O63" s="2"/>
    </row>
    <row r="64" spans="1:15" ht="22.5" customHeight="1">
      <c r="A64" s="6"/>
      <c r="B64" s="6"/>
      <c r="C64" s="6"/>
      <c r="D64" s="6"/>
      <c r="E64" s="6"/>
      <c r="F64" s="11"/>
      <c r="G64" s="44" t="s">
        <v>144</v>
      </c>
      <c r="H64" s="41" t="s">
        <v>93</v>
      </c>
      <c r="I64" s="42">
        <v>1000</v>
      </c>
      <c r="J64" s="42">
        <v>1000</v>
      </c>
      <c r="K64" s="42">
        <v>1000</v>
      </c>
      <c r="L64" s="12"/>
      <c r="M64" s="7"/>
      <c r="N64" s="8"/>
      <c r="O64" s="2"/>
    </row>
    <row r="65" spans="1:15" ht="18.75" customHeight="1">
      <c r="A65" s="6"/>
      <c r="B65" s="6"/>
      <c r="C65" s="6"/>
      <c r="D65" s="6"/>
      <c r="E65" s="6"/>
      <c r="F65" s="11"/>
      <c r="G65" s="29" t="s">
        <v>70</v>
      </c>
      <c r="H65" s="15" t="s">
        <v>68</v>
      </c>
      <c r="I65" s="21">
        <f>I66</f>
        <v>49000</v>
      </c>
      <c r="J65" s="21">
        <f>J66</f>
        <v>49000</v>
      </c>
      <c r="K65" s="21">
        <f>K66</f>
        <v>49000</v>
      </c>
      <c r="L65" s="12"/>
      <c r="M65" s="7"/>
      <c r="N65" s="8"/>
      <c r="O65" s="2"/>
    </row>
    <row r="66" spans="1:15" ht="15.75" customHeight="1">
      <c r="A66" s="6"/>
      <c r="B66" s="6"/>
      <c r="C66" s="6"/>
      <c r="D66" s="6"/>
      <c r="E66" s="6"/>
      <c r="F66" s="11"/>
      <c r="G66" s="44" t="s">
        <v>104</v>
      </c>
      <c r="H66" s="41" t="s">
        <v>105</v>
      </c>
      <c r="I66" s="42">
        <v>49000</v>
      </c>
      <c r="J66" s="42">
        <v>49000</v>
      </c>
      <c r="K66" s="42">
        <v>49000</v>
      </c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29" t="s">
        <v>199</v>
      </c>
      <c r="H67" s="41" t="s">
        <v>200</v>
      </c>
      <c r="I67" s="42"/>
      <c r="J67" s="42"/>
      <c r="K67" s="64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6" t="s">
        <v>132</v>
      </c>
      <c r="H68" s="57" t="s">
        <v>133</v>
      </c>
      <c r="I68" s="22">
        <f aca="true" t="shared" si="1" ref="I68:J70">I69</f>
        <v>0</v>
      </c>
      <c r="J68" s="22">
        <f>J69+J72</f>
        <v>0</v>
      </c>
      <c r="K68" s="64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58" t="s">
        <v>134</v>
      </c>
      <c r="H69" s="59" t="s">
        <v>135</v>
      </c>
      <c r="I69" s="21">
        <f t="shared" si="1"/>
        <v>0</v>
      </c>
      <c r="J69" s="21">
        <f t="shared" si="1"/>
        <v>0</v>
      </c>
      <c r="K69" s="64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58" t="s">
        <v>136</v>
      </c>
      <c r="H70" s="59" t="s">
        <v>137</v>
      </c>
      <c r="I70" s="42">
        <f t="shared" si="1"/>
        <v>0</v>
      </c>
      <c r="J70" s="21">
        <f t="shared" si="1"/>
        <v>0</v>
      </c>
      <c r="K70" s="64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2" t="s">
        <v>138</v>
      </c>
      <c r="H71" s="63" t="s">
        <v>139</v>
      </c>
      <c r="I71" s="42"/>
      <c r="J71" s="42"/>
      <c r="K71" s="64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58" t="s">
        <v>140</v>
      </c>
      <c r="H72" s="59" t="s">
        <v>142</v>
      </c>
      <c r="I72" s="42"/>
      <c r="J72" s="42">
        <f>J73</f>
        <v>0</v>
      </c>
      <c r="K72" s="64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58" t="s">
        <v>141</v>
      </c>
      <c r="H73" s="59" t="s">
        <v>143</v>
      </c>
      <c r="I73" s="42"/>
      <c r="J73" s="42"/>
      <c r="K73" s="64"/>
      <c r="L73" s="12"/>
      <c r="M73" s="7"/>
      <c r="N73" s="8"/>
      <c r="O73" s="2"/>
    </row>
    <row r="74" spans="1:15" ht="33" customHeight="1">
      <c r="A74" s="6"/>
      <c r="B74" s="6"/>
      <c r="C74" s="6"/>
      <c r="D74" s="6"/>
      <c r="E74" s="6"/>
      <c r="F74" s="11"/>
      <c r="G74" s="45" t="s">
        <v>71</v>
      </c>
      <c r="H74" s="19" t="s">
        <v>72</v>
      </c>
      <c r="I74" s="22">
        <f>I76+I75</f>
        <v>300000</v>
      </c>
      <c r="J74" s="22">
        <f>J76+J75</f>
        <v>300000</v>
      </c>
      <c r="K74" s="22">
        <f>K76+K75</f>
        <v>300000</v>
      </c>
      <c r="L74" s="12"/>
      <c r="M74" s="7"/>
      <c r="N74" s="8"/>
      <c r="O74" s="2"/>
    </row>
    <row r="75" spans="1:15" ht="39.75" customHeight="1" hidden="1">
      <c r="A75" s="6"/>
      <c r="B75" s="6"/>
      <c r="C75" s="6"/>
      <c r="D75" s="6"/>
      <c r="E75" s="6"/>
      <c r="F75" s="11"/>
      <c r="G75" s="46" t="s">
        <v>103</v>
      </c>
      <c r="H75" s="20" t="s">
        <v>102</v>
      </c>
      <c r="I75" s="21"/>
      <c r="J75" s="50"/>
      <c r="K75" s="64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6" t="s">
        <v>73</v>
      </c>
      <c r="H76" s="20" t="s">
        <v>115</v>
      </c>
      <c r="I76" s="21">
        <f>I77</f>
        <v>300000</v>
      </c>
      <c r="J76" s="21">
        <f>J77</f>
        <v>300000</v>
      </c>
      <c r="K76" s="21">
        <f>K77</f>
        <v>300000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6" t="s">
        <v>74</v>
      </c>
      <c r="H77" s="20" t="s">
        <v>75</v>
      </c>
      <c r="I77" s="21">
        <f>I79+I78</f>
        <v>300000</v>
      </c>
      <c r="J77" s="21">
        <f>J79+J78</f>
        <v>300000</v>
      </c>
      <c r="K77" s="21">
        <f>K79+K78</f>
        <v>300000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47" t="s">
        <v>94</v>
      </c>
      <c r="H78" s="48" t="s">
        <v>116</v>
      </c>
      <c r="I78" s="42">
        <v>200000</v>
      </c>
      <c r="J78" s="42">
        <v>200000</v>
      </c>
      <c r="K78" s="42">
        <v>200000</v>
      </c>
      <c r="L78" s="12"/>
      <c r="M78" s="7"/>
      <c r="N78" s="8"/>
      <c r="O78" s="2"/>
    </row>
    <row r="79" spans="1:15" ht="41.25" customHeight="1">
      <c r="A79" s="6"/>
      <c r="B79" s="6"/>
      <c r="C79" s="6"/>
      <c r="D79" s="6"/>
      <c r="E79" s="6"/>
      <c r="F79" s="11"/>
      <c r="G79" s="47" t="s">
        <v>90</v>
      </c>
      <c r="H79" s="48" t="s">
        <v>117</v>
      </c>
      <c r="I79" s="42">
        <v>100000</v>
      </c>
      <c r="J79" s="42">
        <v>100000</v>
      </c>
      <c r="K79" s="42">
        <v>100000</v>
      </c>
      <c r="L79" s="12"/>
      <c r="M79" s="7"/>
      <c r="N79" s="8"/>
      <c r="O79" s="2"/>
    </row>
    <row r="80" spans="1:15" ht="19.5" customHeight="1">
      <c r="A80" s="6"/>
      <c r="B80" s="6"/>
      <c r="C80" s="6"/>
      <c r="D80" s="6"/>
      <c r="E80" s="6"/>
      <c r="F80" s="11"/>
      <c r="G80" s="49" t="s">
        <v>51</v>
      </c>
      <c r="H80" s="13" t="s">
        <v>52</v>
      </c>
      <c r="I80" s="22">
        <f>I81+I104+I107+I111+I102</f>
        <v>1158000</v>
      </c>
      <c r="J80" s="22">
        <f>J81+J104+J107+J111+J102</f>
        <v>1158000</v>
      </c>
      <c r="K80" s="22">
        <f>K81+K104+K107+K111+K102</f>
        <v>1158000</v>
      </c>
      <c r="L80" s="12"/>
      <c r="M80" s="7"/>
      <c r="N80" s="8"/>
      <c r="O80" s="2"/>
    </row>
    <row r="81" spans="1:15" ht="35.25" customHeight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5" t="s">
        <v>145</v>
      </c>
      <c r="H81" s="15" t="s">
        <v>146</v>
      </c>
      <c r="I81" s="22">
        <f>I82+I84+I86+I88+I90+I92+I94+I98+I100+I96+I102</f>
        <v>1057000</v>
      </c>
      <c r="J81" s="22">
        <f>J82+J84+J86+J88+J90+J92+J94+J98+J100+J96+J102</f>
        <v>1057000</v>
      </c>
      <c r="K81" s="22">
        <f>K82+K84+K86+K88+K90+K92+K94+K98+K100+K96+K102</f>
        <v>1057000</v>
      </c>
      <c r="L81" s="12"/>
      <c r="M81" s="7"/>
      <c r="N81" s="8"/>
      <c r="O81" s="2"/>
    </row>
    <row r="82" spans="1:15" ht="54" customHeight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5" t="s">
        <v>147</v>
      </c>
      <c r="H82" s="15" t="s">
        <v>148</v>
      </c>
      <c r="I82" s="21">
        <f>I83</f>
        <v>120000</v>
      </c>
      <c r="J82" s="21">
        <f>J83</f>
        <v>120000</v>
      </c>
      <c r="K82" s="21">
        <f>K83</f>
        <v>120000</v>
      </c>
      <c r="L82" s="12"/>
      <c r="M82" s="7"/>
      <c r="N82" s="8"/>
      <c r="O82" s="2"/>
    </row>
    <row r="83" spans="1:15" ht="75.75" customHeight="1">
      <c r="A83" s="6"/>
      <c r="B83" s="6"/>
      <c r="C83" s="6"/>
      <c r="D83" s="6"/>
      <c r="E83" s="6"/>
      <c r="F83" s="11"/>
      <c r="G83" s="40" t="s">
        <v>149</v>
      </c>
      <c r="H83" s="41" t="s">
        <v>150</v>
      </c>
      <c r="I83" s="42">
        <v>120000</v>
      </c>
      <c r="J83" s="42">
        <v>120000</v>
      </c>
      <c r="K83" s="42">
        <v>120000</v>
      </c>
      <c r="L83" s="12"/>
      <c r="M83" s="7"/>
      <c r="N83" s="8"/>
      <c r="O83" s="2"/>
    </row>
    <row r="84" spans="1:15" ht="63.75" customHeight="1">
      <c r="A84" s="6"/>
      <c r="B84" s="6"/>
      <c r="C84" s="6"/>
      <c r="D84" s="6"/>
      <c r="E84" s="6"/>
      <c r="F84" s="11"/>
      <c r="G84" s="35" t="s">
        <v>151</v>
      </c>
      <c r="H84" s="15" t="s">
        <v>152</v>
      </c>
      <c r="I84" s="21">
        <f>I85</f>
        <v>320000</v>
      </c>
      <c r="J84" s="21">
        <f>J85</f>
        <v>320000</v>
      </c>
      <c r="K84" s="21">
        <f>K85</f>
        <v>320000</v>
      </c>
      <c r="L84" s="12"/>
      <c r="M84" s="7"/>
      <c r="N84" s="8"/>
      <c r="O84" s="2"/>
    </row>
    <row r="85" spans="1:11" s="53" customFormat="1" ht="78.75" customHeight="1">
      <c r="A85" s="51" t="s">
        <v>7</v>
      </c>
      <c r="B85" s="51" t="s">
        <v>8</v>
      </c>
      <c r="C85" s="51" t="s">
        <v>38</v>
      </c>
      <c r="D85" s="51" t="s">
        <v>39</v>
      </c>
      <c r="E85" s="51" t="s">
        <v>40</v>
      </c>
      <c r="F85" s="52" t="s">
        <v>42</v>
      </c>
      <c r="G85" s="40" t="s">
        <v>153</v>
      </c>
      <c r="H85" s="41" t="s">
        <v>154</v>
      </c>
      <c r="I85" s="61">
        <v>320000</v>
      </c>
      <c r="J85" s="61">
        <v>320000</v>
      </c>
      <c r="K85" s="61">
        <v>320000</v>
      </c>
    </row>
    <row r="86" spans="1:11" s="53" customFormat="1" ht="54" customHeight="1">
      <c r="A86" s="51"/>
      <c r="B86" s="51"/>
      <c r="C86" s="51"/>
      <c r="D86" s="51"/>
      <c r="E86" s="51"/>
      <c r="F86" s="52"/>
      <c r="G86" s="35" t="s">
        <v>155</v>
      </c>
      <c r="H86" s="15" t="s">
        <v>156</v>
      </c>
      <c r="I86" s="60">
        <f>I87</f>
        <v>117000</v>
      </c>
      <c r="J86" s="60">
        <f>J87</f>
        <v>117000</v>
      </c>
      <c r="K86" s="60">
        <f>K87</f>
        <v>117000</v>
      </c>
    </row>
    <row r="87" spans="1:15" ht="83.25" customHeight="1">
      <c r="A87" s="6"/>
      <c r="B87" s="6"/>
      <c r="C87" s="6"/>
      <c r="D87" s="6"/>
      <c r="E87" s="6"/>
      <c r="F87" s="11"/>
      <c r="G87" s="40" t="s">
        <v>157</v>
      </c>
      <c r="H87" s="41" t="s">
        <v>158</v>
      </c>
      <c r="I87" s="42">
        <v>117000</v>
      </c>
      <c r="J87" s="42">
        <v>117000</v>
      </c>
      <c r="K87" s="42">
        <v>117000</v>
      </c>
      <c r="L87" s="12"/>
      <c r="M87" s="7"/>
      <c r="N87" s="8"/>
      <c r="O87" s="2"/>
    </row>
    <row r="88" spans="1:15" ht="57" customHeight="1">
      <c r="A88" s="6"/>
      <c r="B88" s="6"/>
      <c r="C88" s="6"/>
      <c r="D88" s="6"/>
      <c r="E88" s="6"/>
      <c r="F88" s="11"/>
      <c r="G88" s="35" t="s">
        <v>159</v>
      </c>
      <c r="H88" s="15" t="s">
        <v>160</v>
      </c>
      <c r="I88" s="42">
        <f>I89</f>
        <v>137000</v>
      </c>
      <c r="J88" s="42">
        <f>J89</f>
        <v>137000</v>
      </c>
      <c r="K88" s="42">
        <f>K89</f>
        <v>137000</v>
      </c>
      <c r="L88" s="12"/>
      <c r="M88" s="7"/>
      <c r="N88" s="8"/>
      <c r="O88" s="2"/>
    </row>
    <row r="89" spans="1:15" ht="87" customHeight="1">
      <c r="A89" s="6"/>
      <c r="B89" s="6"/>
      <c r="C89" s="6"/>
      <c r="D89" s="6"/>
      <c r="E89" s="6"/>
      <c r="F89" s="11"/>
      <c r="G89" s="40" t="s">
        <v>161</v>
      </c>
      <c r="H89" s="41" t="s">
        <v>162</v>
      </c>
      <c r="I89" s="42">
        <v>137000</v>
      </c>
      <c r="J89" s="42">
        <v>137000</v>
      </c>
      <c r="K89" s="42">
        <v>137000</v>
      </c>
      <c r="L89" s="12"/>
      <c r="M89" s="7"/>
      <c r="N89" s="8"/>
      <c r="O89" s="2"/>
    </row>
    <row r="90" spans="1:15" ht="76.5" customHeight="1">
      <c r="A90" s="6"/>
      <c r="B90" s="6"/>
      <c r="C90" s="6"/>
      <c r="D90" s="6"/>
      <c r="E90" s="6"/>
      <c r="F90" s="11"/>
      <c r="G90" s="35" t="s">
        <v>163</v>
      </c>
      <c r="H90" s="15" t="s">
        <v>164</v>
      </c>
      <c r="I90" s="21">
        <f>I91</f>
        <v>15000</v>
      </c>
      <c r="J90" s="21">
        <f>J91</f>
        <v>15000</v>
      </c>
      <c r="K90" s="21">
        <f>K91</f>
        <v>15000</v>
      </c>
      <c r="L90" s="12"/>
      <c r="M90" s="7"/>
      <c r="N90" s="8"/>
      <c r="O90" s="2"/>
    </row>
    <row r="91" spans="1:15" ht="98.25" customHeight="1">
      <c r="A91" s="6"/>
      <c r="B91" s="6"/>
      <c r="C91" s="6"/>
      <c r="D91" s="6"/>
      <c r="E91" s="6"/>
      <c r="F91" s="11"/>
      <c r="G91" s="40" t="s">
        <v>165</v>
      </c>
      <c r="H91" s="41" t="s">
        <v>169</v>
      </c>
      <c r="I91" s="42">
        <v>15000</v>
      </c>
      <c r="J91" s="42">
        <v>15000</v>
      </c>
      <c r="K91" s="42">
        <v>15000</v>
      </c>
      <c r="L91" s="12"/>
      <c r="M91" s="7"/>
      <c r="N91" s="8"/>
      <c r="O91" s="2"/>
    </row>
    <row r="92" spans="1:15" ht="56.25" customHeight="1">
      <c r="A92" s="6"/>
      <c r="B92" s="6"/>
      <c r="C92" s="6"/>
      <c r="D92" s="6"/>
      <c r="E92" s="6"/>
      <c r="F92" s="11"/>
      <c r="G92" s="35" t="s">
        <v>166</v>
      </c>
      <c r="H92" s="15" t="s">
        <v>167</v>
      </c>
      <c r="I92" s="21">
        <f>I93</f>
        <v>5000</v>
      </c>
      <c r="J92" s="21">
        <f>J93</f>
        <v>5000</v>
      </c>
      <c r="K92" s="21">
        <f>K93</f>
        <v>5000</v>
      </c>
      <c r="L92" s="12"/>
      <c r="M92" s="7"/>
      <c r="N92" s="8"/>
      <c r="O92" s="2"/>
    </row>
    <row r="93" spans="1:15" ht="80.25" customHeight="1">
      <c r="A93" s="6"/>
      <c r="B93" s="6"/>
      <c r="C93" s="6"/>
      <c r="D93" s="6"/>
      <c r="E93" s="6"/>
      <c r="F93" s="11"/>
      <c r="G93" s="40" t="s">
        <v>168</v>
      </c>
      <c r="H93" s="41" t="s">
        <v>170</v>
      </c>
      <c r="I93" s="42">
        <v>5000</v>
      </c>
      <c r="J93" s="42">
        <v>5000</v>
      </c>
      <c r="K93" s="42">
        <v>5000</v>
      </c>
      <c r="L93" s="12"/>
      <c r="M93" s="7"/>
      <c r="N93" s="8"/>
      <c r="O93" s="2"/>
    </row>
    <row r="94" spans="1:15" ht="54" customHeight="1">
      <c r="A94" s="6"/>
      <c r="B94" s="6"/>
      <c r="C94" s="6"/>
      <c r="D94" s="6"/>
      <c r="E94" s="6"/>
      <c r="F94" s="11"/>
      <c r="G94" s="35" t="s">
        <v>171</v>
      </c>
      <c r="H94" s="15" t="s">
        <v>172</v>
      </c>
      <c r="I94" s="21">
        <f>I95</f>
        <v>5000</v>
      </c>
      <c r="J94" s="21">
        <f>J95</f>
        <v>5000</v>
      </c>
      <c r="K94" s="21">
        <f>K95</f>
        <v>5000</v>
      </c>
      <c r="L94" s="12"/>
      <c r="M94" s="7"/>
      <c r="N94" s="8"/>
      <c r="O94" s="2"/>
    </row>
    <row r="95" spans="1:15" ht="78" customHeight="1">
      <c r="A95" s="6"/>
      <c r="B95" s="6"/>
      <c r="C95" s="6"/>
      <c r="D95" s="6"/>
      <c r="E95" s="6"/>
      <c r="F95" s="11"/>
      <c r="G95" s="40" t="s">
        <v>174</v>
      </c>
      <c r="H95" s="41" t="s">
        <v>173</v>
      </c>
      <c r="I95" s="42">
        <v>5000</v>
      </c>
      <c r="J95" s="42">
        <v>5000</v>
      </c>
      <c r="K95" s="42">
        <v>5000</v>
      </c>
      <c r="L95" s="12"/>
      <c r="M95" s="7"/>
      <c r="N95" s="8"/>
      <c r="O95" s="2"/>
    </row>
    <row r="96" spans="1:15" ht="78" customHeight="1">
      <c r="A96" s="6"/>
      <c r="B96" s="6"/>
      <c r="C96" s="6"/>
      <c r="D96" s="6"/>
      <c r="E96" s="6"/>
      <c r="F96" s="11"/>
      <c r="G96" s="35" t="s">
        <v>211</v>
      </c>
      <c r="H96" s="15" t="s">
        <v>213</v>
      </c>
      <c r="I96" s="21">
        <f>I97</f>
        <v>55000</v>
      </c>
      <c r="J96" s="21">
        <f>J97</f>
        <v>55000</v>
      </c>
      <c r="K96" s="21">
        <f>K97</f>
        <v>55000</v>
      </c>
      <c r="L96" s="12"/>
      <c r="M96" s="7"/>
      <c r="N96" s="8"/>
      <c r="O96" s="2"/>
    </row>
    <row r="97" spans="1:15" ht="106.5" customHeight="1">
      <c r="A97" s="6"/>
      <c r="B97" s="6"/>
      <c r="C97" s="6"/>
      <c r="D97" s="6"/>
      <c r="E97" s="6"/>
      <c r="F97" s="11"/>
      <c r="G97" s="40" t="s">
        <v>212</v>
      </c>
      <c r="H97" s="41" t="s">
        <v>214</v>
      </c>
      <c r="I97" s="42">
        <v>55000</v>
      </c>
      <c r="J97" s="42">
        <v>55000</v>
      </c>
      <c r="K97" s="42">
        <v>55000</v>
      </c>
      <c r="L97" s="12"/>
      <c r="M97" s="7"/>
      <c r="N97" s="8"/>
      <c r="O97" s="2"/>
    </row>
    <row r="98" spans="1:15" ht="49.5" customHeight="1">
      <c r="A98" s="6"/>
      <c r="B98" s="6"/>
      <c r="C98" s="6"/>
      <c r="D98" s="6"/>
      <c r="E98" s="6"/>
      <c r="F98" s="11"/>
      <c r="G98" s="35" t="s">
        <v>175</v>
      </c>
      <c r="H98" s="15" t="s">
        <v>176</v>
      </c>
      <c r="I98" s="21">
        <f>I99</f>
        <v>25000</v>
      </c>
      <c r="J98" s="21">
        <f>J99</f>
        <v>25000</v>
      </c>
      <c r="K98" s="21">
        <f>K99</f>
        <v>25000</v>
      </c>
      <c r="L98" s="12"/>
      <c r="M98" s="7"/>
      <c r="N98" s="8"/>
      <c r="O98" s="2"/>
    </row>
    <row r="99" spans="1:15" ht="69" customHeight="1">
      <c r="A99" s="6"/>
      <c r="B99" s="6"/>
      <c r="C99" s="6"/>
      <c r="D99" s="6"/>
      <c r="E99" s="6"/>
      <c r="F99" s="11"/>
      <c r="G99" s="40" t="s">
        <v>177</v>
      </c>
      <c r="H99" s="41" t="s">
        <v>178</v>
      </c>
      <c r="I99" s="42">
        <v>25000</v>
      </c>
      <c r="J99" s="42">
        <v>25000</v>
      </c>
      <c r="K99" s="42">
        <v>25000</v>
      </c>
      <c r="L99" s="12"/>
      <c r="M99" s="7"/>
      <c r="N99" s="8"/>
      <c r="O99" s="2"/>
    </row>
    <row r="100" spans="1:15" ht="51" customHeight="1">
      <c r="A100" s="6"/>
      <c r="B100" s="6"/>
      <c r="C100" s="6"/>
      <c r="D100" s="6"/>
      <c r="E100" s="6"/>
      <c r="F100" s="11"/>
      <c r="G100" s="35" t="s">
        <v>179</v>
      </c>
      <c r="H100" s="15" t="s">
        <v>180</v>
      </c>
      <c r="I100" s="21">
        <f>I101</f>
        <v>258000</v>
      </c>
      <c r="J100" s="21">
        <f>J101</f>
        <v>258000</v>
      </c>
      <c r="K100" s="21">
        <f>K101</f>
        <v>258000</v>
      </c>
      <c r="L100" s="12"/>
      <c r="M100" s="7"/>
      <c r="N100" s="8"/>
      <c r="O100" s="2"/>
    </row>
    <row r="101" spans="1:15" ht="77.25" customHeight="1">
      <c r="A101" s="6"/>
      <c r="B101" s="6"/>
      <c r="C101" s="6"/>
      <c r="D101" s="6"/>
      <c r="E101" s="6"/>
      <c r="F101" s="11"/>
      <c r="G101" s="40" t="s">
        <v>181</v>
      </c>
      <c r="H101" s="41" t="s">
        <v>182</v>
      </c>
      <c r="I101" s="42">
        <v>258000</v>
      </c>
      <c r="J101" s="42">
        <v>258000</v>
      </c>
      <c r="K101" s="42">
        <v>258000</v>
      </c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5" t="s">
        <v>201</v>
      </c>
      <c r="H102" s="15" t="s">
        <v>202</v>
      </c>
      <c r="I102" s="21">
        <f>I103</f>
        <v>0</v>
      </c>
      <c r="J102" s="21">
        <f>J103</f>
        <v>0</v>
      </c>
      <c r="K102" s="21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0" t="s">
        <v>210</v>
      </c>
      <c r="H103" s="41" t="s">
        <v>203</v>
      </c>
      <c r="I103" s="42"/>
      <c r="J103" s="42"/>
      <c r="K103" s="69"/>
      <c r="L103" s="12"/>
      <c r="M103" s="7"/>
      <c r="N103" s="8"/>
      <c r="O103" s="2"/>
    </row>
    <row r="104" spans="1:15" ht="101.25" customHeight="1">
      <c r="A104" s="6"/>
      <c r="B104" s="6"/>
      <c r="C104" s="6"/>
      <c r="D104" s="6"/>
      <c r="E104" s="6"/>
      <c r="F104" s="11"/>
      <c r="G104" s="34" t="s">
        <v>183</v>
      </c>
      <c r="H104" s="14" t="s">
        <v>184</v>
      </c>
      <c r="I104" s="22">
        <f aca="true" t="shared" si="2" ref="I104:K105">I105</f>
        <v>1000</v>
      </c>
      <c r="J104" s="22">
        <f t="shared" si="2"/>
        <v>1000</v>
      </c>
      <c r="K104" s="22">
        <f t="shared" si="2"/>
        <v>1000</v>
      </c>
      <c r="L104" s="12"/>
      <c r="M104" s="7"/>
      <c r="N104" s="8"/>
      <c r="O104" s="2"/>
    </row>
    <row r="105" spans="1:15" ht="71.25" customHeight="1">
      <c r="A105" s="6"/>
      <c r="B105" s="6"/>
      <c r="C105" s="6"/>
      <c r="D105" s="6"/>
      <c r="E105" s="6"/>
      <c r="F105" s="11"/>
      <c r="G105" s="35" t="s">
        <v>185</v>
      </c>
      <c r="H105" s="15" t="s">
        <v>186</v>
      </c>
      <c r="I105" s="21">
        <f t="shared" si="2"/>
        <v>1000</v>
      </c>
      <c r="J105" s="21">
        <f t="shared" si="2"/>
        <v>1000</v>
      </c>
      <c r="K105" s="21">
        <f t="shared" si="2"/>
        <v>1000</v>
      </c>
      <c r="L105" s="12"/>
      <c r="M105" s="7"/>
      <c r="N105" s="8"/>
      <c r="O105" s="2"/>
    </row>
    <row r="106" spans="1:15" ht="55.5" customHeight="1">
      <c r="A106" s="6"/>
      <c r="B106" s="6"/>
      <c r="C106" s="6"/>
      <c r="D106" s="6"/>
      <c r="E106" s="6"/>
      <c r="F106" s="11"/>
      <c r="G106" s="40" t="s">
        <v>187</v>
      </c>
      <c r="H106" s="41" t="s">
        <v>188</v>
      </c>
      <c r="I106" s="42">
        <v>1000</v>
      </c>
      <c r="J106" s="42">
        <v>1000</v>
      </c>
      <c r="K106" s="42">
        <v>1000</v>
      </c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4" t="s">
        <v>189</v>
      </c>
      <c r="H107" s="14" t="s">
        <v>190</v>
      </c>
      <c r="I107" s="42">
        <f>I108</f>
        <v>0</v>
      </c>
      <c r="J107" s="42">
        <f>J108</f>
        <v>0</v>
      </c>
      <c r="K107" s="64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5" t="s">
        <v>191</v>
      </c>
      <c r="H108" s="15" t="s">
        <v>192</v>
      </c>
      <c r="I108" s="42">
        <f>I109+I110</f>
        <v>0</v>
      </c>
      <c r="J108" s="21">
        <f>J109+J110</f>
        <v>0</v>
      </c>
      <c r="K108" s="64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0" t="s">
        <v>204</v>
      </c>
      <c r="H109" s="41" t="s">
        <v>193</v>
      </c>
      <c r="I109" s="21"/>
      <c r="J109" s="42"/>
      <c r="K109" s="64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0" t="s">
        <v>205</v>
      </c>
      <c r="H110" s="41" t="s">
        <v>194</v>
      </c>
      <c r="I110" s="21"/>
      <c r="J110" s="42"/>
      <c r="K110" s="64"/>
      <c r="L110" s="12"/>
      <c r="M110" s="7"/>
      <c r="N110" s="8"/>
      <c r="O110" s="2"/>
    </row>
    <row r="111" spans="1:15" ht="12.75">
      <c r="A111" s="6"/>
      <c r="B111" s="6"/>
      <c r="C111" s="6"/>
      <c r="D111" s="6"/>
      <c r="E111" s="6"/>
      <c r="F111" s="11"/>
      <c r="G111" s="71" t="s">
        <v>195</v>
      </c>
      <c r="H111" s="72" t="s">
        <v>196</v>
      </c>
      <c r="I111" s="22">
        <f>I112</f>
        <v>100000</v>
      </c>
      <c r="J111" s="22">
        <f>J112</f>
        <v>100000</v>
      </c>
      <c r="K111" s="22">
        <f>K112</f>
        <v>100000</v>
      </c>
      <c r="L111" s="12"/>
      <c r="M111" s="7"/>
      <c r="N111" s="8"/>
      <c r="O111" s="2"/>
    </row>
    <row r="112" spans="1:15" ht="81" customHeight="1">
      <c r="A112" s="6"/>
      <c r="B112" s="6"/>
      <c r="C112" s="6"/>
      <c r="D112" s="6"/>
      <c r="E112" s="6"/>
      <c r="F112" s="11"/>
      <c r="G112" s="40" t="s">
        <v>197</v>
      </c>
      <c r="H112" s="41" t="s">
        <v>198</v>
      </c>
      <c r="I112" s="42">
        <v>100000</v>
      </c>
      <c r="J112" s="42">
        <v>100000</v>
      </c>
      <c r="K112" s="42">
        <v>100000</v>
      </c>
      <c r="L112" s="12"/>
      <c r="M112" s="7"/>
      <c r="N112" s="8"/>
      <c r="O112" s="2"/>
    </row>
    <row r="113" spans="1:15" ht="12.75">
      <c r="A113" s="6"/>
      <c r="B113" s="6"/>
      <c r="C113" s="6"/>
      <c r="D113" s="6"/>
      <c r="E113" s="6"/>
      <c r="F113" s="11"/>
      <c r="G113" s="73" t="s">
        <v>217</v>
      </c>
      <c r="H113" s="74" t="s">
        <v>218</v>
      </c>
      <c r="I113" s="107">
        <f>I114+I186</f>
        <v>835319875.64</v>
      </c>
      <c r="J113" s="107">
        <f>J114+J186</f>
        <v>478954162.6700001</v>
      </c>
      <c r="K113" s="107">
        <f>K114+K186</f>
        <v>429463388.72</v>
      </c>
      <c r="L113" s="12"/>
      <c r="M113" s="7"/>
      <c r="N113" s="8"/>
      <c r="O113" s="2"/>
    </row>
    <row r="114" spans="1:15" ht="30.75" customHeight="1">
      <c r="A114" s="9"/>
      <c r="B114" s="9"/>
      <c r="C114" s="9"/>
      <c r="D114" s="9"/>
      <c r="E114" s="9"/>
      <c r="F114" s="9"/>
      <c r="G114" s="73" t="s">
        <v>219</v>
      </c>
      <c r="H114" s="74" t="s">
        <v>220</v>
      </c>
      <c r="I114" s="107">
        <f>I115+I120+I142+I177</f>
        <v>787634064</v>
      </c>
      <c r="J114" s="107">
        <f>J115+J120+J142+J177</f>
        <v>478954162.6700001</v>
      </c>
      <c r="K114" s="107">
        <f>K115+K120+K142+K177</f>
        <v>429463388.72</v>
      </c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75" t="s">
        <v>221</v>
      </c>
      <c r="H115" s="76" t="s">
        <v>222</v>
      </c>
      <c r="I115" s="107">
        <f>I116+I118</f>
        <v>46154860</v>
      </c>
      <c r="J115" s="107">
        <f>J116+J118</f>
        <v>17992000</v>
      </c>
      <c r="K115" s="107">
        <f>K116+K118</f>
        <v>22956000</v>
      </c>
      <c r="L115" s="23"/>
      <c r="M115" s="9"/>
      <c r="N115" s="9"/>
      <c r="O115" s="9"/>
    </row>
    <row r="116" spans="7:12" ht="22.5" customHeight="1">
      <c r="G116" s="80" t="s">
        <v>223</v>
      </c>
      <c r="H116" s="81" t="s">
        <v>224</v>
      </c>
      <c r="I116" s="98">
        <f>I117</f>
        <v>30461000</v>
      </c>
      <c r="J116" s="98">
        <f>J117</f>
        <v>6761000</v>
      </c>
      <c r="K116" s="98">
        <f>K117</f>
        <v>11725000</v>
      </c>
      <c r="L116" s="79"/>
    </row>
    <row r="117" spans="7:11" ht="30.75" customHeight="1">
      <c r="G117" s="80" t="s">
        <v>225</v>
      </c>
      <c r="H117" s="81" t="s">
        <v>226</v>
      </c>
      <c r="I117" s="98">
        <v>30461000</v>
      </c>
      <c r="J117" s="98">
        <v>6761000</v>
      </c>
      <c r="K117" s="98">
        <v>11725000</v>
      </c>
    </row>
    <row r="118" spans="7:11" ht="25.5">
      <c r="G118" s="80" t="s">
        <v>227</v>
      </c>
      <c r="H118" s="81" t="s">
        <v>228</v>
      </c>
      <c r="I118" s="98">
        <f>I119</f>
        <v>15693860</v>
      </c>
      <c r="J118" s="98">
        <f>J119</f>
        <v>11231000</v>
      </c>
      <c r="K118" s="98">
        <f>K119</f>
        <v>11231000</v>
      </c>
    </row>
    <row r="119" spans="7:11" ht="25.5">
      <c r="G119" s="80" t="s">
        <v>229</v>
      </c>
      <c r="H119" s="82" t="s">
        <v>230</v>
      </c>
      <c r="I119" s="98">
        <f>12912000+2781860</f>
        <v>15693860</v>
      </c>
      <c r="J119" s="98">
        <v>11231000</v>
      </c>
      <c r="K119" s="98">
        <v>11231000</v>
      </c>
    </row>
    <row r="120" spans="7:11" ht="25.5">
      <c r="G120" s="83" t="s">
        <v>231</v>
      </c>
      <c r="H120" s="84" t="s">
        <v>232</v>
      </c>
      <c r="I120" s="104">
        <f>SUM(I121:I134)</f>
        <v>324597060.84</v>
      </c>
      <c r="J120" s="104">
        <f>SUM(J121:J134)</f>
        <v>74242985.59</v>
      </c>
      <c r="K120" s="104">
        <f>SUM(K121:K134)</f>
        <v>16601603.87</v>
      </c>
    </row>
    <row r="121" spans="7:11" ht="30.75" customHeight="1">
      <c r="G121" s="80" t="s">
        <v>322</v>
      </c>
      <c r="H121" s="81" t="s">
        <v>323</v>
      </c>
      <c r="I121" s="99">
        <v>44893732.21</v>
      </c>
      <c r="J121" s="99"/>
      <c r="K121" s="99"/>
    </row>
    <row r="122" spans="7:11" ht="68.25" customHeight="1">
      <c r="G122" s="80" t="s">
        <v>300</v>
      </c>
      <c r="H122" s="81" t="s">
        <v>301</v>
      </c>
      <c r="I122" s="99">
        <f>7811592.05+12407685.93</f>
        <v>20219277.98</v>
      </c>
      <c r="J122" s="99"/>
      <c r="K122" s="99"/>
    </row>
    <row r="123" spans="7:11" ht="56.25" customHeight="1">
      <c r="G123" s="85" t="s">
        <v>233</v>
      </c>
      <c r="H123" s="86" t="s">
        <v>234</v>
      </c>
      <c r="I123" s="99">
        <v>11232357.22</v>
      </c>
      <c r="J123" s="99">
        <v>10697736.85</v>
      </c>
      <c r="K123" s="99">
        <v>10415459.87</v>
      </c>
    </row>
    <row r="124" spans="7:11" ht="63.75">
      <c r="G124" s="80" t="s">
        <v>235</v>
      </c>
      <c r="H124" s="81" t="s">
        <v>236</v>
      </c>
      <c r="I124" s="99">
        <v>1712750</v>
      </c>
      <c r="J124" s="99"/>
      <c r="K124" s="99"/>
    </row>
    <row r="125" spans="7:11" ht="63.75">
      <c r="G125" s="80" t="s">
        <v>237</v>
      </c>
      <c r="H125" s="87" t="s">
        <v>238</v>
      </c>
      <c r="I125" s="99">
        <v>1796769</v>
      </c>
      <c r="J125" s="99">
        <v>1796769</v>
      </c>
      <c r="K125" s="99">
        <v>1796769</v>
      </c>
    </row>
    <row r="126" spans="7:11" ht="34.5" customHeight="1">
      <c r="G126" s="80" t="s">
        <v>310</v>
      </c>
      <c r="H126" s="87" t="s">
        <v>311</v>
      </c>
      <c r="I126" s="99">
        <v>1203874.92</v>
      </c>
      <c r="J126" s="99">
        <v>3258482</v>
      </c>
      <c r="K126" s="99">
        <v>3642805</v>
      </c>
    </row>
    <row r="127" spans="7:11" ht="56.25" customHeight="1" hidden="1">
      <c r="G127" s="80" t="s">
        <v>317</v>
      </c>
      <c r="H127" s="87" t="s">
        <v>318</v>
      </c>
      <c r="I127" s="99"/>
      <c r="J127" s="99"/>
      <c r="K127" s="99"/>
    </row>
    <row r="128" spans="7:11" ht="63.75" hidden="1">
      <c r="G128" s="80" t="s">
        <v>317</v>
      </c>
      <c r="H128" s="81" t="s">
        <v>240</v>
      </c>
      <c r="I128" s="99"/>
      <c r="J128" s="99"/>
      <c r="K128" s="99"/>
    </row>
    <row r="129" spans="7:11" ht="78.75" customHeight="1">
      <c r="G129" s="80" t="s">
        <v>239</v>
      </c>
      <c r="H129" s="81" t="s">
        <v>319</v>
      </c>
      <c r="I129" s="99">
        <v>118362</v>
      </c>
      <c r="J129" s="99">
        <v>118516</v>
      </c>
      <c r="K129" s="99">
        <v>121610</v>
      </c>
    </row>
    <row r="130" spans="7:11" ht="51" hidden="1">
      <c r="G130" s="80" t="s">
        <v>299</v>
      </c>
      <c r="H130" s="88" t="s">
        <v>316</v>
      </c>
      <c r="I130" s="99"/>
      <c r="J130" s="99"/>
      <c r="K130" s="99"/>
    </row>
    <row r="131" spans="7:11" ht="37.5" customHeight="1" hidden="1">
      <c r="G131" s="80" t="s">
        <v>307</v>
      </c>
      <c r="H131" s="81" t="s">
        <v>308</v>
      </c>
      <c r="I131" s="99"/>
      <c r="J131" s="99"/>
      <c r="K131" s="99"/>
    </row>
    <row r="132" spans="7:11" ht="24.75" customHeight="1">
      <c r="G132" s="80" t="s">
        <v>324</v>
      </c>
      <c r="H132" s="81" t="s">
        <v>325</v>
      </c>
      <c r="I132" s="99">
        <v>130192920</v>
      </c>
      <c r="J132" s="99"/>
      <c r="K132" s="99"/>
    </row>
    <row r="133" spans="7:11" ht="25.5">
      <c r="G133" s="80" t="s">
        <v>307</v>
      </c>
      <c r="H133" s="81" t="s">
        <v>308</v>
      </c>
      <c r="I133" s="99">
        <v>57221489.36</v>
      </c>
      <c r="J133" s="99">
        <v>57746521.74</v>
      </c>
      <c r="K133" s="99"/>
    </row>
    <row r="134" spans="7:11" ht="27" customHeight="1">
      <c r="G134" s="80" t="s">
        <v>241</v>
      </c>
      <c r="H134" s="87" t="s">
        <v>242</v>
      </c>
      <c r="I134" s="98">
        <f>I135+I136+I138+I139+I140+I141+I137</f>
        <v>56005528.15</v>
      </c>
      <c r="J134" s="98">
        <f>J135+J136+J138+J139+J140+J141+J137</f>
        <v>624960</v>
      </c>
      <c r="K134" s="98">
        <f>K135+K136+K138+K139+K140+K141+K137</f>
        <v>624960</v>
      </c>
    </row>
    <row r="135" spans="7:11" ht="57.75" customHeight="1">
      <c r="G135" s="80" t="s">
        <v>241</v>
      </c>
      <c r="H135" s="88" t="s">
        <v>243</v>
      </c>
      <c r="I135" s="99">
        <v>624960</v>
      </c>
      <c r="J135" s="99">
        <v>624960</v>
      </c>
      <c r="K135" s="99">
        <v>624960</v>
      </c>
    </row>
    <row r="136" spans="7:11" ht="39" customHeight="1">
      <c r="G136" s="80" t="s">
        <v>241</v>
      </c>
      <c r="H136" s="88" t="s">
        <v>757</v>
      </c>
      <c r="I136" s="103">
        <f>5513557.47+17360043.4+1059956.6</f>
        <v>23933557.47</v>
      </c>
      <c r="J136" s="103"/>
      <c r="K136" s="99"/>
    </row>
    <row r="137" spans="7:11" ht="39.75" customHeight="1">
      <c r="G137" s="80" t="s">
        <v>241</v>
      </c>
      <c r="H137" s="88" t="s">
        <v>758</v>
      </c>
      <c r="I137" s="103">
        <v>27244000</v>
      </c>
      <c r="J137" s="103"/>
      <c r="K137" s="99"/>
    </row>
    <row r="138" spans="7:11" ht="45.75" customHeight="1">
      <c r="G138" s="80" t="s">
        <v>241</v>
      </c>
      <c r="H138" s="89" t="s">
        <v>309</v>
      </c>
      <c r="I138" s="101">
        <v>2255860.68</v>
      </c>
      <c r="J138" s="101"/>
      <c r="K138" s="102"/>
    </row>
    <row r="139" spans="7:11" ht="63.75">
      <c r="G139" s="80" t="s">
        <v>241</v>
      </c>
      <c r="H139" s="88" t="s">
        <v>244</v>
      </c>
      <c r="I139" s="103">
        <v>558261</v>
      </c>
      <c r="J139" s="103"/>
      <c r="K139" s="99"/>
    </row>
    <row r="140" spans="7:11" ht="63.75">
      <c r="G140" s="80" t="s">
        <v>241</v>
      </c>
      <c r="H140" s="88" t="s">
        <v>245</v>
      </c>
      <c r="I140" s="103">
        <v>1388889</v>
      </c>
      <c r="J140" s="103"/>
      <c r="K140" s="99"/>
    </row>
    <row r="141" spans="7:11" ht="51" hidden="1">
      <c r="G141" s="80" t="s">
        <v>241</v>
      </c>
      <c r="H141" s="81" t="s">
        <v>246</v>
      </c>
      <c r="I141" s="103"/>
      <c r="J141" s="103"/>
      <c r="K141" s="99"/>
    </row>
    <row r="142" spans="7:11" ht="25.5">
      <c r="G142" s="83" t="s">
        <v>247</v>
      </c>
      <c r="H142" s="84" t="s">
        <v>248</v>
      </c>
      <c r="I142" s="107">
        <f>+I145+I147+I161+I167+I143+I163</f>
        <v>368517630.65</v>
      </c>
      <c r="J142" s="107">
        <f>+J145+J147+J161+J167+J143+J163</f>
        <v>345285034.1</v>
      </c>
      <c r="K142" s="107">
        <f>+K145+K147+K161+K167+K143+K163</f>
        <v>347980783.1</v>
      </c>
    </row>
    <row r="143" spans="7:14" ht="63.75">
      <c r="G143" s="90" t="s">
        <v>249</v>
      </c>
      <c r="H143" s="91" t="s">
        <v>327</v>
      </c>
      <c r="I143" s="100">
        <f>I144</f>
        <v>13331</v>
      </c>
      <c r="J143" s="100">
        <f>J144</f>
        <v>13840</v>
      </c>
      <c r="K143" s="100">
        <f>K144</f>
        <v>125689</v>
      </c>
      <c r="L143" s="79"/>
      <c r="M143" s="79"/>
      <c r="N143" s="79"/>
    </row>
    <row r="144" spans="7:11" ht="63.75">
      <c r="G144" s="90" t="s">
        <v>249</v>
      </c>
      <c r="H144" s="91" t="s">
        <v>250</v>
      </c>
      <c r="I144" s="100">
        <v>13331</v>
      </c>
      <c r="J144" s="100">
        <v>13840</v>
      </c>
      <c r="K144" s="100">
        <v>125689</v>
      </c>
    </row>
    <row r="145" spans="7:11" ht="38.25" hidden="1">
      <c r="G145" s="80" t="s">
        <v>251</v>
      </c>
      <c r="H145" s="87" t="s">
        <v>252</v>
      </c>
      <c r="I145" s="99">
        <f>I146</f>
        <v>0</v>
      </c>
      <c r="J145" s="99">
        <f>J146</f>
        <v>0</v>
      </c>
      <c r="K145" s="99">
        <f>K146</f>
        <v>0</v>
      </c>
    </row>
    <row r="146" spans="7:11" ht="38.25" hidden="1">
      <c r="G146" s="80" t="s">
        <v>253</v>
      </c>
      <c r="H146" s="87" t="s">
        <v>254</v>
      </c>
      <c r="I146" s="99">
        <v>0</v>
      </c>
      <c r="J146" s="99">
        <v>0</v>
      </c>
      <c r="K146" s="99">
        <v>0</v>
      </c>
    </row>
    <row r="147" spans="7:11" ht="25.5">
      <c r="G147" s="83" t="s">
        <v>255</v>
      </c>
      <c r="H147" s="84" t="s">
        <v>256</v>
      </c>
      <c r="I147" s="107">
        <f>I148+I150+I151+I152+I153+I154+I155+I156+I158+I159+I157+I149+I173+I160</f>
        <v>303815982.65</v>
      </c>
      <c r="J147" s="107">
        <f>J148+J150+J151+J152+J153+J154+J155+J156+J158+J159+J157+J149+J173+J160</f>
        <v>303752111.1</v>
      </c>
      <c r="K147" s="107">
        <f>K148+K150+K151+K152+K153+K154+K155+K156+K158+K159+K157+K149+K173+K160</f>
        <v>303752111.1</v>
      </c>
    </row>
    <row r="148" spans="7:11" ht="51">
      <c r="G148" s="80" t="s">
        <v>257</v>
      </c>
      <c r="H148" s="81" t="s">
        <v>258</v>
      </c>
      <c r="I148" s="99">
        <v>8382000</v>
      </c>
      <c r="J148" s="99">
        <v>8382000</v>
      </c>
      <c r="K148" s="99">
        <v>8382000</v>
      </c>
    </row>
    <row r="149" spans="7:11" ht="73.5" customHeight="1">
      <c r="G149" s="92" t="s">
        <v>257</v>
      </c>
      <c r="H149" s="81" t="s">
        <v>306</v>
      </c>
      <c r="I149" s="99">
        <v>59724</v>
      </c>
      <c r="J149" s="99">
        <v>59724</v>
      </c>
      <c r="K149" s="99">
        <v>59724</v>
      </c>
    </row>
    <row r="150" spans="7:11" ht="25.5" hidden="1">
      <c r="G150" s="92" t="s">
        <v>305</v>
      </c>
      <c r="H150" s="81" t="s">
        <v>259</v>
      </c>
      <c r="I150" s="99"/>
      <c r="J150" s="99"/>
      <c r="K150" s="99"/>
    </row>
    <row r="151" spans="7:11" ht="63.75" customHeight="1">
      <c r="G151" s="80" t="s">
        <v>257</v>
      </c>
      <c r="H151" s="81" t="s">
        <v>260</v>
      </c>
      <c r="I151" s="99">
        <v>172800</v>
      </c>
      <c r="J151" s="99">
        <v>172800</v>
      </c>
      <c r="K151" s="99">
        <v>172800</v>
      </c>
    </row>
    <row r="152" spans="7:11" ht="102">
      <c r="G152" s="80" t="s">
        <v>257</v>
      </c>
      <c r="H152" s="81" t="s">
        <v>261</v>
      </c>
      <c r="I152" s="99">
        <v>2090526</v>
      </c>
      <c r="J152" s="99">
        <v>2090526</v>
      </c>
      <c r="K152" s="99">
        <v>2090526</v>
      </c>
    </row>
    <row r="153" spans="7:11" ht="51">
      <c r="G153" s="80" t="s">
        <v>262</v>
      </c>
      <c r="H153" s="81" t="s">
        <v>263</v>
      </c>
      <c r="I153" s="99">
        <v>9023300</v>
      </c>
      <c r="J153" s="99">
        <v>9023300</v>
      </c>
      <c r="K153" s="99">
        <v>9023300</v>
      </c>
    </row>
    <row r="154" spans="7:11" ht="51">
      <c r="G154" s="80" t="s">
        <v>257</v>
      </c>
      <c r="H154" s="81" t="s">
        <v>264</v>
      </c>
      <c r="I154" s="99">
        <v>298618</v>
      </c>
      <c r="J154" s="99">
        <v>298618</v>
      </c>
      <c r="K154" s="99">
        <v>298618</v>
      </c>
    </row>
    <row r="155" spans="7:11" ht="38.25">
      <c r="G155" s="80" t="s">
        <v>257</v>
      </c>
      <c r="H155" s="81" t="s">
        <v>265</v>
      </c>
      <c r="I155" s="99">
        <v>79600</v>
      </c>
      <c r="J155" s="99">
        <v>79600</v>
      </c>
      <c r="K155" s="99">
        <v>79600</v>
      </c>
    </row>
    <row r="156" spans="7:14" ht="36" customHeight="1" hidden="1">
      <c r="G156" s="80" t="s">
        <v>257</v>
      </c>
      <c r="H156" s="81" t="s">
        <v>304</v>
      </c>
      <c r="I156" s="98"/>
      <c r="J156" s="98"/>
      <c r="K156" s="98"/>
      <c r="L156" s="79"/>
      <c r="M156" s="79"/>
      <c r="N156" s="79"/>
    </row>
    <row r="157" spans="7:11" ht="127.5">
      <c r="G157" s="80" t="s">
        <v>257</v>
      </c>
      <c r="H157" s="81" t="s">
        <v>315</v>
      </c>
      <c r="I157" s="99">
        <v>191614.65</v>
      </c>
      <c r="J157" s="99">
        <v>127743.1</v>
      </c>
      <c r="K157" s="99">
        <v>127743.1</v>
      </c>
    </row>
    <row r="158" spans="7:14" ht="38.25">
      <c r="G158" s="80" t="s">
        <v>257</v>
      </c>
      <c r="H158" s="81" t="s">
        <v>266</v>
      </c>
      <c r="I158" s="99">
        <v>88051292</v>
      </c>
      <c r="J158" s="99">
        <v>88051292</v>
      </c>
      <c r="K158" s="99">
        <v>88051292</v>
      </c>
      <c r="L158" s="79"/>
      <c r="M158" s="79"/>
      <c r="N158" s="79"/>
    </row>
    <row r="159" spans="7:12" ht="76.5">
      <c r="G159" s="80" t="s">
        <v>257</v>
      </c>
      <c r="H159" s="81" t="s">
        <v>267</v>
      </c>
      <c r="I159" s="99">
        <v>193864508</v>
      </c>
      <c r="J159" s="99">
        <v>193864508</v>
      </c>
      <c r="K159" s="99">
        <v>193864508</v>
      </c>
      <c r="L159" s="79"/>
    </row>
    <row r="160" spans="7:12" ht="25.5">
      <c r="G160" s="80" t="s">
        <v>257</v>
      </c>
      <c r="H160" s="81" t="s">
        <v>288</v>
      </c>
      <c r="I160" s="99">
        <v>1602000</v>
      </c>
      <c r="J160" s="99">
        <v>1602000</v>
      </c>
      <c r="K160" s="99">
        <v>1602000</v>
      </c>
      <c r="L160" s="79"/>
    </row>
    <row r="161" spans="7:11" ht="51">
      <c r="G161" s="80" t="s">
        <v>268</v>
      </c>
      <c r="H161" s="87" t="s">
        <v>269</v>
      </c>
      <c r="I161" s="99">
        <f>I162</f>
        <v>2760583</v>
      </c>
      <c r="J161" s="99">
        <f>J162</f>
        <v>2760583</v>
      </c>
      <c r="K161" s="99">
        <f>K162</f>
        <v>2760583</v>
      </c>
    </row>
    <row r="162" spans="7:11" ht="51">
      <c r="G162" s="80" t="s">
        <v>270</v>
      </c>
      <c r="H162" s="87" t="s">
        <v>271</v>
      </c>
      <c r="I162" s="99">
        <v>2760583</v>
      </c>
      <c r="J162" s="99">
        <v>2760583</v>
      </c>
      <c r="K162" s="99">
        <v>2760583</v>
      </c>
    </row>
    <row r="163" spans="7:11" ht="51">
      <c r="G163" s="80" t="s">
        <v>272</v>
      </c>
      <c r="H163" s="87" t="s">
        <v>273</v>
      </c>
      <c r="I163" s="98">
        <f>I164</f>
        <v>61927734</v>
      </c>
      <c r="J163" s="98">
        <f>J164</f>
        <v>38758500</v>
      </c>
      <c r="K163" s="98">
        <f>K164</f>
        <v>41342400</v>
      </c>
    </row>
    <row r="164" spans="7:11" ht="51">
      <c r="G164" s="80" t="s">
        <v>274</v>
      </c>
      <c r="H164" s="87" t="s">
        <v>275</v>
      </c>
      <c r="I164" s="98">
        <f>45170400+16757334</f>
        <v>61927734</v>
      </c>
      <c r="J164" s="98">
        <v>38758500</v>
      </c>
      <c r="K164" s="98">
        <v>41342400</v>
      </c>
    </row>
    <row r="165" spans="7:11" ht="38.25">
      <c r="G165" s="80" t="s">
        <v>276</v>
      </c>
      <c r="H165" s="87" t="s">
        <v>277</v>
      </c>
      <c r="I165" s="98"/>
      <c r="J165" s="98"/>
      <c r="K165" s="98"/>
    </row>
    <row r="166" spans="7:11" ht="38.25">
      <c r="G166" s="80" t="s">
        <v>278</v>
      </c>
      <c r="H166" s="87" t="s">
        <v>279</v>
      </c>
      <c r="I166" s="98"/>
      <c r="J166" s="98"/>
      <c r="K166" s="98"/>
    </row>
    <row r="167" spans="7:11" ht="12.75" hidden="1">
      <c r="G167" s="93" t="s">
        <v>280</v>
      </c>
      <c r="H167" s="94" t="s">
        <v>281</v>
      </c>
      <c r="I167" s="98"/>
      <c r="J167" s="98"/>
      <c r="K167" s="98"/>
    </row>
    <row r="168" spans="7:11" ht="12.75" hidden="1">
      <c r="G168" s="93" t="s">
        <v>282</v>
      </c>
      <c r="H168" s="81" t="s">
        <v>283</v>
      </c>
      <c r="I168" s="98"/>
      <c r="J168" s="98"/>
      <c r="K168" s="98"/>
    </row>
    <row r="169" spans="7:11" ht="38.25" hidden="1">
      <c r="G169" s="93" t="s">
        <v>282</v>
      </c>
      <c r="H169" s="81" t="s">
        <v>284</v>
      </c>
      <c r="I169" s="99">
        <v>0</v>
      </c>
      <c r="J169" s="99">
        <v>0</v>
      </c>
      <c r="K169" s="99">
        <v>0</v>
      </c>
    </row>
    <row r="170" spans="7:11" ht="76.5" hidden="1">
      <c r="G170" s="93" t="s">
        <v>285</v>
      </c>
      <c r="H170" s="81" t="s">
        <v>286</v>
      </c>
      <c r="I170" s="99">
        <v>0</v>
      </c>
      <c r="J170" s="99">
        <v>0</v>
      </c>
      <c r="K170" s="99">
        <v>0</v>
      </c>
    </row>
    <row r="171" spans="7:11" ht="25.5" hidden="1">
      <c r="G171" s="95" t="s">
        <v>217</v>
      </c>
      <c r="H171" s="94" t="s">
        <v>287</v>
      </c>
      <c r="I171" s="107">
        <f>I172</f>
        <v>0</v>
      </c>
      <c r="J171" s="107">
        <f>J172</f>
        <v>0</v>
      </c>
      <c r="K171" s="107">
        <f>K172</f>
        <v>0</v>
      </c>
    </row>
    <row r="172" spans="7:11" ht="25.5" hidden="1">
      <c r="G172" s="83" t="s">
        <v>247</v>
      </c>
      <c r="H172" s="84" t="s">
        <v>248</v>
      </c>
      <c r="I172" s="107">
        <f>I175+I173+I174+I165</f>
        <v>0</v>
      </c>
      <c r="J172" s="107">
        <f>J175+J173+J174+J165</f>
        <v>0</v>
      </c>
      <c r="K172" s="107">
        <f>K175+K173+K174+K165</f>
        <v>0</v>
      </c>
    </row>
    <row r="173" spans="7:11" ht="25.5" hidden="1">
      <c r="G173" s="80" t="s">
        <v>257</v>
      </c>
      <c r="H173" s="81" t="s">
        <v>288</v>
      </c>
      <c r="I173" s="99"/>
      <c r="J173" s="99"/>
      <c r="K173" s="99"/>
    </row>
    <row r="174" spans="7:11" ht="102" hidden="1">
      <c r="G174" s="80" t="s">
        <v>257</v>
      </c>
      <c r="H174" s="81" t="s">
        <v>261</v>
      </c>
      <c r="I174" s="99"/>
      <c r="J174" s="99"/>
      <c r="K174" s="99"/>
    </row>
    <row r="175" spans="7:11" ht="38.25" hidden="1">
      <c r="G175" s="80" t="s">
        <v>289</v>
      </c>
      <c r="H175" s="87" t="s">
        <v>312</v>
      </c>
      <c r="I175" s="98">
        <f>I176</f>
        <v>0</v>
      </c>
      <c r="J175" s="98">
        <f>J176</f>
        <v>0</v>
      </c>
      <c r="K175" s="98">
        <f>K176</f>
        <v>0</v>
      </c>
    </row>
    <row r="176" spans="7:11" ht="53.25" customHeight="1" hidden="1">
      <c r="G176" s="80" t="s">
        <v>290</v>
      </c>
      <c r="H176" s="87" t="s">
        <v>313</v>
      </c>
      <c r="I176" s="98"/>
      <c r="J176" s="98"/>
      <c r="K176" s="98"/>
    </row>
    <row r="177" spans="7:11" ht="15.75" customHeight="1">
      <c r="G177" s="95" t="s">
        <v>291</v>
      </c>
      <c r="H177" s="96" t="s">
        <v>292</v>
      </c>
      <c r="I177" s="104">
        <f>I178+I181+I180+I182+I183</f>
        <v>48364512.51</v>
      </c>
      <c r="J177" s="104">
        <f>J178+J181+J180</f>
        <v>41434142.98</v>
      </c>
      <c r="K177" s="104">
        <f>K178+K181+K180</f>
        <v>41925001.75</v>
      </c>
    </row>
    <row r="178" spans="7:11" ht="57.75" customHeight="1">
      <c r="G178" s="80" t="s">
        <v>293</v>
      </c>
      <c r="H178" s="87" t="s">
        <v>294</v>
      </c>
      <c r="I178" s="99">
        <f>I179</f>
        <v>20600000</v>
      </c>
      <c r="J178" s="99">
        <f>J179</f>
        <v>20600000</v>
      </c>
      <c r="K178" s="99">
        <f>K179</f>
        <v>20600000</v>
      </c>
    </row>
    <row r="179" spans="7:11" ht="57.75" customHeight="1">
      <c r="G179" s="80" t="s">
        <v>295</v>
      </c>
      <c r="H179" s="87" t="s">
        <v>296</v>
      </c>
      <c r="I179" s="99">
        <v>20600000</v>
      </c>
      <c r="J179" s="99">
        <v>20600000</v>
      </c>
      <c r="K179" s="99">
        <v>20600000</v>
      </c>
    </row>
    <row r="180" spans="7:11" ht="72.75" customHeight="1">
      <c r="G180" s="80" t="s">
        <v>320</v>
      </c>
      <c r="H180" s="87" t="s">
        <v>321</v>
      </c>
      <c r="I180" s="99">
        <v>2319702.98</v>
      </c>
      <c r="J180" s="99">
        <v>2319702.98</v>
      </c>
      <c r="K180" s="99">
        <v>2810561.75</v>
      </c>
    </row>
    <row r="181" spans="7:11" ht="109.5" customHeight="1">
      <c r="G181" s="85" t="s">
        <v>297</v>
      </c>
      <c r="H181" s="97" t="s">
        <v>314</v>
      </c>
      <c r="I181" s="99">
        <v>18905040</v>
      </c>
      <c r="J181" s="99">
        <v>18514440</v>
      </c>
      <c r="K181" s="99">
        <v>18514440</v>
      </c>
    </row>
    <row r="182" spans="7:11" ht="31.5" customHeight="1">
      <c r="G182" s="85" t="s">
        <v>759</v>
      </c>
      <c r="H182" s="97" t="s">
        <v>793</v>
      </c>
      <c r="I182" s="99">
        <v>5139769.53</v>
      </c>
      <c r="J182" s="99"/>
      <c r="K182" s="99"/>
    </row>
    <row r="183" spans="7:11" ht="31.5" customHeight="1">
      <c r="G183" s="85" t="s">
        <v>759</v>
      </c>
      <c r="H183" s="97" t="s">
        <v>804</v>
      </c>
      <c r="I183" s="99">
        <v>1400000</v>
      </c>
      <c r="J183" s="99"/>
      <c r="K183" s="99"/>
    </row>
    <row r="184" spans="7:11" ht="31.5" customHeight="1">
      <c r="G184" s="105" t="s">
        <v>789</v>
      </c>
      <c r="H184" s="106" t="s">
        <v>792</v>
      </c>
      <c r="I184" s="104">
        <f>I186</f>
        <v>47685811.64</v>
      </c>
      <c r="J184" s="104">
        <f>J186</f>
        <v>0</v>
      </c>
      <c r="K184" s="104">
        <f>K186</f>
        <v>0</v>
      </c>
    </row>
    <row r="185" spans="7:11" ht="31.5" customHeight="1">
      <c r="G185" s="85" t="s">
        <v>790</v>
      </c>
      <c r="H185" s="97" t="s">
        <v>791</v>
      </c>
      <c r="I185" s="99">
        <f>I186</f>
        <v>47685811.64</v>
      </c>
      <c r="J185" s="104">
        <f>J186</f>
        <v>0</v>
      </c>
      <c r="K185" s="104">
        <f>K186</f>
        <v>0</v>
      </c>
    </row>
    <row r="186" spans="7:11" ht="63.75" customHeight="1">
      <c r="G186" s="85" t="s">
        <v>756</v>
      </c>
      <c r="H186" s="97" t="s">
        <v>326</v>
      </c>
      <c r="I186" s="99">
        <v>47685811.64</v>
      </c>
      <c r="J186" s="99"/>
      <c r="K186" s="99"/>
    </row>
    <row r="187" spans="7:11" ht="22.5" customHeight="1">
      <c r="G187" s="77"/>
      <c r="H187" s="74" t="s">
        <v>298</v>
      </c>
      <c r="I187" s="78">
        <f>I19+I113</f>
        <v>1075397875.6399999</v>
      </c>
      <c r="J187" s="78">
        <f>J19+J113</f>
        <v>697730162.6700001</v>
      </c>
      <c r="K187" s="78">
        <f>K19+K113</f>
        <v>663655388.72</v>
      </c>
    </row>
    <row r="189" spans="10:11" ht="12.75">
      <c r="J189" s="79"/>
      <c r="K189" s="79"/>
    </row>
  </sheetData>
  <sheetProtection/>
  <mergeCells count="18">
    <mergeCell ref="J16:J18"/>
    <mergeCell ref="K16:K18"/>
    <mergeCell ref="G11:K11"/>
    <mergeCell ref="G12:K12"/>
    <mergeCell ref="G14:K14"/>
    <mergeCell ref="G16:G18"/>
    <mergeCell ref="H16:H18"/>
    <mergeCell ref="I16:I18"/>
    <mergeCell ref="J1:K1"/>
    <mergeCell ref="J2:K2"/>
    <mergeCell ref="H3:K3"/>
    <mergeCell ref="J4:K4"/>
    <mergeCell ref="I5:K5"/>
    <mergeCell ref="A10:K10"/>
    <mergeCell ref="H6:K6"/>
    <mergeCell ref="H7:K7"/>
    <mergeCell ref="H8:K8"/>
    <mergeCell ref="H9:K9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0"/>
  <sheetViews>
    <sheetView view="pageBreakPreview" zoomScaleSheetLayoutView="100" zoomScalePageLayoutView="0" workbookViewId="0" topLeftCell="A1">
      <selection activeCell="G5" sqref="G5:I5"/>
    </sheetView>
  </sheetViews>
  <sheetFormatPr defaultColWidth="9.00390625" defaultRowHeight="12.75"/>
  <cols>
    <col min="1" max="1" width="38.125" style="114" customWidth="1"/>
    <col min="2" max="2" width="6.375" style="114" customWidth="1"/>
    <col min="3" max="3" width="5.75390625" style="114" customWidth="1"/>
    <col min="4" max="4" width="5.25390625" style="114" customWidth="1"/>
    <col min="5" max="5" width="12.375" style="114" customWidth="1"/>
    <col min="6" max="6" width="5.125" style="114" customWidth="1"/>
    <col min="7" max="7" width="15.75390625" style="114" customWidth="1"/>
    <col min="8" max="8" width="16.75390625" style="114" customWidth="1"/>
    <col min="9" max="9" width="14.375" style="114" customWidth="1"/>
    <col min="10" max="13" width="9.125" style="114" hidden="1" customWidth="1"/>
    <col min="14" max="14" width="0.12890625" style="114" customWidth="1"/>
    <col min="15" max="15" width="9.125" style="114" hidden="1" customWidth="1"/>
    <col min="16" max="16" width="9.125" style="114" customWidth="1"/>
    <col min="17" max="17" width="13.875" style="114" bestFit="1" customWidth="1"/>
    <col min="18" max="16384" width="9.125" style="114" customWidth="1"/>
  </cols>
  <sheetData>
    <row r="1" spans="5:9" ht="12.75">
      <c r="E1" s="4"/>
      <c r="F1" s="112"/>
      <c r="G1" s="113"/>
      <c r="H1" s="203" t="s">
        <v>382</v>
      </c>
      <c r="I1" s="203"/>
    </row>
    <row r="2" spans="5:9" ht="12.75">
      <c r="E2" s="4"/>
      <c r="F2" s="112"/>
      <c r="G2" s="113"/>
      <c r="H2" s="203" t="s">
        <v>380</v>
      </c>
      <c r="I2" s="203"/>
    </row>
    <row r="3" spans="5:9" ht="12.75">
      <c r="E3" s="4"/>
      <c r="F3" s="203" t="s">
        <v>207</v>
      </c>
      <c r="G3" s="203"/>
      <c r="H3" s="203"/>
      <c r="I3" s="203"/>
    </row>
    <row r="4" spans="5:9" ht="12.75">
      <c r="E4" s="4"/>
      <c r="F4" s="112"/>
      <c r="G4" s="113"/>
      <c r="H4" s="203" t="s">
        <v>863</v>
      </c>
      <c r="I4" s="203"/>
    </row>
    <row r="5" spans="5:9" ht="79.5" customHeight="1">
      <c r="E5" s="4"/>
      <c r="F5" s="112"/>
      <c r="G5" s="190" t="s">
        <v>381</v>
      </c>
      <c r="H5" s="190"/>
      <c r="I5" s="190"/>
    </row>
    <row r="6" spans="1:9" ht="12.75">
      <c r="A6" s="108"/>
      <c r="B6" s="108"/>
      <c r="C6" s="109"/>
      <c r="D6" s="115"/>
      <c r="E6" s="115"/>
      <c r="F6" s="116"/>
      <c r="G6" s="205" t="s">
        <v>774</v>
      </c>
      <c r="H6" s="209"/>
      <c r="I6" s="209"/>
    </row>
    <row r="7" spans="1:9" ht="12.75">
      <c r="A7" s="108"/>
      <c r="B7" s="108"/>
      <c r="C7" s="109"/>
      <c r="D7" s="115"/>
      <c r="E7" s="115"/>
      <c r="F7" s="116"/>
      <c r="G7" s="205" t="s">
        <v>334</v>
      </c>
      <c r="H7" s="209"/>
      <c r="I7" s="209"/>
    </row>
    <row r="8" spans="1:9" ht="12.75">
      <c r="A8" s="108"/>
      <c r="B8" s="108"/>
      <c r="C8" s="109"/>
      <c r="D8" s="115"/>
      <c r="E8" s="115"/>
      <c r="F8" s="116"/>
      <c r="G8" s="205" t="s">
        <v>207</v>
      </c>
      <c r="H8" s="209"/>
      <c r="I8" s="209"/>
    </row>
    <row r="9" spans="1:9" ht="12.75">
      <c r="A9" s="108"/>
      <c r="B9" s="108"/>
      <c r="C9" s="109"/>
      <c r="D9" s="115"/>
      <c r="E9" s="115"/>
      <c r="F9" s="116"/>
      <c r="G9" s="204" t="s">
        <v>775</v>
      </c>
      <c r="H9" s="204"/>
      <c r="I9" s="204"/>
    </row>
    <row r="10" spans="1:9" ht="12.75">
      <c r="A10" s="108"/>
      <c r="B10" s="108"/>
      <c r="C10" s="109"/>
      <c r="D10" s="115"/>
      <c r="E10" s="115"/>
      <c r="F10" s="204" t="s">
        <v>335</v>
      </c>
      <c r="G10" s="204"/>
      <c r="H10" s="204"/>
      <c r="I10" s="204"/>
    </row>
    <row r="11" spans="1:9" ht="12.75">
      <c r="A11" s="108"/>
      <c r="B11" s="108"/>
      <c r="C11" s="109"/>
      <c r="D11" s="115"/>
      <c r="E11" s="115"/>
      <c r="F11" s="204" t="s">
        <v>329</v>
      </c>
      <c r="G11" s="204"/>
      <c r="H11" s="204"/>
      <c r="I11" s="204"/>
    </row>
    <row r="12" spans="1:9" ht="12.75">
      <c r="A12" s="108"/>
      <c r="B12" s="108"/>
      <c r="C12" s="109"/>
      <c r="D12" s="115"/>
      <c r="E12" s="115"/>
      <c r="F12" s="205" t="s">
        <v>330</v>
      </c>
      <c r="G12" s="205"/>
      <c r="H12" s="205"/>
      <c r="I12" s="205"/>
    </row>
    <row r="13" spans="1:9" ht="12.75">
      <c r="A13" s="117" t="s">
        <v>336</v>
      </c>
      <c r="B13" s="117" t="s">
        <v>336</v>
      </c>
      <c r="C13" s="117" t="s">
        <v>336</v>
      </c>
      <c r="D13" s="118" t="s">
        <v>336</v>
      </c>
      <c r="E13" s="118" t="s">
        <v>336</v>
      </c>
      <c r="F13" s="118" t="s">
        <v>336</v>
      </c>
      <c r="G13" s="206" t="s">
        <v>336</v>
      </c>
      <c r="H13" s="206"/>
      <c r="I13" s="206"/>
    </row>
    <row r="14" spans="1:9" ht="48.75" customHeight="1">
      <c r="A14" s="207" t="s">
        <v>386</v>
      </c>
      <c r="B14" s="207"/>
      <c r="C14" s="207"/>
      <c r="D14" s="207"/>
      <c r="E14" s="207"/>
      <c r="F14" s="207"/>
      <c r="G14" s="207"/>
      <c r="H14" s="207"/>
      <c r="I14" s="207"/>
    </row>
    <row r="15" spans="1:9" ht="12.75">
      <c r="A15" s="208" t="s">
        <v>337</v>
      </c>
      <c r="B15" s="208"/>
      <c r="C15" s="208"/>
      <c r="D15" s="208"/>
      <c r="E15" s="208"/>
      <c r="F15" s="208"/>
      <c r="G15" s="208"/>
      <c r="H15" s="208"/>
      <c r="I15" s="208"/>
    </row>
    <row r="16" spans="1:9" ht="12.75">
      <c r="A16" s="119" t="s">
        <v>338</v>
      </c>
      <c r="B16" s="119" t="s">
        <v>339</v>
      </c>
      <c r="C16" s="119" t="s">
        <v>340</v>
      </c>
      <c r="D16" s="119" t="s">
        <v>341</v>
      </c>
      <c r="E16" s="119" t="s">
        <v>342</v>
      </c>
      <c r="F16" s="119" t="s">
        <v>343</v>
      </c>
      <c r="G16" s="119" t="s">
        <v>344</v>
      </c>
      <c r="H16" s="119" t="s">
        <v>345</v>
      </c>
      <c r="I16" s="119" t="s">
        <v>346</v>
      </c>
    </row>
    <row r="17" spans="1:9" ht="12.75">
      <c r="A17" s="119" t="s">
        <v>7</v>
      </c>
      <c r="B17" s="119" t="s">
        <v>347</v>
      </c>
      <c r="C17" s="119" t="s">
        <v>348</v>
      </c>
      <c r="D17" s="119" t="s">
        <v>349</v>
      </c>
      <c r="E17" s="119" t="s">
        <v>350</v>
      </c>
      <c r="F17" s="119" t="s">
        <v>351</v>
      </c>
      <c r="G17" s="119" t="s">
        <v>352</v>
      </c>
      <c r="H17" s="119" t="s">
        <v>353</v>
      </c>
      <c r="I17" s="119" t="s">
        <v>354</v>
      </c>
    </row>
    <row r="18" spans="1:9" ht="25.5" hidden="1">
      <c r="A18" s="120" t="s">
        <v>388</v>
      </c>
      <c r="B18" s="121" t="s">
        <v>389</v>
      </c>
      <c r="C18" s="121" t="s">
        <v>336</v>
      </c>
      <c r="D18" s="121" t="s">
        <v>336</v>
      </c>
      <c r="E18" s="122" t="s">
        <v>336</v>
      </c>
      <c r="F18" s="122" t="s">
        <v>336</v>
      </c>
      <c r="G18" s="123"/>
      <c r="H18" s="123"/>
      <c r="I18" s="123"/>
    </row>
    <row r="19" spans="1:9" ht="12.75" hidden="1">
      <c r="A19" s="135" t="s">
        <v>390</v>
      </c>
      <c r="B19" s="119" t="s">
        <v>389</v>
      </c>
      <c r="C19" s="119" t="s">
        <v>391</v>
      </c>
      <c r="D19" s="119" t="s">
        <v>336</v>
      </c>
      <c r="E19" s="119" t="s">
        <v>336</v>
      </c>
      <c r="F19" s="119" t="s">
        <v>336</v>
      </c>
      <c r="G19" s="124"/>
      <c r="H19" s="124"/>
      <c r="I19" s="124"/>
    </row>
    <row r="20" spans="1:9" ht="38.25" hidden="1">
      <c r="A20" s="135" t="s">
        <v>392</v>
      </c>
      <c r="B20" s="119" t="s">
        <v>389</v>
      </c>
      <c r="C20" s="119" t="s">
        <v>391</v>
      </c>
      <c r="D20" s="119" t="s">
        <v>355</v>
      </c>
      <c r="E20" s="119" t="s">
        <v>336</v>
      </c>
      <c r="F20" s="119" t="s">
        <v>336</v>
      </c>
      <c r="G20" s="124"/>
      <c r="H20" s="124"/>
      <c r="I20" s="124"/>
    </row>
    <row r="21" spans="1:9" ht="35.25" customHeight="1" hidden="1">
      <c r="A21" s="125" t="s">
        <v>393</v>
      </c>
      <c r="B21" s="119" t="s">
        <v>389</v>
      </c>
      <c r="C21" s="119" t="s">
        <v>391</v>
      </c>
      <c r="D21" s="119" t="s">
        <v>355</v>
      </c>
      <c r="E21" s="119" t="s">
        <v>394</v>
      </c>
      <c r="F21" s="126" t="s">
        <v>336</v>
      </c>
      <c r="G21" s="124"/>
      <c r="H21" s="124"/>
      <c r="I21" s="124"/>
    </row>
    <row r="22" spans="1:9" ht="76.5" hidden="1">
      <c r="A22" s="125" t="s">
        <v>395</v>
      </c>
      <c r="B22" s="119" t="s">
        <v>389</v>
      </c>
      <c r="C22" s="119" t="s">
        <v>391</v>
      </c>
      <c r="D22" s="119" t="s">
        <v>355</v>
      </c>
      <c r="E22" s="119" t="s">
        <v>394</v>
      </c>
      <c r="F22" s="119" t="s">
        <v>396</v>
      </c>
      <c r="G22" s="124"/>
      <c r="H22" s="124"/>
      <c r="I22" s="124"/>
    </row>
    <row r="23" spans="1:9" ht="25.5" hidden="1">
      <c r="A23" s="125" t="s">
        <v>397</v>
      </c>
      <c r="B23" s="119" t="s">
        <v>389</v>
      </c>
      <c r="C23" s="119" t="s">
        <v>391</v>
      </c>
      <c r="D23" s="119" t="s">
        <v>355</v>
      </c>
      <c r="E23" s="119" t="s">
        <v>394</v>
      </c>
      <c r="F23" s="119" t="s">
        <v>398</v>
      </c>
      <c r="G23" s="124"/>
      <c r="H23" s="124"/>
      <c r="I23" s="124"/>
    </row>
    <row r="24" spans="1:9" ht="51" hidden="1">
      <c r="A24" s="135" t="s">
        <v>399</v>
      </c>
      <c r="B24" s="119" t="s">
        <v>389</v>
      </c>
      <c r="C24" s="119" t="s">
        <v>391</v>
      </c>
      <c r="D24" s="119" t="s">
        <v>400</v>
      </c>
      <c r="E24" s="119" t="s">
        <v>336</v>
      </c>
      <c r="F24" s="119" t="s">
        <v>336</v>
      </c>
      <c r="G24" s="124"/>
      <c r="H24" s="124"/>
      <c r="I24" s="124"/>
    </row>
    <row r="25" spans="1:9" ht="38.25" hidden="1">
      <c r="A25" s="125" t="s">
        <v>401</v>
      </c>
      <c r="B25" s="119" t="s">
        <v>389</v>
      </c>
      <c r="C25" s="119" t="s">
        <v>391</v>
      </c>
      <c r="D25" s="119" t="s">
        <v>400</v>
      </c>
      <c r="E25" s="119" t="s">
        <v>402</v>
      </c>
      <c r="F25" s="126" t="s">
        <v>336</v>
      </c>
      <c r="G25" s="124"/>
      <c r="H25" s="124"/>
      <c r="I25" s="124"/>
    </row>
    <row r="26" spans="1:9" ht="76.5" hidden="1">
      <c r="A26" s="125" t="s">
        <v>395</v>
      </c>
      <c r="B26" s="119" t="s">
        <v>389</v>
      </c>
      <c r="C26" s="119" t="s">
        <v>391</v>
      </c>
      <c r="D26" s="119" t="s">
        <v>400</v>
      </c>
      <c r="E26" s="119" t="s">
        <v>402</v>
      </c>
      <c r="F26" s="119" t="s">
        <v>396</v>
      </c>
      <c r="G26" s="124"/>
      <c r="H26" s="124"/>
      <c r="I26" s="124"/>
    </row>
    <row r="27" spans="1:9" ht="25.5" hidden="1">
      <c r="A27" s="125" t="s">
        <v>397</v>
      </c>
      <c r="B27" s="119" t="s">
        <v>389</v>
      </c>
      <c r="C27" s="119" t="s">
        <v>391</v>
      </c>
      <c r="D27" s="119" t="s">
        <v>400</v>
      </c>
      <c r="E27" s="119" t="s">
        <v>402</v>
      </c>
      <c r="F27" s="119" t="s">
        <v>398</v>
      </c>
      <c r="G27" s="124"/>
      <c r="H27" s="124"/>
      <c r="I27" s="124"/>
    </row>
    <row r="28" spans="1:9" ht="38.25" hidden="1">
      <c r="A28" s="125" t="s">
        <v>356</v>
      </c>
      <c r="B28" s="119" t="s">
        <v>389</v>
      </c>
      <c r="C28" s="119" t="s">
        <v>391</v>
      </c>
      <c r="D28" s="119" t="s">
        <v>400</v>
      </c>
      <c r="E28" s="119" t="s">
        <v>402</v>
      </c>
      <c r="F28" s="119" t="s">
        <v>357</v>
      </c>
      <c r="G28" s="124"/>
      <c r="H28" s="124"/>
      <c r="I28" s="124"/>
    </row>
    <row r="29" spans="1:9" ht="38.25" hidden="1">
      <c r="A29" s="125" t="s">
        <v>358</v>
      </c>
      <c r="B29" s="119" t="s">
        <v>389</v>
      </c>
      <c r="C29" s="119" t="s">
        <v>391</v>
      </c>
      <c r="D29" s="119" t="s">
        <v>400</v>
      </c>
      <c r="E29" s="119" t="s">
        <v>402</v>
      </c>
      <c r="F29" s="119" t="s">
        <v>359</v>
      </c>
      <c r="G29" s="124"/>
      <c r="H29" s="124"/>
      <c r="I29" s="124"/>
    </row>
    <row r="30" spans="1:9" ht="12.75" hidden="1">
      <c r="A30" s="125" t="s">
        <v>403</v>
      </c>
      <c r="B30" s="119" t="s">
        <v>389</v>
      </c>
      <c r="C30" s="119" t="s">
        <v>391</v>
      </c>
      <c r="D30" s="119" t="s">
        <v>400</v>
      </c>
      <c r="E30" s="119" t="s">
        <v>402</v>
      </c>
      <c r="F30" s="119" t="s">
        <v>404</v>
      </c>
      <c r="G30" s="124"/>
      <c r="H30" s="124"/>
      <c r="I30" s="124"/>
    </row>
    <row r="31" spans="1:9" ht="12.75" hidden="1">
      <c r="A31" s="125" t="s">
        <v>405</v>
      </c>
      <c r="B31" s="119" t="s">
        <v>389</v>
      </c>
      <c r="C31" s="119" t="s">
        <v>391</v>
      </c>
      <c r="D31" s="119" t="s">
        <v>400</v>
      </c>
      <c r="E31" s="119" t="s">
        <v>402</v>
      </c>
      <c r="F31" s="119" t="s">
        <v>406</v>
      </c>
      <c r="G31" s="124"/>
      <c r="H31" s="124"/>
      <c r="I31" s="124"/>
    </row>
    <row r="32" spans="1:9" ht="25.5">
      <c r="A32" s="120" t="s">
        <v>407</v>
      </c>
      <c r="B32" s="121" t="s">
        <v>408</v>
      </c>
      <c r="C32" s="121" t="s">
        <v>336</v>
      </c>
      <c r="D32" s="121" t="s">
        <v>336</v>
      </c>
      <c r="E32" s="122" t="s">
        <v>336</v>
      </c>
      <c r="F32" s="122" t="s">
        <v>336</v>
      </c>
      <c r="G32" s="123">
        <f>G33+G122</f>
        <v>19895918.37</v>
      </c>
      <c r="H32" s="123"/>
      <c r="I32" s="123"/>
    </row>
    <row r="33" spans="1:9" ht="12.75">
      <c r="A33" s="135" t="s">
        <v>409</v>
      </c>
      <c r="B33" s="119" t="s">
        <v>408</v>
      </c>
      <c r="C33" s="119" t="s">
        <v>410</v>
      </c>
      <c r="D33" s="119" t="s">
        <v>336</v>
      </c>
      <c r="E33" s="119" t="s">
        <v>336</v>
      </c>
      <c r="F33" s="119" t="s">
        <v>336</v>
      </c>
      <c r="G33" s="124">
        <f>G34+G41+G72+G79+G83</f>
        <v>19895918.37</v>
      </c>
      <c r="H33" s="124"/>
      <c r="I33" s="124"/>
    </row>
    <row r="34" spans="1:9" ht="12.75" hidden="1">
      <c r="A34" s="135" t="s">
        <v>411</v>
      </c>
      <c r="B34" s="119" t="s">
        <v>408</v>
      </c>
      <c r="C34" s="119" t="s">
        <v>410</v>
      </c>
      <c r="D34" s="119" t="s">
        <v>391</v>
      </c>
      <c r="E34" s="119" t="s">
        <v>336</v>
      </c>
      <c r="F34" s="119" t="s">
        <v>336</v>
      </c>
      <c r="G34" s="124">
        <f>G35+G38</f>
        <v>0</v>
      </c>
      <c r="H34" s="124"/>
      <c r="I34" s="124"/>
    </row>
    <row r="35" spans="1:9" ht="255" hidden="1">
      <c r="A35" s="125" t="s">
        <v>412</v>
      </c>
      <c r="B35" s="119" t="s">
        <v>408</v>
      </c>
      <c r="C35" s="119" t="s">
        <v>410</v>
      </c>
      <c r="D35" s="119" t="s">
        <v>391</v>
      </c>
      <c r="E35" s="119" t="s">
        <v>413</v>
      </c>
      <c r="F35" s="126" t="s">
        <v>336</v>
      </c>
      <c r="G35" s="124"/>
      <c r="H35" s="124"/>
      <c r="I35" s="124"/>
    </row>
    <row r="36" spans="1:9" ht="38.25" hidden="1">
      <c r="A36" s="125" t="s">
        <v>414</v>
      </c>
      <c r="B36" s="119" t="s">
        <v>408</v>
      </c>
      <c r="C36" s="119" t="s">
        <v>410</v>
      </c>
      <c r="D36" s="119" t="s">
        <v>391</v>
      </c>
      <c r="E36" s="119" t="s">
        <v>413</v>
      </c>
      <c r="F36" s="119" t="s">
        <v>415</v>
      </c>
      <c r="G36" s="124"/>
      <c r="H36" s="124"/>
      <c r="I36" s="124"/>
    </row>
    <row r="37" spans="1:9" ht="12.75" hidden="1">
      <c r="A37" s="125" t="s">
        <v>416</v>
      </c>
      <c r="B37" s="119" t="s">
        <v>408</v>
      </c>
      <c r="C37" s="119" t="s">
        <v>410</v>
      </c>
      <c r="D37" s="119" t="s">
        <v>391</v>
      </c>
      <c r="E37" s="119" t="s">
        <v>413</v>
      </c>
      <c r="F37" s="119" t="s">
        <v>417</v>
      </c>
      <c r="G37" s="124"/>
      <c r="H37" s="124"/>
      <c r="I37" s="124"/>
    </row>
    <row r="38" spans="1:9" ht="12.75" hidden="1">
      <c r="A38" s="125" t="s">
        <v>418</v>
      </c>
      <c r="B38" s="119" t="s">
        <v>408</v>
      </c>
      <c r="C38" s="119" t="s">
        <v>410</v>
      </c>
      <c r="D38" s="119" t="s">
        <v>391</v>
      </c>
      <c r="E38" s="119" t="s">
        <v>419</v>
      </c>
      <c r="F38" s="126" t="s">
        <v>336</v>
      </c>
      <c r="G38" s="124">
        <f>G39</f>
        <v>0</v>
      </c>
      <c r="H38" s="124"/>
      <c r="I38" s="124"/>
    </row>
    <row r="39" spans="1:9" ht="38.25" hidden="1">
      <c r="A39" s="125" t="s">
        <v>414</v>
      </c>
      <c r="B39" s="119" t="s">
        <v>408</v>
      </c>
      <c r="C39" s="119" t="s">
        <v>410</v>
      </c>
      <c r="D39" s="119" t="s">
        <v>391</v>
      </c>
      <c r="E39" s="119" t="s">
        <v>419</v>
      </c>
      <c r="F39" s="119" t="s">
        <v>415</v>
      </c>
      <c r="G39" s="124">
        <f>G40</f>
        <v>0</v>
      </c>
      <c r="H39" s="124"/>
      <c r="I39" s="124"/>
    </row>
    <row r="40" spans="1:9" ht="12.75" hidden="1">
      <c r="A40" s="125" t="s">
        <v>416</v>
      </c>
      <c r="B40" s="119" t="s">
        <v>408</v>
      </c>
      <c r="C40" s="119" t="s">
        <v>410</v>
      </c>
      <c r="D40" s="119" t="s">
        <v>391</v>
      </c>
      <c r="E40" s="119" t="s">
        <v>419</v>
      </c>
      <c r="F40" s="119" t="s">
        <v>417</v>
      </c>
      <c r="G40" s="124"/>
      <c r="H40" s="124"/>
      <c r="I40" s="124"/>
    </row>
    <row r="41" spans="1:9" ht="12.75">
      <c r="A41" s="135" t="s">
        <v>420</v>
      </c>
      <c r="B41" s="119" t="s">
        <v>408</v>
      </c>
      <c r="C41" s="119" t="s">
        <v>410</v>
      </c>
      <c r="D41" s="119" t="s">
        <v>355</v>
      </c>
      <c r="E41" s="119" t="s">
        <v>336</v>
      </c>
      <c r="F41" s="119" t="s">
        <v>336</v>
      </c>
      <c r="G41" s="124">
        <f>G42+G45+G48+G51+G54+G57+G60+G63+G66+G69</f>
        <v>19895918.37</v>
      </c>
      <c r="H41" s="124"/>
      <c r="I41" s="124"/>
    </row>
    <row r="42" spans="1:9" ht="38.25" hidden="1">
      <c r="A42" s="125" t="s">
        <v>421</v>
      </c>
      <c r="B42" s="119" t="s">
        <v>408</v>
      </c>
      <c r="C42" s="119" t="s">
        <v>410</v>
      </c>
      <c r="D42" s="119" t="s">
        <v>355</v>
      </c>
      <c r="E42" s="119" t="s">
        <v>422</v>
      </c>
      <c r="F42" s="126" t="s">
        <v>336</v>
      </c>
      <c r="G42" s="124"/>
      <c r="H42" s="124"/>
      <c r="I42" s="124"/>
    </row>
    <row r="43" spans="1:9" ht="38.25" hidden="1">
      <c r="A43" s="125" t="s">
        <v>414</v>
      </c>
      <c r="B43" s="119" t="s">
        <v>408</v>
      </c>
      <c r="C43" s="119" t="s">
        <v>410</v>
      </c>
      <c r="D43" s="119" t="s">
        <v>355</v>
      </c>
      <c r="E43" s="119" t="s">
        <v>422</v>
      </c>
      <c r="F43" s="119" t="s">
        <v>415</v>
      </c>
      <c r="G43" s="124"/>
      <c r="H43" s="124"/>
      <c r="I43" s="124"/>
    </row>
    <row r="44" spans="1:9" ht="12.75" hidden="1">
      <c r="A44" s="125" t="s">
        <v>416</v>
      </c>
      <c r="B44" s="119" t="s">
        <v>408</v>
      </c>
      <c r="C44" s="119" t="s">
        <v>410</v>
      </c>
      <c r="D44" s="119" t="s">
        <v>355</v>
      </c>
      <c r="E44" s="119" t="s">
        <v>422</v>
      </c>
      <c r="F44" s="119" t="s">
        <v>417</v>
      </c>
      <c r="G44" s="124"/>
      <c r="H44" s="124"/>
      <c r="I44" s="124"/>
    </row>
    <row r="45" spans="1:9" ht="51" hidden="1">
      <c r="A45" s="125" t="s">
        <v>423</v>
      </c>
      <c r="B45" s="119" t="s">
        <v>408</v>
      </c>
      <c r="C45" s="119" t="s">
        <v>410</v>
      </c>
      <c r="D45" s="119" t="s">
        <v>355</v>
      </c>
      <c r="E45" s="119" t="s">
        <v>424</v>
      </c>
      <c r="F45" s="126" t="s">
        <v>336</v>
      </c>
      <c r="G45" s="124"/>
      <c r="H45" s="124"/>
      <c r="I45" s="124"/>
    </row>
    <row r="46" spans="1:9" ht="38.25" hidden="1">
      <c r="A46" s="125" t="s">
        <v>414</v>
      </c>
      <c r="B46" s="119" t="s">
        <v>408</v>
      </c>
      <c r="C46" s="119" t="s">
        <v>410</v>
      </c>
      <c r="D46" s="119" t="s">
        <v>355</v>
      </c>
      <c r="E46" s="119" t="s">
        <v>424</v>
      </c>
      <c r="F46" s="119" t="s">
        <v>415</v>
      </c>
      <c r="G46" s="124"/>
      <c r="H46" s="124"/>
      <c r="I46" s="124"/>
    </row>
    <row r="47" spans="1:9" ht="12.75" hidden="1">
      <c r="A47" s="125" t="s">
        <v>416</v>
      </c>
      <c r="B47" s="119" t="s">
        <v>408</v>
      </c>
      <c r="C47" s="119" t="s">
        <v>410</v>
      </c>
      <c r="D47" s="119" t="s">
        <v>355</v>
      </c>
      <c r="E47" s="119" t="s">
        <v>424</v>
      </c>
      <c r="F47" s="119" t="s">
        <v>417</v>
      </c>
      <c r="G47" s="124"/>
      <c r="H47" s="124"/>
      <c r="I47" s="124"/>
    </row>
    <row r="48" spans="1:9" ht="63.75" hidden="1">
      <c r="A48" s="125" t="s">
        <v>425</v>
      </c>
      <c r="B48" s="119" t="s">
        <v>408</v>
      </c>
      <c r="C48" s="119" t="s">
        <v>410</v>
      </c>
      <c r="D48" s="119" t="s">
        <v>355</v>
      </c>
      <c r="E48" s="119" t="s">
        <v>426</v>
      </c>
      <c r="F48" s="126" t="s">
        <v>336</v>
      </c>
      <c r="G48" s="124"/>
      <c r="H48" s="124"/>
      <c r="I48" s="124"/>
    </row>
    <row r="49" spans="1:9" ht="38.25" hidden="1">
      <c r="A49" s="125" t="s">
        <v>414</v>
      </c>
      <c r="B49" s="119" t="s">
        <v>408</v>
      </c>
      <c r="C49" s="119" t="s">
        <v>410</v>
      </c>
      <c r="D49" s="119" t="s">
        <v>355</v>
      </c>
      <c r="E49" s="119" t="s">
        <v>426</v>
      </c>
      <c r="F49" s="119" t="s">
        <v>415</v>
      </c>
      <c r="G49" s="124"/>
      <c r="H49" s="124"/>
      <c r="I49" s="124"/>
    </row>
    <row r="50" spans="1:9" ht="12.75" hidden="1">
      <c r="A50" s="125" t="s">
        <v>416</v>
      </c>
      <c r="B50" s="119" t="s">
        <v>408</v>
      </c>
      <c r="C50" s="119" t="s">
        <v>410</v>
      </c>
      <c r="D50" s="119" t="s">
        <v>355</v>
      </c>
      <c r="E50" s="119" t="s">
        <v>426</v>
      </c>
      <c r="F50" s="119" t="s">
        <v>417</v>
      </c>
      <c r="G50" s="124"/>
      <c r="H50" s="124"/>
      <c r="I50" s="124"/>
    </row>
    <row r="51" spans="1:9" ht="25.5">
      <c r="A51" s="150" t="s">
        <v>737</v>
      </c>
      <c r="B51" s="119" t="s">
        <v>408</v>
      </c>
      <c r="C51" s="119" t="s">
        <v>410</v>
      </c>
      <c r="D51" s="119" t="s">
        <v>355</v>
      </c>
      <c r="E51" s="119" t="s">
        <v>736</v>
      </c>
      <c r="F51" s="119"/>
      <c r="G51" s="124">
        <f>G52</f>
        <v>19278118.37</v>
      </c>
      <c r="H51" s="124"/>
      <c r="I51" s="124"/>
    </row>
    <row r="52" spans="1:9" ht="38.25">
      <c r="A52" s="125" t="s">
        <v>414</v>
      </c>
      <c r="B52" s="119" t="s">
        <v>408</v>
      </c>
      <c r="C52" s="119" t="s">
        <v>410</v>
      </c>
      <c r="D52" s="119" t="s">
        <v>355</v>
      </c>
      <c r="E52" s="119" t="s">
        <v>736</v>
      </c>
      <c r="F52" s="119">
        <v>600</v>
      </c>
      <c r="G52" s="124">
        <f>G53</f>
        <v>19278118.37</v>
      </c>
      <c r="H52" s="124"/>
      <c r="I52" s="124"/>
    </row>
    <row r="53" spans="1:9" ht="12.75">
      <c r="A53" s="125" t="s">
        <v>416</v>
      </c>
      <c r="B53" s="119" t="s">
        <v>408</v>
      </c>
      <c r="C53" s="119" t="s">
        <v>410</v>
      </c>
      <c r="D53" s="119" t="s">
        <v>355</v>
      </c>
      <c r="E53" s="119" t="s">
        <v>736</v>
      </c>
      <c r="F53" s="119">
        <v>610</v>
      </c>
      <c r="G53" s="124">
        <f>17360043.4+354286.6+482200+1059956.6+21631.77</f>
        <v>19278118.37</v>
      </c>
      <c r="H53" s="124"/>
      <c r="I53" s="124"/>
    </row>
    <row r="54" spans="1:9" ht="63.75" hidden="1">
      <c r="A54" s="125" t="s">
        <v>429</v>
      </c>
      <c r="B54" s="119" t="s">
        <v>408</v>
      </c>
      <c r="C54" s="119" t="s">
        <v>410</v>
      </c>
      <c r="D54" s="119" t="s">
        <v>355</v>
      </c>
      <c r="E54" s="119" t="s">
        <v>430</v>
      </c>
      <c r="F54" s="126" t="s">
        <v>336</v>
      </c>
      <c r="G54" s="124">
        <f aca="true" t="shared" si="0" ref="G54:I55">G55</f>
        <v>0</v>
      </c>
      <c r="H54" s="124">
        <f t="shared" si="0"/>
        <v>0</v>
      </c>
      <c r="I54" s="124">
        <f t="shared" si="0"/>
        <v>0</v>
      </c>
    </row>
    <row r="55" spans="1:9" ht="38.25" hidden="1">
      <c r="A55" s="125" t="s">
        <v>414</v>
      </c>
      <c r="B55" s="119" t="s">
        <v>408</v>
      </c>
      <c r="C55" s="119" t="s">
        <v>410</v>
      </c>
      <c r="D55" s="119" t="s">
        <v>355</v>
      </c>
      <c r="E55" s="119" t="s">
        <v>430</v>
      </c>
      <c r="F55" s="119" t="s">
        <v>415</v>
      </c>
      <c r="G55" s="124">
        <f t="shared" si="0"/>
        <v>0</v>
      </c>
      <c r="H55" s="124">
        <f t="shared" si="0"/>
        <v>0</v>
      </c>
      <c r="I55" s="124">
        <f t="shared" si="0"/>
        <v>0</v>
      </c>
    </row>
    <row r="56" spans="1:9" ht="12.75" hidden="1">
      <c r="A56" s="125" t="s">
        <v>416</v>
      </c>
      <c r="B56" s="119" t="s">
        <v>408</v>
      </c>
      <c r="C56" s="119" t="s">
        <v>410</v>
      </c>
      <c r="D56" s="119" t="s">
        <v>355</v>
      </c>
      <c r="E56" s="119" t="s">
        <v>430</v>
      </c>
      <c r="F56" s="119" t="s">
        <v>417</v>
      </c>
      <c r="G56" s="124"/>
      <c r="H56" s="124"/>
      <c r="I56" s="124"/>
    </row>
    <row r="57" spans="1:9" ht="12.75">
      <c r="A57" s="125" t="s">
        <v>431</v>
      </c>
      <c r="B57" s="119" t="s">
        <v>408</v>
      </c>
      <c r="C57" s="119" t="s">
        <v>410</v>
      </c>
      <c r="D57" s="119" t="s">
        <v>355</v>
      </c>
      <c r="E57" s="119" t="s">
        <v>432</v>
      </c>
      <c r="F57" s="126" t="s">
        <v>336</v>
      </c>
      <c r="G57" s="124">
        <f>G58</f>
        <v>617800</v>
      </c>
      <c r="H57" s="124"/>
      <c r="I57" s="124"/>
    </row>
    <row r="58" spans="1:9" ht="38.25">
      <c r="A58" s="125" t="s">
        <v>414</v>
      </c>
      <c r="B58" s="119" t="s">
        <v>408</v>
      </c>
      <c r="C58" s="119" t="s">
        <v>410</v>
      </c>
      <c r="D58" s="119" t="s">
        <v>355</v>
      </c>
      <c r="E58" s="119" t="s">
        <v>432</v>
      </c>
      <c r="F58" s="119" t="s">
        <v>415</v>
      </c>
      <c r="G58" s="124">
        <f>G59</f>
        <v>617800</v>
      </c>
      <c r="H58" s="124"/>
      <c r="I58" s="124"/>
    </row>
    <row r="59" spans="1:9" ht="12.75">
      <c r="A59" s="125" t="s">
        <v>416</v>
      </c>
      <c r="B59" s="119" t="s">
        <v>408</v>
      </c>
      <c r="C59" s="119" t="s">
        <v>410</v>
      </c>
      <c r="D59" s="119" t="s">
        <v>355</v>
      </c>
      <c r="E59" s="119" t="s">
        <v>432</v>
      </c>
      <c r="F59" s="119" t="s">
        <v>417</v>
      </c>
      <c r="G59" s="124">
        <v>617800</v>
      </c>
      <c r="H59" s="124"/>
      <c r="I59" s="124"/>
    </row>
    <row r="60" spans="1:9" ht="63.75" hidden="1">
      <c r="A60" s="125" t="s">
        <v>429</v>
      </c>
      <c r="B60" s="119" t="s">
        <v>408</v>
      </c>
      <c r="C60" s="119" t="s">
        <v>410</v>
      </c>
      <c r="D60" s="119" t="s">
        <v>355</v>
      </c>
      <c r="E60" s="119" t="s">
        <v>745</v>
      </c>
      <c r="F60" s="119"/>
      <c r="G60" s="124">
        <f aca="true" t="shared" si="1" ref="G60:I61">G61</f>
        <v>0</v>
      </c>
      <c r="H60" s="124">
        <f t="shared" si="1"/>
        <v>0</v>
      </c>
      <c r="I60" s="124">
        <f t="shared" si="1"/>
        <v>0</v>
      </c>
    </row>
    <row r="61" spans="1:9" ht="38.25" hidden="1">
      <c r="A61" s="125" t="s">
        <v>414</v>
      </c>
      <c r="B61" s="119" t="s">
        <v>408</v>
      </c>
      <c r="C61" s="119" t="s">
        <v>410</v>
      </c>
      <c r="D61" s="119" t="s">
        <v>355</v>
      </c>
      <c r="E61" s="119" t="s">
        <v>745</v>
      </c>
      <c r="F61" s="119">
        <v>600</v>
      </c>
      <c r="G61" s="124">
        <f t="shared" si="1"/>
        <v>0</v>
      </c>
      <c r="H61" s="124">
        <f t="shared" si="1"/>
        <v>0</v>
      </c>
      <c r="I61" s="124">
        <f t="shared" si="1"/>
        <v>0</v>
      </c>
    </row>
    <row r="62" spans="1:9" ht="12.75" hidden="1">
      <c r="A62" s="125" t="s">
        <v>416</v>
      </c>
      <c r="B62" s="119" t="s">
        <v>408</v>
      </c>
      <c r="C62" s="119" t="s">
        <v>410</v>
      </c>
      <c r="D62" s="119" t="s">
        <v>355</v>
      </c>
      <c r="E62" s="119" t="s">
        <v>745</v>
      </c>
      <c r="F62" s="119">
        <v>610</v>
      </c>
      <c r="G62" s="124"/>
      <c r="H62" s="124"/>
      <c r="I62" s="124"/>
    </row>
    <row r="63" spans="1:9" ht="63.75" hidden="1">
      <c r="A63" s="125" t="s">
        <v>433</v>
      </c>
      <c r="B63" s="119" t="s">
        <v>408</v>
      </c>
      <c r="C63" s="119" t="s">
        <v>410</v>
      </c>
      <c r="D63" s="119" t="s">
        <v>355</v>
      </c>
      <c r="E63" s="119" t="s">
        <v>434</v>
      </c>
      <c r="F63" s="126" t="s">
        <v>336</v>
      </c>
      <c r="G63" s="124"/>
      <c r="H63" s="124"/>
      <c r="I63" s="124"/>
    </row>
    <row r="64" spans="1:9" ht="38.25" hidden="1">
      <c r="A64" s="125" t="s">
        <v>414</v>
      </c>
      <c r="B64" s="119" t="s">
        <v>408</v>
      </c>
      <c r="C64" s="119" t="s">
        <v>410</v>
      </c>
      <c r="D64" s="119" t="s">
        <v>355</v>
      </c>
      <c r="E64" s="119" t="s">
        <v>434</v>
      </c>
      <c r="F64" s="119" t="s">
        <v>415</v>
      </c>
      <c r="G64" s="124"/>
      <c r="H64" s="124"/>
      <c r="I64" s="124"/>
    </row>
    <row r="65" spans="1:9" ht="12.75" hidden="1">
      <c r="A65" s="125" t="s">
        <v>416</v>
      </c>
      <c r="B65" s="119" t="s">
        <v>408</v>
      </c>
      <c r="C65" s="119" t="s">
        <v>410</v>
      </c>
      <c r="D65" s="119" t="s">
        <v>355</v>
      </c>
      <c r="E65" s="119" t="s">
        <v>434</v>
      </c>
      <c r="F65" s="119" t="s">
        <v>417</v>
      </c>
      <c r="G65" s="124"/>
      <c r="H65" s="124"/>
      <c r="I65" s="124"/>
    </row>
    <row r="66" spans="1:9" ht="25.5" hidden="1">
      <c r="A66" s="125" t="s">
        <v>435</v>
      </c>
      <c r="B66" s="119" t="s">
        <v>408</v>
      </c>
      <c r="C66" s="119" t="s">
        <v>410</v>
      </c>
      <c r="D66" s="119" t="s">
        <v>355</v>
      </c>
      <c r="E66" s="119" t="s">
        <v>436</v>
      </c>
      <c r="F66" s="126" t="s">
        <v>336</v>
      </c>
      <c r="G66" s="124">
        <f>G67</f>
        <v>0</v>
      </c>
      <c r="H66" s="124"/>
      <c r="I66" s="124"/>
    </row>
    <row r="67" spans="1:9" ht="38.25" hidden="1">
      <c r="A67" s="125" t="s">
        <v>414</v>
      </c>
      <c r="B67" s="119" t="s">
        <v>408</v>
      </c>
      <c r="C67" s="119" t="s">
        <v>410</v>
      </c>
      <c r="D67" s="119" t="s">
        <v>355</v>
      </c>
      <c r="E67" s="119" t="s">
        <v>436</v>
      </c>
      <c r="F67" s="119" t="s">
        <v>415</v>
      </c>
      <c r="G67" s="124">
        <f>G68</f>
        <v>0</v>
      </c>
      <c r="H67" s="124"/>
      <c r="I67" s="124"/>
    </row>
    <row r="68" spans="1:9" ht="12.75" hidden="1">
      <c r="A68" s="125" t="s">
        <v>416</v>
      </c>
      <c r="B68" s="119" t="s">
        <v>408</v>
      </c>
      <c r="C68" s="119" t="s">
        <v>410</v>
      </c>
      <c r="D68" s="119" t="s">
        <v>355</v>
      </c>
      <c r="E68" s="119" t="s">
        <v>436</v>
      </c>
      <c r="F68" s="119" t="s">
        <v>417</v>
      </c>
      <c r="G68" s="124"/>
      <c r="H68" s="124"/>
      <c r="I68" s="124"/>
    </row>
    <row r="69" spans="1:9" ht="38.25" hidden="1">
      <c r="A69" s="125" t="s">
        <v>761</v>
      </c>
      <c r="B69" s="119" t="s">
        <v>408</v>
      </c>
      <c r="C69" s="119" t="s">
        <v>410</v>
      </c>
      <c r="D69" s="119" t="s">
        <v>355</v>
      </c>
      <c r="E69" s="119" t="s">
        <v>744</v>
      </c>
      <c r="F69" s="119"/>
      <c r="G69" s="124">
        <f>G70</f>
        <v>0</v>
      </c>
      <c r="H69" s="124"/>
      <c r="I69" s="124"/>
    </row>
    <row r="70" spans="1:9" ht="38.25" hidden="1">
      <c r="A70" s="125" t="s">
        <v>414</v>
      </c>
      <c r="B70" s="119" t="s">
        <v>408</v>
      </c>
      <c r="C70" s="119" t="s">
        <v>410</v>
      </c>
      <c r="D70" s="119" t="s">
        <v>355</v>
      </c>
      <c r="E70" s="119" t="s">
        <v>744</v>
      </c>
      <c r="F70" s="119">
        <v>600</v>
      </c>
      <c r="G70" s="124">
        <f>G71</f>
        <v>0</v>
      </c>
      <c r="H70" s="124"/>
      <c r="I70" s="124"/>
    </row>
    <row r="71" spans="1:9" ht="12.75" hidden="1">
      <c r="A71" s="125" t="s">
        <v>416</v>
      </c>
      <c r="B71" s="119" t="s">
        <v>408</v>
      </c>
      <c r="C71" s="119" t="s">
        <v>410</v>
      </c>
      <c r="D71" s="119" t="s">
        <v>355</v>
      </c>
      <c r="E71" s="119" t="s">
        <v>744</v>
      </c>
      <c r="F71" s="119">
        <v>610</v>
      </c>
      <c r="G71" s="124"/>
      <c r="H71" s="124"/>
      <c r="I71" s="124"/>
    </row>
    <row r="72" spans="1:9" ht="12.75" hidden="1">
      <c r="A72" s="135" t="s">
        <v>437</v>
      </c>
      <c r="B72" s="119" t="s">
        <v>408</v>
      </c>
      <c r="C72" s="119" t="s">
        <v>410</v>
      </c>
      <c r="D72" s="119" t="s">
        <v>400</v>
      </c>
      <c r="E72" s="119" t="s">
        <v>336</v>
      </c>
      <c r="F72" s="119" t="s">
        <v>336</v>
      </c>
      <c r="G72" s="124">
        <f>G73+G76</f>
        <v>0</v>
      </c>
      <c r="H72" s="124"/>
      <c r="I72" s="124"/>
    </row>
    <row r="73" spans="1:9" ht="12.75" hidden="1">
      <c r="A73" s="125" t="s">
        <v>438</v>
      </c>
      <c r="B73" s="119" t="s">
        <v>408</v>
      </c>
      <c r="C73" s="119" t="s">
        <v>410</v>
      </c>
      <c r="D73" s="119" t="s">
        <v>400</v>
      </c>
      <c r="E73" s="119" t="s">
        <v>439</v>
      </c>
      <c r="F73" s="126" t="s">
        <v>336</v>
      </c>
      <c r="G73" s="124">
        <f>G74</f>
        <v>0</v>
      </c>
      <c r="H73" s="124"/>
      <c r="I73" s="124"/>
    </row>
    <row r="74" spans="1:9" ht="38.25" hidden="1">
      <c r="A74" s="125" t="s">
        <v>414</v>
      </c>
      <c r="B74" s="119" t="s">
        <v>408</v>
      </c>
      <c r="C74" s="119" t="s">
        <v>410</v>
      </c>
      <c r="D74" s="119" t="s">
        <v>400</v>
      </c>
      <c r="E74" s="119" t="s">
        <v>439</v>
      </c>
      <c r="F74" s="119" t="s">
        <v>415</v>
      </c>
      <c r="G74" s="124">
        <f>G75</f>
        <v>0</v>
      </c>
      <c r="H74" s="124"/>
      <c r="I74" s="124"/>
    </row>
    <row r="75" spans="1:9" ht="12.75" hidden="1">
      <c r="A75" s="125" t="s">
        <v>416</v>
      </c>
      <c r="B75" s="119" t="s">
        <v>408</v>
      </c>
      <c r="C75" s="119" t="s">
        <v>410</v>
      </c>
      <c r="D75" s="119" t="s">
        <v>400</v>
      </c>
      <c r="E75" s="119" t="s">
        <v>439</v>
      </c>
      <c r="F75" s="119" t="s">
        <v>417</v>
      </c>
      <c r="G75" s="124"/>
      <c r="H75" s="124"/>
      <c r="I75" s="124"/>
    </row>
    <row r="76" spans="1:9" ht="38.25" hidden="1">
      <c r="A76" s="125" t="s">
        <v>762</v>
      </c>
      <c r="B76" s="119" t="s">
        <v>408</v>
      </c>
      <c r="C76" s="119" t="s">
        <v>410</v>
      </c>
      <c r="D76" s="119" t="s">
        <v>400</v>
      </c>
      <c r="E76" s="119" t="s">
        <v>738</v>
      </c>
      <c r="F76" s="119"/>
      <c r="G76" s="124">
        <f>G77</f>
        <v>0</v>
      </c>
      <c r="H76" s="124"/>
      <c r="I76" s="124"/>
    </row>
    <row r="77" spans="1:9" ht="38.25" hidden="1">
      <c r="A77" s="125" t="s">
        <v>414</v>
      </c>
      <c r="B77" s="119" t="s">
        <v>408</v>
      </c>
      <c r="C77" s="119" t="s">
        <v>410</v>
      </c>
      <c r="D77" s="119" t="s">
        <v>400</v>
      </c>
      <c r="E77" s="119" t="s">
        <v>738</v>
      </c>
      <c r="F77" s="119">
        <v>600</v>
      </c>
      <c r="G77" s="124">
        <f>G78</f>
        <v>0</v>
      </c>
      <c r="H77" s="124"/>
      <c r="I77" s="124"/>
    </row>
    <row r="78" spans="1:9" ht="12.75" hidden="1">
      <c r="A78" s="125" t="s">
        <v>416</v>
      </c>
      <c r="B78" s="119" t="s">
        <v>408</v>
      </c>
      <c r="C78" s="119" t="s">
        <v>410</v>
      </c>
      <c r="D78" s="119" t="s">
        <v>400</v>
      </c>
      <c r="E78" s="119" t="s">
        <v>738</v>
      </c>
      <c r="F78" s="119">
        <v>610</v>
      </c>
      <c r="G78" s="124"/>
      <c r="H78" s="124"/>
      <c r="I78" s="124"/>
    </row>
    <row r="79" spans="1:9" ht="12.75" hidden="1">
      <c r="A79" s="135" t="s">
        <v>440</v>
      </c>
      <c r="B79" s="119" t="s">
        <v>408</v>
      </c>
      <c r="C79" s="119" t="s">
        <v>410</v>
      </c>
      <c r="D79" s="119" t="s">
        <v>410</v>
      </c>
      <c r="E79" s="119" t="s">
        <v>336</v>
      </c>
      <c r="F79" s="119" t="s">
        <v>336</v>
      </c>
      <c r="G79" s="124"/>
      <c r="H79" s="124"/>
      <c r="I79" s="124"/>
    </row>
    <row r="80" spans="1:9" ht="25.5" hidden="1">
      <c r="A80" s="125" t="s">
        <v>441</v>
      </c>
      <c r="B80" s="119" t="s">
        <v>408</v>
      </c>
      <c r="C80" s="119" t="s">
        <v>410</v>
      </c>
      <c r="D80" s="119" t="s">
        <v>410</v>
      </c>
      <c r="E80" s="119" t="s">
        <v>442</v>
      </c>
      <c r="F80" s="126" t="s">
        <v>336</v>
      </c>
      <c r="G80" s="124"/>
      <c r="H80" s="124"/>
      <c r="I80" s="124"/>
    </row>
    <row r="81" spans="1:9" ht="38.25" hidden="1">
      <c r="A81" s="125" t="s">
        <v>414</v>
      </c>
      <c r="B81" s="119" t="s">
        <v>408</v>
      </c>
      <c r="C81" s="119" t="s">
        <v>410</v>
      </c>
      <c r="D81" s="119" t="s">
        <v>410</v>
      </c>
      <c r="E81" s="119" t="s">
        <v>442</v>
      </c>
      <c r="F81" s="119" t="s">
        <v>415</v>
      </c>
      <c r="G81" s="124"/>
      <c r="H81" s="124"/>
      <c r="I81" s="124"/>
    </row>
    <row r="82" spans="1:9" ht="12.75" hidden="1">
      <c r="A82" s="125" t="s">
        <v>416</v>
      </c>
      <c r="B82" s="119" t="s">
        <v>408</v>
      </c>
      <c r="C82" s="119" t="s">
        <v>410</v>
      </c>
      <c r="D82" s="119" t="s">
        <v>410</v>
      </c>
      <c r="E82" s="119" t="s">
        <v>442</v>
      </c>
      <c r="F82" s="119" t="s">
        <v>417</v>
      </c>
      <c r="G82" s="124"/>
      <c r="H82" s="124"/>
      <c r="I82" s="124"/>
    </row>
    <row r="83" spans="1:9" ht="12.75" hidden="1">
      <c r="A83" s="135" t="s">
        <v>443</v>
      </c>
      <c r="B83" s="119" t="s">
        <v>408</v>
      </c>
      <c r="C83" s="119" t="s">
        <v>410</v>
      </c>
      <c r="D83" s="119" t="s">
        <v>444</v>
      </c>
      <c r="E83" s="119" t="s">
        <v>336</v>
      </c>
      <c r="F83" s="119" t="s">
        <v>336</v>
      </c>
      <c r="G83" s="124">
        <f>G84+G87+G90+G93+G101+G104+G107+G110+G113+G116+G119</f>
        <v>0</v>
      </c>
      <c r="H83" s="124"/>
      <c r="I83" s="124"/>
    </row>
    <row r="84" spans="1:9" ht="114.75" hidden="1">
      <c r="A84" s="125" t="s">
        <v>445</v>
      </c>
      <c r="B84" s="119" t="s">
        <v>408</v>
      </c>
      <c r="C84" s="119" t="s">
        <v>410</v>
      </c>
      <c r="D84" s="119" t="s">
        <v>444</v>
      </c>
      <c r="E84" s="119" t="s">
        <v>446</v>
      </c>
      <c r="F84" s="126" t="s">
        <v>336</v>
      </c>
      <c r="G84" s="124"/>
      <c r="H84" s="124"/>
      <c r="I84" s="124"/>
    </row>
    <row r="85" spans="1:9" ht="38.25" hidden="1">
      <c r="A85" s="125" t="s">
        <v>414</v>
      </c>
      <c r="B85" s="119" t="s">
        <v>408</v>
      </c>
      <c r="C85" s="119" t="s">
        <v>410</v>
      </c>
      <c r="D85" s="119" t="s">
        <v>444</v>
      </c>
      <c r="E85" s="119" t="s">
        <v>446</v>
      </c>
      <c r="F85" s="119" t="s">
        <v>415</v>
      </c>
      <c r="G85" s="124"/>
      <c r="H85" s="124"/>
      <c r="I85" s="124"/>
    </row>
    <row r="86" spans="1:9" ht="12.75" hidden="1">
      <c r="A86" s="125" t="s">
        <v>416</v>
      </c>
      <c r="B86" s="119" t="s">
        <v>408</v>
      </c>
      <c r="C86" s="119" t="s">
        <v>410</v>
      </c>
      <c r="D86" s="119" t="s">
        <v>444</v>
      </c>
      <c r="E86" s="119" t="s">
        <v>446</v>
      </c>
      <c r="F86" s="119" t="s">
        <v>417</v>
      </c>
      <c r="G86" s="124"/>
      <c r="H86" s="124"/>
      <c r="I86" s="124"/>
    </row>
    <row r="87" spans="1:9" ht="38.25" hidden="1">
      <c r="A87" s="125" t="s">
        <v>401</v>
      </c>
      <c r="B87" s="119" t="s">
        <v>408</v>
      </c>
      <c r="C87" s="119" t="s">
        <v>410</v>
      </c>
      <c r="D87" s="119" t="s">
        <v>444</v>
      </c>
      <c r="E87" s="119" t="s">
        <v>447</v>
      </c>
      <c r="F87" s="126" t="s">
        <v>336</v>
      </c>
      <c r="G87" s="124"/>
      <c r="H87" s="124"/>
      <c r="I87" s="124"/>
    </row>
    <row r="88" spans="1:9" ht="76.5" hidden="1">
      <c r="A88" s="125" t="s">
        <v>395</v>
      </c>
      <c r="B88" s="119" t="s">
        <v>408</v>
      </c>
      <c r="C88" s="119" t="s">
        <v>410</v>
      </c>
      <c r="D88" s="119" t="s">
        <v>444</v>
      </c>
      <c r="E88" s="119" t="s">
        <v>447</v>
      </c>
      <c r="F88" s="119" t="s">
        <v>396</v>
      </c>
      <c r="G88" s="124"/>
      <c r="H88" s="124"/>
      <c r="I88" s="124"/>
    </row>
    <row r="89" spans="1:9" ht="25.5" hidden="1">
      <c r="A89" s="125" t="s">
        <v>397</v>
      </c>
      <c r="B89" s="119" t="s">
        <v>408</v>
      </c>
      <c r="C89" s="119" t="s">
        <v>410</v>
      </c>
      <c r="D89" s="119" t="s">
        <v>444</v>
      </c>
      <c r="E89" s="119" t="s">
        <v>447</v>
      </c>
      <c r="F89" s="119" t="s">
        <v>398</v>
      </c>
      <c r="G89" s="124"/>
      <c r="H89" s="124"/>
      <c r="I89" s="124"/>
    </row>
    <row r="90" spans="1:9" ht="25.5" hidden="1">
      <c r="A90" s="125" t="s">
        <v>448</v>
      </c>
      <c r="B90" s="119" t="s">
        <v>408</v>
      </c>
      <c r="C90" s="119" t="s">
        <v>410</v>
      </c>
      <c r="D90" s="119" t="s">
        <v>444</v>
      </c>
      <c r="E90" s="119" t="s">
        <v>449</v>
      </c>
      <c r="F90" s="126" t="s">
        <v>336</v>
      </c>
      <c r="G90" s="124">
        <f>G91</f>
        <v>0</v>
      </c>
      <c r="H90" s="124"/>
      <c r="I90" s="124"/>
    </row>
    <row r="91" spans="1:9" ht="38.25" hidden="1">
      <c r="A91" s="125" t="s">
        <v>414</v>
      </c>
      <c r="B91" s="119" t="s">
        <v>408</v>
      </c>
      <c r="C91" s="119" t="s">
        <v>410</v>
      </c>
      <c r="D91" s="119" t="s">
        <v>444</v>
      </c>
      <c r="E91" s="119" t="s">
        <v>449</v>
      </c>
      <c r="F91" s="119" t="s">
        <v>415</v>
      </c>
      <c r="G91" s="124">
        <f>G92</f>
        <v>0</v>
      </c>
      <c r="H91" s="124"/>
      <c r="I91" s="124"/>
    </row>
    <row r="92" spans="1:9" ht="12.75" hidden="1">
      <c r="A92" s="125" t="s">
        <v>416</v>
      </c>
      <c r="B92" s="119" t="s">
        <v>408</v>
      </c>
      <c r="C92" s="119" t="s">
        <v>410</v>
      </c>
      <c r="D92" s="119" t="s">
        <v>444</v>
      </c>
      <c r="E92" s="119" t="s">
        <v>449</v>
      </c>
      <c r="F92" s="119" t="s">
        <v>417</v>
      </c>
      <c r="G92" s="124"/>
      <c r="H92" s="124"/>
      <c r="I92" s="124"/>
    </row>
    <row r="93" spans="1:9" ht="38.25" hidden="1">
      <c r="A93" s="125" t="s">
        <v>450</v>
      </c>
      <c r="B93" s="119" t="s">
        <v>408</v>
      </c>
      <c r="C93" s="119" t="s">
        <v>410</v>
      </c>
      <c r="D93" s="119" t="s">
        <v>444</v>
      </c>
      <c r="E93" s="119" t="s">
        <v>451</v>
      </c>
      <c r="F93" s="126" t="s">
        <v>336</v>
      </c>
      <c r="G93" s="124"/>
      <c r="H93" s="124"/>
      <c r="I93" s="124"/>
    </row>
    <row r="94" spans="1:9" ht="76.5" hidden="1">
      <c r="A94" s="125" t="s">
        <v>395</v>
      </c>
      <c r="B94" s="119" t="s">
        <v>408</v>
      </c>
      <c r="C94" s="119" t="s">
        <v>410</v>
      </c>
      <c r="D94" s="119" t="s">
        <v>444</v>
      </c>
      <c r="E94" s="119" t="s">
        <v>451</v>
      </c>
      <c r="F94" s="119" t="s">
        <v>396</v>
      </c>
      <c r="G94" s="124"/>
      <c r="H94" s="124"/>
      <c r="I94" s="124"/>
    </row>
    <row r="95" spans="1:9" ht="25.5" hidden="1">
      <c r="A95" s="125" t="s">
        <v>452</v>
      </c>
      <c r="B95" s="119" t="s">
        <v>408</v>
      </c>
      <c r="C95" s="119" t="s">
        <v>410</v>
      </c>
      <c r="D95" s="119" t="s">
        <v>444</v>
      </c>
      <c r="E95" s="119" t="s">
        <v>451</v>
      </c>
      <c r="F95" s="119" t="s">
        <v>453</v>
      </c>
      <c r="G95" s="124"/>
      <c r="H95" s="124"/>
      <c r="I95" s="124"/>
    </row>
    <row r="96" spans="1:9" ht="25.5" hidden="1">
      <c r="A96" s="125" t="s">
        <v>397</v>
      </c>
      <c r="B96" s="119" t="s">
        <v>408</v>
      </c>
      <c r="C96" s="119" t="s">
        <v>410</v>
      </c>
      <c r="D96" s="119" t="s">
        <v>444</v>
      </c>
      <c r="E96" s="119" t="s">
        <v>451</v>
      </c>
      <c r="F96" s="119" t="s">
        <v>398</v>
      </c>
      <c r="G96" s="124"/>
      <c r="H96" s="124"/>
      <c r="I96" s="124"/>
    </row>
    <row r="97" spans="1:9" ht="38.25" hidden="1">
      <c r="A97" s="125" t="s">
        <v>356</v>
      </c>
      <c r="B97" s="119" t="s">
        <v>408</v>
      </c>
      <c r="C97" s="119" t="s">
        <v>410</v>
      </c>
      <c r="D97" s="119" t="s">
        <v>444</v>
      </c>
      <c r="E97" s="119" t="s">
        <v>451</v>
      </c>
      <c r="F97" s="119" t="s">
        <v>357</v>
      </c>
      <c r="G97" s="124"/>
      <c r="H97" s="124"/>
      <c r="I97" s="124"/>
    </row>
    <row r="98" spans="1:9" ht="38.25" hidden="1">
      <c r="A98" s="125" t="s">
        <v>358</v>
      </c>
      <c r="B98" s="119" t="s">
        <v>408</v>
      </c>
      <c r="C98" s="119" t="s">
        <v>410</v>
      </c>
      <c r="D98" s="119" t="s">
        <v>444</v>
      </c>
      <c r="E98" s="119" t="s">
        <v>451</v>
      </c>
      <c r="F98" s="119" t="s">
        <v>359</v>
      </c>
      <c r="G98" s="124"/>
      <c r="H98" s="124"/>
      <c r="I98" s="124"/>
    </row>
    <row r="99" spans="1:9" ht="12.75" hidden="1">
      <c r="A99" s="125" t="s">
        <v>403</v>
      </c>
      <c r="B99" s="119" t="s">
        <v>408</v>
      </c>
      <c r="C99" s="119" t="s">
        <v>410</v>
      </c>
      <c r="D99" s="119" t="s">
        <v>444</v>
      </c>
      <c r="E99" s="119" t="s">
        <v>451</v>
      </c>
      <c r="F99" s="119" t="s">
        <v>404</v>
      </c>
      <c r="G99" s="124"/>
      <c r="H99" s="124"/>
      <c r="I99" s="124"/>
    </row>
    <row r="100" spans="1:9" ht="12.75" hidden="1">
      <c r="A100" s="125" t="s">
        <v>405</v>
      </c>
      <c r="B100" s="119" t="s">
        <v>408</v>
      </c>
      <c r="C100" s="119" t="s">
        <v>410</v>
      </c>
      <c r="D100" s="119" t="s">
        <v>444</v>
      </c>
      <c r="E100" s="119" t="s">
        <v>451</v>
      </c>
      <c r="F100" s="119" t="s">
        <v>406</v>
      </c>
      <c r="G100" s="124"/>
      <c r="H100" s="124"/>
      <c r="I100" s="124"/>
    </row>
    <row r="101" spans="1:9" ht="25.5" hidden="1">
      <c r="A101" s="125" t="s">
        <v>454</v>
      </c>
      <c r="B101" s="119" t="s">
        <v>408</v>
      </c>
      <c r="C101" s="119" t="s">
        <v>410</v>
      </c>
      <c r="D101" s="119" t="s">
        <v>444</v>
      </c>
      <c r="E101" s="119" t="s">
        <v>455</v>
      </c>
      <c r="F101" s="126" t="s">
        <v>336</v>
      </c>
      <c r="G101" s="124"/>
      <c r="H101" s="124"/>
      <c r="I101" s="124"/>
    </row>
    <row r="102" spans="1:9" ht="38.25" hidden="1">
      <c r="A102" s="125" t="s">
        <v>414</v>
      </c>
      <c r="B102" s="119" t="s">
        <v>408</v>
      </c>
      <c r="C102" s="119" t="s">
        <v>410</v>
      </c>
      <c r="D102" s="119" t="s">
        <v>444</v>
      </c>
      <c r="E102" s="119" t="s">
        <v>455</v>
      </c>
      <c r="F102" s="119" t="s">
        <v>415</v>
      </c>
      <c r="G102" s="124"/>
      <c r="H102" s="124"/>
      <c r="I102" s="124"/>
    </row>
    <row r="103" spans="1:9" ht="12.75" hidden="1">
      <c r="A103" s="125" t="s">
        <v>416</v>
      </c>
      <c r="B103" s="119" t="s">
        <v>408</v>
      </c>
      <c r="C103" s="119" t="s">
        <v>410</v>
      </c>
      <c r="D103" s="119" t="s">
        <v>444</v>
      </c>
      <c r="E103" s="119" t="s">
        <v>455</v>
      </c>
      <c r="F103" s="119" t="s">
        <v>417</v>
      </c>
      <c r="G103" s="124"/>
      <c r="H103" s="124"/>
      <c r="I103" s="124"/>
    </row>
    <row r="104" spans="1:9" ht="25.5" hidden="1">
      <c r="A104" s="125" t="s">
        <v>456</v>
      </c>
      <c r="B104" s="119" t="s">
        <v>408</v>
      </c>
      <c r="C104" s="119" t="s">
        <v>410</v>
      </c>
      <c r="D104" s="119" t="s">
        <v>444</v>
      </c>
      <c r="E104" s="119" t="s">
        <v>457</v>
      </c>
      <c r="F104" s="126" t="s">
        <v>336</v>
      </c>
      <c r="G104" s="124"/>
      <c r="H104" s="124"/>
      <c r="I104" s="124"/>
    </row>
    <row r="105" spans="1:9" ht="38.25" hidden="1">
      <c r="A105" s="125" t="s">
        <v>414</v>
      </c>
      <c r="B105" s="119" t="s">
        <v>408</v>
      </c>
      <c r="C105" s="119" t="s">
        <v>410</v>
      </c>
      <c r="D105" s="119" t="s">
        <v>444</v>
      </c>
      <c r="E105" s="119" t="s">
        <v>457</v>
      </c>
      <c r="F105" s="119" t="s">
        <v>415</v>
      </c>
      <c r="G105" s="124"/>
      <c r="H105" s="124"/>
      <c r="I105" s="124"/>
    </row>
    <row r="106" spans="1:9" ht="12.75" hidden="1">
      <c r="A106" s="125" t="s">
        <v>416</v>
      </c>
      <c r="B106" s="119" t="s">
        <v>408</v>
      </c>
      <c r="C106" s="119" t="s">
        <v>410</v>
      </c>
      <c r="D106" s="119" t="s">
        <v>444</v>
      </c>
      <c r="E106" s="119" t="s">
        <v>457</v>
      </c>
      <c r="F106" s="119" t="s">
        <v>417</v>
      </c>
      <c r="G106" s="124"/>
      <c r="H106" s="124"/>
      <c r="I106" s="124"/>
    </row>
    <row r="107" spans="1:9" ht="25.5" hidden="1">
      <c r="A107" s="125" t="s">
        <v>458</v>
      </c>
      <c r="B107" s="119" t="s">
        <v>408</v>
      </c>
      <c r="C107" s="119" t="s">
        <v>410</v>
      </c>
      <c r="D107" s="119" t="s">
        <v>444</v>
      </c>
      <c r="E107" s="119" t="s">
        <v>459</v>
      </c>
      <c r="F107" s="126" t="s">
        <v>336</v>
      </c>
      <c r="G107" s="124"/>
      <c r="H107" s="124"/>
      <c r="I107" s="124"/>
    </row>
    <row r="108" spans="1:9" ht="38.25" hidden="1">
      <c r="A108" s="125" t="s">
        <v>414</v>
      </c>
      <c r="B108" s="119" t="s">
        <v>408</v>
      </c>
      <c r="C108" s="119" t="s">
        <v>410</v>
      </c>
      <c r="D108" s="119" t="s">
        <v>444</v>
      </c>
      <c r="E108" s="119" t="s">
        <v>459</v>
      </c>
      <c r="F108" s="119" t="s">
        <v>415</v>
      </c>
      <c r="G108" s="124"/>
      <c r="H108" s="124"/>
      <c r="I108" s="124"/>
    </row>
    <row r="109" spans="1:9" ht="12.75" hidden="1">
      <c r="A109" s="125" t="s">
        <v>416</v>
      </c>
      <c r="B109" s="119" t="s">
        <v>408</v>
      </c>
      <c r="C109" s="119" t="s">
        <v>410</v>
      </c>
      <c r="D109" s="119" t="s">
        <v>444</v>
      </c>
      <c r="E109" s="119" t="s">
        <v>459</v>
      </c>
      <c r="F109" s="119" t="s">
        <v>417</v>
      </c>
      <c r="G109" s="124"/>
      <c r="H109" s="124"/>
      <c r="I109" s="124"/>
    </row>
    <row r="110" spans="1:9" ht="38.25" hidden="1">
      <c r="A110" s="125" t="s">
        <v>460</v>
      </c>
      <c r="B110" s="119" t="s">
        <v>408</v>
      </c>
      <c r="C110" s="119" t="s">
        <v>410</v>
      </c>
      <c r="D110" s="119" t="s">
        <v>444</v>
      </c>
      <c r="E110" s="119" t="s">
        <v>461</v>
      </c>
      <c r="F110" s="126" t="s">
        <v>336</v>
      </c>
      <c r="G110" s="124"/>
      <c r="H110" s="124"/>
      <c r="I110" s="124"/>
    </row>
    <row r="111" spans="1:9" ht="38.25" hidden="1">
      <c r="A111" s="125" t="s">
        <v>414</v>
      </c>
      <c r="B111" s="119" t="s">
        <v>408</v>
      </c>
      <c r="C111" s="119" t="s">
        <v>410</v>
      </c>
      <c r="D111" s="119" t="s">
        <v>444</v>
      </c>
      <c r="E111" s="119" t="s">
        <v>461</v>
      </c>
      <c r="F111" s="119" t="s">
        <v>415</v>
      </c>
      <c r="G111" s="124"/>
      <c r="H111" s="124"/>
      <c r="I111" s="124"/>
    </row>
    <row r="112" spans="1:9" ht="12.75" hidden="1">
      <c r="A112" s="125" t="s">
        <v>416</v>
      </c>
      <c r="B112" s="119" t="s">
        <v>408</v>
      </c>
      <c r="C112" s="119" t="s">
        <v>410</v>
      </c>
      <c r="D112" s="119" t="s">
        <v>444</v>
      </c>
      <c r="E112" s="119" t="s">
        <v>461</v>
      </c>
      <c r="F112" s="119" t="s">
        <v>417</v>
      </c>
      <c r="G112" s="124"/>
      <c r="H112" s="124"/>
      <c r="I112" s="124"/>
    </row>
    <row r="113" spans="1:9" ht="38.25" hidden="1">
      <c r="A113" s="125" t="s">
        <v>462</v>
      </c>
      <c r="B113" s="119" t="s">
        <v>408</v>
      </c>
      <c r="C113" s="119" t="s">
        <v>410</v>
      </c>
      <c r="D113" s="119" t="s">
        <v>444</v>
      </c>
      <c r="E113" s="119" t="s">
        <v>463</v>
      </c>
      <c r="F113" s="126" t="s">
        <v>336</v>
      </c>
      <c r="G113" s="124">
        <f>G114</f>
        <v>0</v>
      </c>
      <c r="H113" s="124"/>
      <c r="I113" s="124"/>
    </row>
    <row r="114" spans="1:9" ht="38.25" hidden="1">
      <c r="A114" s="125" t="s">
        <v>414</v>
      </c>
      <c r="B114" s="119" t="s">
        <v>408</v>
      </c>
      <c r="C114" s="119" t="s">
        <v>410</v>
      </c>
      <c r="D114" s="119" t="s">
        <v>444</v>
      </c>
      <c r="E114" s="119" t="s">
        <v>463</v>
      </c>
      <c r="F114" s="119" t="s">
        <v>415</v>
      </c>
      <c r="G114" s="124">
        <f>G115</f>
        <v>0</v>
      </c>
      <c r="H114" s="124"/>
      <c r="I114" s="124"/>
    </row>
    <row r="115" spans="1:9" ht="12.75" hidden="1">
      <c r="A115" s="125" t="s">
        <v>416</v>
      </c>
      <c r="B115" s="119" t="s">
        <v>408</v>
      </c>
      <c r="C115" s="119" t="s">
        <v>410</v>
      </c>
      <c r="D115" s="119" t="s">
        <v>444</v>
      </c>
      <c r="E115" s="119" t="s">
        <v>463</v>
      </c>
      <c r="F115" s="119" t="s">
        <v>417</v>
      </c>
      <c r="G115" s="124"/>
      <c r="H115" s="124"/>
      <c r="I115" s="124"/>
    </row>
    <row r="116" spans="1:9" ht="25.5" hidden="1">
      <c r="A116" s="150" t="s">
        <v>743</v>
      </c>
      <c r="B116" s="119" t="s">
        <v>408</v>
      </c>
      <c r="C116" s="119" t="s">
        <v>410</v>
      </c>
      <c r="D116" s="119" t="s">
        <v>444</v>
      </c>
      <c r="E116" s="119" t="s">
        <v>742</v>
      </c>
      <c r="F116" s="119"/>
      <c r="G116" s="124">
        <f>G117</f>
        <v>0</v>
      </c>
      <c r="H116" s="124"/>
      <c r="I116" s="124"/>
    </row>
    <row r="117" spans="1:9" ht="38.25" hidden="1">
      <c r="A117" s="125" t="s">
        <v>414</v>
      </c>
      <c r="B117" s="119" t="s">
        <v>408</v>
      </c>
      <c r="C117" s="119" t="s">
        <v>410</v>
      </c>
      <c r="D117" s="119" t="s">
        <v>444</v>
      </c>
      <c r="E117" s="119" t="s">
        <v>742</v>
      </c>
      <c r="F117" s="119">
        <v>600</v>
      </c>
      <c r="G117" s="124">
        <f>G118</f>
        <v>0</v>
      </c>
      <c r="H117" s="124"/>
      <c r="I117" s="124"/>
    </row>
    <row r="118" spans="1:9" ht="12.75" hidden="1">
      <c r="A118" s="125" t="s">
        <v>416</v>
      </c>
      <c r="B118" s="119" t="s">
        <v>408</v>
      </c>
      <c r="C118" s="119" t="s">
        <v>410</v>
      </c>
      <c r="D118" s="119" t="s">
        <v>444</v>
      </c>
      <c r="E118" s="119" t="s">
        <v>742</v>
      </c>
      <c r="F118" s="119">
        <v>610</v>
      </c>
      <c r="G118" s="124"/>
      <c r="H118" s="124"/>
      <c r="I118" s="124"/>
    </row>
    <row r="119" spans="1:9" ht="25.5" hidden="1">
      <c r="A119" s="150" t="s">
        <v>740</v>
      </c>
      <c r="B119" s="119" t="s">
        <v>408</v>
      </c>
      <c r="C119" s="119" t="s">
        <v>410</v>
      </c>
      <c r="D119" s="119" t="s">
        <v>444</v>
      </c>
      <c r="E119" s="119" t="s">
        <v>739</v>
      </c>
      <c r="F119" s="119"/>
      <c r="G119" s="124">
        <f>G120</f>
        <v>0</v>
      </c>
      <c r="H119" s="124"/>
      <c r="I119" s="124"/>
    </row>
    <row r="120" spans="1:9" ht="12.75" hidden="1">
      <c r="A120" s="125" t="s">
        <v>403</v>
      </c>
      <c r="B120" s="119" t="s">
        <v>408</v>
      </c>
      <c r="C120" s="119" t="s">
        <v>410</v>
      </c>
      <c r="D120" s="119" t="s">
        <v>444</v>
      </c>
      <c r="E120" s="119" t="s">
        <v>739</v>
      </c>
      <c r="F120" s="119">
        <v>800</v>
      </c>
      <c r="G120" s="124">
        <f>G121</f>
        <v>0</v>
      </c>
      <c r="H120" s="124"/>
      <c r="I120" s="124"/>
    </row>
    <row r="121" spans="1:9" ht="38.25" hidden="1">
      <c r="A121" s="150" t="s">
        <v>741</v>
      </c>
      <c r="B121" s="119" t="s">
        <v>408</v>
      </c>
      <c r="C121" s="119" t="s">
        <v>410</v>
      </c>
      <c r="D121" s="119" t="s">
        <v>444</v>
      </c>
      <c r="E121" s="119" t="s">
        <v>739</v>
      </c>
      <c r="F121" s="119">
        <v>830</v>
      </c>
      <c r="G121" s="124"/>
      <c r="H121" s="124"/>
      <c r="I121" s="124"/>
    </row>
    <row r="122" spans="1:9" ht="12.75" hidden="1">
      <c r="A122" s="135" t="s">
        <v>464</v>
      </c>
      <c r="B122" s="119" t="s">
        <v>408</v>
      </c>
      <c r="C122" s="119" t="s">
        <v>360</v>
      </c>
      <c r="D122" s="119" t="s">
        <v>336</v>
      </c>
      <c r="E122" s="119" t="s">
        <v>336</v>
      </c>
      <c r="F122" s="119" t="s">
        <v>336</v>
      </c>
      <c r="G122" s="124">
        <f>G123</f>
        <v>0</v>
      </c>
      <c r="H122" s="124"/>
      <c r="I122" s="124"/>
    </row>
    <row r="123" spans="1:9" ht="12.75" hidden="1">
      <c r="A123" s="135" t="s">
        <v>465</v>
      </c>
      <c r="B123" s="119" t="s">
        <v>408</v>
      </c>
      <c r="C123" s="119" t="s">
        <v>360</v>
      </c>
      <c r="D123" s="119" t="s">
        <v>466</v>
      </c>
      <c r="E123" s="119" t="s">
        <v>336</v>
      </c>
      <c r="F123" s="119" t="s">
        <v>336</v>
      </c>
      <c r="G123" s="124">
        <f>G124</f>
        <v>0</v>
      </c>
      <c r="H123" s="124"/>
      <c r="I123" s="124"/>
    </row>
    <row r="124" spans="1:9" ht="63.75" hidden="1">
      <c r="A124" s="125" t="s">
        <v>467</v>
      </c>
      <c r="B124" s="119" t="s">
        <v>408</v>
      </c>
      <c r="C124" s="119" t="s">
        <v>360</v>
      </c>
      <c r="D124" s="119" t="s">
        <v>466</v>
      </c>
      <c r="E124" s="119" t="s">
        <v>468</v>
      </c>
      <c r="F124" s="126" t="s">
        <v>336</v>
      </c>
      <c r="G124" s="124">
        <f>G125</f>
        <v>0</v>
      </c>
      <c r="H124" s="124"/>
      <c r="I124" s="124"/>
    </row>
    <row r="125" spans="1:9" ht="25.5" hidden="1">
      <c r="A125" s="125" t="s">
        <v>469</v>
      </c>
      <c r="B125" s="119" t="s">
        <v>408</v>
      </c>
      <c r="C125" s="119" t="s">
        <v>360</v>
      </c>
      <c r="D125" s="119" t="s">
        <v>466</v>
      </c>
      <c r="E125" s="119" t="s">
        <v>468</v>
      </c>
      <c r="F125" s="119" t="s">
        <v>470</v>
      </c>
      <c r="G125" s="124"/>
      <c r="H125" s="124"/>
      <c r="I125" s="124"/>
    </row>
    <row r="126" spans="1:9" ht="25.5" hidden="1">
      <c r="A126" s="125" t="s">
        <v>471</v>
      </c>
      <c r="B126" s="119" t="s">
        <v>408</v>
      </c>
      <c r="C126" s="119" t="s">
        <v>360</v>
      </c>
      <c r="D126" s="119" t="s">
        <v>466</v>
      </c>
      <c r="E126" s="119" t="s">
        <v>468</v>
      </c>
      <c r="F126" s="119" t="s">
        <v>472</v>
      </c>
      <c r="G126" s="124"/>
      <c r="H126" s="124"/>
      <c r="I126" s="124"/>
    </row>
    <row r="127" spans="1:9" ht="38.25">
      <c r="A127" s="120" t="s">
        <v>473</v>
      </c>
      <c r="B127" s="121" t="s">
        <v>474</v>
      </c>
      <c r="C127" s="121" t="s">
        <v>336</v>
      </c>
      <c r="D127" s="121" t="s">
        <v>336</v>
      </c>
      <c r="E127" s="122" t="s">
        <v>336</v>
      </c>
      <c r="F127" s="122" t="s">
        <v>336</v>
      </c>
      <c r="G127" s="123">
        <f>G128+G137</f>
        <v>956000</v>
      </c>
      <c r="H127" s="123"/>
      <c r="I127" s="123"/>
    </row>
    <row r="128" spans="1:9" ht="12.75" hidden="1">
      <c r="A128" s="135" t="s">
        <v>390</v>
      </c>
      <c r="B128" s="119" t="s">
        <v>474</v>
      </c>
      <c r="C128" s="119" t="s">
        <v>391</v>
      </c>
      <c r="D128" s="119" t="s">
        <v>336</v>
      </c>
      <c r="E128" s="119" t="s">
        <v>336</v>
      </c>
      <c r="F128" s="119" t="s">
        <v>336</v>
      </c>
      <c r="G128" s="124">
        <f>G129</f>
        <v>0</v>
      </c>
      <c r="H128" s="124"/>
      <c r="I128" s="124"/>
    </row>
    <row r="129" spans="1:9" ht="12.75" hidden="1">
      <c r="A129" s="135" t="s">
        <v>475</v>
      </c>
      <c r="B129" s="119" t="s">
        <v>474</v>
      </c>
      <c r="C129" s="119" t="s">
        <v>391</v>
      </c>
      <c r="D129" s="119" t="s">
        <v>476</v>
      </c>
      <c r="E129" s="119" t="s">
        <v>336</v>
      </c>
      <c r="F129" s="119" t="s">
        <v>336</v>
      </c>
      <c r="G129" s="124"/>
      <c r="H129" s="124"/>
      <c r="I129" s="124"/>
    </row>
    <row r="130" spans="1:9" ht="38.25" hidden="1">
      <c r="A130" s="125" t="s">
        <v>401</v>
      </c>
      <c r="B130" s="119" t="s">
        <v>474</v>
      </c>
      <c r="C130" s="119" t="s">
        <v>391</v>
      </c>
      <c r="D130" s="119" t="s">
        <v>476</v>
      </c>
      <c r="E130" s="119" t="s">
        <v>477</v>
      </c>
      <c r="F130" s="126" t="s">
        <v>336</v>
      </c>
      <c r="G130" s="124"/>
      <c r="H130" s="124"/>
      <c r="I130" s="124"/>
    </row>
    <row r="131" spans="1:9" ht="76.5" hidden="1">
      <c r="A131" s="125" t="s">
        <v>395</v>
      </c>
      <c r="B131" s="119" t="s">
        <v>474</v>
      </c>
      <c r="C131" s="119" t="s">
        <v>391</v>
      </c>
      <c r="D131" s="119" t="s">
        <v>476</v>
      </c>
      <c r="E131" s="119" t="s">
        <v>477</v>
      </c>
      <c r="F131" s="119" t="s">
        <v>396</v>
      </c>
      <c r="G131" s="124"/>
      <c r="H131" s="124"/>
      <c r="I131" s="124"/>
    </row>
    <row r="132" spans="1:9" ht="25.5" hidden="1">
      <c r="A132" s="125" t="s">
        <v>397</v>
      </c>
      <c r="B132" s="119" t="s">
        <v>474</v>
      </c>
      <c r="C132" s="119" t="s">
        <v>391</v>
      </c>
      <c r="D132" s="119" t="s">
        <v>476</v>
      </c>
      <c r="E132" s="119" t="s">
        <v>477</v>
      </c>
      <c r="F132" s="119" t="s">
        <v>398</v>
      </c>
      <c r="G132" s="124"/>
      <c r="H132" s="124"/>
      <c r="I132" s="124"/>
    </row>
    <row r="133" spans="1:9" ht="38.25" hidden="1">
      <c r="A133" s="125" t="s">
        <v>356</v>
      </c>
      <c r="B133" s="119" t="s">
        <v>474</v>
      </c>
      <c r="C133" s="119" t="s">
        <v>391</v>
      </c>
      <c r="D133" s="119" t="s">
        <v>476</v>
      </c>
      <c r="E133" s="119" t="s">
        <v>477</v>
      </c>
      <c r="F133" s="119" t="s">
        <v>357</v>
      </c>
      <c r="G133" s="124"/>
      <c r="H133" s="124"/>
      <c r="I133" s="124"/>
    </row>
    <row r="134" spans="1:9" ht="38.25" hidden="1">
      <c r="A134" s="125" t="s">
        <v>358</v>
      </c>
      <c r="B134" s="119" t="s">
        <v>474</v>
      </c>
      <c r="C134" s="119" t="s">
        <v>391</v>
      </c>
      <c r="D134" s="119" t="s">
        <v>476</v>
      </c>
      <c r="E134" s="119" t="s">
        <v>477</v>
      </c>
      <c r="F134" s="119" t="s">
        <v>359</v>
      </c>
      <c r="G134" s="124"/>
      <c r="H134" s="124"/>
      <c r="I134" s="124"/>
    </row>
    <row r="135" spans="1:9" ht="12.75" hidden="1">
      <c r="A135" s="125" t="s">
        <v>403</v>
      </c>
      <c r="B135" s="119" t="s">
        <v>474</v>
      </c>
      <c r="C135" s="119" t="s">
        <v>391</v>
      </c>
      <c r="D135" s="119" t="s">
        <v>476</v>
      </c>
      <c r="E135" s="119" t="s">
        <v>477</v>
      </c>
      <c r="F135" s="119" t="s">
        <v>404</v>
      </c>
      <c r="G135" s="124"/>
      <c r="H135" s="124"/>
      <c r="I135" s="124"/>
    </row>
    <row r="136" spans="1:9" ht="12.75" hidden="1">
      <c r="A136" s="125" t="s">
        <v>405</v>
      </c>
      <c r="B136" s="119" t="s">
        <v>474</v>
      </c>
      <c r="C136" s="119" t="s">
        <v>391</v>
      </c>
      <c r="D136" s="119" t="s">
        <v>476</v>
      </c>
      <c r="E136" s="119" t="s">
        <v>477</v>
      </c>
      <c r="F136" s="119" t="s">
        <v>406</v>
      </c>
      <c r="G136" s="124"/>
      <c r="H136" s="124"/>
      <c r="I136" s="124"/>
    </row>
    <row r="137" spans="1:9" ht="12.75">
      <c r="A137" s="135" t="s">
        <v>478</v>
      </c>
      <c r="B137" s="119" t="s">
        <v>474</v>
      </c>
      <c r="C137" s="119" t="s">
        <v>466</v>
      </c>
      <c r="D137" s="119" t="s">
        <v>336</v>
      </c>
      <c r="E137" s="119" t="s">
        <v>336</v>
      </c>
      <c r="F137" s="119" t="s">
        <v>336</v>
      </c>
      <c r="G137" s="124">
        <f>G138</f>
        <v>956000</v>
      </c>
      <c r="H137" s="124"/>
      <c r="I137" s="124"/>
    </row>
    <row r="138" spans="1:9" ht="25.5">
      <c r="A138" s="135" t="s">
        <v>479</v>
      </c>
      <c r="B138" s="119" t="s">
        <v>474</v>
      </c>
      <c r="C138" s="119" t="s">
        <v>466</v>
      </c>
      <c r="D138" s="119" t="s">
        <v>480</v>
      </c>
      <c r="E138" s="119" t="s">
        <v>336</v>
      </c>
      <c r="F138" s="119" t="s">
        <v>336</v>
      </c>
      <c r="G138" s="124">
        <f>G139+G142+G145+G148+G151</f>
        <v>956000</v>
      </c>
      <c r="H138" s="124"/>
      <c r="I138" s="124"/>
    </row>
    <row r="139" spans="1:9" ht="38.25" hidden="1">
      <c r="A139" s="125" t="s">
        <v>481</v>
      </c>
      <c r="B139" s="119" t="s">
        <v>474</v>
      </c>
      <c r="C139" s="119" t="s">
        <v>466</v>
      </c>
      <c r="D139" s="119" t="s">
        <v>480</v>
      </c>
      <c r="E139" s="119" t="s">
        <v>482</v>
      </c>
      <c r="F139" s="126" t="s">
        <v>336</v>
      </c>
      <c r="G139" s="124">
        <f>G140</f>
        <v>0</v>
      </c>
      <c r="H139" s="124"/>
      <c r="I139" s="124"/>
    </row>
    <row r="140" spans="1:9" ht="38.25" hidden="1">
      <c r="A140" s="125" t="s">
        <v>356</v>
      </c>
      <c r="B140" s="119" t="s">
        <v>474</v>
      </c>
      <c r="C140" s="119" t="s">
        <v>466</v>
      </c>
      <c r="D140" s="119" t="s">
        <v>480</v>
      </c>
      <c r="E140" s="119" t="s">
        <v>482</v>
      </c>
      <c r="F140" s="119" t="s">
        <v>357</v>
      </c>
      <c r="G140" s="124">
        <f>G141</f>
        <v>0</v>
      </c>
      <c r="H140" s="124"/>
      <c r="I140" s="124"/>
    </row>
    <row r="141" spans="1:9" ht="38.25" hidden="1">
      <c r="A141" s="125" t="s">
        <v>358</v>
      </c>
      <c r="B141" s="119" t="s">
        <v>474</v>
      </c>
      <c r="C141" s="119" t="s">
        <v>466</v>
      </c>
      <c r="D141" s="119" t="s">
        <v>480</v>
      </c>
      <c r="E141" s="119" t="s">
        <v>482</v>
      </c>
      <c r="F141" s="119" t="s">
        <v>359</v>
      </c>
      <c r="G141" s="124"/>
      <c r="H141" s="124"/>
      <c r="I141" s="124"/>
    </row>
    <row r="142" spans="1:9" ht="25.5" hidden="1">
      <c r="A142" s="125" t="s">
        <v>483</v>
      </c>
      <c r="B142" s="119" t="s">
        <v>474</v>
      </c>
      <c r="C142" s="119" t="s">
        <v>466</v>
      </c>
      <c r="D142" s="119" t="s">
        <v>480</v>
      </c>
      <c r="E142" s="119" t="s">
        <v>484</v>
      </c>
      <c r="F142" s="126" t="s">
        <v>336</v>
      </c>
      <c r="G142" s="124">
        <f>G143</f>
        <v>0</v>
      </c>
      <c r="H142" s="124"/>
      <c r="I142" s="124"/>
    </row>
    <row r="143" spans="1:9" ht="38.25" hidden="1">
      <c r="A143" s="125" t="s">
        <v>356</v>
      </c>
      <c r="B143" s="119" t="s">
        <v>474</v>
      </c>
      <c r="C143" s="119" t="s">
        <v>466</v>
      </c>
      <c r="D143" s="119" t="s">
        <v>480</v>
      </c>
      <c r="E143" s="119" t="s">
        <v>484</v>
      </c>
      <c r="F143" s="119" t="s">
        <v>357</v>
      </c>
      <c r="G143" s="124">
        <f>G144</f>
        <v>0</v>
      </c>
      <c r="H143" s="124"/>
      <c r="I143" s="124"/>
    </row>
    <row r="144" spans="1:9" ht="38.25" hidden="1">
      <c r="A144" s="125" t="s">
        <v>358</v>
      </c>
      <c r="B144" s="119" t="s">
        <v>474</v>
      </c>
      <c r="C144" s="119" t="s">
        <v>466</v>
      </c>
      <c r="D144" s="119" t="s">
        <v>480</v>
      </c>
      <c r="E144" s="119" t="s">
        <v>484</v>
      </c>
      <c r="F144" s="119" t="s">
        <v>359</v>
      </c>
      <c r="G144" s="124"/>
      <c r="H144" s="124"/>
      <c r="I144" s="124"/>
    </row>
    <row r="145" spans="1:9" ht="51">
      <c r="A145" s="125" t="s">
        <v>485</v>
      </c>
      <c r="B145" s="119" t="s">
        <v>474</v>
      </c>
      <c r="C145" s="119" t="s">
        <v>466</v>
      </c>
      <c r="D145" s="119" t="s">
        <v>480</v>
      </c>
      <c r="E145" s="119" t="s">
        <v>486</v>
      </c>
      <c r="F145" s="126" t="s">
        <v>336</v>
      </c>
      <c r="G145" s="124">
        <f>G146</f>
        <v>956000</v>
      </c>
      <c r="H145" s="124"/>
      <c r="I145" s="124"/>
    </row>
    <row r="146" spans="1:9" ht="38.25">
      <c r="A146" s="125" t="s">
        <v>356</v>
      </c>
      <c r="B146" s="119" t="s">
        <v>474</v>
      </c>
      <c r="C146" s="119" t="s">
        <v>466</v>
      </c>
      <c r="D146" s="119" t="s">
        <v>480</v>
      </c>
      <c r="E146" s="119" t="s">
        <v>486</v>
      </c>
      <c r="F146" s="119" t="s">
        <v>357</v>
      </c>
      <c r="G146" s="124">
        <f>G147</f>
        <v>956000</v>
      </c>
      <c r="H146" s="124"/>
      <c r="I146" s="124"/>
    </row>
    <row r="147" spans="1:9" ht="38.25">
      <c r="A147" s="125" t="s">
        <v>358</v>
      </c>
      <c r="B147" s="119" t="s">
        <v>474</v>
      </c>
      <c r="C147" s="119" t="s">
        <v>466</v>
      </c>
      <c r="D147" s="119" t="s">
        <v>480</v>
      </c>
      <c r="E147" s="119" t="s">
        <v>486</v>
      </c>
      <c r="F147" s="119" t="s">
        <v>359</v>
      </c>
      <c r="G147" s="124">
        <f>614000+342000</f>
        <v>956000</v>
      </c>
      <c r="H147" s="124"/>
      <c r="I147" s="124"/>
    </row>
    <row r="148" spans="1:9" ht="12.75" hidden="1">
      <c r="A148" s="125" t="s">
        <v>487</v>
      </c>
      <c r="B148" s="119" t="s">
        <v>474</v>
      </c>
      <c r="C148" s="119" t="s">
        <v>466</v>
      </c>
      <c r="D148" s="119" t="s">
        <v>480</v>
      </c>
      <c r="E148" s="119" t="s">
        <v>488</v>
      </c>
      <c r="F148" s="126" t="s">
        <v>336</v>
      </c>
      <c r="G148" s="124"/>
      <c r="H148" s="124"/>
      <c r="I148" s="124"/>
    </row>
    <row r="149" spans="1:9" ht="38.25" hidden="1">
      <c r="A149" s="125" t="s">
        <v>356</v>
      </c>
      <c r="B149" s="119" t="s">
        <v>474</v>
      </c>
      <c r="C149" s="119" t="s">
        <v>466</v>
      </c>
      <c r="D149" s="119" t="s">
        <v>480</v>
      </c>
      <c r="E149" s="119" t="s">
        <v>488</v>
      </c>
      <c r="F149" s="119" t="s">
        <v>357</v>
      </c>
      <c r="G149" s="124"/>
      <c r="H149" s="124"/>
      <c r="I149" s="124"/>
    </row>
    <row r="150" spans="1:9" ht="38.25" hidden="1">
      <c r="A150" s="125" t="s">
        <v>358</v>
      </c>
      <c r="B150" s="119" t="s">
        <v>474</v>
      </c>
      <c r="C150" s="119" t="s">
        <v>466</v>
      </c>
      <c r="D150" s="119" t="s">
        <v>480</v>
      </c>
      <c r="E150" s="119" t="s">
        <v>488</v>
      </c>
      <c r="F150" s="119" t="s">
        <v>359</v>
      </c>
      <c r="G150" s="124"/>
      <c r="H150" s="124"/>
      <c r="I150" s="124"/>
    </row>
    <row r="151" spans="1:9" ht="12.75" hidden="1">
      <c r="A151" s="125" t="s">
        <v>487</v>
      </c>
      <c r="B151" s="119" t="s">
        <v>474</v>
      </c>
      <c r="C151" s="119" t="s">
        <v>466</v>
      </c>
      <c r="D151" s="119" t="s">
        <v>480</v>
      </c>
      <c r="E151" s="119" t="s">
        <v>489</v>
      </c>
      <c r="F151" s="126" t="s">
        <v>336</v>
      </c>
      <c r="G151" s="124"/>
      <c r="H151" s="124"/>
      <c r="I151" s="124"/>
    </row>
    <row r="152" spans="1:9" ht="38.25" hidden="1">
      <c r="A152" s="125" t="s">
        <v>356</v>
      </c>
      <c r="B152" s="119" t="s">
        <v>474</v>
      </c>
      <c r="C152" s="119" t="s">
        <v>466</v>
      </c>
      <c r="D152" s="119" t="s">
        <v>480</v>
      </c>
      <c r="E152" s="119" t="s">
        <v>489</v>
      </c>
      <c r="F152" s="119" t="s">
        <v>357</v>
      </c>
      <c r="G152" s="124"/>
      <c r="H152" s="124"/>
      <c r="I152" s="124"/>
    </row>
    <row r="153" spans="1:9" ht="38.25" hidden="1">
      <c r="A153" s="125" t="s">
        <v>358</v>
      </c>
      <c r="B153" s="119" t="s">
        <v>474</v>
      </c>
      <c r="C153" s="119" t="s">
        <v>466</v>
      </c>
      <c r="D153" s="119" t="s">
        <v>480</v>
      </c>
      <c r="E153" s="119" t="s">
        <v>489</v>
      </c>
      <c r="F153" s="119" t="s">
        <v>359</v>
      </c>
      <c r="G153" s="124"/>
      <c r="H153" s="124"/>
      <c r="I153" s="124"/>
    </row>
    <row r="154" spans="1:9" ht="25.5">
      <c r="A154" s="120" t="s">
        <v>490</v>
      </c>
      <c r="B154" s="121" t="s">
        <v>491</v>
      </c>
      <c r="C154" s="121" t="s">
        <v>336</v>
      </c>
      <c r="D154" s="121" t="s">
        <v>336</v>
      </c>
      <c r="E154" s="122" t="s">
        <v>336</v>
      </c>
      <c r="F154" s="122" t="s">
        <v>336</v>
      </c>
      <c r="G154" s="123">
        <f>G155+G172</f>
        <v>194000</v>
      </c>
      <c r="H154" s="123"/>
      <c r="I154" s="123"/>
    </row>
    <row r="155" spans="1:9" ht="12.75" hidden="1">
      <c r="A155" s="135" t="s">
        <v>390</v>
      </c>
      <c r="B155" s="119" t="s">
        <v>491</v>
      </c>
      <c r="C155" s="119" t="s">
        <v>391</v>
      </c>
      <c r="D155" s="119" t="s">
        <v>336</v>
      </c>
      <c r="E155" s="119" t="s">
        <v>336</v>
      </c>
      <c r="F155" s="119" t="s">
        <v>336</v>
      </c>
      <c r="G155" s="124">
        <f>G156+G164+G168</f>
        <v>0</v>
      </c>
      <c r="H155" s="124"/>
      <c r="I155" s="124"/>
    </row>
    <row r="156" spans="1:9" ht="51" hidden="1">
      <c r="A156" s="135" t="s">
        <v>492</v>
      </c>
      <c r="B156" s="119" t="s">
        <v>491</v>
      </c>
      <c r="C156" s="119" t="s">
        <v>391</v>
      </c>
      <c r="D156" s="119" t="s">
        <v>361</v>
      </c>
      <c r="E156" s="119" t="s">
        <v>336</v>
      </c>
      <c r="F156" s="119" t="s">
        <v>336</v>
      </c>
      <c r="G156" s="124">
        <f>G157</f>
        <v>0</v>
      </c>
      <c r="H156" s="124"/>
      <c r="I156" s="124"/>
    </row>
    <row r="157" spans="1:9" ht="38.25" hidden="1">
      <c r="A157" s="125" t="s">
        <v>401</v>
      </c>
      <c r="B157" s="119" t="s">
        <v>491</v>
      </c>
      <c r="C157" s="119" t="s">
        <v>391</v>
      </c>
      <c r="D157" s="119" t="s">
        <v>361</v>
      </c>
      <c r="E157" s="119" t="s">
        <v>493</v>
      </c>
      <c r="F157" s="126" t="s">
        <v>336</v>
      </c>
      <c r="G157" s="124"/>
      <c r="H157" s="124"/>
      <c r="I157" s="124"/>
    </row>
    <row r="158" spans="1:9" ht="76.5" hidden="1">
      <c r="A158" s="125" t="s">
        <v>395</v>
      </c>
      <c r="B158" s="119" t="s">
        <v>491</v>
      </c>
      <c r="C158" s="119" t="s">
        <v>391</v>
      </c>
      <c r="D158" s="119" t="s">
        <v>361</v>
      </c>
      <c r="E158" s="119" t="s">
        <v>493</v>
      </c>
      <c r="F158" s="119" t="s">
        <v>396</v>
      </c>
      <c r="G158" s="124"/>
      <c r="H158" s="124"/>
      <c r="I158" s="124"/>
    </row>
    <row r="159" spans="1:9" ht="25.5" hidden="1">
      <c r="A159" s="125" t="s">
        <v>397</v>
      </c>
      <c r="B159" s="119" t="s">
        <v>491</v>
      </c>
      <c r="C159" s="119" t="s">
        <v>391</v>
      </c>
      <c r="D159" s="119" t="s">
        <v>361</v>
      </c>
      <c r="E159" s="119" t="s">
        <v>493</v>
      </c>
      <c r="F159" s="119" t="s">
        <v>398</v>
      </c>
      <c r="G159" s="124"/>
      <c r="H159" s="124"/>
      <c r="I159" s="124"/>
    </row>
    <row r="160" spans="1:9" ht="38.25" hidden="1">
      <c r="A160" s="125" t="s">
        <v>356</v>
      </c>
      <c r="B160" s="119" t="s">
        <v>491</v>
      </c>
      <c r="C160" s="119" t="s">
        <v>391</v>
      </c>
      <c r="D160" s="119" t="s">
        <v>361</v>
      </c>
      <c r="E160" s="119" t="s">
        <v>493</v>
      </c>
      <c r="F160" s="119" t="s">
        <v>357</v>
      </c>
      <c r="G160" s="124"/>
      <c r="H160" s="124"/>
      <c r="I160" s="124"/>
    </row>
    <row r="161" spans="1:9" ht="38.25" hidden="1">
      <c r="A161" s="125" t="s">
        <v>358</v>
      </c>
      <c r="B161" s="119" t="s">
        <v>491</v>
      </c>
      <c r="C161" s="119" t="s">
        <v>391</v>
      </c>
      <c r="D161" s="119" t="s">
        <v>361</v>
      </c>
      <c r="E161" s="119" t="s">
        <v>493</v>
      </c>
      <c r="F161" s="119" t="s">
        <v>359</v>
      </c>
      <c r="G161" s="124"/>
      <c r="H161" s="124"/>
      <c r="I161" s="124"/>
    </row>
    <row r="162" spans="1:9" ht="12.75" hidden="1">
      <c r="A162" s="125" t="s">
        <v>403</v>
      </c>
      <c r="B162" s="119" t="s">
        <v>491</v>
      </c>
      <c r="C162" s="119" t="s">
        <v>391</v>
      </c>
      <c r="D162" s="119" t="s">
        <v>361</v>
      </c>
      <c r="E162" s="119" t="s">
        <v>493</v>
      </c>
      <c r="F162" s="119" t="s">
        <v>404</v>
      </c>
      <c r="G162" s="124"/>
      <c r="H162" s="124"/>
      <c r="I162" s="124"/>
    </row>
    <row r="163" spans="1:9" ht="12.75" hidden="1">
      <c r="A163" s="125" t="s">
        <v>405</v>
      </c>
      <c r="B163" s="119" t="s">
        <v>491</v>
      </c>
      <c r="C163" s="119" t="s">
        <v>391</v>
      </c>
      <c r="D163" s="119" t="s">
        <v>361</v>
      </c>
      <c r="E163" s="119" t="s">
        <v>493</v>
      </c>
      <c r="F163" s="119" t="s">
        <v>406</v>
      </c>
      <c r="G163" s="124"/>
      <c r="H163" s="124"/>
      <c r="I163" s="124"/>
    </row>
    <row r="164" spans="1:9" ht="12.75" hidden="1">
      <c r="A164" s="135" t="s">
        <v>494</v>
      </c>
      <c r="B164" s="119" t="s">
        <v>491</v>
      </c>
      <c r="C164" s="119" t="s">
        <v>391</v>
      </c>
      <c r="D164" s="119" t="s">
        <v>495</v>
      </c>
      <c r="E164" s="119" t="s">
        <v>336</v>
      </c>
      <c r="F164" s="119" t="s">
        <v>336</v>
      </c>
      <c r="G164" s="124">
        <f>G165</f>
        <v>0</v>
      </c>
      <c r="H164" s="124"/>
      <c r="I164" s="124"/>
    </row>
    <row r="165" spans="1:9" ht="12.75" hidden="1">
      <c r="A165" s="125" t="s">
        <v>496</v>
      </c>
      <c r="B165" s="119" t="s">
        <v>491</v>
      </c>
      <c r="C165" s="119" t="s">
        <v>391</v>
      </c>
      <c r="D165" s="119" t="s">
        <v>495</v>
      </c>
      <c r="E165" s="119" t="s">
        <v>497</v>
      </c>
      <c r="F165" s="126" t="s">
        <v>336</v>
      </c>
      <c r="G165" s="124">
        <f>G166</f>
        <v>0</v>
      </c>
      <c r="H165" s="124"/>
      <c r="I165" s="124"/>
    </row>
    <row r="166" spans="1:9" ht="12.75" hidden="1">
      <c r="A166" s="125" t="s">
        <v>403</v>
      </c>
      <c r="B166" s="119" t="s">
        <v>491</v>
      </c>
      <c r="C166" s="119" t="s">
        <v>391</v>
      </c>
      <c r="D166" s="119" t="s">
        <v>495</v>
      </c>
      <c r="E166" s="119" t="s">
        <v>497</v>
      </c>
      <c r="F166" s="119" t="s">
        <v>404</v>
      </c>
      <c r="G166" s="124">
        <f>G167</f>
        <v>0</v>
      </c>
      <c r="H166" s="124"/>
      <c r="I166" s="124"/>
    </row>
    <row r="167" spans="1:9" ht="12.75" hidden="1">
      <c r="A167" s="125" t="s">
        <v>498</v>
      </c>
      <c r="B167" s="119" t="s">
        <v>491</v>
      </c>
      <c r="C167" s="119" t="s">
        <v>391</v>
      </c>
      <c r="D167" s="119" t="s">
        <v>495</v>
      </c>
      <c r="E167" s="119" t="s">
        <v>497</v>
      </c>
      <c r="F167" s="119" t="s">
        <v>499</v>
      </c>
      <c r="G167" s="124"/>
      <c r="H167" s="124"/>
      <c r="I167" s="124"/>
    </row>
    <row r="168" spans="1:9" ht="12.75" hidden="1">
      <c r="A168" s="135" t="s">
        <v>475</v>
      </c>
      <c r="B168" s="119" t="s">
        <v>491</v>
      </c>
      <c r="C168" s="119" t="s">
        <v>391</v>
      </c>
      <c r="D168" s="119" t="s">
        <v>476</v>
      </c>
      <c r="E168" s="119" t="s">
        <v>336</v>
      </c>
      <c r="F168" s="119" t="s">
        <v>336</v>
      </c>
      <c r="G168" s="124"/>
      <c r="H168" s="124"/>
      <c r="I168" s="124"/>
    </row>
    <row r="169" spans="1:9" ht="12.75" hidden="1">
      <c r="A169" s="125" t="s">
        <v>500</v>
      </c>
      <c r="B169" s="119" t="s">
        <v>491</v>
      </c>
      <c r="C169" s="119" t="s">
        <v>391</v>
      </c>
      <c r="D169" s="119" t="s">
        <v>476</v>
      </c>
      <c r="E169" s="119" t="s">
        <v>501</v>
      </c>
      <c r="F169" s="126" t="s">
        <v>336</v>
      </c>
      <c r="G169" s="124"/>
      <c r="H169" s="124"/>
      <c r="I169" s="124"/>
    </row>
    <row r="170" spans="1:9" ht="12.75" hidden="1">
      <c r="A170" s="125" t="s">
        <v>403</v>
      </c>
      <c r="B170" s="119" t="s">
        <v>491</v>
      </c>
      <c r="C170" s="119" t="s">
        <v>391</v>
      </c>
      <c r="D170" s="119" t="s">
        <v>476</v>
      </c>
      <c r="E170" s="119" t="s">
        <v>501</v>
      </c>
      <c r="F170" s="119" t="s">
        <v>404</v>
      </c>
      <c r="G170" s="124"/>
      <c r="H170" s="124"/>
      <c r="I170" s="124"/>
    </row>
    <row r="171" spans="1:9" ht="12.75" hidden="1">
      <c r="A171" s="125" t="s">
        <v>498</v>
      </c>
      <c r="B171" s="119" t="s">
        <v>491</v>
      </c>
      <c r="C171" s="119" t="s">
        <v>391</v>
      </c>
      <c r="D171" s="119" t="s">
        <v>476</v>
      </c>
      <c r="E171" s="119" t="s">
        <v>501</v>
      </c>
      <c r="F171" s="119" t="s">
        <v>499</v>
      </c>
      <c r="G171" s="124"/>
      <c r="H171" s="124"/>
      <c r="I171" s="124"/>
    </row>
    <row r="172" spans="1:9" ht="38.25">
      <c r="A172" s="135" t="s">
        <v>502</v>
      </c>
      <c r="B172" s="119" t="s">
        <v>491</v>
      </c>
      <c r="C172" s="119" t="s">
        <v>503</v>
      </c>
      <c r="D172" s="119" t="s">
        <v>336</v>
      </c>
      <c r="E172" s="119" t="s">
        <v>336</v>
      </c>
      <c r="F172" s="119" t="s">
        <v>336</v>
      </c>
      <c r="G172" s="124">
        <f>G173+G177</f>
        <v>194000</v>
      </c>
      <c r="H172" s="124"/>
      <c r="I172" s="124"/>
    </row>
    <row r="173" spans="1:9" ht="38.25" hidden="1">
      <c r="A173" s="135" t="s">
        <v>504</v>
      </c>
      <c r="B173" s="119" t="s">
        <v>491</v>
      </c>
      <c r="C173" s="119" t="s">
        <v>503</v>
      </c>
      <c r="D173" s="119" t="s">
        <v>391</v>
      </c>
      <c r="E173" s="119" t="s">
        <v>336</v>
      </c>
      <c r="F173" s="119" t="s">
        <v>336</v>
      </c>
      <c r="G173" s="124"/>
      <c r="H173" s="124"/>
      <c r="I173" s="124"/>
    </row>
    <row r="174" spans="1:9" ht="76.5" hidden="1">
      <c r="A174" s="125" t="s">
        <v>505</v>
      </c>
      <c r="B174" s="119" t="s">
        <v>491</v>
      </c>
      <c r="C174" s="119" t="s">
        <v>503</v>
      </c>
      <c r="D174" s="119" t="s">
        <v>391</v>
      </c>
      <c r="E174" s="119" t="s">
        <v>506</v>
      </c>
      <c r="F174" s="126" t="s">
        <v>336</v>
      </c>
      <c r="G174" s="124"/>
      <c r="H174" s="124"/>
      <c r="I174" s="124"/>
    </row>
    <row r="175" spans="1:9" ht="12.75" hidden="1">
      <c r="A175" s="125" t="s">
        <v>507</v>
      </c>
      <c r="B175" s="119" t="s">
        <v>491</v>
      </c>
      <c r="C175" s="119" t="s">
        <v>503</v>
      </c>
      <c r="D175" s="119" t="s">
        <v>391</v>
      </c>
      <c r="E175" s="119" t="s">
        <v>506</v>
      </c>
      <c r="F175" s="119" t="s">
        <v>508</v>
      </c>
      <c r="G175" s="124"/>
      <c r="H175" s="124"/>
      <c r="I175" s="124"/>
    </row>
    <row r="176" spans="1:9" ht="12.75" hidden="1">
      <c r="A176" s="125" t="s">
        <v>509</v>
      </c>
      <c r="B176" s="119" t="s">
        <v>491</v>
      </c>
      <c r="C176" s="119" t="s">
        <v>503</v>
      </c>
      <c r="D176" s="119" t="s">
        <v>391</v>
      </c>
      <c r="E176" s="119" t="s">
        <v>506</v>
      </c>
      <c r="F176" s="119" t="s">
        <v>510</v>
      </c>
      <c r="G176" s="124"/>
      <c r="H176" s="124"/>
      <c r="I176" s="124"/>
    </row>
    <row r="177" spans="1:9" ht="25.5">
      <c r="A177" s="135" t="s">
        <v>511</v>
      </c>
      <c r="B177" s="119" t="s">
        <v>491</v>
      </c>
      <c r="C177" s="119" t="s">
        <v>503</v>
      </c>
      <c r="D177" s="119" t="s">
        <v>400</v>
      </c>
      <c r="E177" s="119" t="s">
        <v>336</v>
      </c>
      <c r="F177" s="119" t="s">
        <v>336</v>
      </c>
      <c r="G177" s="124">
        <f>G178</f>
        <v>194000</v>
      </c>
      <c r="H177" s="124"/>
      <c r="I177" s="124"/>
    </row>
    <row r="178" spans="1:9" ht="25.5">
      <c r="A178" s="125" t="s">
        <v>512</v>
      </c>
      <c r="B178" s="119" t="s">
        <v>491</v>
      </c>
      <c r="C178" s="119" t="s">
        <v>503</v>
      </c>
      <c r="D178" s="119" t="s">
        <v>400</v>
      </c>
      <c r="E178" s="119" t="s">
        <v>513</v>
      </c>
      <c r="F178" s="126" t="s">
        <v>336</v>
      </c>
      <c r="G178" s="124">
        <f>G179</f>
        <v>194000</v>
      </c>
      <c r="H178" s="124"/>
      <c r="I178" s="124"/>
    </row>
    <row r="179" spans="1:9" ht="12.75">
      <c r="A179" s="125" t="s">
        <v>507</v>
      </c>
      <c r="B179" s="119" t="s">
        <v>491</v>
      </c>
      <c r="C179" s="119" t="s">
        <v>503</v>
      </c>
      <c r="D179" s="119" t="s">
        <v>400</v>
      </c>
      <c r="E179" s="119" t="s">
        <v>513</v>
      </c>
      <c r="F179" s="119" t="s">
        <v>508</v>
      </c>
      <c r="G179" s="124">
        <f>G180</f>
        <v>194000</v>
      </c>
      <c r="H179" s="124"/>
      <c r="I179" s="124"/>
    </row>
    <row r="180" spans="1:9" ht="12.75">
      <c r="A180" s="125" t="s">
        <v>292</v>
      </c>
      <c r="B180" s="119" t="s">
        <v>491</v>
      </c>
      <c r="C180" s="119" t="s">
        <v>503</v>
      </c>
      <c r="D180" s="119" t="s">
        <v>400</v>
      </c>
      <c r="E180" s="119" t="s">
        <v>513</v>
      </c>
      <c r="F180" s="119" t="s">
        <v>514</v>
      </c>
      <c r="G180" s="124">
        <v>194000</v>
      </c>
      <c r="H180" s="124"/>
      <c r="I180" s="124"/>
    </row>
    <row r="181" spans="1:9" ht="25.5">
      <c r="A181" s="120" t="s">
        <v>362</v>
      </c>
      <c r="B181" s="121" t="s">
        <v>363</v>
      </c>
      <c r="C181" s="121" t="s">
        <v>336</v>
      </c>
      <c r="D181" s="121" t="s">
        <v>336</v>
      </c>
      <c r="E181" s="122" t="s">
        <v>336</v>
      </c>
      <c r="F181" s="122" t="s">
        <v>336</v>
      </c>
      <c r="G181" s="123">
        <f>G182+G231+G247+G273+G289+G300+G333+G378</f>
        <v>1931860</v>
      </c>
      <c r="H181" s="123"/>
      <c r="I181" s="123"/>
    </row>
    <row r="182" spans="1:9" ht="12.75" hidden="1">
      <c r="A182" s="135" t="s">
        <v>390</v>
      </c>
      <c r="B182" s="119" t="s">
        <v>363</v>
      </c>
      <c r="C182" s="119" t="s">
        <v>391</v>
      </c>
      <c r="D182" s="119" t="s">
        <v>336</v>
      </c>
      <c r="E182" s="119" t="s">
        <v>336</v>
      </c>
      <c r="F182" s="119" t="s">
        <v>336</v>
      </c>
      <c r="G182" s="124">
        <f>G183+G217+G221</f>
        <v>0</v>
      </c>
      <c r="H182" s="124"/>
      <c r="I182" s="124"/>
    </row>
    <row r="183" spans="1:9" ht="63.75" hidden="1">
      <c r="A183" s="135" t="s">
        <v>515</v>
      </c>
      <c r="B183" s="119" t="s">
        <v>363</v>
      </c>
      <c r="C183" s="119" t="s">
        <v>391</v>
      </c>
      <c r="D183" s="119" t="s">
        <v>466</v>
      </c>
      <c r="E183" s="119" t="s">
        <v>336</v>
      </c>
      <c r="F183" s="119" t="s">
        <v>336</v>
      </c>
      <c r="G183" s="124"/>
      <c r="H183" s="124"/>
      <c r="I183" s="124"/>
    </row>
    <row r="184" spans="1:9" ht="191.25" hidden="1">
      <c r="A184" s="125" t="s">
        <v>516</v>
      </c>
      <c r="B184" s="119" t="s">
        <v>363</v>
      </c>
      <c r="C184" s="119" t="s">
        <v>391</v>
      </c>
      <c r="D184" s="119" t="s">
        <v>466</v>
      </c>
      <c r="E184" s="119" t="s">
        <v>517</v>
      </c>
      <c r="F184" s="126" t="s">
        <v>336</v>
      </c>
      <c r="G184" s="124"/>
      <c r="H184" s="124"/>
      <c r="I184" s="124"/>
    </row>
    <row r="185" spans="1:9" ht="76.5" hidden="1">
      <c r="A185" s="125" t="s">
        <v>395</v>
      </c>
      <c r="B185" s="119" t="s">
        <v>363</v>
      </c>
      <c r="C185" s="119" t="s">
        <v>391</v>
      </c>
      <c r="D185" s="119" t="s">
        <v>466</v>
      </c>
      <c r="E185" s="119" t="s">
        <v>517</v>
      </c>
      <c r="F185" s="119" t="s">
        <v>396</v>
      </c>
      <c r="G185" s="124"/>
      <c r="H185" s="124"/>
      <c r="I185" s="124"/>
    </row>
    <row r="186" spans="1:9" ht="25.5" hidden="1">
      <c r="A186" s="125" t="s">
        <v>397</v>
      </c>
      <c r="B186" s="119" t="s">
        <v>363</v>
      </c>
      <c r="C186" s="119" t="s">
        <v>391</v>
      </c>
      <c r="D186" s="119" t="s">
        <v>466</v>
      </c>
      <c r="E186" s="119" t="s">
        <v>517</v>
      </c>
      <c r="F186" s="119" t="s">
        <v>398</v>
      </c>
      <c r="G186" s="124"/>
      <c r="H186" s="124"/>
      <c r="I186" s="124"/>
    </row>
    <row r="187" spans="1:9" ht="38.25" hidden="1">
      <c r="A187" s="125" t="s">
        <v>356</v>
      </c>
      <c r="B187" s="119" t="s">
        <v>363</v>
      </c>
      <c r="C187" s="119" t="s">
        <v>391</v>
      </c>
      <c r="D187" s="119" t="s">
        <v>466</v>
      </c>
      <c r="E187" s="119" t="s">
        <v>517</v>
      </c>
      <c r="F187" s="119" t="s">
        <v>357</v>
      </c>
      <c r="G187" s="124"/>
      <c r="H187" s="124"/>
      <c r="I187" s="124"/>
    </row>
    <row r="188" spans="1:9" ht="38.25" hidden="1">
      <c r="A188" s="125" t="s">
        <v>358</v>
      </c>
      <c r="B188" s="119" t="s">
        <v>363</v>
      </c>
      <c r="C188" s="119" t="s">
        <v>391</v>
      </c>
      <c r="D188" s="119" t="s">
        <v>466</v>
      </c>
      <c r="E188" s="119" t="s">
        <v>517</v>
      </c>
      <c r="F188" s="119" t="s">
        <v>359</v>
      </c>
      <c r="G188" s="124"/>
      <c r="H188" s="124"/>
      <c r="I188" s="124"/>
    </row>
    <row r="189" spans="1:9" ht="178.5" hidden="1">
      <c r="A189" s="125" t="s">
        <v>518</v>
      </c>
      <c r="B189" s="119" t="s">
        <v>363</v>
      </c>
      <c r="C189" s="119" t="s">
        <v>391</v>
      </c>
      <c r="D189" s="119" t="s">
        <v>466</v>
      </c>
      <c r="E189" s="119" t="s">
        <v>519</v>
      </c>
      <c r="F189" s="126" t="s">
        <v>336</v>
      </c>
      <c r="G189" s="124"/>
      <c r="H189" s="124"/>
      <c r="I189" s="124"/>
    </row>
    <row r="190" spans="1:9" ht="76.5" hidden="1">
      <c r="A190" s="125" t="s">
        <v>395</v>
      </c>
      <c r="B190" s="119" t="s">
        <v>363</v>
      </c>
      <c r="C190" s="119" t="s">
        <v>391</v>
      </c>
      <c r="D190" s="119" t="s">
        <v>466</v>
      </c>
      <c r="E190" s="119" t="s">
        <v>519</v>
      </c>
      <c r="F190" s="119" t="s">
        <v>396</v>
      </c>
      <c r="G190" s="124"/>
      <c r="H190" s="124"/>
      <c r="I190" s="124"/>
    </row>
    <row r="191" spans="1:9" ht="25.5" hidden="1">
      <c r="A191" s="125" t="s">
        <v>397</v>
      </c>
      <c r="B191" s="119" t="s">
        <v>363</v>
      </c>
      <c r="C191" s="119" t="s">
        <v>391</v>
      </c>
      <c r="D191" s="119" t="s">
        <v>466</v>
      </c>
      <c r="E191" s="119" t="s">
        <v>519</v>
      </c>
      <c r="F191" s="119" t="s">
        <v>398</v>
      </c>
      <c r="G191" s="124"/>
      <c r="H191" s="124"/>
      <c r="I191" s="124"/>
    </row>
    <row r="192" spans="1:9" ht="38.25" hidden="1">
      <c r="A192" s="125" t="s">
        <v>356</v>
      </c>
      <c r="B192" s="119" t="s">
        <v>363</v>
      </c>
      <c r="C192" s="119" t="s">
        <v>391</v>
      </c>
      <c r="D192" s="119" t="s">
        <v>466</v>
      </c>
      <c r="E192" s="119" t="s">
        <v>519</v>
      </c>
      <c r="F192" s="119" t="s">
        <v>357</v>
      </c>
      <c r="G192" s="124"/>
      <c r="H192" s="124"/>
      <c r="I192" s="124"/>
    </row>
    <row r="193" spans="1:9" ht="38.25" hidden="1">
      <c r="A193" s="125" t="s">
        <v>358</v>
      </c>
      <c r="B193" s="119" t="s">
        <v>363</v>
      </c>
      <c r="C193" s="119" t="s">
        <v>391</v>
      </c>
      <c r="D193" s="119" t="s">
        <v>466</v>
      </c>
      <c r="E193" s="119" t="s">
        <v>519</v>
      </c>
      <c r="F193" s="119" t="s">
        <v>359</v>
      </c>
      <c r="G193" s="124"/>
      <c r="H193" s="124"/>
      <c r="I193" s="124"/>
    </row>
    <row r="194" spans="1:9" ht="89.25" hidden="1">
      <c r="A194" s="125" t="s">
        <v>520</v>
      </c>
      <c r="B194" s="119" t="s">
        <v>363</v>
      </c>
      <c r="C194" s="119" t="s">
        <v>391</v>
      </c>
      <c r="D194" s="119" t="s">
        <v>466</v>
      </c>
      <c r="E194" s="119" t="s">
        <v>521</v>
      </c>
      <c r="F194" s="126" t="s">
        <v>336</v>
      </c>
      <c r="G194" s="124"/>
      <c r="H194" s="124"/>
      <c r="I194" s="124"/>
    </row>
    <row r="195" spans="1:9" ht="76.5" hidden="1">
      <c r="A195" s="125" t="s">
        <v>395</v>
      </c>
      <c r="B195" s="119" t="s">
        <v>363</v>
      </c>
      <c r="C195" s="119" t="s">
        <v>391</v>
      </c>
      <c r="D195" s="119" t="s">
        <v>466</v>
      </c>
      <c r="E195" s="119" t="s">
        <v>521</v>
      </c>
      <c r="F195" s="119" t="s">
        <v>396</v>
      </c>
      <c r="G195" s="124"/>
      <c r="H195" s="124"/>
      <c r="I195" s="124"/>
    </row>
    <row r="196" spans="1:9" ht="25.5" hidden="1">
      <c r="A196" s="125" t="s">
        <v>397</v>
      </c>
      <c r="B196" s="119" t="s">
        <v>363</v>
      </c>
      <c r="C196" s="119" t="s">
        <v>391</v>
      </c>
      <c r="D196" s="119" t="s">
        <v>466</v>
      </c>
      <c r="E196" s="119" t="s">
        <v>521</v>
      </c>
      <c r="F196" s="119" t="s">
        <v>398</v>
      </c>
      <c r="G196" s="124"/>
      <c r="H196" s="124"/>
      <c r="I196" s="124"/>
    </row>
    <row r="197" spans="1:9" ht="38.25" hidden="1">
      <c r="A197" s="125" t="s">
        <v>356</v>
      </c>
      <c r="B197" s="119" t="s">
        <v>363</v>
      </c>
      <c r="C197" s="119" t="s">
        <v>391</v>
      </c>
      <c r="D197" s="119" t="s">
        <v>466</v>
      </c>
      <c r="E197" s="119" t="s">
        <v>521</v>
      </c>
      <c r="F197" s="119" t="s">
        <v>357</v>
      </c>
      <c r="G197" s="124"/>
      <c r="H197" s="124"/>
      <c r="I197" s="124"/>
    </row>
    <row r="198" spans="1:9" ht="38.25" hidden="1">
      <c r="A198" s="125" t="s">
        <v>358</v>
      </c>
      <c r="B198" s="119" t="s">
        <v>363</v>
      </c>
      <c r="C198" s="119" t="s">
        <v>391</v>
      </c>
      <c r="D198" s="119" t="s">
        <v>466</v>
      </c>
      <c r="E198" s="119" t="s">
        <v>521</v>
      </c>
      <c r="F198" s="119" t="s">
        <v>359</v>
      </c>
      <c r="G198" s="124"/>
      <c r="H198" s="124"/>
      <c r="I198" s="124"/>
    </row>
    <row r="199" spans="1:9" ht="76.5" hidden="1">
      <c r="A199" s="125" t="s">
        <v>522</v>
      </c>
      <c r="B199" s="119" t="s">
        <v>363</v>
      </c>
      <c r="C199" s="119" t="s">
        <v>391</v>
      </c>
      <c r="D199" s="119" t="s">
        <v>466</v>
      </c>
      <c r="E199" s="119" t="s">
        <v>523</v>
      </c>
      <c r="F199" s="126" t="s">
        <v>336</v>
      </c>
      <c r="G199" s="124"/>
      <c r="H199" s="124"/>
      <c r="I199" s="124"/>
    </row>
    <row r="200" spans="1:9" ht="76.5" hidden="1">
      <c r="A200" s="125" t="s">
        <v>395</v>
      </c>
      <c r="B200" s="119" t="s">
        <v>363</v>
      </c>
      <c r="C200" s="119" t="s">
        <v>391</v>
      </c>
      <c r="D200" s="119" t="s">
        <v>466</v>
      </c>
      <c r="E200" s="119" t="s">
        <v>523</v>
      </c>
      <c r="F200" s="119" t="s">
        <v>396</v>
      </c>
      <c r="G200" s="124"/>
      <c r="H200" s="124"/>
      <c r="I200" s="124"/>
    </row>
    <row r="201" spans="1:9" ht="25.5" hidden="1">
      <c r="A201" s="125" t="s">
        <v>397</v>
      </c>
      <c r="B201" s="119" t="s">
        <v>363</v>
      </c>
      <c r="C201" s="119" t="s">
        <v>391</v>
      </c>
      <c r="D201" s="119" t="s">
        <v>466</v>
      </c>
      <c r="E201" s="119" t="s">
        <v>523</v>
      </c>
      <c r="F201" s="119" t="s">
        <v>398</v>
      </c>
      <c r="G201" s="124"/>
      <c r="H201" s="124"/>
      <c r="I201" s="124"/>
    </row>
    <row r="202" spans="1:9" ht="63.75" hidden="1">
      <c r="A202" s="125" t="s">
        <v>524</v>
      </c>
      <c r="B202" s="119" t="s">
        <v>363</v>
      </c>
      <c r="C202" s="119" t="s">
        <v>391</v>
      </c>
      <c r="D202" s="119" t="s">
        <v>466</v>
      </c>
      <c r="E202" s="119" t="s">
        <v>525</v>
      </c>
      <c r="F202" s="126" t="s">
        <v>336</v>
      </c>
      <c r="G202" s="124"/>
      <c r="H202" s="124"/>
      <c r="I202" s="124"/>
    </row>
    <row r="203" spans="1:9" ht="76.5" hidden="1">
      <c r="A203" s="125" t="s">
        <v>395</v>
      </c>
      <c r="B203" s="119" t="s">
        <v>363</v>
      </c>
      <c r="C203" s="119" t="s">
        <v>391</v>
      </c>
      <c r="D203" s="119" t="s">
        <v>466</v>
      </c>
      <c r="E203" s="119" t="s">
        <v>525</v>
      </c>
      <c r="F203" s="119" t="s">
        <v>396</v>
      </c>
      <c r="G203" s="124"/>
      <c r="H203" s="124"/>
      <c r="I203" s="124"/>
    </row>
    <row r="204" spans="1:9" ht="25.5" hidden="1">
      <c r="A204" s="125" t="s">
        <v>397</v>
      </c>
      <c r="B204" s="119" t="s">
        <v>363</v>
      </c>
      <c r="C204" s="119" t="s">
        <v>391</v>
      </c>
      <c r="D204" s="119" t="s">
        <v>466</v>
      </c>
      <c r="E204" s="119" t="s">
        <v>525</v>
      </c>
      <c r="F204" s="119" t="s">
        <v>398</v>
      </c>
      <c r="G204" s="124"/>
      <c r="H204" s="124"/>
      <c r="I204" s="124"/>
    </row>
    <row r="205" spans="1:9" ht="38.25" hidden="1">
      <c r="A205" s="125" t="s">
        <v>356</v>
      </c>
      <c r="B205" s="119" t="s">
        <v>363</v>
      </c>
      <c r="C205" s="119" t="s">
        <v>391</v>
      </c>
      <c r="D205" s="119" t="s">
        <v>466</v>
      </c>
      <c r="E205" s="119" t="s">
        <v>525</v>
      </c>
      <c r="F205" s="119" t="s">
        <v>357</v>
      </c>
      <c r="G205" s="124"/>
      <c r="H205" s="124"/>
      <c r="I205" s="124"/>
    </row>
    <row r="206" spans="1:9" ht="38.25" hidden="1">
      <c r="A206" s="125" t="s">
        <v>358</v>
      </c>
      <c r="B206" s="119" t="s">
        <v>363</v>
      </c>
      <c r="C206" s="119" t="s">
        <v>391</v>
      </c>
      <c r="D206" s="119" t="s">
        <v>466</v>
      </c>
      <c r="E206" s="119" t="s">
        <v>525</v>
      </c>
      <c r="F206" s="119" t="s">
        <v>359</v>
      </c>
      <c r="G206" s="124"/>
      <c r="H206" s="124"/>
      <c r="I206" s="124"/>
    </row>
    <row r="207" spans="1:9" ht="51" hidden="1">
      <c r="A207" s="125" t="s">
        <v>526</v>
      </c>
      <c r="B207" s="119" t="s">
        <v>363</v>
      </c>
      <c r="C207" s="119" t="s">
        <v>391</v>
      </c>
      <c r="D207" s="119" t="s">
        <v>466</v>
      </c>
      <c r="E207" s="119" t="s">
        <v>527</v>
      </c>
      <c r="F207" s="126" t="s">
        <v>336</v>
      </c>
      <c r="G207" s="124"/>
      <c r="H207" s="124"/>
      <c r="I207" s="124"/>
    </row>
    <row r="208" spans="1:9" ht="76.5" hidden="1">
      <c r="A208" s="125" t="s">
        <v>395</v>
      </c>
      <c r="B208" s="119" t="s">
        <v>363</v>
      </c>
      <c r="C208" s="119" t="s">
        <v>391</v>
      </c>
      <c r="D208" s="119" t="s">
        <v>466</v>
      </c>
      <c r="E208" s="119" t="s">
        <v>527</v>
      </c>
      <c r="F208" s="119" t="s">
        <v>396</v>
      </c>
      <c r="G208" s="124"/>
      <c r="H208" s="124"/>
      <c r="I208" s="124"/>
    </row>
    <row r="209" spans="1:9" ht="25.5" hidden="1">
      <c r="A209" s="125" t="s">
        <v>397</v>
      </c>
      <c r="B209" s="119" t="s">
        <v>363</v>
      </c>
      <c r="C209" s="119" t="s">
        <v>391</v>
      </c>
      <c r="D209" s="119" t="s">
        <v>466</v>
      </c>
      <c r="E209" s="119" t="s">
        <v>527</v>
      </c>
      <c r="F209" s="119" t="s">
        <v>398</v>
      </c>
      <c r="G209" s="124"/>
      <c r="H209" s="124"/>
      <c r="I209" s="124"/>
    </row>
    <row r="210" spans="1:9" ht="38.25" hidden="1">
      <c r="A210" s="125" t="s">
        <v>401</v>
      </c>
      <c r="B210" s="119" t="s">
        <v>363</v>
      </c>
      <c r="C210" s="119" t="s">
        <v>391</v>
      </c>
      <c r="D210" s="119" t="s">
        <v>466</v>
      </c>
      <c r="E210" s="119" t="s">
        <v>528</v>
      </c>
      <c r="F210" s="126" t="s">
        <v>336</v>
      </c>
      <c r="G210" s="124"/>
      <c r="H210" s="124"/>
      <c r="I210" s="124"/>
    </row>
    <row r="211" spans="1:9" ht="76.5" hidden="1">
      <c r="A211" s="125" t="s">
        <v>395</v>
      </c>
      <c r="B211" s="119" t="s">
        <v>363</v>
      </c>
      <c r="C211" s="119" t="s">
        <v>391</v>
      </c>
      <c r="D211" s="119" t="s">
        <v>466</v>
      </c>
      <c r="E211" s="119" t="s">
        <v>528</v>
      </c>
      <c r="F211" s="119" t="s">
        <v>396</v>
      </c>
      <c r="G211" s="124"/>
      <c r="H211" s="124"/>
      <c r="I211" s="124"/>
    </row>
    <row r="212" spans="1:9" ht="25.5" hidden="1">
      <c r="A212" s="125" t="s">
        <v>397</v>
      </c>
      <c r="B212" s="119" t="s">
        <v>363</v>
      </c>
      <c r="C212" s="119" t="s">
        <v>391</v>
      </c>
      <c r="D212" s="119" t="s">
        <v>466</v>
      </c>
      <c r="E212" s="119" t="s">
        <v>528</v>
      </c>
      <c r="F212" s="119" t="s">
        <v>398</v>
      </c>
      <c r="G212" s="124"/>
      <c r="H212" s="124"/>
      <c r="I212" s="124"/>
    </row>
    <row r="213" spans="1:9" ht="38.25" hidden="1">
      <c r="A213" s="125" t="s">
        <v>356</v>
      </c>
      <c r="B213" s="119" t="s">
        <v>363</v>
      </c>
      <c r="C213" s="119" t="s">
        <v>391</v>
      </c>
      <c r="D213" s="119" t="s">
        <v>466</v>
      </c>
      <c r="E213" s="119" t="s">
        <v>528</v>
      </c>
      <c r="F213" s="119" t="s">
        <v>357</v>
      </c>
      <c r="G213" s="124"/>
      <c r="H213" s="124"/>
      <c r="I213" s="124"/>
    </row>
    <row r="214" spans="1:9" ht="38.25" hidden="1">
      <c r="A214" s="125" t="s">
        <v>358</v>
      </c>
      <c r="B214" s="119" t="s">
        <v>363</v>
      </c>
      <c r="C214" s="119" t="s">
        <v>391</v>
      </c>
      <c r="D214" s="119" t="s">
        <v>466</v>
      </c>
      <c r="E214" s="119" t="s">
        <v>528</v>
      </c>
      <c r="F214" s="119" t="s">
        <v>359</v>
      </c>
      <c r="G214" s="124"/>
      <c r="H214" s="124"/>
      <c r="I214" s="124"/>
    </row>
    <row r="215" spans="1:9" ht="12.75" hidden="1">
      <c r="A215" s="125" t="s">
        <v>403</v>
      </c>
      <c r="B215" s="119" t="s">
        <v>363</v>
      </c>
      <c r="C215" s="119" t="s">
        <v>391</v>
      </c>
      <c r="D215" s="119" t="s">
        <v>466</v>
      </c>
      <c r="E215" s="119" t="s">
        <v>528</v>
      </c>
      <c r="F215" s="119" t="s">
        <v>404</v>
      </c>
      <c r="G215" s="124"/>
      <c r="H215" s="124"/>
      <c r="I215" s="124"/>
    </row>
    <row r="216" spans="1:9" ht="12.75" hidden="1">
      <c r="A216" s="125" t="s">
        <v>405</v>
      </c>
      <c r="B216" s="119" t="s">
        <v>363</v>
      </c>
      <c r="C216" s="119" t="s">
        <v>391</v>
      </c>
      <c r="D216" s="119" t="s">
        <v>466</v>
      </c>
      <c r="E216" s="119" t="s">
        <v>528</v>
      </c>
      <c r="F216" s="119" t="s">
        <v>406</v>
      </c>
      <c r="G216" s="124"/>
      <c r="H216" s="124"/>
      <c r="I216" s="124"/>
    </row>
    <row r="217" spans="1:9" ht="12.75" hidden="1">
      <c r="A217" s="135" t="s">
        <v>529</v>
      </c>
      <c r="B217" s="119" t="s">
        <v>363</v>
      </c>
      <c r="C217" s="119" t="s">
        <v>391</v>
      </c>
      <c r="D217" s="119" t="s">
        <v>364</v>
      </c>
      <c r="E217" s="119" t="s">
        <v>336</v>
      </c>
      <c r="F217" s="119" t="s">
        <v>336</v>
      </c>
      <c r="G217" s="124"/>
      <c r="H217" s="124"/>
      <c r="I217" s="124"/>
    </row>
    <row r="218" spans="1:9" ht="63.75" hidden="1">
      <c r="A218" s="125" t="s">
        <v>530</v>
      </c>
      <c r="B218" s="119" t="s">
        <v>363</v>
      </c>
      <c r="C218" s="119" t="s">
        <v>391</v>
      </c>
      <c r="D218" s="119" t="s">
        <v>364</v>
      </c>
      <c r="E218" s="119" t="s">
        <v>531</v>
      </c>
      <c r="F218" s="126" t="s">
        <v>336</v>
      </c>
      <c r="G218" s="124"/>
      <c r="H218" s="124"/>
      <c r="I218" s="124"/>
    </row>
    <row r="219" spans="1:9" ht="38.25" hidden="1">
      <c r="A219" s="125" t="s">
        <v>356</v>
      </c>
      <c r="B219" s="119" t="s">
        <v>363</v>
      </c>
      <c r="C219" s="119" t="s">
        <v>391</v>
      </c>
      <c r="D219" s="119" t="s">
        <v>364</v>
      </c>
      <c r="E219" s="119" t="s">
        <v>531</v>
      </c>
      <c r="F219" s="119" t="s">
        <v>357</v>
      </c>
      <c r="G219" s="124"/>
      <c r="H219" s="124"/>
      <c r="I219" s="124"/>
    </row>
    <row r="220" spans="1:9" ht="38.25" hidden="1">
      <c r="A220" s="125" t="s">
        <v>358</v>
      </c>
      <c r="B220" s="119" t="s">
        <v>363</v>
      </c>
      <c r="C220" s="119" t="s">
        <v>391</v>
      </c>
      <c r="D220" s="119" t="s">
        <v>364</v>
      </c>
      <c r="E220" s="119" t="s">
        <v>531</v>
      </c>
      <c r="F220" s="119" t="s">
        <v>359</v>
      </c>
      <c r="G220" s="124"/>
      <c r="H220" s="124"/>
      <c r="I220" s="124"/>
    </row>
    <row r="221" spans="1:9" ht="12.75" hidden="1">
      <c r="A221" s="135" t="s">
        <v>475</v>
      </c>
      <c r="B221" s="119" t="s">
        <v>363</v>
      </c>
      <c r="C221" s="119" t="s">
        <v>391</v>
      </c>
      <c r="D221" s="119" t="s">
        <v>476</v>
      </c>
      <c r="E221" s="119" t="s">
        <v>336</v>
      </c>
      <c r="F221" s="119" t="s">
        <v>336</v>
      </c>
      <c r="G221" s="124">
        <f>G222+G225</f>
        <v>0</v>
      </c>
      <c r="H221" s="124"/>
      <c r="I221" s="124"/>
    </row>
    <row r="222" spans="1:9" ht="38.25" hidden="1">
      <c r="A222" s="125" t="s">
        <v>532</v>
      </c>
      <c r="B222" s="119" t="s">
        <v>363</v>
      </c>
      <c r="C222" s="119" t="s">
        <v>391</v>
      </c>
      <c r="D222" s="119" t="s">
        <v>476</v>
      </c>
      <c r="E222" s="119" t="s">
        <v>533</v>
      </c>
      <c r="F222" s="126" t="s">
        <v>336</v>
      </c>
      <c r="G222" s="124"/>
      <c r="H222" s="124"/>
      <c r="I222" s="124"/>
    </row>
    <row r="223" spans="1:9" ht="38.25" hidden="1">
      <c r="A223" s="125" t="s">
        <v>414</v>
      </c>
      <c r="B223" s="119" t="s">
        <v>363</v>
      </c>
      <c r="C223" s="119" t="s">
        <v>391</v>
      </c>
      <c r="D223" s="119" t="s">
        <v>476</v>
      </c>
      <c r="E223" s="119" t="s">
        <v>533</v>
      </c>
      <c r="F223" s="119" t="s">
        <v>415</v>
      </c>
      <c r="G223" s="124"/>
      <c r="H223" s="124"/>
      <c r="I223" s="124"/>
    </row>
    <row r="224" spans="1:9" ht="12.75" hidden="1">
      <c r="A224" s="125" t="s">
        <v>416</v>
      </c>
      <c r="B224" s="119" t="s">
        <v>363</v>
      </c>
      <c r="C224" s="119" t="s">
        <v>391</v>
      </c>
      <c r="D224" s="119" t="s">
        <v>476</v>
      </c>
      <c r="E224" s="119" t="s">
        <v>533</v>
      </c>
      <c r="F224" s="119" t="s">
        <v>417</v>
      </c>
      <c r="G224" s="124"/>
      <c r="H224" s="124"/>
      <c r="I224" s="124"/>
    </row>
    <row r="225" spans="1:9" ht="38.25" hidden="1">
      <c r="A225" s="125" t="s">
        <v>755</v>
      </c>
      <c r="B225" s="119" t="s">
        <v>363</v>
      </c>
      <c r="C225" s="119" t="s">
        <v>391</v>
      </c>
      <c r="D225" s="119" t="s">
        <v>476</v>
      </c>
      <c r="E225" s="119" t="s">
        <v>754</v>
      </c>
      <c r="F225" s="119"/>
      <c r="G225" s="124">
        <f>G226</f>
        <v>0</v>
      </c>
      <c r="H225" s="124"/>
      <c r="I225" s="124"/>
    </row>
    <row r="226" spans="1:9" ht="38.25" hidden="1">
      <c r="A226" s="125" t="s">
        <v>356</v>
      </c>
      <c r="B226" s="119" t="s">
        <v>363</v>
      </c>
      <c r="C226" s="119" t="s">
        <v>391</v>
      </c>
      <c r="D226" s="119" t="s">
        <v>476</v>
      </c>
      <c r="E226" s="119" t="s">
        <v>754</v>
      </c>
      <c r="F226" s="119" t="s">
        <v>357</v>
      </c>
      <c r="G226" s="124">
        <f>G227</f>
        <v>0</v>
      </c>
      <c r="H226" s="124"/>
      <c r="I226" s="124"/>
    </row>
    <row r="227" spans="1:9" ht="38.25" hidden="1">
      <c r="A227" s="125" t="s">
        <v>358</v>
      </c>
      <c r="B227" s="119" t="s">
        <v>363</v>
      </c>
      <c r="C227" s="119" t="s">
        <v>391</v>
      </c>
      <c r="D227" s="119" t="s">
        <v>476</v>
      </c>
      <c r="E227" s="119" t="s">
        <v>754</v>
      </c>
      <c r="F227" s="119" t="s">
        <v>359</v>
      </c>
      <c r="G227" s="124"/>
      <c r="H227" s="124"/>
      <c r="I227" s="124"/>
    </row>
    <row r="228" spans="1:9" ht="25.5" hidden="1">
      <c r="A228" s="125" t="s">
        <v>534</v>
      </c>
      <c r="B228" s="119" t="s">
        <v>363</v>
      </c>
      <c r="C228" s="119" t="s">
        <v>391</v>
      </c>
      <c r="D228" s="119" t="s">
        <v>476</v>
      </c>
      <c r="E228" s="119" t="s">
        <v>535</v>
      </c>
      <c r="F228" s="126" t="s">
        <v>336</v>
      </c>
      <c r="G228" s="124"/>
      <c r="H228" s="124"/>
      <c r="I228" s="124"/>
    </row>
    <row r="229" spans="1:9" ht="12.75" hidden="1">
      <c r="A229" s="125" t="s">
        <v>403</v>
      </c>
      <c r="B229" s="119" t="s">
        <v>363</v>
      </c>
      <c r="C229" s="119" t="s">
        <v>391</v>
      </c>
      <c r="D229" s="119" t="s">
        <v>476</v>
      </c>
      <c r="E229" s="119" t="s">
        <v>535</v>
      </c>
      <c r="F229" s="119" t="s">
        <v>404</v>
      </c>
      <c r="G229" s="124"/>
      <c r="H229" s="124"/>
      <c r="I229" s="124"/>
    </row>
    <row r="230" spans="1:9" ht="12.75" hidden="1">
      <c r="A230" s="125" t="s">
        <v>405</v>
      </c>
      <c r="B230" s="119" t="s">
        <v>363</v>
      </c>
      <c r="C230" s="119" t="s">
        <v>391</v>
      </c>
      <c r="D230" s="119" t="s">
        <v>476</v>
      </c>
      <c r="E230" s="119" t="s">
        <v>535</v>
      </c>
      <c r="F230" s="119" t="s">
        <v>406</v>
      </c>
      <c r="G230" s="124"/>
      <c r="H230" s="124"/>
      <c r="I230" s="124"/>
    </row>
    <row r="231" spans="1:9" ht="25.5" hidden="1">
      <c r="A231" s="135" t="s">
        <v>536</v>
      </c>
      <c r="B231" s="119" t="s">
        <v>363</v>
      </c>
      <c r="C231" s="119" t="s">
        <v>400</v>
      </c>
      <c r="D231" s="119" t="s">
        <v>336</v>
      </c>
      <c r="E231" s="119" t="s">
        <v>336</v>
      </c>
      <c r="F231" s="119" t="s">
        <v>336</v>
      </c>
      <c r="G231" s="124"/>
      <c r="H231" s="124"/>
      <c r="I231" s="124"/>
    </row>
    <row r="232" spans="1:9" ht="51" hidden="1">
      <c r="A232" s="135" t="s">
        <v>537</v>
      </c>
      <c r="B232" s="119" t="s">
        <v>363</v>
      </c>
      <c r="C232" s="119" t="s">
        <v>400</v>
      </c>
      <c r="D232" s="119" t="s">
        <v>360</v>
      </c>
      <c r="E232" s="119" t="s">
        <v>336</v>
      </c>
      <c r="F232" s="119" t="s">
        <v>336</v>
      </c>
      <c r="G232" s="124"/>
      <c r="H232" s="124"/>
      <c r="I232" s="124"/>
    </row>
    <row r="233" spans="1:9" ht="12.75" hidden="1">
      <c r="A233" s="125" t="s">
        <v>538</v>
      </c>
      <c r="B233" s="119" t="s">
        <v>363</v>
      </c>
      <c r="C233" s="119" t="s">
        <v>400</v>
      </c>
      <c r="D233" s="119" t="s">
        <v>360</v>
      </c>
      <c r="E233" s="119" t="s">
        <v>539</v>
      </c>
      <c r="F233" s="126" t="s">
        <v>336</v>
      </c>
      <c r="G233" s="124"/>
      <c r="H233" s="124"/>
      <c r="I233" s="124"/>
    </row>
    <row r="234" spans="1:9" ht="76.5" hidden="1">
      <c r="A234" s="125" t="s">
        <v>395</v>
      </c>
      <c r="B234" s="119" t="s">
        <v>363</v>
      </c>
      <c r="C234" s="119" t="s">
        <v>400</v>
      </c>
      <c r="D234" s="119" t="s">
        <v>360</v>
      </c>
      <c r="E234" s="119" t="s">
        <v>539</v>
      </c>
      <c r="F234" s="119" t="s">
        <v>396</v>
      </c>
      <c r="G234" s="124"/>
      <c r="H234" s="124"/>
      <c r="I234" s="124"/>
    </row>
    <row r="235" spans="1:9" ht="25.5" hidden="1">
      <c r="A235" s="125" t="s">
        <v>452</v>
      </c>
      <c r="B235" s="119" t="s">
        <v>363</v>
      </c>
      <c r="C235" s="119" t="s">
        <v>400</v>
      </c>
      <c r="D235" s="119" t="s">
        <v>360</v>
      </c>
      <c r="E235" s="119" t="s">
        <v>539</v>
      </c>
      <c r="F235" s="119" t="s">
        <v>453</v>
      </c>
      <c r="G235" s="124"/>
      <c r="H235" s="124"/>
      <c r="I235" s="124"/>
    </row>
    <row r="236" spans="1:9" ht="38.25" hidden="1">
      <c r="A236" s="125" t="s">
        <v>356</v>
      </c>
      <c r="B236" s="119" t="s">
        <v>363</v>
      </c>
      <c r="C236" s="119" t="s">
        <v>400</v>
      </c>
      <c r="D236" s="119" t="s">
        <v>360</v>
      </c>
      <c r="E236" s="119" t="s">
        <v>539</v>
      </c>
      <c r="F236" s="119" t="s">
        <v>357</v>
      </c>
      <c r="G236" s="124"/>
      <c r="H236" s="124"/>
      <c r="I236" s="124"/>
    </row>
    <row r="237" spans="1:9" ht="38.25" hidden="1">
      <c r="A237" s="125" t="s">
        <v>358</v>
      </c>
      <c r="B237" s="119" t="s">
        <v>363</v>
      </c>
      <c r="C237" s="119" t="s">
        <v>400</v>
      </c>
      <c r="D237" s="119" t="s">
        <v>360</v>
      </c>
      <c r="E237" s="119" t="s">
        <v>539</v>
      </c>
      <c r="F237" s="119" t="s">
        <v>359</v>
      </c>
      <c r="G237" s="124"/>
      <c r="H237" s="124"/>
      <c r="I237" s="124"/>
    </row>
    <row r="238" spans="1:9" ht="12.75" hidden="1">
      <c r="A238" s="125" t="s">
        <v>403</v>
      </c>
      <c r="B238" s="119" t="s">
        <v>363</v>
      </c>
      <c r="C238" s="119" t="s">
        <v>400</v>
      </c>
      <c r="D238" s="119" t="s">
        <v>360</v>
      </c>
      <c r="E238" s="119" t="s">
        <v>539</v>
      </c>
      <c r="F238" s="119" t="s">
        <v>404</v>
      </c>
      <c r="G238" s="124"/>
      <c r="H238" s="124"/>
      <c r="I238" s="124"/>
    </row>
    <row r="239" spans="1:9" ht="12.75" hidden="1">
      <c r="A239" s="125" t="s">
        <v>405</v>
      </c>
      <c r="B239" s="119" t="s">
        <v>363</v>
      </c>
      <c r="C239" s="119" t="s">
        <v>400</v>
      </c>
      <c r="D239" s="119" t="s">
        <v>360</v>
      </c>
      <c r="E239" s="119" t="s">
        <v>539</v>
      </c>
      <c r="F239" s="119" t="s">
        <v>406</v>
      </c>
      <c r="G239" s="124"/>
      <c r="H239" s="124"/>
      <c r="I239" s="124"/>
    </row>
    <row r="240" spans="1:9" ht="38.25" hidden="1">
      <c r="A240" s="135" t="s">
        <v>540</v>
      </c>
      <c r="B240" s="119" t="s">
        <v>363</v>
      </c>
      <c r="C240" s="119" t="s">
        <v>400</v>
      </c>
      <c r="D240" s="119" t="s">
        <v>503</v>
      </c>
      <c r="E240" s="119" t="s">
        <v>336</v>
      </c>
      <c r="F240" s="119" t="s">
        <v>336</v>
      </c>
      <c r="G240" s="124"/>
      <c r="H240" s="124"/>
      <c r="I240" s="124"/>
    </row>
    <row r="241" spans="1:9" ht="38.25" hidden="1">
      <c r="A241" s="125" t="s">
        <v>541</v>
      </c>
      <c r="B241" s="119" t="s">
        <v>363</v>
      </c>
      <c r="C241" s="119" t="s">
        <v>400</v>
      </c>
      <c r="D241" s="119" t="s">
        <v>503</v>
      </c>
      <c r="E241" s="119" t="s">
        <v>542</v>
      </c>
      <c r="F241" s="126" t="s">
        <v>336</v>
      </c>
      <c r="G241" s="124"/>
      <c r="H241" s="124"/>
      <c r="I241" s="124"/>
    </row>
    <row r="242" spans="1:9" ht="38.25" hidden="1">
      <c r="A242" s="125" t="s">
        <v>356</v>
      </c>
      <c r="B242" s="119" t="s">
        <v>363</v>
      </c>
      <c r="C242" s="119" t="s">
        <v>400</v>
      </c>
      <c r="D242" s="119" t="s">
        <v>503</v>
      </c>
      <c r="E242" s="119" t="s">
        <v>542</v>
      </c>
      <c r="F242" s="119" t="s">
        <v>357</v>
      </c>
      <c r="G242" s="124"/>
      <c r="H242" s="124"/>
      <c r="I242" s="124"/>
    </row>
    <row r="243" spans="1:9" ht="38.25" hidden="1">
      <c r="A243" s="125" t="s">
        <v>358</v>
      </c>
      <c r="B243" s="119" t="s">
        <v>363</v>
      </c>
      <c r="C243" s="119" t="s">
        <v>400</v>
      </c>
      <c r="D243" s="119" t="s">
        <v>503</v>
      </c>
      <c r="E243" s="119" t="s">
        <v>542</v>
      </c>
      <c r="F243" s="119" t="s">
        <v>359</v>
      </c>
      <c r="G243" s="124"/>
      <c r="H243" s="124"/>
      <c r="I243" s="124"/>
    </row>
    <row r="244" spans="1:9" ht="76.5" hidden="1">
      <c r="A244" s="125" t="s">
        <v>543</v>
      </c>
      <c r="B244" s="119" t="s">
        <v>363</v>
      </c>
      <c r="C244" s="119" t="s">
        <v>400</v>
      </c>
      <c r="D244" s="119" t="s">
        <v>503</v>
      </c>
      <c r="E244" s="119" t="s">
        <v>544</v>
      </c>
      <c r="F244" s="126" t="s">
        <v>336</v>
      </c>
      <c r="G244" s="124"/>
      <c r="H244" s="124"/>
      <c r="I244" s="124"/>
    </row>
    <row r="245" spans="1:9" ht="38.25" hidden="1">
      <c r="A245" s="125" t="s">
        <v>356</v>
      </c>
      <c r="B245" s="119" t="s">
        <v>363</v>
      </c>
      <c r="C245" s="119" t="s">
        <v>400</v>
      </c>
      <c r="D245" s="119" t="s">
        <v>503</v>
      </c>
      <c r="E245" s="119" t="s">
        <v>544</v>
      </c>
      <c r="F245" s="119" t="s">
        <v>357</v>
      </c>
      <c r="G245" s="124"/>
      <c r="H245" s="124"/>
      <c r="I245" s="124"/>
    </row>
    <row r="246" spans="1:9" ht="38.25" hidden="1">
      <c r="A246" s="125" t="s">
        <v>358</v>
      </c>
      <c r="B246" s="119" t="s">
        <v>363</v>
      </c>
      <c r="C246" s="119" t="s">
        <v>400</v>
      </c>
      <c r="D246" s="119" t="s">
        <v>503</v>
      </c>
      <c r="E246" s="119" t="s">
        <v>544</v>
      </c>
      <c r="F246" s="119" t="s">
        <v>359</v>
      </c>
      <c r="G246" s="124"/>
      <c r="H246" s="124"/>
      <c r="I246" s="124"/>
    </row>
    <row r="247" spans="1:9" ht="12.75" hidden="1">
      <c r="A247" s="135" t="s">
        <v>478</v>
      </c>
      <c r="B247" s="119" t="s">
        <v>363</v>
      </c>
      <c r="C247" s="119" t="s">
        <v>466</v>
      </c>
      <c r="D247" s="119" t="s">
        <v>336</v>
      </c>
      <c r="E247" s="119" t="s">
        <v>336</v>
      </c>
      <c r="F247" s="119" t="s">
        <v>336</v>
      </c>
      <c r="G247" s="124">
        <f>G248+G252+G256+G266</f>
        <v>0</v>
      </c>
      <c r="H247" s="124"/>
      <c r="I247" s="124"/>
    </row>
    <row r="248" spans="1:9" ht="12.75" hidden="1">
      <c r="A248" s="135" t="s">
        <v>545</v>
      </c>
      <c r="B248" s="119" t="s">
        <v>363</v>
      </c>
      <c r="C248" s="119" t="s">
        <v>466</v>
      </c>
      <c r="D248" s="119" t="s">
        <v>364</v>
      </c>
      <c r="E248" s="119" t="s">
        <v>336</v>
      </c>
      <c r="F248" s="119" t="s">
        <v>336</v>
      </c>
      <c r="G248" s="124"/>
      <c r="H248" s="124"/>
      <c r="I248" s="124"/>
    </row>
    <row r="249" spans="1:9" ht="140.25" hidden="1">
      <c r="A249" s="125" t="s">
        <v>546</v>
      </c>
      <c r="B249" s="119" t="s">
        <v>363</v>
      </c>
      <c r="C249" s="119" t="s">
        <v>466</v>
      </c>
      <c r="D249" s="119" t="s">
        <v>364</v>
      </c>
      <c r="E249" s="119" t="s">
        <v>547</v>
      </c>
      <c r="F249" s="126" t="s">
        <v>336</v>
      </c>
      <c r="G249" s="124"/>
      <c r="H249" s="124"/>
      <c r="I249" s="124"/>
    </row>
    <row r="250" spans="1:9" ht="38.25" hidden="1">
      <c r="A250" s="125" t="s">
        <v>356</v>
      </c>
      <c r="B250" s="119" t="s">
        <v>363</v>
      </c>
      <c r="C250" s="119" t="s">
        <v>466</v>
      </c>
      <c r="D250" s="119" t="s">
        <v>364</v>
      </c>
      <c r="E250" s="119" t="s">
        <v>547</v>
      </c>
      <c r="F250" s="119" t="s">
        <v>357</v>
      </c>
      <c r="G250" s="124"/>
      <c r="H250" s="124"/>
      <c r="I250" s="124"/>
    </row>
    <row r="251" spans="1:9" ht="38.25" hidden="1">
      <c r="A251" s="125" t="s">
        <v>358</v>
      </c>
      <c r="B251" s="119" t="s">
        <v>363</v>
      </c>
      <c r="C251" s="119" t="s">
        <v>466</v>
      </c>
      <c r="D251" s="119" t="s">
        <v>364</v>
      </c>
      <c r="E251" s="119" t="s">
        <v>547</v>
      </c>
      <c r="F251" s="119" t="s">
        <v>359</v>
      </c>
      <c r="G251" s="124"/>
      <c r="H251" s="124"/>
      <c r="I251" s="124"/>
    </row>
    <row r="252" spans="1:9" ht="12.75" hidden="1">
      <c r="A252" s="135" t="s">
        <v>548</v>
      </c>
      <c r="B252" s="119" t="s">
        <v>363</v>
      </c>
      <c r="C252" s="119" t="s">
        <v>466</v>
      </c>
      <c r="D252" s="119" t="s">
        <v>549</v>
      </c>
      <c r="E252" s="119" t="s">
        <v>336</v>
      </c>
      <c r="F252" s="119" t="s">
        <v>336</v>
      </c>
      <c r="G252" s="124">
        <f>G253</f>
        <v>0</v>
      </c>
      <c r="H252" s="124"/>
      <c r="I252" s="124"/>
    </row>
    <row r="253" spans="1:9" ht="89.25" hidden="1">
      <c r="A253" s="125" t="s">
        <v>550</v>
      </c>
      <c r="B253" s="119" t="s">
        <v>363</v>
      </c>
      <c r="C253" s="119" t="s">
        <v>466</v>
      </c>
      <c r="D253" s="119" t="s">
        <v>549</v>
      </c>
      <c r="E253" s="119" t="s">
        <v>551</v>
      </c>
      <c r="F253" s="126" t="s">
        <v>336</v>
      </c>
      <c r="G253" s="124">
        <f>G254</f>
        <v>0</v>
      </c>
      <c r="H253" s="124"/>
      <c r="I253" s="124"/>
    </row>
    <row r="254" spans="1:9" ht="12.75" hidden="1">
      <c r="A254" s="125" t="s">
        <v>403</v>
      </c>
      <c r="B254" s="119" t="s">
        <v>363</v>
      </c>
      <c r="C254" s="119" t="s">
        <v>466</v>
      </c>
      <c r="D254" s="119" t="s">
        <v>549</v>
      </c>
      <c r="E254" s="119" t="s">
        <v>551</v>
      </c>
      <c r="F254" s="119" t="s">
        <v>404</v>
      </c>
      <c r="G254" s="124">
        <f>G255</f>
        <v>0</v>
      </c>
      <c r="H254" s="124"/>
      <c r="I254" s="124"/>
    </row>
    <row r="255" spans="1:9" ht="63.75" hidden="1">
      <c r="A255" s="125" t="s">
        <v>552</v>
      </c>
      <c r="B255" s="119" t="s">
        <v>363</v>
      </c>
      <c r="C255" s="119" t="s">
        <v>466</v>
      </c>
      <c r="D255" s="119" t="s">
        <v>549</v>
      </c>
      <c r="E255" s="119" t="s">
        <v>551</v>
      </c>
      <c r="F255" s="119" t="s">
        <v>553</v>
      </c>
      <c r="G255" s="124"/>
      <c r="H255" s="124"/>
      <c r="I255" s="124"/>
    </row>
    <row r="256" spans="1:9" ht="12.75" hidden="1">
      <c r="A256" s="135" t="s">
        <v>554</v>
      </c>
      <c r="B256" s="119" t="s">
        <v>363</v>
      </c>
      <c r="C256" s="119" t="s">
        <v>466</v>
      </c>
      <c r="D256" s="119" t="s">
        <v>444</v>
      </c>
      <c r="E256" s="119" t="s">
        <v>336</v>
      </c>
      <c r="F256" s="119" t="s">
        <v>336</v>
      </c>
      <c r="G256" s="124">
        <f>G257+G260+G263</f>
        <v>0</v>
      </c>
      <c r="H256" s="124"/>
      <c r="I256" s="124"/>
    </row>
    <row r="257" spans="1:9" ht="229.5" hidden="1">
      <c r="A257" s="125" t="s">
        <v>555</v>
      </c>
      <c r="B257" s="119" t="s">
        <v>363</v>
      </c>
      <c r="C257" s="119" t="s">
        <v>466</v>
      </c>
      <c r="D257" s="119" t="s">
        <v>444</v>
      </c>
      <c r="E257" s="119" t="s">
        <v>556</v>
      </c>
      <c r="F257" s="126" t="s">
        <v>336</v>
      </c>
      <c r="G257" s="124">
        <f>G258</f>
        <v>0</v>
      </c>
      <c r="H257" s="124"/>
      <c r="I257" s="124"/>
    </row>
    <row r="258" spans="1:9" ht="12.75" hidden="1">
      <c r="A258" s="125" t="s">
        <v>507</v>
      </c>
      <c r="B258" s="119" t="s">
        <v>363</v>
      </c>
      <c r="C258" s="119" t="s">
        <v>466</v>
      </c>
      <c r="D258" s="119" t="s">
        <v>444</v>
      </c>
      <c r="E258" s="119" t="s">
        <v>556</v>
      </c>
      <c r="F258" s="119" t="s">
        <v>508</v>
      </c>
      <c r="G258" s="124">
        <f>G259</f>
        <v>0</v>
      </c>
      <c r="H258" s="124"/>
      <c r="I258" s="124"/>
    </row>
    <row r="259" spans="1:9" ht="12.75" hidden="1">
      <c r="A259" s="125" t="s">
        <v>292</v>
      </c>
      <c r="B259" s="119" t="s">
        <v>363</v>
      </c>
      <c r="C259" s="119" t="s">
        <v>466</v>
      </c>
      <c r="D259" s="119" t="s">
        <v>444</v>
      </c>
      <c r="E259" s="119" t="s">
        <v>556</v>
      </c>
      <c r="F259" s="119" t="s">
        <v>514</v>
      </c>
      <c r="G259" s="124"/>
      <c r="H259" s="124"/>
      <c r="I259" s="124"/>
    </row>
    <row r="260" spans="1:9" ht="25.5" hidden="1">
      <c r="A260" s="125" t="s">
        <v>557</v>
      </c>
      <c r="B260" s="119" t="s">
        <v>363</v>
      </c>
      <c r="C260" s="119" t="s">
        <v>466</v>
      </c>
      <c r="D260" s="119" t="s">
        <v>444</v>
      </c>
      <c r="E260" s="119" t="s">
        <v>558</v>
      </c>
      <c r="F260" s="126" t="s">
        <v>336</v>
      </c>
      <c r="G260" s="124"/>
      <c r="H260" s="124"/>
      <c r="I260" s="124"/>
    </row>
    <row r="261" spans="1:9" ht="38.25" hidden="1">
      <c r="A261" s="125" t="s">
        <v>559</v>
      </c>
      <c r="B261" s="119" t="s">
        <v>363</v>
      </c>
      <c r="C261" s="119" t="s">
        <v>466</v>
      </c>
      <c r="D261" s="119" t="s">
        <v>444</v>
      </c>
      <c r="E261" s="119" t="s">
        <v>558</v>
      </c>
      <c r="F261" s="119" t="s">
        <v>560</v>
      </c>
      <c r="G261" s="124"/>
      <c r="H261" s="124"/>
      <c r="I261" s="124"/>
    </row>
    <row r="262" spans="1:9" ht="12.75" hidden="1">
      <c r="A262" s="125" t="s">
        <v>561</v>
      </c>
      <c r="B262" s="119" t="s">
        <v>363</v>
      </c>
      <c r="C262" s="119" t="s">
        <v>466</v>
      </c>
      <c r="D262" s="119" t="s">
        <v>444</v>
      </c>
      <c r="E262" s="119" t="s">
        <v>558</v>
      </c>
      <c r="F262" s="119" t="s">
        <v>562</v>
      </c>
      <c r="G262" s="124"/>
      <c r="H262" s="124"/>
      <c r="I262" s="124"/>
    </row>
    <row r="263" spans="1:9" ht="38.25" hidden="1">
      <c r="A263" s="125" t="s">
        <v>563</v>
      </c>
      <c r="B263" s="119" t="s">
        <v>363</v>
      </c>
      <c r="C263" s="119" t="s">
        <v>466</v>
      </c>
      <c r="D263" s="119" t="s">
        <v>444</v>
      </c>
      <c r="E263" s="119" t="s">
        <v>564</v>
      </c>
      <c r="F263" s="126" t="s">
        <v>336</v>
      </c>
      <c r="G263" s="124">
        <f>G264</f>
        <v>0</v>
      </c>
      <c r="H263" s="124"/>
      <c r="I263" s="124"/>
    </row>
    <row r="264" spans="1:9" ht="12.75" hidden="1">
      <c r="A264" s="125" t="s">
        <v>507</v>
      </c>
      <c r="B264" s="119" t="s">
        <v>363</v>
      </c>
      <c r="C264" s="119" t="s">
        <v>466</v>
      </c>
      <c r="D264" s="119" t="s">
        <v>444</v>
      </c>
      <c r="E264" s="119" t="s">
        <v>564</v>
      </c>
      <c r="F264" s="119" t="s">
        <v>508</v>
      </c>
      <c r="G264" s="124">
        <f>G265</f>
        <v>0</v>
      </c>
      <c r="H264" s="124"/>
      <c r="I264" s="124"/>
    </row>
    <row r="265" spans="1:9" ht="12.75" hidden="1">
      <c r="A265" s="125" t="s">
        <v>292</v>
      </c>
      <c r="B265" s="119" t="s">
        <v>363</v>
      </c>
      <c r="C265" s="119" t="s">
        <v>466</v>
      </c>
      <c r="D265" s="119" t="s">
        <v>444</v>
      </c>
      <c r="E265" s="119" t="s">
        <v>564</v>
      </c>
      <c r="F265" s="119" t="s">
        <v>514</v>
      </c>
      <c r="G265" s="124"/>
      <c r="H265" s="124"/>
      <c r="I265" s="124"/>
    </row>
    <row r="266" spans="1:9" ht="25.5" hidden="1">
      <c r="A266" s="135" t="s">
        <v>479</v>
      </c>
      <c r="B266" s="119" t="s">
        <v>363</v>
      </c>
      <c r="C266" s="119" t="s">
        <v>466</v>
      </c>
      <c r="D266" s="119" t="s">
        <v>480</v>
      </c>
      <c r="E266" s="119" t="s">
        <v>336</v>
      </c>
      <c r="F266" s="119" t="s">
        <v>336</v>
      </c>
      <c r="G266" s="124">
        <f>G267+G270</f>
        <v>0</v>
      </c>
      <c r="H266" s="124"/>
      <c r="I266" s="124"/>
    </row>
    <row r="267" spans="1:9" ht="25.5" hidden="1">
      <c r="A267" s="125" t="s">
        <v>565</v>
      </c>
      <c r="B267" s="119" t="s">
        <v>363</v>
      </c>
      <c r="C267" s="119" t="s">
        <v>466</v>
      </c>
      <c r="D267" s="119" t="s">
        <v>480</v>
      </c>
      <c r="E267" s="119" t="s">
        <v>566</v>
      </c>
      <c r="F267" s="126" t="s">
        <v>336</v>
      </c>
      <c r="G267" s="124"/>
      <c r="H267" s="124"/>
      <c r="I267" s="124"/>
    </row>
    <row r="268" spans="1:9" ht="38.25" hidden="1">
      <c r="A268" s="125" t="s">
        <v>356</v>
      </c>
      <c r="B268" s="119" t="s">
        <v>363</v>
      </c>
      <c r="C268" s="119" t="s">
        <v>466</v>
      </c>
      <c r="D268" s="119" t="s">
        <v>480</v>
      </c>
      <c r="E268" s="119" t="s">
        <v>566</v>
      </c>
      <c r="F268" s="119" t="s">
        <v>357</v>
      </c>
      <c r="G268" s="124"/>
      <c r="H268" s="124"/>
      <c r="I268" s="124"/>
    </row>
    <row r="269" spans="1:9" ht="38.25" hidden="1">
      <c r="A269" s="125" t="s">
        <v>358</v>
      </c>
      <c r="B269" s="119" t="s">
        <v>363</v>
      </c>
      <c r="C269" s="119" t="s">
        <v>466</v>
      </c>
      <c r="D269" s="119" t="s">
        <v>480</v>
      </c>
      <c r="E269" s="119" t="s">
        <v>566</v>
      </c>
      <c r="F269" s="119" t="s">
        <v>359</v>
      </c>
      <c r="G269" s="124"/>
      <c r="H269" s="124"/>
      <c r="I269" s="124"/>
    </row>
    <row r="270" spans="1:9" ht="25.5" hidden="1">
      <c r="A270" s="125" t="s">
        <v>747</v>
      </c>
      <c r="B270" s="119" t="s">
        <v>363</v>
      </c>
      <c r="C270" s="119" t="s">
        <v>466</v>
      </c>
      <c r="D270" s="119" t="s">
        <v>480</v>
      </c>
      <c r="E270" s="119" t="s">
        <v>746</v>
      </c>
      <c r="F270" s="119"/>
      <c r="G270" s="124">
        <f>G271</f>
        <v>0</v>
      </c>
      <c r="H270" s="124"/>
      <c r="I270" s="124"/>
    </row>
    <row r="271" spans="1:9" ht="38.25" hidden="1">
      <c r="A271" s="125" t="s">
        <v>356</v>
      </c>
      <c r="B271" s="119" t="s">
        <v>363</v>
      </c>
      <c r="C271" s="119" t="s">
        <v>466</v>
      </c>
      <c r="D271" s="119" t="s">
        <v>480</v>
      </c>
      <c r="E271" s="119" t="s">
        <v>746</v>
      </c>
      <c r="F271" s="119">
        <v>200</v>
      </c>
      <c r="G271" s="124">
        <f>G272</f>
        <v>0</v>
      </c>
      <c r="H271" s="124"/>
      <c r="I271" s="124"/>
    </row>
    <row r="272" spans="1:9" ht="38.25" hidden="1">
      <c r="A272" s="125" t="s">
        <v>358</v>
      </c>
      <c r="B272" s="119" t="s">
        <v>363</v>
      </c>
      <c r="C272" s="119" t="s">
        <v>466</v>
      </c>
      <c r="D272" s="119" t="s">
        <v>480</v>
      </c>
      <c r="E272" s="119" t="s">
        <v>746</v>
      </c>
      <c r="F272" s="119">
        <v>240</v>
      </c>
      <c r="G272" s="124"/>
      <c r="H272" s="124"/>
      <c r="I272" s="124"/>
    </row>
    <row r="273" spans="1:9" ht="12.75">
      <c r="A273" s="135" t="s">
        <v>567</v>
      </c>
      <c r="B273" s="119" t="s">
        <v>363</v>
      </c>
      <c r="C273" s="119" t="s">
        <v>364</v>
      </c>
      <c r="D273" s="119" t="s">
        <v>336</v>
      </c>
      <c r="E273" s="119" t="s">
        <v>336</v>
      </c>
      <c r="F273" s="119" t="s">
        <v>336</v>
      </c>
      <c r="G273" s="124">
        <f>G274+G278+G285</f>
        <v>109000</v>
      </c>
      <c r="H273" s="124"/>
      <c r="I273" s="124"/>
    </row>
    <row r="274" spans="1:9" ht="12.75" hidden="1">
      <c r="A274" s="135" t="s">
        <v>568</v>
      </c>
      <c r="B274" s="119" t="s">
        <v>363</v>
      </c>
      <c r="C274" s="119" t="s">
        <v>364</v>
      </c>
      <c r="D274" s="151" t="s">
        <v>364</v>
      </c>
      <c r="E274" s="119" t="s">
        <v>336</v>
      </c>
      <c r="F274" s="119" t="s">
        <v>336</v>
      </c>
      <c r="G274" s="124"/>
      <c r="H274" s="124"/>
      <c r="I274" s="124"/>
    </row>
    <row r="275" spans="1:9" ht="63.75" hidden="1">
      <c r="A275" s="125" t="s">
        <v>569</v>
      </c>
      <c r="B275" s="119" t="s">
        <v>363</v>
      </c>
      <c r="C275" s="119" t="s">
        <v>364</v>
      </c>
      <c r="D275" s="119" t="s">
        <v>391</v>
      </c>
      <c r="E275" s="119" t="s">
        <v>570</v>
      </c>
      <c r="F275" s="126" t="s">
        <v>336</v>
      </c>
      <c r="G275" s="124"/>
      <c r="H275" s="124"/>
      <c r="I275" s="124"/>
    </row>
    <row r="276" spans="1:9" ht="38.25" hidden="1">
      <c r="A276" s="125" t="s">
        <v>356</v>
      </c>
      <c r="B276" s="119" t="s">
        <v>363</v>
      </c>
      <c r="C276" s="119" t="s">
        <v>364</v>
      </c>
      <c r="D276" s="119" t="s">
        <v>391</v>
      </c>
      <c r="E276" s="119" t="s">
        <v>570</v>
      </c>
      <c r="F276" s="119" t="s">
        <v>357</v>
      </c>
      <c r="G276" s="124"/>
      <c r="H276" s="124"/>
      <c r="I276" s="124"/>
    </row>
    <row r="277" spans="1:9" ht="38.25" hidden="1">
      <c r="A277" s="125" t="s">
        <v>358</v>
      </c>
      <c r="B277" s="119" t="s">
        <v>363</v>
      </c>
      <c r="C277" s="119" t="s">
        <v>364</v>
      </c>
      <c r="D277" s="119" t="s">
        <v>391</v>
      </c>
      <c r="E277" s="119" t="s">
        <v>570</v>
      </c>
      <c r="F277" s="119" t="s">
        <v>359</v>
      </c>
      <c r="G277" s="124"/>
      <c r="H277" s="124"/>
      <c r="I277" s="124"/>
    </row>
    <row r="278" spans="1:9" ht="12.75">
      <c r="A278" s="135" t="s">
        <v>571</v>
      </c>
      <c r="B278" s="119" t="s">
        <v>363</v>
      </c>
      <c r="C278" s="119" t="s">
        <v>364</v>
      </c>
      <c r="D278" s="119" t="s">
        <v>355</v>
      </c>
      <c r="E278" s="119" t="s">
        <v>336</v>
      </c>
      <c r="F278" s="119" t="s">
        <v>336</v>
      </c>
      <c r="G278" s="124">
        <f>G279</f>
        <v>109000</v>
      </c>
      <c r="H278" s="124"/>
      <c r="I278" s="124"/>
    </row>
    <row r="279" spans="1:9" ht="25.5">
      <c r="A279" s="172" t="s">
        <v>806</v>
      </c>
      <c r="B279" s="119" t="s">
        <v>363</v>
      </c>
      <c r="C279" s="119" t="s">
        <v>364</v>
      </c>
      <c r="D279" s="119" t="s">
        <v>355</v>
      </c>
      <c r="E279" s="119" t="s">
        <v>807</v>
      </c>
      <c r="F279" s="119"/>
      <c r="G279" s="124">
        <f>G280</f>
        <v>109000</v>
      </c>
      <c r="H279" s="124"/>
      <c r="I279" s="124"/>
    </row>
    <row r="280" spans="1:9" ht="12.75">
      <c r="A280" s="125" t="s">
        <v>403</v>
      </c>
      <c r="B280" s="119" t="s">
        <v>363</v>
      </c>
      <c r="C280" s="119" t="s">
        <v>364</v>
      </c>
      <c r="D280" s="119" t="s">
        <v>355</v>
      </c>
      <c r="E280" s="119" t="s">
        <v>807</v>
      </c>
      <c r="F280" s="119">
        <v>800</v>
      </c>
      <c r="G280" s="124">
        <f>G281</f>
        <v>109000</v>
      </c>
      <c r="H280" s="124"/>
      <c r="I280" s="124"/>
    </row>
    <row r="281" spans="1:9" ht="63.75">
      <c r="A281" s="125" t="s">
        <v>552</v>
      </c>
      <c r="B281" s="119" t="s">
        <v>363</v>
      </c>
      <c r="C281" s="119" t="s">
        <v>364</v>
      </c>
      <c r="D281" s="119" t="s">
        <v>355</v>
      </c>
      <c r="E281" s="119" t="s">
        <v>807</v>
      </c>
      <c r="F281" s="119">
        <v>810</v>
      </c>
      <c r="G281" s="124">
        <v>109000</v>
      </c>
      <c r="H281" s="124"/>
      <c r="I281" s="124"/>
    </row>
    <row r="282" spans="1:9" ht="89.25" hidden="1">
      <c r="A282" s="125" t="s">
        <v>572</v>
      </c>
      <c r="B282" s="119" t="s">
        <v>363</v>
      </c>
      <c r="C282" s="119" t="s">
        <v>364</v>
      </c>
      <c r="D282" s="119" t="s">
        <v>355</v>
      </c>
      <c r="E282" s="119" t="s">
        <v>573</v>
      </c>
      <c r="F282" s="126" t="s">
        <v>336</v>
      </c>
      <c r="G282" s="124"/>
      <c r="H282" s="124"/>
      <c r="I282" s="124"/>
    </row>
    <row r="283" spans="1:9" ht="12.75" hidden="1">
      <c r="A283" s="125" t="s">
        <v>507</v>
      </c>
      <c r="B283" s="119" t="s">
        <v>363</v>
      </c>
      <c r="C283" s="119" t="s">
        <v>364</v>
      </c>
      <c r="D283" s="119" t="s">
        <v>355</v>
      </c>
      <c r="E283" s="119" t="s">
        <v>573</v>
      </c>
      <c r="F283" s="119" t="s">
        <v>508</v>
      </c>
      <c r="G283" s="124"/>
      <c r="H283" s="124"/>
      <c r="I283" s="124"/>
    </row>
    <row r="284" spans="1:9" ht="12.75" hidden="1">
      <c r="A284" s="125" t="s">
        <v>292</v>
      </c>
      <c r="B284" s="119" t="s">
        <v>363</v>
      </c>
      <c r="C284" s="119" t="s">
        <v>364</v>
      </c>
      <c r="D284" s="119" t="s">
        <v>355</v>
      </c>
      <c r="E284" s="119" t="s">
        <v>573</v>
      </c>
      <c r="F284" s="119" t="s">
        <v>514</v>
      </c>
      <c r="G284" s="124"/>
      <c r="H284" s="124"/>
      <c r="I284" s="124"/>
    </row>
    <row r="285" spans="1:9" ht="25.5" hidden="1">
      <c r="A285" s="150" t="s">
        <v>749</v>
      </c>
      <c r="B285" s="119" t="s">
        <v>363</v>
      </c>
      <c r="C285" s="119" t="s">
        <v>364</v>
      </c>
      <c r="D285" s="151" t="s">
        <v>364</v>
      </c>
      <c r="E285" s="119"/>
      <c r="F285" s="119"/>
      <c r="G285" s="124">
        <f>G286</f>
        <v>0</v>
      </c>
      <c r="H285" s="124"/>
      <c r="I285" s="124"/>
    </row>
    <row r="286" spans="1:9" ht="38.25" hidden="1">
      <c r="A286" s="125" t="s">
        <v>771</v>
      </c>
      <c r="B286" s="119" t="s">
        <v>363</v>
      </c>
      <c r="C286" s="119" t="s">
        <v>364</v>
      </c>
      <c r="D286" s="151" t="s">
        <v>364</v>
      </c>
      <c r="E286" s="119" t="s">
        <v>748</v>
      </c>
      <c r="F286" s="119"/>
      <c r="G286" s="124">
        <f>G287</f>
        <v>0</v>
      </c>
      <c r="H286" s="124"/>
      <c r="I286" s="124"/>
    </row>
    <row r="287" spans="1:9" ht="38.25" hidden="1">
      <c r="A287" s="125" t="s">
        <v>356</v>
      </c>
      <c r="B287" s="119" t="s">
        <v>363</v>
      </c>
      <c r="C287" s="119" t="s">
        <v>364</v>
      </c>
      <c r="D287" s="151" t="s">
        <v>364</v>
      </c>
      <c r="E287" s="119" t="s">
        <v>748</v>
      </c>
      <c r="F287" s="119" t="s">
        <v>357</v>
      </c>
      <c r="G287" s="124">
        <f>G288</f>
        <v>0</v>
      </c>
      <c r="H287" s="124"/>
      <c r="I287" s="124"/>
    </row>
    <row r="288" spans="1:9" ht="38.25" hidden="1">
      <c r="A288" s="125" t="s">
        <v>358</v>
      </c>
      <c r="B288" s="119" t="s">
        <v>363</v>
      </c>
      <c r="C288" s="119" t="s">
        <v>364</v>
      </c>
      <c r="D288" s="151" t="s">
        <v>364</v>
      </c>
      <c r="E288" s="119" t="s">
        <v>748</v>
      </c>
      <c r="F288" s="119" t="s">
        <v>359</v>
      </c>
      <c r="G288" s="124"/>
      <c r="H288" s="124"/>
      <c r="I288" s="124"/>
    </row>
    <row r="289" spans="1:9" ht="12.75">
      <c r="A289" s="135" t="s">
        <v>365</v>
      </c>
      <c r="B289" s="119" t="s">
        <v>363</v>
      </c>
      <c r="C289" s="119" t="s">
        <v>361</v>
      </c>
      <c r="D289" s="119" t="s">
        <v>336</v>
      </c>
      <c r="E289" s="119" t="s">
        <v>336</v>
      </c>
      <c r="F289" s="119" t="s">
        <v>336</v>
      </c>
      <c r="G289" s="124">
        <f>G290</f>
        <v>422860</v>
      </c>
      <c r="H289" s="124"/>
      <c r="I289" s="124"/>
    </row>
    <row r="290" spans="1:9" ht="25.5">
      <c r="A290" s="135" t="s">
        <v>366</v>
      </c>
      <c r="B290" s="119" t="s">
        <v>363</v>
      </c>
      <c r="C290" s="119" t="s">
        <v>361</v>
      </c>
      <c r="D290" s="119" t="s">
        <v>364</v>
      </c>
      <c r="E290" s="119" t="s">
        <v>336</v>
      </c>
      <c r="F290" s="119" t="s">
        <v>336</v>
      </c>
      <c r="G290" s="124">
        <f>G294+G297+G291</f>
        <v>422860</v>
      </c>
      <c r="H290" s="124"/>
      <c r="I290" s="124"/>
    </row>
    <row r="291" spans="1:9" ht="25.5">
      <c r="A291" s="125" t="s">
        <v>574</v>
      </c>
      <c r="B291" s="119" t="s">
        <v>363</v>
      </c>
      <c r="C291" s="119" t="s">
        <v>361</v>
      </c>
      <c r="D291" s="119" t="s">
        <v>364</v>
      </c>
      <c r="E291" s="119" t="s">
        <v>575</v>
      </c>
      <c r="F291" s="126" t="s">
        <v>336</v>
      </c>
      <c r="G291" s="124">
        <f>G292</f>
        <v>422860</v>
      </c>
      <c r="H291" s="124"/>
      <c r="I291" s="124"/>
    </row>
    <row r="292" spans="1:9" ht="38.25">
      <c r="A292" s="125" t="s">
        <v>356</v>
      </c>
      <c r="B292" s="119" t="s">
        <v>363</v>
      </c>
      <c r="C292" s="119" t="s">
        <v>361</v>
      </c>
      <c r="D292" s="119" t="s">
        <v>364</v>
      </c>
      <c r="E292" s="119" t="s">
        <v>575</v>
      </c>
      <c r="F292" s="119" t="s">
        <v>357</v>
      </c>
      <c r="G292" s="124">
        <f>G293</f>
        <v>422860</v>
      </c>
      <c r="H292" s="124"/>
      <c r="I292" s="124"/>
    </row>
    <row r="293" spans="1:9" ht="38.25">
      <c r="A293" s="125" t="s">
        <v>358</v>
      </c>
      <c r="B293" s="119" t="s">
        <v>363</v>
      </c>
      <c r="C293" s="119" t="s">
        <v>361</v>
      </c>
      <c r="D293" s="119" t="s">
        <v>364</v>
      </c>
      <c r="E293" s="119" t="s">
        <v>575</v>
      </c>
      <c r="F293" s="119" t="s">
        <v>359</v>
      </c>
      <c r="G293" s="124">
        <v>422860</v>
      </c>
      <c r="H293" s="124"/>
      <c r="I293" s="124"/>
    </row>
    <row r="294" spans="1:9" ht="12.75" hidden="1">
      <c r="A294" s="125" t="s">
        <v>753</v>
      </c>
      <c r="B294" s="119" t="s">
        <v>363</v>
      </c>
      <c r="C294" s="119" t="s">
        <v>361</v>
      </c>
      <c r="D294" s="119" t="s">
        <v>364</v>
      </c>
      <c r="E294" s="119" t="s">
        <v>752</v>
      </c>
      <c r="F294" s="119"/>
      <c r="G294" s="124">
        <f>G295</f>
        <v>0</v>
      </c>
      <c r="H294" s="124"/>
      <c r="I294" s="124"/>
    </row>
    <row r="295" spans="1:9" ht="38.25" hidden="1">
      <c r="A295" s="125" t="s">
        <v>356</v>
      </c>
      <c r="B295" s="119" t="s">
        <v>363</v>
      </c>
      <c r="C295" s="119" t="s">
        <v>361</v>
      </c>
      <c r="D295" s="119" t="s">
        <v>364</v>
      </c>
      <c r="E295" s="119" t="s">
        <v>752</v>
      </c>
      <c r="F295" s="119" t="s">
        <v>357</v>
      </c>
      <c r="G295" s="124">
        <f>G296</f>
        <v>0</v>
      </c>
      <c r="H295" s="124"/>
      <c r="I295" s="124"/>
    </row>
    <row r="296" spans="1:9" ht="38.25" hidden="1">
      <c r="A296" s="125" t="s">
        <v>358</v>
      </c>
      <c r="B296" s="119" t="s">
        <v>363</v>
      </c>
      <c r="C296" s="119" t="s">
        <v>361</v>
      </c>
      <c r="D296" s="119" t="s">
        <v>364</v>
      </c>
      <c r="E296" s="119" t="s">
        <v>752</v>
      </c>
      <c r="F296" s="119" t="s">
        <v>359</v>
      </c>
      <c r="G296" s="124"/>
      <c r="H296" s="124"/>
      <c r="I296" s="124"/>
    </row>
    <row r="297" spans="1:9" ht="38.25" hidden="1">
      <c r="A297" s="149" t="s">
        <v>763</v>
      </c>
      <c r="B297" s="119" t="s">
        <v>363</v>
      </c>
      <c r="C297" s="119" t="s">
        <v>361</v>
      </c>
      <c r="D297" s="119" t="s">
        <v>364</v>
      </c>
      <c r="E297" s="119" t="s">
        <v>751</v>
      </c>
      <c r="F297" s="119"/>
      <c r="G297" s="124">
        <f>G298</f>
        <v>0</v>
      </c>
      <c r="H297" s="124"/>
      <c r="I297" s="124"/>
    </row>
    <row r="298" spans="1:9" ht="38.25" hidden="1">
      <c r="A298" s="125" t="s">
        <v>356</v>
      </c>
      <c r="B298" s="119" t="s">
        <v>363</v>
      </c>
      <c r="C298" s="119" t="s">
        <v>361</v>
      </c>
      <c r="D298" s="119" t="s">
        <v>364</v>
      </c>
      <c r="E298" s="119" t="s">
        <v>751</v>
      </c>
      <c r="F298" s="119" t="s">
        <v>357</v>
      </c>
      <c r="G298" s="124">
        <f>G299</f>
        <v>0</v>
      </c>
      <c r="H298" s="124"/>
      <c r="I298" s="124"/>
    </row>
    <row r="299" spans="1:9" ht="38.25" hidden="1">
      <c r="A299" s="125" t="s">
        <v>358</v>
      </c>
      <c r="B299" s="119" t="s">
        <v>363</v>
      </c>
      <c r="C299" s="119" t="s">
        <v>361</v>
      </c>
      <c r="D299" s="119" t="s">
        <v>364</v>
      </c>
      <c r="E299" s="119" t="s">
        <v>751</v>
      </c>
      <c r="F299" s="119" t="s">
        <v>359</v>
      </c>
      <c r="G299" s="124"/>
      <c r="H299" s="124"/>
      <c r="I299" s="124"/>
    </row>
    <row r="300" spans="1:9" ht="12.75" hidden="1">
      <c r="A300" s="135" t="s">
        <v>576</v>
      </c>
      <c r="B300" s="119" t="s">
        <v>363</v>
      </c>
      <c r="C300" s="119" t="s">
        <v>549</v>
      </c>
      <c r="D300" s="119" t="s">
        <v>336</v>
      </c>
      <c r="E300" s="119" t="s">
        <v>336</v>
      </c>
      <c r="F300" s="119" t="s">
        <v>336</v>
      </c>
      <c r="G300" s="124">
        <f>G301+G329</f>
        <v>0</v>
      </c>
      <c r="H300" s="124"/>
      <c r="I300" s="124"/>
    </row>
    <row r="301" spans="1:9" ht="12.75" hidden="1">
      <c r="A301" s="135" t="s">
        <v>577</v>
      </c>
      <c r="B301" s="119" t="s">
        <v>363</v>
      </c>
      <c r="C301" s="119" t="s">
        <v>549</v>
      </c>
      <c r="D301" s="119" t="s">
        <v>391</v>
      </c>
      <c r="E301" s="119" t="s">
        <v>336</v>
      </c>
      <c r="F301" s="119" t="s">
        <v>336</v>
      </c>
      <c r="G301" s="124">
        <f>G302+G305+G308+G311+G314+G317+G320+G323+G326</f>
        <v>0</v>
      </c>
      <c r="H301" s="124"/>
      <c r="I301" s="124"/>
    </row>
    <row r="302" spans="1:9" ht="12.75" hidden="1">
      <c r="A302" s="125" t="s">
        <v>578</v>
      </c>
      <c r="B302" s="119" t="s">
        <v>363</v>
      </c>
      <c r="C302" s="119" t="s">
        <v>549</v>
      </c>
      <c r="D302" s="119" t="s">
        <v>391</v>
      </c>
      <c r="E302" s="119" t="s">
        <v>579</v>
      </c>
      <c r="F302" s="126" t="s">
        <v>336</v>
      </c>
      <c r="G302" s="124"/>
      <c r="H302" s="124"/>
      <c r="I302" s="124"/>
    </row>
    <row r="303" spans="1:9" ht="38.25" hidden="1">
      <c r="A303" s="125" t="s">
        <v>414</v>
      </c>
      <c r="B303" s="119" t="s">
        <v>363</v>
      </c>
      <c r="C303" s="119" t="s">
        <v>549</v>
      </c>
      <c r="D303" s="119" t="s">
        <v>391</v>
      </c>
      <c r="E303" s="119" t="s">
        <v>579</v>
      </c>
      <c r="F303" s="119" t="s">
        <v>415</v>
      </c>
      <c r="G303" s="124"/>
      <c r="H303" s="124"/>
      <c r="I303" s="124"/>
    </row>
    <row r="304" spans="1:9" ht="12.75" hidden="1">
      <c r="A304" s="125" t="s">
        <v>416</v>
      </c>
      <c r="B304" s="119" t="s">
        <v>363</v>
      </c>
      <c r="C304" s="119" t="s">
        <v>549</v>
      </c>
      <c r="D304" s="119" t="s">
        <v>391</v>
      </c>
      <c r="E304" s="119" t="s">
        <v>579</v>
      </c>
      <c r="F304" s="119" t="s">
        <v>417</v>
      </c>
      <c r="G304" s="124"/>
      <c r="H304" s="124"/>
      <c r="I304" s="124"/>
    </row>
    <row r="305" spans="1:9" ht="12.75" hidden="1">
      <c r="A305" s="125" t="s">
        <v>580</v>
      </c>
      <c r="B305" s="119" t="s">
        <v>363</v>
      </c>
      <c r="C305" s="119" t="s">
        <v>549</v>
      </c>
      <c r="D305" s="119" t="s">
        <v>391</v>
      </c>
      <c r="E305" s="119" t="s">
        <v>581</v>
      </c>
      <c r="F305" s="126" t="s">
        <v>336</v>
      </c>
      <c r="G305" s="124"/>
      <c r="H305" s="124"/>
      <c r="I305" s="124"/>
    </row>
    <row r="306" spans="1:9" ht="38.25" hidden="1">
      <c r="A306" s="125" t="s">
        <v>414</v>
      </c>
      <c r="B306" s="119" t="s">
        <v>363</v>
      </c>
      <c r="C306" s="119" t="s">
        <v>549</v>
      </c>
      <c r="D306" s="119" t="s">
        <v>391</v>
      </c>
      <c r="E306" s="119" t="s">
        <v>581</v>
      </c>
      <c r="F306" s="119" t="s">
        <v>415</v>
      </c>
      <c r="G306" s="124"/>
      <c r="H306" s="124"/>
      <c r="I306" s="124"/>
    </row>
    <row r="307" spans="1:9" ht="12.75" hidden="1">
      <c r="A307" s="125" t="s">
        <v>416</v>
      </c>
      <c r="B307" s="119" t="s">
        <v>363</v>
      </c>
      <c r="C307" s="119" t="s">
        <v>549</v>
      </c>
      <c r="D307" s="119" t="s">
        <v>391</v>
      </c>
      <c r="E307" s="119" t="s">
        <v>581</v>
      </c>
      <c r="F307" s="119" t="s">
        <v>417</v>
      </c>
      <c r="G307" s="124"/>
      <c r="H307" s="124"/>
      <c r="I307" s="124"/>
    </row>
    <row r="308" spans="1:9" ht="25.5" hidden="1">
      <c r="A308" s="125" t="s">
        <v>582</v>
      </c>
      <c r="B308" s="119" t="s">
        <v>363</v>
      </c>
      <c r="C308" s="119" t="s">
        <v>549</v>
      </c>
      <c r="D308" s="119" t="s">
        <v>391</v>
      </c>
      <c r="E308" s="119" t="s">
        <v>583</v>
      </c>
      <c r="F308" s="126" t="s">
        <v>336</v>
      </c>
      <c r="G308" s="124">
        <f>G309</f>
        <v>0</v>
      </c>
      <c r="H308" s="124"/>
      <c r="I308" s="124"/>
    </row>
    <row r="309" spans="1:9" ht="38.25" hidden="1">
      <c r="A309" s="125" t="s">
        <v>414</v>
      </c>
      <c r="B309" s="119" t="s">
        <v>363</v>
      </c>
      <c r="C309" s="119" t="s">
        <v>549</v>
      </c>
      <c r="D309" s="119" t="s">
        <v>391</v>
      </c>
      <c r="E309" s="119" t="s">
        <v>583</v>
      </c>
      <c r="F309" s="119" t="s">
        <v>415</v>
      </c>
      <c r="G309" s="124">
        <f>G310</f>
        <v>0</v>
      </c>
      <c r="H309" s="124"/>
      <c r="I309" s="124"/>
    </row>
    <row r="310" spans="1:9" ht="12.75" hidden="1">
      <c r="A310" s="125" t="s">
        <v>416</v>
      </c>
      <c r="B310" s="119" t="s">
        <v>363</v>
      </c>
      <c r="C310" s="119" t="s">
        <v>549</v>
      </c>
      <c r="D310" s="119" t="s">
        <v>391</v>
      </c>
      <c r="E310" s="119" t="s">
        <v>583</v>
      </c>
      <c r="F310" s="119" t="s">
        <v>417</v>
      </c>
      <c r="G310" s="124"/>
      <c r="H310" s="124"/>
      <c r="I310" s="124"/>
    </row>
    <row r="311" spans="1:9" ht="89.25" hidden="1">
      <c r="A311" s="125" t="s">
        <v>584</v>
      </c>
      <c r="B311" s="119" t="s">
        <v>363</v>
      </c>
      <c r="C311" s="119" t="s">
        <v>549</v>
      </c>
      <c r="D311" s="119" t="s">
        <v>391</v>
      </c>
      <c r="E311" s="119" t="s">
        <v>585</v>
      </c>
      <c r="F311" s="126" t="s">
        <v>336</v>
      </c>
      <c r="G311" s="124"/>
      <c r="H311" s="124"/>
      <c r="I311" s="124"/>
    </row>
    <row r="312" spans="1:9" ht="38.25" hidden="1">
      <c r="A312" s="125" t="s">
        <v>414</v>
      </c>
      <c r="B312" s="119" t="s">
        <v>363</v>
      </c>
      <c r="C312" s="119" t="s">
        <v>549</v>
      </c>
      <c r="D312" s="119" t="s">
        <v>391</v>
      </c>
      <c r="E312" s="119" t="s">
        <v>585</v>
      </c>
      <c r="F312" s="119" t="s">
        <v>415</v>
      </c>
      <c r="G312" s="124"/>
      <c r="H312" s="124"/>
      <c r="I312" s="124"/>
    </row>
    <row r="313" spans="1:9" ht="12.75" hidden="1">
      <c r="A313" s="125" t="s">
        <v>416</v>
      </c>
      <c r="B313" s="119" t="s">
        <v>363</v>
      </c>
      <c r="C313" s="119" t="s">
        <v>549</v>
      </c>
      <c r="D313" s="119" t="s">
        <v>391</v>
      </c>
      <c r="E313" s="119" t="s">
        <v>585</v>
      </c>
      <c r="F313" s="119" t="s">
        <v>417</v>
      </c>
      <c r="G313" s="124"/>
      <c r="H313" s="124"/>
      <c r="I313" s="124"/>
    </row>
    <row r="314" spans="1:9" ht="102" hidden="1">
      <c r="A314" s="125" t="s">
        <v>586</v>
      </c>
      <c r="B314" s="119" t="s">
        <v>363</v>
      </c>
      <c r="C314" s="119" t="s">
        <v>549</v>
      </c>
      <c r="D314" s="119" t="s">
        <v>391</v>
      </c>
      <c r="E314" s="119" t="s">
        <v>587</v>
      </c>
      <c r="F314" s="126" t="s">
        <v>336</v>
      </c>
      <c r="G314" s="124"/>
      <c r="H314" s="124"/>
      <c r="I314" s="124"/>
    </row>
    <row r="315" spans="1:9" ht="38.25" hidden="1">
      <c r="A315" s="125" t="s">
        <v>414</v>
      </c>
      <c r="B315" s="119" t="s">
        <v>363</v>
      </c>
      <c r="C315" s="119" t="s">
        <v>549</v>
      </c>
      <c r="D315" s="119" t="s">
        <v>391</v>
      </c>
      <c r="E315" s="119" t="s">
        <v>587</v>
      </c>
      <c r="F315" s="119" t="s">
        <v>415</v>
      </c>
      <c r="G315" s="124"/>
      <c r="H315" s="124"/>
      <c r="I315" s="124"/>
    </row>
    <row r="316" spans="1:9" ht="12.75" hidden="1">
      <c r="A316" s="125" t="s">
        <v>416</v>
      </c>
      <c r="B316" s="119" t="s">
        <v>363</v>
      </c>
      <c r="C316" s="119" t="s">
        <v>549</v>
      </c>
      <c r="D316" s="119" t="s">
        <v>391</v>
      </c>
      <c r="E316" s="119" t="s">
        <v>587</v>
      </c>
      <c r="F316" s="119" t="s">
        <v>417</v>
      </c>
      <c r="G316" s="124"/>
      <c r="H316" s="124"/>
      <c r="I316" s="124"/>
    </row>
    <row r="317" spans="1:9" ht="51" hidden="1">
      <c r="A317" s="125" t="s">
        <v>588</v>
      </c>
      <c r="B317" s="119" t="s">
        <v>363</v>
      </c>
      <c r="C317" s="119" t="s">
        <v>549</v>
      </c>
      <c r="D317" s="119" t="s">
        <v>391</v>
      </c>
      <c r="E317" s="119" t="s">
        <v>589</v>
      </c>
      <c r="F317" s="126" t="s">
        <v>336</v>
      </c>
      <c r="G317" s="124"/>
      <c r="H317" s="124"/>
      <c r="I317" s="124"/>
    </row>
    <row r="318" spans="1:9" ht="38.25" hidden="1">
      <c r="A318" s="125" t="s">
        <v>356</v>
      </c>
      <c r="B318" s="119" t="s">
        <v>363</v>
      </c>
      <c r="C318" s="119" t="s">
        <v>549</v>
      </c>
      <c r="D318" s="119" t="s">
        <v>391</v>
      </c>
      <c r="E318" s="119" t="s">
        <v>589</v>
      </c>
      <c r="F318" s="119" t="s">
        <v>357</v>
      </c>
      <c r="G318" s="124"/>
      <c r="H318" s="124"/>
      <c r="I318" s="124"/>
    </row>
    <row r="319" spans="1:9" ht="38.25" hidden="1">
      <c r="A319" s="125" t="s">
        <v>358</v>
      </c>
      <c r="B319" s="119" t="s">
        <v>363</v>
      </c>
      <c r="C319" s="119" t="s">
        <v>549</v>
      </c>
      <c r="D319" s="119" t="s">
        <v>391</v>
      </c>
      <c r="E319" s="119" t="s">
        <v>589</v>
      </c>
      <c r="F319" s="119" t="s">
        <v>359</v>
      </c>
      <c r="G319" s="124"/>
      <c r="H319" s="124"/>
      <c r="I319" s="124"/>
    </row>
    <row r="320" spans="1:9" ht="25.5" hidden="1">
      <c r="A320" s="125" t="s">
        <v>590</v>
      </c>
      <c r="B320" s="119" t="s">
        <v>363</v>
      </c>
      <c r="C320" s="119" t="s">
        <v>549</v>
      </c>
      <c r="D320" s="119" t="s">
        <v>391</v>
      </c>
      <c r="E320" s="119" t="s">
        <v>591</v>
      </c>
      <c r="F320" s="126" t="s">
        <v>336</v>
      </c>
      <c r="G320" s="124"/>
      <c r="H320" s="124"/>
      <c r="I320" s="124"/>
    </row>
    <row r="321" spans="1:9" ht="38.25" hidden="1">
      <c r="A321" s="125" t="s">
        <v>414</v>
      </c>
      <c r="B321" s="119" t="s">
        <v>363</v>
      </c>
      <c r="C321" s="119" t="s">
        <v>549</v>
      </c>
      <c r="D321" s="119" t="s">
        <v>391</v>
      </c>
      <c r="E321" s="119" t="s">
        <v>591</v>
      </c>
      <c r="F321" s="119" t="s">
        <v>415</v>
      </c>
      <c r="G321" s="124"/>
      <c r="H321" s="124"/>
      <c r="I321" s="124"/>
    </row>
    <row r="322" spans="1:9" ht="12.75" hidden="1">
      <c r="A322" s="125" t="s">
        <v>416</v>
      </c>
      <c r="B322" s="119" t="s">
        <v>363</v>
      </c>
      <c r="C322" s="119" t="s">
        <v>549</v>
      </c>
      <c r="D322" s="119" t="s">
        <v>391</v>
      </c>
      <c r="E322" s="119" t="s">
        <v>591</v>
      </c>
      <c r="F322" s="119" t="s">
        <v>417</v>
      </c>
      <c r="G322" s="124"/>
      <c r="H322" s="124"/>
      <c r="I322" s="124"/>
    </row>
    <row r="323" spans="1:9" ht="25.5" hidden="1">
      <c r="A323" s="125" t="s">
        <v>592</v>
      </c>
      <c r="B323" s="119" t="s">
        <v>363</v>
      </c>
      <c r="C323" s="119" t="s">
        <v>549</v>
      </c>
      <c r="D323" s="119" t="s">
        <v>391</v>
      </c>
      <c r="E323" s="119" t="s">
        <v>593</v>
      </c>
      <c r="F323" s="126" t="s">
        <v>336</v>
      </c>
      <c r="G323" s="124"/>
      <c r="H323" s="124"/>
      <c r="I323" s="124"/>
    </row>
    <row r="324" spans="1:9" ht="38.25" hidden="1">
      <c r="A324" s="125" t="s">
        <v>356</v>
      </c>
      <c r="B324" s="119" t="s">
        <v>363</v>
      </c>
      <c r="C324" s="119" t="s">
        <v>549</v>
      </c>
      <c r="D324" s="119" t="s">
        <v>391</v>
      </c>
      <c r="E324" s="119" t="s">
        <v>593</v>
      </c>
      <c r="F324" s="119" t="s">
        <v>357</v>
      </c>
      <c r="G324" s="124"/>
      <c r="H324" s="124"/>
      <c r="I324" s="124"/>
    </row>
    <row r="325" spans="1:9" ht="38.25" hidden="1">
      <c r="A325" s="125" t="s">
        <v>358</v>
      </c>
      <c r="B325" s="119" t="s">
        <v>363</v>
      </c>
      <c r="C325" s="119" t="s">
        <v>549</v>
      </c>
      <c r="D325" s="119" t="s">
        <v>391</v>
      </c>
      <c r="E325" s="119" t="s">
        <v>593</v>
      </c>
      <c r="F325" s="119" t="s">
        <v>359</v>
      </c>
      <c r="G325" s="124"/>
      <c r="H325" s="124"/>
      <c r="I325" s="124"/>
    </row>
    <row r="326" spans="1:9" ht="12.75" hidden="1">
      <c r="A326" s="125" t="s">
        <v>594</v>
      </c>
      <c r="B326" s="119" t="s">
        <v>363</v>
      </c>
      <c r="C326" s="119" t="s">
        <v>549</v>
      </c>
      <c r="D326" s="119" t="s">
        <v>391</v>
      </c>
      <c r="E326" s="119" t="s">
        <v>595</v>
      </c>
      <c r="F326" s="126" t="s">
        <v>336</v>
      </c>
      <c r="G326" s="124"/>
      <c r="H326" s="124"/>
      <c r="I326" s="124"/>
    </row>
    <row r="327" spans="1:9" ht="38.25" hidden="1">
      <c r="A327" s="125" t="s">
        <v>356</v>
      </c>
      <c r="B327" s="119" t="s">
        <v>363</v>
      </c>
      <c r="C327" s="119" t="s">
        <v>549</v>
      </c>
      <c r="D327" s="119" t="s">
        <v>391</v>
      </c>
      <c r="E327" s="119" t="s">
        <v>595</v>
      </c>
      <c r="F327" s="119" t="s">
        <v>357</v>
      </c>
      <c r="G327" s="124"/>
      <c r="H327" s="124"/>
      <c r="I327" s="124"/>
    </row>
    <row r="328" spans="1:9" ht="38.25" hidden="1">
      <c r="A328" s="125" t="s">
        <v>358</v>
      </c>
      <c r="B328" s="119" t="s">
        <v>363</v>
      </c>
      <c r="C328" s="119" t="s">
        <v>549</v>
      </c>
      <c r="D328" s="119" t="s">
        <v>391</v>
      </c>
      <c r="E328" s="119" t="s">
        <v>595</v>
      </c>
      <c r="F328" s="119" t="s">
        <v>359</v>
      </c>
      <c r="G328" s="124"/>
      <c r="H328" s="124"/>
      <c r="I328" s="124"/>
    </row>
    <row r="329" spans="1:9" ht="25.5" hidden="1">
      <c r="A329" s="135" t="s">
        <v>596</v>
      </c>
      <c r="B329" s="119" t="s">
        <v>363</v>
      </c>
      <c r="C329" s="119" t="s">
        <v>549</v>
      </c>
      <c r="D329" s="119" t="s">
        <v>466</v>
      </c>
      <c r="E329" s="119" t="s">
        <v>336</v>
      </c>
      <c r="F329" s="119" t="s">
        <v>336</v>
      </c>
      <c r="G329" s="124"/>
      <c r="H329" s="124"/>
      <c r="I329" s="124"/>
    </row>
    <row r="330" spans="1:9" ht="102" hidden="1">
      <c r="A330" s="125" t="s">
        <v>597</v>
      </c>
      <c r="B330" s="119" t="s">
        <v>363</v>
      </c>
      <c r="C330" s="119" t="s">
        <v>549</v>
      </c>
      <c r="D330" s="119" t="s">
        <v>466</v>
      </c>
      <c r="E330" s="119" t="s">
        <v>598</v>
      </c>
      <c r="F330" s="126" t="s">
        <v>336</v>
      </c>
      <c r="G330" s="124"/>
      <c r="H330" s="124"/>
      <c r="I330" s="124"/>
    </row>
    <row r="331" spans="1:9" ht="38.25" hidden="1">
      <c r="A331" s="125" t="s">
        <v>414</v>
      </c>
      <c r="B331" s="119" t="s">
        <v>363</v>
      </c>
      <c r="C331" s="119" t="s">
        <v>549</v>
      </c>
      <c r="D331" s="119" t="s">
        <v>466</v>
      </c>
      <c r="E331" s="119" t="s">
        <v>598</v>
      </c>
      <c r="F331" s="119" t="s">
        <v>415</v>
      </c>
      <c r="G331" s="124"/>
      <c r="H331" s="124"/>
      <c r="I331" s="124"/>
    </row>
    <row r="332" spans="1:9" ht="12.75" hidden="1">
      <c r="A332" s="125" t="s">
        <v>416</v>
      </c>
      <c r="B332" s="119" t="s">
        <v>363</v>
      </c>
      <c r="C332" s="119" t="s">
        <v>549</v>
      </c>
      <c r="D332" s="119" t="s">
        <v>466</v>
      </c>
      <c r="E332" s="119" t="s">
        <v>598</v>
      </c>
      <c r="F332" s="119" t="s">
        <v>417</v>
      </c>
      <c r="G332" s="124"/>
      <c r="H332" s="124"/>
      <c r="I332" s="124"/>
    </row>
    <row r="333" spans="1:9" ht="12.75">
      <c r="A333" s="135" t="s">
        <v>464</v>
      </c>
      <c r="B333" s="119" t="s">
        <v>363</v>
      </c>
      <c r="C333" s="119" t="s">
        <v>360</v>
      </c>
      <c r="D333" s="119" t="s">
        <v>336</v>
      </c>
      <c r="E333" s="119" t="s">
        <v>336</v>
      </c>
      <c r="F333" s="119" t="s">
        <v>336</v>
      </c>
      <c r="G333" s="124">
        <f>G334+G338+G342+G365</f>
        <v>1400000</v>
      </c>
      <c r="H333" s="124"/>
      <c r="I333" s="124"/>
    </row>
    <row r="334" spans="1:9" ht="12.75" hidden="1">
      <c r="A334" s="135" t="s">
        <v>599</v>
      </c>
      <c r="B334" s="119" t="s">
        <v>363</v>
      </c>
      <c r="C334" s="119" t="s">
        <v>360</v>
      </c>
      <c r="D334" s="119" t="s">
        <v>391</v>
      </c>
      <c r="E334" s="119" t="s">
        <v>336</v>
      </c>
      <c r="F334" s="119" t="s">
        <v>336</v>
      </c>
      <c r="G334" s="124"/>
      <c r="H334" s="124"/>
      <c r="I334" s="124"/>
    </row>
    <row r="335" spans="1:9" ht="25.5" hidden="1">
      <c r="A335" s="125" t="s">
        <v>600</v>
      </c>
      <c r="B335" s="119" t="s">
        <v>363</v>
      </c>
      <c r="C335" s="119" t="s">
        <v>360</v>
      </c>
      <c r="D335" s="119" t="s">
        <v>391</v>
      </c>
      <c r="E335" s="119" t="s">
        <v>601</v>
      </c>
      <c r="F335" s="126" t="s">
        <v>336</v>
      </c>
      <c r="G335" s="124"/>
      <c r="H335" s="124"/>
      <c r="I335" s="124"/>
    </row>
    <row r="336" spans="1:9" ht="25.5" hidden="1">
      <c r="A336" s="125" t="s">
        <v>469</v>
      </c>
      <c r="B336" s="119" t="s">
        <v>363</v>
      </c>
      <c r="C336" s="119" t="s">
        <v>360</v>
      </c>
      <c r="D336" s="119" t="s">
        <v>391</v>
      </c>
      <c r="E336" s="119" t="s">
        <v>601</v>
      </c>
      <c r="F336" s="119" t="s">
        <v>470</v>
      </c>
      <c r="G336" s="124"/>
      <c r="H336" s="124"/>
      <c r="I336" s="124"/>
    </row>
    <row r="337" spans="1:9" ht="25.5" hidden="1">
      <c r="A337" s="125" t="s">
        <v>602</v>
      </c>
      <c r="B337" s="119" t="s">
        <v>363</v>
      </c>
      <c r="C337" s="119" t="s">
        <v>360</v>
      </c>
      <c r="D337" s="119" t="s">
        <v>391</v>
      </c>
      <c r="E337" s="119" t="s">
        <v>601</v>
      </c>
      <c r="F337" s="119" t="s">
        <v>603</v>
      </c>
      <c r="G337" s="124"/>
      <c r="H337" s="124"/>
      <c r="I337" s="124"/>
    </row>
    <row r="338" spans="1:9" ht="12.75" hidden="1">
      <c r="A338" s="135" t="s">
        <v>604</v>
      </c>
      <c r="B338" s="119" t="s">
        <v>363</v>
      </c>
      <c r="C338" s="119" t="s">
        <v>360</v>
      </c>
      <c r="D338" s="119" t="s">
        <v>400</v>
      </c>
      <c r="E338" s="119" t="s">
        <v>336</v>
      </c>
      <c r="F338" s="119" t="s">
        <v>336</v>
      </c>
      <c r="G338" s="124"/>
      <c r="H338" s="124"/>
      <c r="I338" s="124"/>
    </row>
    <row r="339" spans="1:9" ht="38.25" hidden="1">
      <c r="A339" s="125" t="s">
        <v>605</v>
      </c>
      <c r="B339" s="119" t="s">
        <v>363</v>
      </c>
      <c r="C339" s="119" t="s">
        <v>360</v>
      </c>
      <c r="D339" s="119" t="s">
        <v>400</v>
      </c>
      <c r="E339" s="119" t="s">
        <v>606</v>
      </c>
      <c r="F339" s="126" t="s">
        <v>336</v>
      </c>
      <c r="G339" s="124"/>
      <c r="H339" s="124"/>
      <c r="I339" s="124"/>
    </row>
    <row r="340" spans="1:9" ht="38.25" hidden="1">
      <c r="A340" s="125" t="s">
        <v>414</v>
      </c>
      <c r="B340" s="119" t="s">
        <v>363</v>
      </c>
      <c r="C340" s="119" t="s">
        <v>360</v>
      </c>
      <c r="D340" s="119" t="s">
        <v>400</v>
      </c>
      <c r="E340" s="119" t="s">
        <v>606</v>
      </c>
      <c r="F340" s="119" t="s">
        <v>415</v>
      </c>
      <c r="G340" s="124"/>
      <c r="H340" s="124"/>
      <c r="I340" s="124"/>
    </row>
    <row r="341" spans="1:9" ht="63.75" hidden="1">
      <c r="A341" s="125" t="s">
        <v>607</v>
      </c>
      <c r="B341" s="119" t="s">
        <v>363</v>
      </c>
      <c r="C341" s="119" t="s">
        <v>360</v>
      </c>
      <c r="D341" s="119" t="s">
        <v>400</v>
      </c>
      <c r="E341" s="119" t="s">
        <v>606</v>
      </c>
      <c r="F341" s="119" t="s">
        <v>608</v>
      </c>
      <c r="G341" s="124"/>
      <c r="H341" s="124"/>
      <c r="I341" s="124"/>
    </row>
    <row r="342" spans="1:9" ht="58.5" customHeight="1" hidden="1">
      <c r="A342" s="135" t="s">
        <v>465</v>
      </c>
      <c r="B342" s="119" t="s">
        <v>363</v>
      </c>
      <c r="C342" s="119" t="s">
        <v>360</v>
      </c>
      <c r="D342" s="119" t="s">
        <v>466</v>
      </c>
      <c r="E342" s="119" t="s">
        <v>336</v>
      </c>
      <c r="F342" s="119" t="s">
        <v>336</v>
      </c>
      <c r="G342" s="124">
        <f>G343+G346+G350+G353+G356+G362+G359</f>
        <v>0</v>
      </c>
      <c r="H342" s="124">
        <f>H343+H346+H350+H353+H356+H362+H359</f>
        <v>0</v>
      </c>
      <c r="I342" s="124">
        <f>I343+I346+I350+I353+I356+I362+I359</f>
        <v>0</v>
      </c>
    </row>
    <row r="343" spans="1:9" ht="51" hidden="1">
      <c r="A343" s="125" t="s">
        <v>609</v>
      </c>
      <c r="B343" s="119" t="s">
        <v>363</v>
      </c>
      <c r="C343" s="119" t="s">
        <v>360</v>
      </c>
      <c r="D343" s="119" t="s">
        <v>466</v>
      </c>
      <c r="E343" s="119" t="s">
        <v>610</v>
      </c>
      <c r="F343" s="126" t="s">
        <v>336</v>
      </c>
      <c r="G343" s="124"/>
      <c r="H343" s="124"/>
      <c r="I343" s="124"/>
    </row>
    <row r="344" spans="1:9" ht="25.5" hidden="1">
      <c r="A344" s="125" t="s">
        <v>469</v>
      </c>
      <c r="B344" s="119" t="s">
        <v>363</v>
      </c>
      <c r="C344" s="119" t="s">
        <v>360</v>
      </c>
      <c r="D344" s="119" t="s">
        <v>466</v>
      </c>
      <c r="E344" s="119" t="s">
        <v>610</v>
      </c>
      <c r="F344" s="119" t="s">
        <v>470</v>
      </c>
      <c r="G344" s="124"/>
      <c r="H344" s="124"/>
      <c r="I344" s="124"/>
    </row>
    <row r="345" spans="1:9" ht="25.5" hidden="1">
      <c r="A345" s="125" t="s">
        <v>471</v>
      </c>
      <c r="B345" s="119" t="s">
        <v>363</v>
      </c>
      <c r="C345" s="119" t="s">
        <v>360</v>
      </c>
      <c r="D345" s="119" t="s">
        <v>466</v>
      </c>
      <c r="E345" s="119" t="s">
        <v>610</v>
      </c>
      <c r="F345" s="119" t="s">
        <v>472</v>
      </c>
      <c r="G345" s="124"/>
      <c r="H345" s="124"/>
      <c r="I345" s="124"/>
    </row>
    <row r="346" spans="1:9" ht="89.25" hidden="1">
      <c r="A346" s="125" t="s">
        <v>520</v>
      </c>
      <c r="B346" s="119" t="s">
        <v>363</v>
      </c>
      <c r="C346" s="119" t="s">
        <v>360</v>
      </c>
      <c r="D346" s="119" t="s">
        <v>466</v>
      </c>
      <c r="E346" s="119" t="s">
        <v>611</v>
      </c>
      <c r="F346" s="126" t="s">
        <v>336</v>
      </c>
      <c r="G346" s="124"/>
      <c r="H346" s="124"/>
      <c r="I346" s="124"/>
    </row>
    <row r="347" spans="1:9" ht="25.5" hidden="1">
      <c r="A347" s="125" t="s">
        <v>469</v>
      </c>
      <c r="B347" s="119" t="s">
        <v>363</v>
      </c>
      <c r="C347" s="119" t="s">
        <v>360</v>
      </c>
      <c r="D347" s="119" t="s">
        <v>466</v>
      </c>
      <c r="E347" s="119" t="s">
        <v>611</v>
      </c>
      <c r="F347" s="119" t="s">
        <v>470</v>
      </c>
      <c r="G347" s="124"/>
      <c r="H347" s="124"/>
      <c r="I347" s="124"/>
    </row>
    <row r="348" spans="1:9" ht="25.5" hidden="1">
      <c r="A348" s="125" t="s">
        <v>602</v>
      </c>
      <c r="B348" s="119" t="s">
        <v>363</v>
      </c>
      <c r="C348" s="119" t="s">
        <v>360</v>
      </c>
      <c r="D348" s="119" t="s">
        <v>466</v>
      </c>
      <c r="E348" s="119" t="s">
        <v>611</v>
      </c>
      <c r="F348" s="119" t="s">
        <v>603</v>
      </c>
      <c r="G348" s="124"/>
      <c r="H348" s="124"/>
      <c r="I348" s="124"/>
    </row>
    <row r="349" spans="1:9" ht="25.5" hidden="1">
      <c r="A349" s="125" t="s">
        <v>471</v>
      </c>
      <c r="B349" s="119" t="s">
        <v>363</v>
      </c>
      <c r="C349" s="119" t="s">
        <v>360</v>
      </c>
      <c r="D349" s="119" t="s">
        <v>466</v>
      </c>
      <c r="E349" s="119" t="s">
        <v>611</v>
      </c>
      <c r="F349" s="119" t="s">
        <v>472</v>
      </c>
      <c r="G349" s="124"/>
      <c r="H349" s="124"/>
      <c r="I349" s="124"/>
    </row>
    <row r="350" spans="1:9" ht="25.5" hidden="1">
      <c r="A350" s="125" t="s">
        <v>612</v>
      </c>
      <c r="B350" s="119" t="s">
        <v>363</v>
      </c>
      <c r="C350" s="119" t="s">
        <v>360</v>
      </c>
      <c r="D350" s="119" t="s">
        <v>466</v>
      </c>
      <c r="E350" s="119" t="s">
        <v>613</v>
      </c>
      <c r="F350" s="126" t="s">
        <v>336</v>
      </c>
      <c r="G350" s="124"/>
      <c r="H350" s="124"/>
      <c r="I350" s="124"/>
    </row>
    <row r="351" spans="1:9" ht="25.5" hidden="1">
      <c r="A351" s="125" t="s">
        <v>469</v>
      </c>
      <c r="B351" s="119" t="s">
        <v>363</v>
      </c>
      <c r="C351" s="119" t="s">
        <v>360</v>
      </c>
      <c r="D351" s="119" t="s">
        <v>466</v>
      </c>
      <c r="E351" s="119" t="s">
        <v>613</v>
      </c>
      <c r="F351" s="119" t="s">
        <v>470</v>
      </c>
      <c r="G351" s="124"/>
      <c r="H351" s="124"/>
      <c r="I351" s="124"/>
    </row>
    <row r="352" spans="1:17" ht="25.5" hidden="1">
      <c r="A352" s="125" t="s">
        <v>471</v>
      </c>
      <c r="B352" s="119" t="s">
        <v>363</v>
      </c>
      <c r="C352" s="119" t="s">
        <v>360</v>
      </c>
      <c r="D352" s="119" t="s">
        <v>466</v>
      </c>
      <c r="E352" s="119" t="s">
        <v>613</v>
      </c>
      <c r="F352" s="119" t="s">
        <v>472</v>
      </c>
      <c r="G352" s="124"/>
      <c r="H352" s="124"/>
      <c r="I352" s="124"/>
      <c r="Q352" s="152"/>
    </row>
    <row r="353" spans="1:9" ht="89.25" hidden="1">
      <c r="A353" s="125" t="s">
        <v>614</v>
      </c>
      <c r="B353" s="119" t="s">
        <v>363</v>
      </c>
      <c r="C353" s="119" t="s">
        <v>360</v>
      </c>
      <c r="D353" s="119" t="s">
        <v>466</v>
      </c>
      <c r="E353" s="119" t="s">
        <v>615</v>
      </c>
      <c r="F353" s="126" t="s">
        <v>336</v>
      </c>
      <c r="G353" s="124">
        <f aca="true" t="shared" si="2" ref="G353:I354">G354</f>
        <v>0</v>
      </c>
      <c r="H353" s="124">
        <f t="shared" si="2"/>
        <v>0</v>
      </c>
      <c r="I353" s="124">
        <f t="shared" si="2"/>
        <v>0</v>
      </c>
    </row>
    <row r="354" spans="1:9" ht="38.25" hidden="1">
      <c r="A354" s="125" t="s">
        <v>559</v>
      </c>
      <c r="B354" s="119" t="s">
        <v>363</v>
      </c>
      <c r="C354" s="119" t="s">
        <v>360</v>
      </c>
      <c r="D354" s="119" t="s">
        <v>466</v>
      </c>
      <c r="E354" s="119" t="s">
        <v>615</v>
      </c>
      <c r="F354" s="119" t="s">
        <v>560</v>
      </c>
      <c r="G354" s="124">
        <f t="shared" si="2"/>
        <v>0</v>
      </c>
      <c r="H354" s="124">
        <f t="shared" si="2"/>
        <v>0</v>
      </c>
      <c r="I354" s="124"/>
    </row>
    <row r="355" spans="1:9" ht="12.75" hidden="1">
      <c r="A355" s="125" t="s">
        <v>561</v>
      </c>
      <c r="B355" s="119" t="s">
        <v>363</v>
      </c>
      <c r="C355" s="119" t="s">
        <v>360</v>
      </c>
      <c r="D355" s="119" t="s">
        <v>466</v>
      </c>
      <c r="E355" s="119" t="s">
        <v>615</v>
      </c>
      <c r="F355" s="119" t="s">
        <v>562</v>
      </c>
      <c r="G355" s="124"/>
      <c r="H355" s="124"/>
      <c r="I355" s="124"/>
    </row>
    <row r="356" spans="1:9" ht="89.25" hidden="1">
      <c r="A356" s="125" t="s">
        <v>614</v>
      </c>
      <c r="B356" s="119" t="s">
        <v>363</v>
      </c>
      <c r="C356" s="119" t="s">
        <v>360</v>
      </c>
      <c r="D356" s="119" t="s">
        <v>466</v>
      </c>
      <c r="E356" s="119" t="s">
        <v>760</v>
      </c>
      <c r="F356" s="119"/>
      <c r="G356" s="124">
        <f aca="true" t="shared" si="3" ref="G356:I357">G357</f>
        <v>0</v>
      </c>
      <c r="H356" s="124">
        <f t="shared" si="3"/>
        <v>0</v>
      </c>
      <c r="I356" s="124">
        <f t="shared" si="3"/>
        <v>0</v>
      </c>
    </row>
    <row r="357" spans="1:9" ht="25.5" hidden="1">
      <c r="A357" s="125" t="s">
        <v>469</v>
      </c>
      <c r="B357" s="119" t="s">
        <v>363</v>
      </c>
      <c r="C357" s="119" t="s">
        <v>360</v>
      </c>
      <c r="D357" s="119" t="s">
        <v>466</v>
      </c>
      <c r="E357" s="119" t="s">
        <v>760</v>
      </c>
      <c r="F357" s="119">
        <v>300</v>
      </c>
      <c r="G357" s="124">
        <f t="shared" si="3"/>
        <v>0</v>
      </c>
      <c r="H357" s="124">
        <f t="shared" si="3"/>
        <v>0</v>
      </c>
      <c r="I357" s="124">
        <f t="shared" si="3"/>
        <v>0</v>
      </c>
    </row>
    <row r="358" spans="1:9" ht="25.5" hidden="1">
      <c r="A358" s="125" t="s">
        <v>471</v>
      </c>
      <c r="B358" s="119" t="s">
        <v>363</v>
      </c>
      <c r="C358" s="119" t="s">
        <v>360</v>
      </c>
      <c r="D358" s="119" t="s">
        <v>466</v>
      </c>
      <c r="E358" s="119" t="s">
        <v>760</v>
      </c>
      <c r="F358" s="119">
        <v>320</v>
      </c>
      <c r="G358" s="124"/>
      <c r="H358" s="124"/>
      <c r="I358" s="124"/>
    </row>
    <row r="359" spans="1:9" ht="89.25" hidden="1">
      <c r="A359" s="125" t="s">
        <v>614</v>
      </c>
      <c r="B359" s="119" t="s">
        <v>363</v>
      </c>
      <c r="C359" s="119" t="s">
        <v>360</v>
      </c>
      <c r="D359" s="119" t="s">
        <v>466</v>
      </c>
      <c r="E359" s="119" t="s">
        <v>760</v>
      </c>
      <c r="F359" s="119"/>
      <c r="G359" s="124">
        <f aca="true" t="shared" si="4" ref="G359:I360">G360</f>
        <v>0</v>
      </c>
      <c r="H359" s="124">
        <f t="shared" si="4"/>
        <v>0</v>
      </c>
      <c r="I359" s="124">
        <f t="shared" si="4"/>
        <v>0</v>
      </c>
    </row>
    <row r="360" spans="1:9" ht="38.25" hidden="1">
      <c r="A360" s="125" t="s">
        <v>559</v>
      </c>
      <c r="B360" s="119" t="s">
        <v>363</v>
      </c>
      <c r="C360" s="119" t="s">
        <v>360</v>
      </c>
      <c r="D360" s="119" t="s">
        <v>466</v>
      </c>
      <c r="E360" s="119" t="s">
        <v>760</v>
      </c>
      <c r="F360" s="119">
        <v>400</v>
      </c>
      <c r="G360" s="124">
        <f t="shared" si="4"/>
        <v>0</v>
      </c>
      <c r="H360" s="124">
        <f t="shared" si="4"/>
        <v>0</v>
      </c>
      <c r="I360" s="124">
        <f t="shared" si="4"/>
        <v>0</v>
      </c>
    </row>
    <row r="361" spans="1:9" ht="12.75" hidden="1">
      <c r="A361" s="125" t="s">
        <v>561</v>
      </c>
      <c r="B361" s="119" t="s">
        <v>363</v>
      </c>
      <c r="C361" s="119" t="s">
        <v>360</v>
      </c>
      <c r="D361" s="119" t="s">
        <v>466</v>
      </c>
      <c r="E361" s="119" t="s">
        <v>760</v>
      </c>
      <c r="F361" s="119">
        <v>410</v>
      </c>
      <c r="G361" s="124"/>
      <c r="H361" s="124"/>
      <c r="I361" s="124"/>
    </row>
    <row r="362" spans="1:9" ht="12.75" hidden="1">
      <c r="A362" s="125" t="s">
        <v>616</v>
      </c>
      <c r="B362" s="119" t="s">
        <v>363</v>
      </c>
      <c r="C362" s="119" t="s">
        <v>360</v>
      </c>
      <c r="D362" s="119" t="s">
        <v>466</v>
      </c>
      <c r="E362" s="119" t="s">
        <v>617</v>
      </c>
      <c r="F362" s="126" t="s">
        <v>336</v>
      </c>
      <c r="G362" s="124"/>
      <c r="H362" s="124"/>
      <c r="I362" s="124"/>
    </row>
    <row r="363" spans="1:9" ht="38.25" hidden="1">
      <c r="A363" s="125" t="s">
        <v>356</v>
      </c>
      <c r="B363" s="119" t="s">
        <v>363</v>
      </c>
      <c r="C363" s="119" t="s">
        <v>360</v>
      </c>
      <c r="D363" s="119" t="s">
        <v>466</v>
      </c>
      <c r="E363" s="119" t="s">
        <v>617</v>
      </c>
      <c r="F363" s="119" t="s">
        <v>357</v>
      </c>
      <c r="G363" s="124"/>
      <c r="H363" s="124"/>
      <c r="I363" s="124"/>
    </row>
    <row r="364" spans="1:9" ht="38.25" hidden="1">
      <c r="A364" s="125" t="s">
        <v>358</v>
      </c>
      <c r="B364" s="119" t="s">
        <v>363</v>
      </c>
      <c r="C364" s="119" t="s">
        <v>360</v>
      </c>
      <c r="D364" s="119" t="s">
        <v>466</v>
      </c>
      <c r="E364" s="119" t="s">
        <v>617</v>
      </c>
      <c r="F364" s="119" t="s">
        <v>359</v>
      </c>
      <c r="G364" s="124"/>
      <c r="H364" s="124"/>
      <c r="I364" s="124"/>
    </row>
    <row r="365" spans="1:9" ht="25.5">
      <c r="A365" s="135" t="s">
        <v>618</v>
      </c>
      <c r="B365" s="119" t="s">
        <v>363</v>
      </c>
      <c r="C365" s="119" t="s">
        <v>360</v>
      </c>
      <c r="D365" s="119" t="s">
        <v>361</v>
      </c>
      <c r="E365" s="119" t="s">
        <v>336</v>
      </c>
      <c r="F365" s="119" t="s">
        <v>336</v>
      </c>
      <c r="G365" s="124">
        <f>G366+G369+G375+G372</f>
        <v>1400000</v>
      </c>
      <c r="H365" s="124"/>
      <c r="I365" s="124"/>
    </row>
    <row r="366" spans="1:9" ht="102" hidden="1">
      <c r="A366" s="125" t="s">
        <v>619</v>
      </c>
      <c r="B366" s="119" t="s">
        <v>363</v>
      </c>
      <c r="C366" s="119" t="s">
        <v>360</v>
      </c>
      <c r="D366" s="119" t="s">
        <v>361</v>
      </c>
      <c r="E366" s="119" t="s">
        <v>620</v>
      </c>
      <c r="F366" s="126" t="s">
        <v>336</v>
      </c>
      <c r="G366" s="124"/>
      <c r="H366" s="124"/>
      <c r="I366" s="124"/>
    </row>
    <row r="367" spans="1:9" ht="38.25" hidden="1">
      <c r="A367" s="125" t="s">
        <v>356</v>
      </c>
      <c r="B367" s="119" t="s">
        <v>363</v>
      </c>
      <c r="C367" s="119" t="s">
        <v>360</v>
      </c>
      <c r="D367" s="119" t="s">
        <v>361</v>
      </c>
      <c r="E367" s="119" t="s">
        <v>620</v>
      </c>
      <c r="F367" s="119" t="s">
        <v>357</v>
      </c>
      <c r="G367" s="124"/>
      <c r="H367" s="124"/>
      <c r="I367" s="124"/>
    </row>
    <row r="368" spans="1:9" ht="38.25" hidden="1">
      <c r="A368" s="125" t="s">
        <v>358</v>
      </c>
      <c r="B368" s="119" t="s">
        <v>363</v>
      </c>
      <c r="C368" s="119" t="s">
        <v>360</v>
      </c>
      <c r="D368" s="119" t="s">
        <v>361</v>
      </c>
      <c r="E368" s="119" t="s">
        <v>620</v>
      </c>
      <c r="F368" s="119" t="s">
        <v>359</v>
      </c>
      <c r="G368" s="124"/>
      <c r="H368" s="124"/>
      <c r="I368" s="124"/>
    </row>
    <row r="369" spans="1:9" ht="25.5" hidden="1">
      <c r="A369" s="125" t="s">
        <v>621</v>
      </c>
      <c r="B369" s="119" t="s">
        <v>363</v>
      </c>
      <c r="C369" s="119" t="s">
        <v>360</v>
      </c>
      <c r="D369" s="119" t="s">
        <v>361</v>
      </c>
      <c r="E369" s="119" t="s">
        <v>622</v>
      </c>
      <c r="F369" s="126" t="s">
        <v>336</v>
      </c>
      <c r="G369" s="124">
        <f>G370</f>
        <v>0</v>
      </c>
      <c r="H369" s="124"/>
      <c r="I369" s="124"/>
    </row>
    <row r="370" spans="1:9" ht="38.25" hidden="1">
      <c r="A370" s="125" t="s">
        <v>356</v>
      </c>
      <c r="B370" s="119" t="s">
        <v>363</v>
      </c>
      <c r="C370" s="119" t="s">
        <v>360</v>
      </c>
      <c r="D370" s="119" t="s">
        <v>361</v>
      </c>
      <c r="E370" s="119" t="s">
        <v>622</v>
      </c>
      <c r="F370" s="119" t="s">
        <v>357</v>
      </c>
      <c r="G370" s="124">
        <f>G371</f>
        <v>0</v>
      </c>
      <c r="H370" s="124"/>
      <c r="I370" s="124"/>
    </row>
    <row r="371" spans="1:9" ht="38.25" hidden="1">
      <c r="A371" s="125" t="s">
        <v>358</v>
      </c>
      <c r="B371" s="119" t="s">
        <v>363</v>
      </c>
      <c r="C371" s="119" t="s">
        <v>360</v>
      </c>
      <c r="D371" s="119" t="s">
        <v>361</v>
      </c>
      <c r="E371" s="119" t="s">
        <v>622</v>
      </c>
      <c r="F371" s="119" t="s">
        <v>359</v>
      </c>
      <c r="G371" s="124"/>
      <c r="H371" s="124"/>
      <c r="I371" s="124"/>
    </row>
    <row r="372" spans="1:9" ht="25.5">
      <c r="A372" s="125" t="s">
        <v>804</v>
      </c>
      <c r="B372" s="119" t="s">
        <v>363</v>
      </c>
      <c r="C372" s="119" t="s">
        <v>360</v>
      </c>
      <c r="D372" s="119" t="s">
        <v>361</v>
      </c>
      <c r="E372" s="119" t="s">
        <v>808</v>
      </c>
      <c r="F372" s="119"/>
      <c r="G372" s="124">
        <f>G373</f>
        <v>1400000</v>
      </c>
      <c r="H372" s="124"/>
      <c r="I372" s="124"/>
    </row>
    <row r="373" spans="1:9" ht="25.5">
      <c r="A373" s="125" t="s">
        <v>469</v>
      </c>
      <c r="B373" s="119" t="s">
        <v>363</v>
      </c>
      <c r="C373" s="119" t="s">
        <v>360</v>
      </c>
      <c r="D373" s="119" t="s">
        <v>361</v>
      </c>
      <c r="E373" s="119" t="s">
        <v>808</v>
      </c>
      <c r="F373" s="119">
        <v>300</v>
      </c>
      <c r="G373" s="124">
        <f>G374</f>
        <v>1400000</v>
      </c>
      <c r="H373" s="124"/>
      <c r="I373" s="124"/>
    </row>
    <row r="374" spans="1:9" ht="25.5">
      <c r="A374" s="125" t="s">
        <v>471</v>
      </c>
      <c r="B374" s="119" t="s">
        <v>363</v>
      </c>
      <c r="C374" s="119" t="s">
        <v>360</v>
      </c>
      <c r="D374" s="119" t="s">
        <v>361</v>
      </c>
      <c r="E374" s="119" t="s">
        <v>808</v>
      </c>
      <c r="F374" s="119">
        <v>320</v>
      </c>
      <c r="G374" s="124">
        <v>1400000</v>
      </c>
      <c r="H374" s="124"/>
      <c r="I374" s="124"/>
    </row>
    <row r="375" spans="1:9" ht="12.75" hidden="1">
      <c r="A375" s="125" t="s">
        <v>496</v>
      </c>
      <c r="B375" s="119" t="s">
        <v>363</v>
      </c>
      <c r="C375" s="119" t="s">
        <v>360</v>
      </c>
      <c r="D375" s="119" t="s">
        <v>361</v>
      </c>
      <c r="E375" s="119" t="s">
        <v>497</v>
      </c>
      <c r="F375" s="119"/>
      <c r="G375" s="124">
        <f>G376</f>
        <v>0</v>
      </c>
      <c r="H375" s="124"/>
      <c r="I375" s="124"/>
    </row>
    <row r="376" spans="1:9" ht="25.5" hidden="1">
      <c r="A376" s="125" t="s">
        <v>469</v>
      </c>
      <c r="B376" s="119" t="s">
        <v>363</v>
      </c>
      <c r="C376" s="119" t="s">
        <v>360</v>
      </c>
      <c r="D376" s="119" t="s">
        <v>361</v>
      </c>
      <c r="E376" s="119" t="s">
        <v>497</v>
      </c>
      <c r="F376" s="119">
        <v>300</v>
      </c>
      <c r="G376" s="124">
        <f>G377</f>
        <v>0</v>
      </c>
      <c r="H376" s="124"/>
      <c r="I376" s="124"/>
    </row>
    <row r="377" spans="1:9" ht="25.5" hidden="1">
      <c r="A377" s="125" t="s">
        <v>471</v>
      </c>
      <c r="B377" s="119" t="s">
        <v>363</v>
      </c>
      <c r="C377" s="119" t="s">
        <v>360</v>
      </c>
      <c r="D377" s="119" t="s">
        <v>361</v>
      </c>
      <c r="E377" s="119" t="s">
        <v>497</v>
      </c>
      <c r="F377" s="119">
        <v>320</v>
      </c>
      <c r="G377" s="124"/>
      <c r="H377" s="124"/>
      <c r="I377" s="124"/>
    </row>
    <row r="378" spans="1:9" ht="12.75" hidden="1">
      <c r="A378" s="135" t="s">
        <v>623</v>
      </c>
      <c r="B378" s="119" t="s">
        <v>363</v>
      </c>
      <c r="C378" s="119" t="s">
        <v>495</v>
      </c>
      <c r="D378" s="119" t="s">
        <v>336</v>
      </c>
      <c r="E378" s="119" t="s">
        <v>336</v>
      </c>
      <c r="F378" s="119" t="s">
        <v>336</v>
      </c>
      <c r="G378" s="124"/>
      <c r="H378" s="124"/>
      <c r="I378" s="124"/>
    </row>
    <row r="379" spans="1:9" ht="12.75" hidden="1">
      <c r="A379" s="135" t="s">
        <v>624</v>
      </c>
      <c r="B379" s="119" t="s">
        <v>363</v>
      </c>
      <c r="C379" s="119" t="s">
        <v>495</v>
      </c>
      <c r="D379" s="119" t="s">
        <v>391</v>
      </c>
      <c r="E379" s="119" t="s">
        <v>336</v>
      </c>
      <c r="F379" s="119" t="s">
        <v>336</v>
      </c>
      <c r="G379" s="124"/>
      <c r="H379" s="124"/>
      <c r="I379" s="124"/>
    </row>
    <row r="380" spans="1:9" ht="25.5" hidden="1">
      <c r="A380" s="125" t="s">
        <v>625</v>
      </c>
      <c r="B380" s="119" t="s">
        <v>363</v>
      </c>
      <c r="C380" s="119" t="s">
        <v>495</v>
      </c>
      <c r="D380" s="119" t="s">
        <v>391</v>
      </c>
      <c r="E380" s="119" t="s">
        <v>626</v>
      </c>
      <c r="F380" s="126" t="s">
        <v>336</v>
      </c>
      <c r="G380" s="124"/>
      <c r="H380" s="124"/>
      <c r="I380" s="124"/>
    </row>
    <row r="381" spans="1:9" ht="38.25" hidden="1">
      <c r="A381" s="125" t="s">
        <v>414</v>
      </c>
      <c r="B381" s="119" t="s">
        <v>363</v>
      </c>
      <c r="C381" s="119" t="s">
        <v>495</v>
      </c>
      <c r="D381" s="119" t="s">
        <v>391</v>
      </c>
      <c r="E381" s="119" t="s">
        <v>626</v>
      </c>
      <c r="F381" s="119" t="s">
        <v>415</v>
      </c>
      <c r="G381" s="124"/>
      <c r="H381" s="124"/>
      <c r="I381" s="124"/>
    </row>
    <row r="382" spans="1:9" ht="12.75" hidden="1">
      <c r="A382" s="125" t="s">
        <v>627</v>
      </c>
      <c r="B382" s="119" t="s">
        <v>363</v>
      </c>
      <c r="C382" s="119" t="s">
        <v>495</v>
      </c>
      <c r="D382" s="119" t="s">
        <v>391</v>
      </c>
      <c r="E382" s="119" t="s">
        <v>626</v>
      </c>
      <c r="F382" s="119" t="s">
        <v>628</v>
      </c>
      <c r="G382" s="124"/>
      <c r="H382" s="124"/>
      <c r="I382" s="124"/>
    </row>
    <row r="383" spans="1:9" ht="12.75" hidden="1">
      <c r="A383" s="135" t="s">
        <v>629</v>
      </c>
      <c r="B383" s="119" t="s">
        <v>363</v>
      </c>
      <c r="C383" s="119" t="s">
        <v>495</v>
      </c>
      <c r="D383" s="119" t="s">
        <v>355</v>
      </c>
      <c r="E383" s="119" t="s">
        <v>336</v>
      </c>
      <c r="F383" s="119" t="s">
        <v>336</v>
      </c>
      <c r="G383" s="124"/>
      <c r="H383" s="124"/>
      <c r="I383" s="124"/>
    </row>
    <row r="384" spans="1:9" ht="25.5" hidden="1">
      <c r="A384" s="125" t="s">
        <v>630</v>
      </c>
      <c r="B384" s="119" t="s">
        <v>363</v>
      </c>
      <c r="C384" s="119" t="s">
        <v>495</v>
      </c>
      <c r="D384" s="119" t="s">
        <v>355</v>
      </c>
      <c r="E384" s="119" t="s">
        <v>631</v>
      </c>
      <c r="F384" s="126" t="s">
        <v>336</v>
      </c>
      <c r="G384" s="124"/>
      <c r="H384" s="124"/>
      <c r="I384" s="124"/>
    </row>
    <row r="385" spans="1:9" ht="38.25" hidden="1">
      <c r="A385" s="125" t="s">
        <v>356</v>
      </c>
      <c r="B385" s="119" t="s">
        <v>363</v>
      </c>
      <c r="C385" s="119" t="s">
        <v>495</v>
      </c>
      <c r="D385" s="119" t="s">
        <v>355</v>
      </c>
      <c r="E385" s="119" t="s">
        <v>631</v>
      </c>
      <c r="F385" s="119" t="s">
        <v>357</v>
      </c>
      <c r="G385" s="124"/>
      <c r="H385" s="124"/>
      <c r="I385" s="124"/>
    </row>
    <row r="386" spans="1:9" ht="38.25" hidden="1">
      <c r="A386" s="125" t="s">
        <v>358</v>
      </c>
      <c r="B386" s="119" t="s">
        <v>363</v>
      </c>
      <c r="C386" s="119" t="s">
        <v>495</v>
      </c>
      <c r="D386" s="119" t="s">
        <v>355</v>
      </c>
      <c r="E386" s="119" t="s">
        <v>631</v>
      </c>
      <c r="F386" s="119" t="s">
        <v>359</v>
      </c>
      <c r="G386" s="124"/>
      <c r="H386" s="124"/>
      <c r="I386" s="124"/>
    </row>
    <row r="387" spans="1:9" ht="25.5" hidden="1">
      <c r="A387" s="120" t="s">
        <v>632</v>
      </c>
      <c r="B387" s="121" t="s">
        <v>633</v>
      </c>
      <c r="C387" s="121" t="s">
        <v>336</v>
      </c>
      <c r="D387" s="121" t="s">
        <v>336</v>
      </c>
      <c r="E387" s="122" t="s">
        <v>336</v>
      </c>
      <c r="F387" s="122" t="s">
        <v>336</v>
      </c>
      <c r="G387" s="123"/>
      <c r="H387" s="123"/>
      <c r="I387" s="123"/>
    </row>
    <row r="388" spans="1:9" ht="12.75" hidden="1">
      <c r="A388" s="135" t="s">
        <v>390</v>
      </c>
      <c r="B388" s="119" t="s">
        <v>633</v>
      </c>
      <c r="C388" s="119" t="s">
        <v>391</v>
      </c>
      <c r="D388" s="119" t="s">
        <v>336</v>
      </c>
      <c r="E388" s="119" t="s">
        <v>336</v>
      </c>
      <c r="F388" s="119" t="s">
        <v>336</v>
      </c>
      <c r="G388" s="124"/>
      <c r="H388" s="124"/>
      <c r="I388" s="124"/>
    </row>
    <row r="389" spans="1:9" ht="51" hidden="1">
      <c r="A389" s="135" t="s">
        <v>492</v>
      </c>
      <c r="B389" s="119" t="s">
        <v>633</v>
      </c>
      <c r="C389" s="119" t="s">
        <v>391</v>
      </c>
      <c r="D389" s="119" t="s">
        <v>361</v>
      </c>
      <c r="E389" s="119" t="s">
        <v>336</v>
      </c>
      <c r="F389" s="119" t="s">
        <v>336</v>
      </c>
      <c r="G389" s="124"/>
      <c r="H389" s="124"/>
      <c r="I389" s="124"/>
    </row>
    <row r="390" spans="1:9" ht="38.25" hidden="1">
      <c r="A390" s="125" t="s">
        <v>401</v>
      </c>
      <c r="B390" s="119" t="s">
        <v>633</v>
      </c>
      <c r="C390" s="119" t="s">
        <v>391</v>
      </c>
      <c r="D390" s="119" t="s">
        <v>361</v>
      </c>
      <c r="E390" s="119" t="s">
        <v>402</v>
      </c>
      <c r="F390" s="126" t="s">
        <v>336</v>
      </c>
      <c r="G390" s="124"/>
      <c r="H390" s="124"/>
      <c r="I390" s="124"/>
    </row>
    <row r="391" spans="1:9" ht="76.5" hidden="1">
      <c r="A391" s="125" t="s">
        <v>395</v>
      </c>
      <c r="B391" s="119" t="s">
        <v>633</v>
      </c>
      <c r="C391" s="119" t="s">
        <v>391</v>
      </c>
      <c r="D391" s="119" t="s">
        <v>361</v>
      </c>
      <c r="E391" s="119" t="s">
        <v>402</v>
      </c>
      <c r="F391" s="119" t="s">
        <v>396</v>
      </c>
      <c r="G391" s="124"/>
      <c r="H391" s="124"/>
      <c r="I391" s="124"/>
    </row>
    <row r="392" spans="1:9" ht="25.5" hidden="1">
      <c r="A392" s="125" t="s">
        <v>397</v>
      </c>
      <c r="B392" s="119" t="s">
        <v>633</v>
      </c>
      <c r="C392" s="119" t="s">
        <v>391</v>
      </c>
      <c r="D392" s="119" t="s">
        <v>361</v>
      </c>
      <c r="E392" s="119" t="s">
        <v>402</v>
      </c>
      <c r="F392" s="119" t="s">
        <v>398</v>
      </c>
      <c r="G392" s="124"/>
      <c r="H392" s="124"/>
      <c r="I392" s="124"/>
    </row>
    <row r="393" spans="1:9" ht="38.25" hidden="1">
      <c r="A393" s="125" t="s">
        <v>356</v>
      </c>
      <c r="B393" s="119" t="s">
        <v>633</v>
      </c>
      <c r="C393" s="119" t="s">
        <v>391</v>
      </c>
      <c r="D393" s="119" t="s">
        <v>361</v>
      </c>
      <c r="E393" s="119" t="s">
        <v>402</v>
      </c>
      <c r="F393" s="119" t="s">
        <v>357</v>
      </c>
      <c r="G393" s="124"/>
      <c r="H393" s="124"/>
      <c r="I393" s="124"/>
    </row>
    <row r="394" spans="1:9" ht="38.25" hidden="1">
      <c r="A394" s="125" t="s">
        <v>358</v>
      </c>
      <c r="B394" s="119" t="s">
        <v>633</v>
      </c>
      <c r="C394" s="119" t="s">
        <v>391</v>
      </c>
      <c r="D394" s="119" t="s">
        <v>361</v>
      </c>
      <c r="E394" s="119" t="s">
        <v>402</v>
      </c>
      <c r="F394" s="119" t="s">
        <v>359</v>
      </c>
      <c r="G394" s="124"/>
      <c r="H394" s="124"/>
      <c r="I394" s="124"/>
    </row>
    <row r="395" spans="1:9" ht="12.75" hidden="1">
      <c r="A395" s="125" t="s">
        <v>403</v>
      </c>
      <c r="B395" s="119" t="s">
        <v>633</v>
      </c>
      <c r="C395" s="119" t="s">
        <v>391</v>
      </c>
      <c r="D395" s="119" t="s">
        <v>361</v>
      </c>
      <c r="E395" s="119" t="s">
        <v>402</v>
      </c>
      <c r="F395" s="119" t="s">
        <v>404</v>
      </c>
      <c r="G395" s="124"/>
      <c r="H395" s="124"/>
      <c r="I395" s="124"/>
    </row>
    <row r="396" spans="1:9" ht="12.75" hidden="1">
      <c r="A396" s="125" t="s">
        <v>405</v>
      </c>
      <c r="B396" s="119" t="s">
        <v>633</v>
      </c>
      <c r="C396" s="119" t="s">
        <v>391</v>
      </c>
      <c r="D396" s="119" t="s">
        <v>361</v>
      </c>
      <c r="E396" s="119" t="s">
        <v>402</v>
      </c>
      <c r="F396" s="119" t="s">
        <v>406</v>
      </c>
      <c r="G396" s="124"/>
      <c r="H396" s="124"/>
      <c r="I396" s="124"/>
    </row>
    <row r="397" spans="1:9" ht="51" hidden="1">
      <c r="A397" s="125" t="s">
        <v>634</v>
      </c>
      <c r="B397" s="119" t="s">
        <v>633</v>
      </c>
      <c r="C397" s="119" t="s">
        <v>391</v>
      </c>
      <c r="D397" s="119" t="s">
        <v>361</v>
      </c>
      <c r="E397" s="119" t="s">
        <v>635</v>
      </c>
      <c r="F397" s="126" t="s">
        <v>336</v>
      </c>
      <c r="G397" s="124"/>
      <c r="H397" s="124"/>
      <c r="I397" s="124"/>
    </row>
    <row r="398" spans="1:9" ht="76.5" hidden="1">
      <c r="A398" s="125" t="s">
        <v>395</v>
      </c>
      <c r="B398" s="119" t="s">
        <v>633</v>
      </c>
      <c r="C398" s="119" t="s">
        <v>391</v>
      </c>
      <c r="D398" s="119" t="s">
        <v>361</v>
      </c>
      <c r="E398" s="119" t="s">
        <v>635</v>
      </c>
      <c r="F398" s="119" t="s">
        <v>396</v>
      </c>
      <c r="G398" s="124"/>
      <c r="H398" s="124"/>
      <c r="I398" s="124"/>
    </row>
    <row r="399" spans="1:9" ht="25.5" hidden="1">
      <c r="A399" s="125" t="s">
        <v>397</v>
      </c>
      <c r="B399" s="119" t="s">
        <v>633</v>
      </c>
      <c r="C399" s="119" t="s">
        <v>391</v>
      </c>
      <c r="D399" s="119" t="s">
        <v>361</v>
      </c>
      <c r="E399" s="119" t="s">
        <v>635</v>
      </c>
      <c r="F399" s="119" t="s">
        <v>398</v>
      </c>
      <c r="G399" s="124"/>
      <c r="H399" s="124"/>
      <c r="I399" s="124"/>
    </row>
    <row r="400" spans="1:9" ht="12.75">
      <c r="A400" s="202" t="s">
        <v>367</v>
      </c>
      <c r="B400" s="202"/>
      <c r="C400" s="202"/>
      <c r="D400" s="202"/>
      <c r="E400" s="202"/>
      <c r="F400" s="202"/>
      <c r="G400" s="123">
        <f>G18+G32+G127+G154+G181+G387</f>
        <v>22977778.37</v>
      </c>
      <c r="H400" s="123">
        <f>H18+H32+H127+H154+H181+H387</f>
        <v>0</v>
      </c>
      <c r="I400" s="123">
        <f>I18+I32+I127+I154+I181+I387</f>
        <v>0</v>
      </c>
    </row>
  </sheetData>
  <sheetProtection/>
  <mergeCells count="16">
    <mergeCell ref="A15:I15"/>
    <mergeCell ref="G6:I6"/>
    <mergeCell ref="G7:I7"/>
    <mergeCell ref="G8:I8"/>
    <mergeCell ref="G9:I9"/>
    <mergeCell ref="F10:I10"/>
    <mergeCell ref="A400:F400"/>
    <mergeCell ref="H1:I1"/>
    <mergeCell ref="H2:I2"/>
    <mergeCell ref="F3:I3"/>
    <mergeCell ref="H4:I4"/>
    <mergeCell ref="G5:I5"/>
    <mergeCell ref="F11:I11"/>
    <mergeCell ref="F12:I12"/>
    <mergeCell ref="G13:I13"/>
    <mergeCell ref="A14:I1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9"/>
  <sheetViews>
    <sheetView view="pageBreakPreview" zoomScaleSheetLayoutView="100" zoomScalePageLayoutView="0" workbookViewId="0" topLeftCell="A330">
      <selection activeCell="F5" sqref="F5:H5"/>
    </sheetView>
  </sheetViews>
  <sheetFormatPr defaultColWidth="9.00390625" defaultRowHeight="12.75"/>
  <cols>
    <col min="1" max="1" width="31.125" style="4" customWidth="1"/>
    <col min="2" max="2" width="4.875" style="4" customWidth="1"/>
    <col min="3" max="3" width="3.875" style="4" customWidth="1"/>
    <col min="4" max="4" width="11.375" style="4" customWidth="1"/>
    <col min="5" max="5" width="6.625" style="4" customWidth="1"/>
    <col min="6" max="6" width="17.625" style="4" customWidth="1"/>
    <col min="7" max="8" width="15.375" style="4" bestFit="1" customWidth="1"/>
    <col min="9" max="16384" width="9.125" style="4" customWidth="1"/>
  </cols>
  <sheetData>
    <row r="1" spans="5:8" ht="12.75">
      <c r="E1" s="129"/>
      <c r="F1" s="113"/>
      <c r="G1" s="203" t="s">
        <v>333</v>
      </c>
      <c r="H1" s="203"/>
    </row>
    <row r="2" spans="5:8" ht="12.75">
      <c r="E2" s="129"/>
      <c r="F2" s="113"/>
      <c r="G2" s="203" t="s">
        <v>380</v>
      </c>
      <c r="H2" s="203"/>
    </row>
    <row r="3" spans="5:8" ht="12.75">
      <c r="E3" s="203" t="s">
        <v>207</v>
      </c>
      <c r="F3" s="203"/>
      <c r="G3" s="203"/>
      <c r="H3" s="203"/>
    </row>
    <row r="4" spans="5:8" ht="12.75">
      <c r="E4" s="129"/>
      <c r="F4" s="113"/>
      <c r="G4" s="203" t="s">
        <v>863</v>
      </c>
      <c r="H4" s="203"/>
    </row>
    <row r="5" spans="5:8" ht="67.5" customHeight="1">
      <c r="E5" s="129"/>
      <c r="F5" s="190" t="s">
        <v>381</v>
      </c>
      <c r="G5" s="190"/>
      <c r="H5" s="190"/>
    </row>
    <row r="6" spans="1:8" ht="12.75">
      <c r="A6" s="108"/>
      <c r="B6" s="108"/>
      <c r="C6" s="109"/>
      <c r="D6" s="127"/>
      <c r="E6" s="116"/>
      <c r="F6" s="205" t="s">
        <v>776</v>
      </c>
      <c r="G6" s="210"/>
      <c r="H6" s="210"/>
    </row>
    <row r="7" spans="1:8" ht="12.75">
      <c r="A7" s="108"/>
      <c r="B7" s="108"/>
      <c r="C7" s="109"/>
      <c r="D7" s="127"/>
      <c r="E7" s="116"/>
      <c r="F7" s="205" t="s">
        <v>334</v>
      </c>
      <c r="G7" s="210"/>
      <c r="H7" s="210"/>
    </row>
    <row r="8" spans="1:8" ht="12.75">
      <c r="A8" s="108"/>
      <c r="B8" s="108"/>
      <c r="C8" s="109"/>
      <c r="D8" s="127"/>
      <c r="E8" s="116"/>
      <c r="F8" s="205" t="s">
        <v>207</v>
      </c>
      <c r="G8" s="210"/>
      <c r="H8" s="210"/>
    </row>
    <row r="9" spans="1:8" ht="12.75">
      <c r="A9" s="108"/>
      <c r="C9" s="109"/>
      <c r="D9" s="127"/>
      <c r="F9" s="131" t="s">
        <v>383</v>
      </c>
      <c r="G9" s="204" t="s">
        <v>332</v>
      </c>
      <c r="H9" s="204"/>
    </row>
    <row r="10" spans="1:8" ht="12.75">
      <c r="A10" s="108"/>
      <c r="B10" s="108"/>
      <c r="C10" s="109"/>
      <c r="D10" s="127"/>
      <c r="E10" s="204" t="s">
        <v>335</v>
      </c>
      <c r="F10" s="204"/>
      <c r="G10" s="204"/>
      <c r="H10" s="204"/>
    </row>
    <row r="11" spans="1:8" ht="12.75">
      <c r="A11" s="108"/>
      <c r="B11" s="108"/>
      <c r="C11" s="109"/>
      <c r="D11" s="127"/>
      <c r="E11" s="204" t="s">
        <v>329</v>
      </c>
      <c r="F11" s="204"/>
      <c r="G11" s="204"/>
      <c r="H11" s="204"/>
    </row>
    <row r="12" spans="1:8" ht="12.75">
      <c r="A12" s="108"/>
      <c r="B12" s="108"/>
      <c r="C12" s="109"/>
      <c r="D12" s="127"/>
      <c r="E12" s="205" t="s">
        <v>330</v>
      </c>
      <c r="F12" s="205"/>
      <c r="G12" s="205"/>
      <c r="H12" s="205"/>
    </row>
    <row r="13" spans="1:8" ht="12.75">
      <c r="A13" s="128"/>
      <c r="B13" s="128"/>
      <c r="C13" s="128"/>
      <c r="D13" s="128"/>
      <c r="E13" s="128"/>
      <c r="F13" s="128"/>
      <c r="G13" s="128"/>
      <c r="H13" s="128"/>
    </row>
    <row r="14" spans="1:8" ht="64.5" customHeight="1">
      <c r="A14" s="207" t="s">
        <v>772</v>
      </c>
      <c r="B14" s="207"/>
      <c r="C14" s="207"/>
      <c r="D14" s="207"/>
      <c r="E14" s="207"/>
      <c r="F14" s="207"/>
      <c r="G14" s="207"/>
      <c r="H14" s="207"/>
    </row>
    <row r="15" spans="1:8" ht="12.75">
      <c r="A15" s="208" t="s">
        <v>337</v>
      </c>
      <c r="B15" s="208"/>
      <c r="C15" s="208"/>
      <c r="D15" s="208"/>
      <c r="E15" s="208"/>
      <c r="F15" s="208"/>
      <c r="G15" s="208"/>
      <c r="H15" s="208"/>
    </row>
    <row r="16" spans="1:8" ht="12.75">
      <c r="A16" s="119" t="s">
        <v>338</v>
      </c>
      <c r="B16" s="119" t="s">
        <v>340</v>
      </c>
      <c r="C16" s="119" t="s">
        <v>341</v>
      </c>
      <c r="D16" s="119" t="s">
        <v>342</v>
      </c>
      <c r="E16" s="119" t="s">
        <v>343</v>
      </c>
      <c r="F16" s="119" t="s">
        <v>344</v>
      </c>
      <c r="G16" s="119" t="s">
        <v>345</v>
      </c>
      <c r="H16" s="119" t="s">
        <v>346</v>
      </c>
    </row>
    <row r="17" spans="1:8" ht="12.75">
      <c r="A17" s="119" t="s">
        <v>7</v>
      </c>
      <c r="B17" s="119" t="s">
        <v>347</v>
      </c>
      <c r="C17" s="119" t="s">
        <v>348</v>
      </c>
      <c r="D17" s="119" t="s">
        <v>349</v>
      </c>
      <c r="E17" s="119" t="s">
        <v>350</v>
      </c>
      <c r="F17" s="119" t="s">
        <v>351</v>
      </c>
      <c r="G17" s="119" t="s">
        <v>352</v>
      </c>
      <c r="H17" s="119" t="s">
        <v>353</v>
      </c>
    </row>
    <row r="18" spans="1:8" ht="25.5" hidden="1">
      <c r="A18" s="135" t="s">
        <v>390</v>
      </c>
      <c r="B18" s="119" t="s">
        <v>391</v>
      </c>
      <c r="C18" s="119" t="s">
        <v>336</v>
      </c>
      <c r="D18" s="119" t="s">
        <v>336</v>
      </c>
      <c r="E18" s="119" t="s">
        <v>336</v>
      </c>
      <c r="F18" s="124">
        <f>F87+F91</f>
        <v>0</v>
      </c>
      <c r="G18" s="124"/>
      <c r="H18" s="124"/>
    </row>
    <row r="19" spans="1:8" ht="51" hidden="1">
      <c r="A19" s="135" t="s">
        <v>392</v>
      </c>
      <c r="B19" s="119" t="s">
        <v>391</v>
      </c>
      <c r="C19" s="119" t="s">
        <v>355</v>
      </c>
      <c r="D19" s="119" t="s">
        <v>336</v>
      </c>
      <c r="E19" s="119" t="s">
        <v>336</v>
      </c>
      <c r="F19" s="124"/>
      <c r="G19" s="124"/>
      <c r="H19" s="124"/>
    </row>
    <row r="20" spans="1:8" ht="35.25" customHeight="1" hidden="1">
      <c r="A20" s="125" t="s">
        <v>393</v>
      </c>
      <c r="B20" s="119" t="s">
        <v>391</v>
      </c>
      <c r="C20" s="119" t="s">
        <v>355</v>
      </c>
      <c r="D20" s="119" t="s">
        <v>394</v>
      </c>
      <c r="E20" s="126" t="s">
        <v>336</v>
      </c>
      <c r="F20" s="124"/>
      <c r="G20" s="124"/>
      <c r="H20" s="124"/>
    </row>
    <row r="21" spans="1:8" ht="114.75" hidden="1">
      <c r="A21" s="125" t="s">
        <v>395</v>
      </c>
      <c r="B21" s="119" t="s">
        <v>391</v>
      </c>
      <c r="C21" s="119" t="s">
        <v>355</v>
      </c>
      <c r="D21" s="119" t="s">
        <v>394</v>
      </c>
      <c r="E21" s="119" t="s">
        <v>396</v>
      </c>
      <c r="F21" s="124"/>
      <c r="G21" s="124"/>
      <c r="H21" s="124"/>
    </row>
    <row r="22" spans="1:8" ht="38.25" hidden="1">
      <c r="A22" s="125" t="s">
        <v>397</v>
      </c>
      <c r="B22" s="119" t="s">
        <v>391</v>
      </c>
      <c r="C22" s="119" t="s">
        <v>355</v>
      </c>
      <c r="D22" s="119" t="s">
        <v>394</v>
      </c>
      <c r="E22" s="119" t="s">
        <v>398</v>
      </c>
      <c r="F22" s="124"/>
      <c r="G22" s="124"/>
      <c r="H22" s="124"/>
    </row>
    <row r="23" spans="1:8" ht="76.5" hidden="1">
      <c r="A23" s="135" t="s">
        <v>399</v>
      </c>
      <c r="B23" s="119" t="s">
        <v>391</v>
      </c>
      <c r="C23" s="119" t="s">
        <v>400</v>
      </c>
      <c r="D23" s="119" t="s">
        <v>336</v>
      </c>
      <c r="E23" s="119" t="s">
        <v>336</v>
      </c>
      <c r="F23" s="124"/>
      <c r="G23" s="124"/>
      <c r="H23" s="124"/>
    </row>
    <row r="24" spans="1:8" ht="51" hidden="1">
      <c r="A24" s="125" t="s">
        <v>401</v>
      </c>
      <c r="B24" s="119" t="s">
        <v>391</v>
      </c>
      <c r="C24" s="119" t="s">
        <v>400</v>
      </c>
      <c r="D24" s="119" t="s">
        <v>402</v>
      </c>
      <c r="E24" s="126" t="s">
        <v>336</v>
      </c>
      <c r="F24" s="124"/>
      <c r="G24" s="124"/>
      <c r="H24" s="124"/>
    </row>
    <row r="25" spans="1:8" ht="114.75" hidden="1">
      <c r="A25" s="125" t="s">
        <v>395</v>
      </c>
      <c r="B25" s="119" t="s">
        <v>391</v>
      </c>
      <c r="C25" s="119" t="s">
        <v>400</v>
      </c>
      <c r="D25" s="119" t="s">
        <v>402</v>
      </c>
      <c r="E25" s="119" t="s">
        <v>396</v>
      </c>
      <c r="F25" s="124"/>
      <c r="G25" s="124"/>
      <c r="H25" s="124"/>
    </row>
    <row r="26" spans="1:8" ht="38.25" hidden="1">
      <c r="A26" s="125" t="s">
        <v>397</v>
      </c>
      <c r="B26" s="119" t="s">
        <v>391</v>
      </c>
      <c r="C26" s="119" t="s">
        <v>400</v>
      </c>
      <c r="D26" s="119" t="s">
        <v>402</v>
      </c>
      <c r="E26" s="119" t="s">
        <v>398</v>
      </c>
      <c r="F26" s="124"/>
      <c r="G26" s="124"/>
      <c r="H26" s="124"/>
    </row>
    <row r="27" spans="1:8" ht="51" hidden="1">
      <c r="A27" s="125" t="s">
        <v>356</v>
      </c>
      <c r="B27" s="119" t="s">
        <v>391</v>
      </c>
      <c r="C27" s="119" t="s">
        <v>400</v>
      </c>
      <c r="D27" s="119" t="s">
        <v>402</v>
      </c>
      <c r="E27" s="119" t="s">
        <v>357</v>
      </c>
      <c r="F27" s="124"/>
      <c r="G27" s="124"/>
      <c r="H27" s="124"/>
    </row>
    <row r="28" spans="1:8" ht="51" hidden="1">
      <c r="A28" s="125" t="s">
        <v>358</v>
      </c>
      <c r="B28" s="119" t="s">
        <v>391</v>
      </c>
      <c r="C28" s="119" t="s">
        <v>400</v>
      </c>
      <c r="D28" s="119" t="s">
        <v>402</v>
      </c>
      <c r="E28" s="119" t="s">
        <v>359</v>
      </c>
      <c r="F28" s="124"/>
      <c r="G28" s="124"/>
      <c r="H28" s="124"/>
    </row>
    <row r="29" spans="1:8" ht="25.5" hidden="1">
      <c r="A29" s="125" t="s">
        <v>403</v>
      </c>
      <c r="B29" s="119" t="s">
        <v>391</v>
      </c>
      <c r="C29" s="119" t="s">
        <v>400</v>
      </c>
      <c r="D29" s="119" t="s">
        <v>402</v>
      </c>
      <c r="E29" s="119" t="s">
        <v>404</v>
      </c>
      <c r="F29" s="124"/>
      <c r="G29" s="124"/>
      <c r="H29" s="124"/>
    </row>
    <row r="30" spans="1:8" ht="25.5" hidden="1">
      <c r="A30" s="125" t="s">
        <v>405</v>
      </c>
      <c r="B30" s="119" t="s">
        <v>391</v>
      </c>
      <c r="C30" s="119" t="s">
        <v>400</v>
      </c>
      <c r="D30" s="119" t="s">
        <v>402</v>
      </c>
      <c r="E30" s="119" t="s">
        <v>406</v>
      </c>
      <c r="F30" s="124"/>
      <c r="G30" s="124"/>
      <c r="H30" s="124"/>
    </row>
    <row r="31" spans="1:8" ht="89.25" hidden="1">
      <c r="A31" s="135" t="s">
        <v>515</v>
      </c>
      <c r="B31" s="119" t="s">
        <v>391</v>
      </c>
      <c r="C31" s="119" t="s">
        <v>466</v>
      </c>
      <c r="D31" s="119" t="s">
        <v>336</v>
      </c>
      <c r="E31" s="119" t="s">
        <v>336</v>
      </c>
      <c r="F31" s="124"/>
      <c r="G31" s="124"/>
      <c r="H31" s="124"/>
    </row>
    <row r="32" spans="1:8" ht="293.25" hidden="1">
      <c r="A32" s="125" t="s">
        <v>516</v>
      </c>
      <c r="B32" s="119" t="s">
        <v>391</v>
      </c>
      <c r="C32" s="119" t="s">
        <v>466</v>
      </c>
      <c r="D32" s="119" t="s">
        <v>517</v>
      </c>
      <c r="E32" s="126" t="s">
        <v>336</v>
      </c>
      <c r="F32" s="124"/>
      <c r="G32" s="124"/>
      <c r="H32" s="124"/>
    </row>
    <row r="33" spans="1:8" ht="114.75" hidden="1">
      <c r="A33" s="125" t="s">
        <v>395</v>
      </c>
      <c r="B33" s="119" t="s">
        <v>391</v>
      </c>
      <c r="C33" s="119" t="s">
        <v>466</v>
      </c>
      <c r="D33" s="119" t="s">
        <v>517</v>
      </c>
      <c r="E33" s="119" t="s">
        <v>396</v>
      </c>
      <c r="F33" s="124"/>
      <c r="G33" s="124"/>
      <c r="H33" s="124"/>
    </row>
    <row r="34" spans="1:8" ht="38.25" hidden="1">
      <c r="A34" s="125" t="s">
        <v>397</v>
      </c>
      <c r="B34" s="119" t="s">
        <v>391</v>
      </c>
      <c r="C34" s="119" t="s">
        <v>466</v>
      </c>
      <c r="D34" s="119" t="s">
        <v>517</v>
      </c>
      <c r="E34" s="119" t="s">
        <v>398</v>
      </c>
      <c r="F34" s="124"/>
      <c r="G34" s="124"/>
      <c r="H34" s="124"/>
    </row>
    <row r="35" spans="1:8" ht="51" hidden="1">
      <c r="A35" s="125" t="s">
        <v>356</v>
      </c>
      <c r="B35" s="119" t="s">
        <v>391</v>
      </c>
      <c r="C35" s="119" t="s">
        <v>466</v>
      </c>
      <c r="D35" s="119" t="s">
        <v>517</v>
      </c>
      <c r="E35" s="119" t="s">
        <v>357</v>
      </c>
      <c r="F35" s="124"/>
      <c r="G35" s="124"/>
      <c r="H35" s="124"/>
    </row>
    <row r="36" spans="1:8" ht="51" hidden="1">
      <c r="A36" s="125" t="s">
        <v>358</v>
      </c>
      <c r="B36" s="119" t="s">
        <v>391</v>
      </c>
      <c r="C36" s="119" t="s">
        <v>466</v>
      </c>
      <c r="D36" s="119" t="s">
        <v>517</v>
      </c>
      <c r="E36" s="119" t="s">
        <v>359</v>
      </c>
      <c r="F36" s="124"/>
      <c r="G36" s="124"/>
      <c r="H36" s="124"/>
    </row>
    <row r="37" spans="1:8" ht="267.75" hidden="1">
      <c r="A37" s="125" t="s">
        <v>518</v>
      </c>
      <c r="B37" s="119" t="s">
        <v>391</v>
      </c>
      <c r="C37" s="119" t="s">
        <v>466</v>
      </c>
      <c r="D37" s="119" t="s">
        <v>519</v>
      </c>
      <c r="E37" s="126" t="s">
        <v>336</v>
      </c>
      <c r="F37" s="124"/>
      <c r="G37" s="124"/>
      <c r="H37" s="124"/>
    </row>
    <row r="38" spans="1:8" ht="114.75" hidden="1">
      <c r="A38" s="125" t="s">
        <v>395</v>
      </c>
      <c r="B38" s="119" t="s">
        <v>391</v>
      </c>
      <c r="C38" s="119" t="s">
        <v>466</v>
      </c>
      <c r="D38" s="119" t="s">
        <v>519</v>
      </c>
      <c r="E38" s="119" t="s">
        <v>396</v>
      </c>
      <c r="F38" s="124"/>
      <c r="G38" s="124"/>
      <c r="H38" s="124"/>
    </row>
    <row r="39" spans="1:8" ht="38.25" hidden="1">
      <c r="A39" s="125" t="s">
        <v>397</v>
      </c>
      <c r="B39" s="119" t="s">
        <v>391</v>
      </c>
      <c r="C39" s="119" t="s">
        <v>466</v>
      </c>
      <c r="D39" s="119" t="s">
        <v>519</v>
      </c>
      <c r="E39" s="119" t="s">
        <v>398</v>
      </c>
      <c r="F39" s="124"/>
      <c r="G39" s="124"/>
      <c r="H39" s="124"/>
    </row>
    <row r="40" spans="1:8" ht="51" hidden="1">
      <c r="A40" s="125" t="s">
        <v>356</v>
      </c>
      <c r="B40" s="119" t="s">
        <v>391</v>
      </c>
      <c r="C40" s="119" t="s">
        <v>466</v>
      </c>
      <c r="D40" s="119" t="s">
        <v>519</v>
      </c>
      <c r="E40" s="119" t="s">
        <v>357</v>
      </c>
      <c r="F40" s="124"/>
      <c r="G40" s="124"/>
      <c r="H40" s="124"/>
    </row>
    <row r="41" spans="1:8" ht="51" hidden="1">
      <c r="A41" s="125" t="s">
        <v>358</v>
      </c>
      <c r="B41" s="119" t="s">
        <v>391</v>
      </c>
      <c r="C41" s="119" t="s">
        <v>466</v>
      </c>
      <c r="D41" s="119" t="s">
        <v>519</v>
      </c>
      <c r="E41" s="119" t="s">
        <v>359</v>
      </c>
      <c r="F41" s="124"/>
      <c r="G41" s="124"/>
      <c r="H41" s="124"/>
    </row>
    <row r="42" spans="1:8" ht="140.25" hidden="1">
      <c r="A42" s="125" t="s">
        <v>520</v>
      </c>
      <c r="B42" s="119" t="s">
        <v>391</v>
      </c>
      <c r="C42" s="119" t="s">
        <v>466</v>
      </c>
      <c r="D42" s="119" t="s">
        <v>521</v>
      </c>
      <c r="E42" s="126" t="s">
        <v>336</v>
      </c>
      <c r="F42" s="124"/>
      <c r="G42" s="124"/>
      <c r="H42" s="124"/>
    </row>
    <row r="43" spans="1:8" ht="114.75" hidden="1">
      <c r="A43" s="125" t="s">
        <v>395</v>
      </c>
      <c r="B43" s="119" t="s">
        <v>391</v>
      </c>
      <c r="C43" s="119" t="s">
        <v>466</v>
      </c>
      <c r="D43" s="119" t="s">
        <v>521</v>
      </c>
      <c r="E43" s="119" t="s">
        <v>396</v>
      </c>
      <c r="F43" s="124"/>
      <c r="G43" s="124"/>
      <c r="H43" s="124"/>
    </row>
    <row r="44" spans="1:8" ht="38.25" hidden="1">
      <c r="A44" s="125" t="s">
        <v>397</v>
      </c>
      <c r="B44" s="119" t="s">
        <v>391</v>
      </c>
      <c r="C44" s="119" t="s">
        <v>466</v>
      </c>
      <c r="D44" s="119" t="s">
        <v>521</v>
      </c>
      <c r="E44" s="119" t="s">
        <v>398</v>
      </c>
      <c r="F44" s="124"/>
      <c r="G44" s="124"/>
      <c r="H44" s="124"/>
    </row>
    <row r="45" spans="1:8" ht="51" hidden="1">
      <c r="A45" s="125" t="s">
        <v>356</v>
      </c>
      <c r="B45" s="119" t="s">
        <v>391</v>
      </c>
      <c r="C45" s="119" t="s">
        <v>466</v>
      </c>
      <c r="D45" s="119" t="s">
        <v>521</v>
      </c>
      <c r="E45" s="119" t="s">
        <v>357</v>
      </c>
      <c r="F45" s="124"/>
      <c r="G45" s="124"/>
      <c r="H45" s="124"/>
    </row>
    <row r="46" spans="1:8" ht="51" hidden="1">
      <c r="A46" s="125" t="s">
        <v>358</v>
      </c>
      <c r="B46" s="119" t="s">
        <v>391</v>
      </c>
      <c r="C46" s="119" t="s">
        <v>466</v>
      </c>
      <c r="D46" s="119" t="s">
        <v>521</v>
      </c>
      <c r="E46" s="119" t="s">
        <v>359</v>
      </c>
      <c r="F46" s="124"/>
      <c r="G46" s="124"/>
      <c r="H46" s="124"/>
    </row>
    <row r="47" spans="1:8" ht="114.75" hidden="1">
      <c r="A47" s="125" t="s">
        <v>522</v>
      </c>
      <c r="B47" s="119" t="s">
        <v>391</v>
      </c>
      <c r="C47" s="119" t="s">
        <v>466</v>
      </c>
      <c r="D47" s="119" t="s">
        <v>523</v>
      </c>
      <c r="E47" s="126" t="s">
        <v>336</v>
      </c>
      <c r="F47" s="124"/>
      <c r="G47" s="124"/>
      <c r="H47" s="124"/>
    </row>
    <row r="48" spans="1:8" ht="114.75" hidden="1">
      <c r="A48" s="125" t="s">
        <v>395</v>
      </c>
      <c r="B48" s="119" t="s">
        <v>391</v>
      </c>
      <c r="C48" s="119" t="s">
        <v>466</v>
      </c>
      <c r="D48" s="119" t="s">
        <v>523</v>
      </c>
      <c r="E48" s="119" t="s">
        <v>396</v>
      </c>
      <c r="F48" s="124"/>
      <c r="G48" s="124"/>
      <c r="H48" s="124"/>
    </row>
    <row r="49" spans="1:8" ht="38.25" hidden="1">
      <c r="A49" s="125" t="s">
        <v>397</v>
      </c>
      <c r="B49" s="119" t="s">
        <v>391</v>
      </c>
      <c r="C49" s="119" t="s">
        <v>466</v>
      </c>
      <c r="D49" s="119" t="s">
        <v>523</v>
      </c>
      <c r="E49" s="119" t="s">
        <v>398</v>
      </c>
      <c r="F49" s="124"/>
      <c r="G49" s="124"/>
      <c r="H49" s="124"/>
    </row>
    <row r="50" spans="1:8" ht="76.5" hidden="1">
      <c r="A50" s="125" t="s">
        <v>524</v>
      </c>
      <c r="B50" s="119" t="s">
        <v>391</v>
      </c>
      <c r="C50" s="119" t="s">
        <v>466</v>
      </c>
      <c r="D50" s="119" t="s">
        <v>525</v>
      </c>
      <c r="E50" s="126" t="s">
        <v>336</v>
      </c>
      <c r="F50" s="124"/>
      <c r="G50" s="124"/>
      <c r="H50" s="124"/>
    </row>
    <row r="51" spans="1:8" ht="114.75" hidden="1">
      <c r="A51" s="125" t="s">
        <v>395</v>
      </c>
      <c r="B51" s="119" t="s">
        <v>391</v>
      </c>
      <c r="C51" s="119" t="s">
        <v>466</v>
      </c>
      <c r="D51" s="119" t="s">
        <v>525</v>
      </c>
      <c r="E51" s="119" t="s">
        <v>396</v>
      </c>
      <c r="F51" s="124"/>
      <c r="G51" s="124"/>
      <c r="H51" s="124"/>
    </row>
    <row r="52" spans="1:8" ht="38.25" hidden="1">
      <c r="A52" s="125" t="s">
        <v>397</v>
      </c>
      <c r="B52" s="119" t="s">
        <v>391</v>
      </c>
      <c r="C52" s="119" t="s">
        <v>466</v>
      </c>
      <c r="D52" s="119" t="s">
        <v>525</v>
      </c>
      <c r="E52" s="119" t="s">
        <v>398</v>
      </c>
      <c r="F52" s="124"/>
      <c r="G52" s="124"/>
      <c r="H52" s="124"/>
    </row>
    <row r="53" spans="1:8" ht="51" hidden="1">
      <c r="A53" s="125" t="s">
        <v>356</v>
      </c>
      <c r="B53" s="119" t="s">
        <v>391</v>
      </c>
      <c r="C53" s="119" t="s">
        <v>466</v>
      </c>
      <c r="D53" s="119" t="s">
        <v>525</v>
      </c>
      <c r="E53" s="119" t="s">
        <v>357</v>
      </c>
      <c r="F53" s="124"/>
      <c r="G53" s="124"/>
      <c r="H53" s="124"/>
    </row>
    <row r="54" spans="1:8" ht="51" hidden="1">
      <c r="A54" s="125" t="s">
        <v>358</v>
      </c>
      <c r="B54" s="119" t="s">
        <v>391</v>
      </c>
      <c r="C54" s="119" t="s">
        <v>466</v>
      </c>
      <c r="D54" s="119" t="s">
        <v>525</v>
      </c>
      <c r="E54" s="119" t="s">
        <v>359</v>
      </c>
      <c r="F54" s="124"/>
      <c r="G54" s="124"/>
      <c r="H54" s="124"/>
    </row>
    <row r="55" spans="1:8" ht="63.75" hidden="1">
      <c r="A55" s="125" t="s">
        <v>526</v>
      </c>
      <c r="B55" s="119" t="s">
        <v>391</v>
      </c>
      <c r="C55" s="119" t="s">
        <v>466</v>
      </c>
      <c r="D55" s="119" t="s">
        <v>527</v>
      </c>
      <c r="E55" s="126" t="s">
        <v>336</v>
      </c>
      <c r="F55" s="124"/>
      <c r="G55" s="124"/>
      <c r="H55" s="124"/>
    </row>
    <row r="56" spans="1:8" ht="114.75" hidden="1">
      <c r="A56" s="125" t="s">
        <v>395</v>
      </c>
      <c r="B56" s="119" t="s">
        <v>391</v>
      </c>
      <c r="C56" s="119" t="s">
        <v>466</v>
      </c>
      <c r="D56" s="119" t="s">
        <v>527</v>
      </c>
      <c r="E56" s="119" t="s">
        <v>396</v>
      </c>
      <c r="F56" s="124"/>
      <c r="G56" s="124"/>
      <c r="H56" s="124"/>
    </row>
    <row r="57" spans="1:8" ht="38.25" hidden="1">
      <c r="A57" s="125" t="s">
        <v>397</v>
      </c>
      <c r="B57" s="119" t="s">
        <v>391</v>
      </c>
      <c r="C57" s="119" t="s">
        <v>466</v>
      </c>
      <c r="D57" s="119" t="s">
        <v>527</v>
      </c>
      <c r="E57" s="119" t="s">
        <v>398</v>
      </c>
      <c r="F57" s="124"/>
      <c r="G57" s="124"/>
      <c r="H57" s="124"/>
    </row>
    <row r="58" spans="1:8" ht="51" hidden="1">
      <c r="A58" s="125" t="s">
        <v>401</v>
      </c>
      <c r="B58" s="119" t="s">
        <v>391</v>
      </c>
      <c r="C58" s="119" t="s">
        <v>466</v>
      </c>
      <c r="D58" s="119" t="s">
        <v>528</v>
      </c>
      <c r="E58" s="126" t="s">
        <v>336</v>
      </c>
      <c r="F58" s="124"/>
      <c r="G58" s="124"/>
      <c r="H58" s="124"/>
    </row>
    <row r="59" spans="1:8" ht="114.75" hidden="1">
      <c r="A59" s="125" t="s">
        <v>395</v>
      </c>
      <c r="B59" s="119" t="s">
        <v>391</v>
      </c>
      <c r="C59" s="119" t="s">
        <v>466</v>
      </c>
      <c r="D59" s="119" t="s">
        <v>528</v>
      </c>
      <c r="E59" s="119" t="s">
        <v>396</v>
      </c>
      <c r="F59" s="124"/>
      <c r="G59" s="124"/>
      <c r="H59" s="124"/>
    </row>
    <row r="60" spans="1:8" ht="38.25" hidden="1">
      <c r="A60" s="125" t="s">
        <v>397</v>
      </c>
      <c r="B60" s="119" t="s">
        <v>391</v>
      </c>
      <c r="C60" s="119" t="s">
        <v>466</v>
      </c>
      <c r="D60" s="119" t="s">
        <v>528</v>
      </c>
      <c r="E60" s="119" t="s">
        <v>398</v>
      </c>
      <c r="F60" s="124"/>
      <c r="G60" s="124"/>
      <c r="H60" s="124"/>
    </row>
    <row r="61" spans="1:8" ht="51" hidden="1">
      <c r="A61" s="125" t="s">
        <v>356</v>
      </c>
      <c r="B61" s="119" t="s">
        <v>391</v>
      </c>
      <c r="C61" s="119" t="s">
        <v>466</v>
      </c>
      <c r="D61" s="119" t="s">
        <v>528</v>
      </c>
      <c r="E61" s="119" t="s">
        <v>357</v>
      </c>
      <c r="F61" s="124"/>
      <c r="G61" s="124"/>
      <c r="H61" s="124"/>
    </row>
    <row r="62" spans="1:8" ht="51" hidden="1">
      <c r="A62" s="125" t="s">
        <v>358</v>
      </c>
      <c r="B62" s="119" t="s">
        <v>391</v>
      </c>
      <c r="C62" s="119" t="s">
        <v>466</v>
      </c>
      <c r="D62" s="119" t="s">
        <v>528</v>
      </c>
      <c r="E62" s="119" t="s">
        <v>359</v>
      </c>
      <c r="F62" s="124"/>
      <c r="G62" s="124"/>
      <c r="H62" s="124"/>
    </row>
    <row r="63" spans="1:8" ht="25.5" hidden="1">
      <c r="A63" s="125" t="s">
        <v>403</v>
      </c>
      <c r="B63" s="119" t="s">
        <v>391</v>
      </c>
      <c r="C63" s="119" t="s">
        <v>466</v>
      </c>
      <c r="D63" s="119" t="s">
        <v>528</v>
      </c>
      <c r="E63" s="119" t="s">
        <v>404</v>
      </c>
      <c r="F63" s="124"/>
      <c r="G63" s="124"/>
      <c r="H63" s="124"/>
    </row>
    <row r="64" spans="1:8" ht="25.5" hidden="1">
      <c r="A64" s="125" t="s">
        <v>405</v>
      </c>
      <c r="B64" s="119" t="s">
        <v>391</v>
      </c>
      <c r="C64" s="119" t="s">
        <v>466</v>
      </c>
      <c r="D64" s="119" t="s">
        <v>528</v>
      </c>
      <c r="E64" s="119" t="s">
        <v>406</v>
      </c>
      <c r="F64" s="124"/>
      <c r="G64" s="124"/>
      <c r="H64" s="124"/>
    </row>
    <row r="65" spans="1:8" ht="12.75" hidden="1">
      <c r="A65" s="135" t="s">
        <v>529</v>
      </c>
      <c r="B65" s="119" t="s">
        <v>391</v>
      </c>
      <c r="C65" s="119" t="s">
        <v>364</v>
      </c>
      <c r="D65" s="119" t="s">
        <v>336</v>
      </c>
      <c r="E65" s="119" t="s">
        <v>336</v>
      </c>
      <c r="F65" s="124"/>
      <c r="G65" s="124"/>
      <c r="H65" s="124"/>
    </row>
    <row r="66" spans="1:8" ht="89.25" hidden="1">
      <c r="A66" s="125" t="s">
        <v>530</v>
      </c>
      <c r="B66" s="119" t="s">
        <v>391</v>
      </c>
      <c r="C66" s="119" t="s">
        <v>364</v>
      </c>
      <c r="D66" s="119" t="s">
        <v>531</v>
      </c>
      <c r="E66" s="126" t="s">
        <v>336</v>
      </c>
      <c r="F66" s="124"/>
      <c r="G66" s="124"/>
      <c r="H66" s="124"/>
    </row>
    <row r="67" spans="1:8" ht="51" hidden="1">
      <c r="A67" s="125" t="s">
        <v>356</v>
      </c>
      <c r="B67" s="119" t="s">
        <v>391</v>
      </c>
      <c r="C67" s="119" t="s">
        <v>364</v>
      </c>
      <c r="D67" s="119" t="s">
        <v>531</v>
      </c>
      <c r="E67" s="119" t="s">
        <v>357</v>
      </c>
      <c r="F67" s="124"/>
      <c r="G67" s="124"/>
      <c r="H67" s="124"/>
    </row>
    <row r="68" spans="1:8" ht="51" hidden="1">
      <c r="A68" s="125" t="s">
        <v>358</v>
      </c>
      <c r="B68" s="119" t="s">
        <v>391</v>
      </c>
      <c r="C68" s="119" t="s">
        <v>364</v>
      </c>
      <c r="D68" s="119" t="s">
        <v>531</v>
      </c>
      <c r="E68" s="119" t="s">
        <v>359</v>
      </c>
      <c r="F68" s="124"/>
      <c r="G68" s="124"/>
      <c r="H68" s="124"/>
    </row>
    <row r="69" spans="1:8" ht="76.5" hidden="1">
      <c r="A69" s="135" t="s">
        <v>492</v>
      </c>
      <c r="B69" s="119" t="s">
        <v>391</v>
      </c>
      <c r="C69" s="119" t="s">
        <v>361</v>
      </c>
      <c r="D69" s="119" t="s">
        <v>336</v>
      </c>
      <c r="E69" s="119" t="s">
        <v>336</v>
      </c>
      <c r="F69" s="124"/>
      <c r="G69" s="124"/>
      <c r="H69" s="124"/>
    </row>
    <row r="70" spans="1:8" ht="51" hidden="1">
      <c r="A70" s="125" t="s">
        <v>401</v>
      </c>
      <c r="B70" s="119" t="s">
        <v>391</v>
      </c>
      <c r="C70" s="119" t="s">
        <v>361</v>
      </c>
      <c r="D70" s="119" t="s">
        <v>493</v>
      </c>
      <c r="E70" s="126" t="s">
        <v>336</v>
      </c>
      <c r="F70" s="124"/>
      <c r="G70" s="124"/>
      <c r="H70" s="124"/>
    </row>
    <row r="71" spans="1:8" ht="114.75" hidden="1">
      <c r="A71" s="125" t="s">
        <v>395</v>
      </c>
      <c r="B71" s="119" t="s">
        <v>391</v>
      </c>
      <c r="C71" s="119" t="s">
        <v>361</v>
      </c>
      <c r="D71" s="119" t="s">
        <v>493</v>
      </c>
      <c r="E71" s="119" t="s">
        <v>396</v>
      </c>
      <c r="F71" s="124"/>
      <c r="G71" s="124"/>
      <c r="H71" s="124"/>
    </row>
    <row r="72" spans="1:8" ht="38.25" hidden="1">
      <c r="A72" s="125" t="s">
        <v>397</v>
      </c>
      <c r="B72" s="119" t="s">
        <v>391</v>
      </c>
      <c r="C72" s="119" t="s">
        <v>361</v>
      </c>
      <c r="D72" s="119" t="s">
        <v>493</v>
      </c>
      <c r="E72" s="119" t="s">
        <v>398</v>
      </c>
      <c r="F72" s="124"/>
      <c r="G72" s="124"/>
      <c r="H72" s="124"/>
    </row>
    <row r="73" spans="1:8" ht="51" hidden="1">
      <c r="A73" s="125" t="s">
        <v>356</v>
      </c>
      <c r="B73" s="119" t="s">
        <v>391</v>
      </c>
      <c r="C73" s="119" t="s">
        <v>361</v>
      </c>
      <c r="D73" s="119" t="s">
        <v>493</v>
      </c>
      <c r="E73" s="119" t="s">
        <v>357</v>
      </c>
      <c r="F73" s="124"/>
      <c r="G73" s="124"/>
      <c r="H73" s="124"/>
    </row>
    <row r="74" spans="1:8" ht="51" hidden="1">
      <c r="A74" s="125" t="s">
        <v>358</v>
      </c>
      <c r="B74" s="119" t="s">
        <v>391</v>
      </c>
      <c r="C74" s="119" t="s">
        <v>361</v>
      </c>
      <c r="D74" s="119" t="s">
        <v>493</v>
      </c>
      <c r="E74" s="119" t="s">
        <v>359</v>
      </c>
      <c r="F74" s="124"/>
      <c r="G74" s="124"/>
      <c r="H74" s="124"/>
    </row>
    <row r="75" spans="1:8" ht="25.5" hidden="1">
      <c r="A75" s="125" t="s">
        <v>403</v>
      </c>
      <c r="B75" s="119" t="s">
        <v>391</v>
      </c>
      <c r="C75" s="119" t="s">
        <v>361</v>
      </c>
      <c r="D75" s="119" t="s">
        <v>493</v>
      </c>
      <c r="E75" s="119" t="s">
        <v>404</v>
      </c>
      <c r="F75" s="124"/>
      <c r="G75" s="124"/>
      <c r="H75" s="124"/>
    </row>
    <row r="76" spans="1:8" ht="25.5" hidden="1">
      <c r="A76" s="125" t="s">
        <v>405</v>
      </c>
      <c r="B76" s="119" t="s">
        <v>391</v>
      </c>
      <c r="C76" s="119" t="s">
        <v>361</v>
      </c>
      <c r="D76" s="119" t="s">
        <v>493</v>
      </c>
      <c r="E76" s="119" t="s">
        <v>406</v>
      </c>
      <c r="F76" s="124"/>
      <c r="G76" s="124"/>
      <c r="H76" s="124"/>
    </row>
    <row r="77" spans="1:8" ht="51" hidden="1">
      <c r="A77" s="125" t="s">
        <v>401</v>
      </c>
      <c r="B77" s="119" t="s">
        <v>391</v>
      </c>
      <c r="C77" s="119" t="s">
        <v>361</v>
      </c>
      <c r="D77" s="119" t="s">
        <v>402</v>
      </c>
      <c r="E77" s="126" t="s">
        <v>336</v>
      </c>
      <c r="F77" s="124"/>
      <c r="G77" s="124"/>
      <c r="H77" s="124"/>
    </row>
    <row r="78" spans="1:8" ht="114.75" hidden="1">
      <c r="A78" s="125" t="s">
        <v>395</v>
      </c>
      <c r="B78" s="119" t="s">
        <v>391</v>
      </c>
      <c r="C78" s="119" t="s">
        <v>361</v>
      </c>
      <c r="D78" s="119" t="s">
        <v>402</v>
      </c>
      <c r="E78" s="119" t="s">
        <v>396</v>
      </c>
      <c r="F78" s="124"/>
      <c r="G78" s="124"/>
      <c r="H78" s="124"/>
    </row>
    <row r="79" spans="1:8" ht="38.25" hidden="1">
      <c r="A79" s="125" t="s">
        <v>397</v>
      </c>
      <c r="B79" s="119" t="s">
        <v>391</v>
      </c>
      <c r="C79" s="119" t="s">
        <v>361</v>
      </c>
      <c r="D79" s="119" t="s">
        <v>402</v>
      </c>
      <c r="E79" s="119" t="s">
        <v>398</v>
      </c>
      <c r="F79" s="124"/>
      <c r="G79" s="124"/>
      <c r="H79" s="124"/>
    </row>
    <row r="80" spans="1:8" ht="51" hidden="1">
      <c r="A80" s="125" t="s">
        <v>356</v>
      </c>
      <c r="B80" s="119" t="s">
        <v>391</v>
      </c>
      <c r="C80" s="119" t="s">
        <v>361</v>
      </c>
      <c r="D80" s="119" t="s">
        <v>402</v>
      </c>
      <c r="E80" s="119" t="s">
        <v>357</v>
      </c>
      <c r="F80" s="124"/>
      <c r="G80" s="124"/>
      <c r="H80" s="124"/>
    </row>
    <row r="81" spans="1:8" ht="51" hidden="1">
      <c r="A81" s="125" t="s">
        <v>358</v>
      </c>
      <c r="B81" s="119" t="s">
        <v>391</v>
      </c>
      <c r="C81" s="119" t="s">
        <v>361</v>
      </c>
      <c r="D81" s="119" t="s">
        <v>402</v>
      </c>
      <c r="E81" s="119" t="s">
        <v>359</v>
      </c>
      <c r="F81" s="124"/>
      <c r="G81" s="124"/>
      <c r="H81" s="124"/>
    </row>
    <row r="82" spans="1:8" ht="25.5" hidden="1">
      <c r="A82" s="125" t="s">
        <v>403</v>
      </c>
      <c r="B82" s="119" t="s">
        <v>391</v>
      </c>
      <c r="C82" s="119" t="s">
        <v>361</v>
      </c>
      <c r="D82" s="119" t="s">
        <v>402</v>
      </c>
      <c r="E82" s="119" t="s">
        <v>404</v>
      </c>
      <c r="F82" s="124"/>
      <c r="G82" s="124"/>
      <c r="H82" s="124"/>
    </row>
    <row r="83" spans="1:8" ht="25.5" hidden="1">
      <c r="A83" s="125" t="s">
        <v>405</v>
      </c>
      <c r="B83" s="119" t="s">
        <v>391</v>
      </c>
      <c r="C83" s="119" t="s">
        <v>361</v>
      </c>
      <c r="D83" s="119" t="s">
        <v>402</v>
      </c>
      <c r="E83" s="119" t="s">
        <v>406</v>
      </c>
      <c r="F83" s="124"/>
      <c r="G83" s="124"/>
      <c r="H83" s="124"/>
    </row>
    <row r="84" spans="1:8" ht="63.75" hidden="1">
      <c r="A84" s="125" t="s">
        <v>634</v>
      </c>
      <c r="B84" s="119" t="s">
        <v>391</v>
      </c>
      <c r="C84" s="119" t="s">
        <v>361</v>
      </c>
      <c r="D84" s="119" t="s">
        <v>635</v>
      </c>
      <c r="E84" s="126" t="s">
        <v>336</v>
      </c>
      <c r="F84" s="124"/>
      <c r="G84" s="124"/>
      <c r="H84" s="124"/>
    </row>
    <row r="85" spans="1:8" ht="114.75" hidden="1">
      <c r="A85" s="125" t="s">
        <v>395</v>
      </c>
      <c r="B85" s="119" t="s">
        <v>391</v>
      </c>
      <c r="C85" s="119" t="s">
        <v>361</v>
      </c>
      <c r="D85" s="119" t="s">
        <v>635</v>
      </c>
      <c r="E85" s="119" t="s">
        <v>396</v>
      </c>
      <c r="F85" s="124"/>
      <c r="G85" s="124"/>
      <c r="H85" s="124"/>
    </row>
    <row r="86" spans="1:8" ht="38.25" hidden="1">
      <c r="A86" s="125" t="s">
        <v>397</v>
      </c>
      <c r="B86" s="119" t="s">
        <v>391</v>
      </c>
      <c r="C86" s="119" t="s">
        <v>361</v>
      </c>
      <c r="D86" s="119" t="s">
        <v>635</v>
      </c>
      <c r="E86" s="119" t="s">
        <v>398</v>
      </c>
      <c r="F86" s="124"/>
      <c r="G86" s="124"/>
      <c r="H86" s="124"/>
    </row>
    <row r="87" spans="1:8" ht="12.75" hidden="1">
      <c r="A87" s="135" t="s">
        <v>494</v>
      </c>
      <c r="B87" s="119" t="s">
        <v>391</v>
      </c>
      <c r="C87" s="119" t="s">
        <v>495</v>
      </c>
      <c r="D87" s="119" t="s">
        <v>336</v>
      </c>
      <c r="E87" s="119" t="s">
        <v>336</v>
      </c>
      <c r="F87" s="124">
        <f>F88</f>
        <v>0</v>
      </c>
      <c r="G87" s="124"/>
      <c r="H87" s="124"/>
    </row>
    <row r="88" spans="1:8" ht="25.5" hidden="1">
      <c r="A88" s="125" t="s">
        <v>496</v>
      </c>
      <c r="B88" s="119" t="s">
        <v>391</v>
      </c>
      <c r="C88" s="119" t="s">
        <v>495</v>
      </c>
      <c r="D88" s="119" t="s">
        <v>497</v>
      </c>
      <c r="E88" s="126" t="s">
        <v>336</v>
      </c>
      <c r="F88" s="124">
        <f>F89</f>
        <v>0</v>
      </c>
      <c r="G88" s="124"/>
      <c r="H88" s="124"/>
    </row>
    <row r="89" spans="1:8" ht="25.5" hidden="1">
      <c r="A89" s="125" t="s">
        <v>403</v>
      </c>
      <c r="B89" s="119" t="s">
        <v>391</v>
      </c>
      <c r="C89" s="119" t="s">
        <v>495</v>
      </c>
      <c r="D89" s="119" t="s">
        <v>497</v>
      </c>
      <c r="E89" s="119" t="s">
        <v>404</v>
      </c>
      <c r="F89" s="124">
        <f>F90</f>
        <v>0</v>
      </c>
      <c r="G89" s="124"/>
      <c r="H89" s="124"/>
    </row>
    <row r="90" spans="1:8" ht="12.75" hidden="1">
      <c r="A90" s="125" t="s">
        <v>498</v>
      </c>
      <c r="B90" s="119" t="s">
        <v>391</v>
      </c>
      <c r="C90" s="119" t="s">
        <v>495</v>
      </c>
      <c r="D90" s="119" t="s">
        <v>497</v>
      </c>
      <c r="E90" s="119" t="s">
        <v>499</v>
      </c>
      <c r="F90" s="124"/>
      <c r="G90" s="124"/>
      <c r="H90" s="124"/>
    </row>
    <row r="91" spans="1:8" ht="25.5" hidden="1">
      <c r="A91" s="135" t="s">
        <v>475</v>
      </c>
      <c r="B91" s="119" t="s">
        <v>391</v>
      </c>
      <c r="C91" s="119" t="s">
        <v>476</v>
      </c>
      <c r="D91" s="119" t="s">
        <v>336</v>
      </c>
      <c r="E91" s="119" t="s">
        <v>336</v>
      </c>
      <c r="F91" s="124">
        <f>F92</f>
        <v>0</v>
      </c>
      <c r="G91" s="124"/>
      <c r="H91" s="124"/>
    </row>
    <row r="92" spans="1:8" ht="63.75" hidden="1">
      <c r="A92" s="125" t="s">
        <v>755</v>
      </c>
      <c r="B92" s="119" t="s">
        <v>391</v>
      </c>
      <c r="C92" s="119" t="s">
        <v>476</v>
      </c>
      <c r="D92" s="119" t="s">
        <v>754</v>
      </c>
      <c r="E92" s="119"/>
      <c r="F92" s="124">
        <f>F93</f>
        <v>0</v>
      </c>
      <c r="G92" s="124"/>
      <c r="H92" s="124"/>
    </row>
    <row r="93" spans="1:8" ht="51" hidden="1">
      <c r="A93" s="125" t="s">
        <v>356</v>
      </c>
      <c r="B93" s="119" t="s">
        <v>391</v>
      </c>
      <c r="C93" s="119" t="s">
        <v>476</v>
      </c>
      <c r="D93" s="119" t="s">
        <v>754</v>
      </c>
      <c r="E93" s="119" t="s">
        <v>357</v>
      </c>
      <c r="F93" s="124">
        <f>F94</f>
        <v>0</v>
      </c>
      <c r="G93" s="124"/>
      <c r="H93" s="124"/>
    </row>
    <row r="94" spans="1:8" ht="51" hidden="1">
      <c r="A94" s="125" t="s">
        <v>358</v>
      </c>
      <c r="B94" s="119" t="s">
        <v>391</v>
      </c>
      <c r="C94" s="119" t="s">
        <v>476</v>
      </c>
      <c r="D94" s="119" t="s">
        <v>754</v>
      </c>
      <c r="E94" s="119" t="s">
        <v>359</v>
      </c>
      <c r="F94" s="124"/>
      <c r="G94" s="124"/>
      <c r="H94" s="124"/>
    </row>
    <row r="95" spans="1:8" ht="51" hidden="1">
      <c r="A95" s="125" t="s">
        <v>532</v>
      </c>
      <c r="B95" s="119" t="s">
        <v>391</v>
      </c>
      <c r="C95" s="119" t="s">
        <v>476</v>
      </c>
      <c r="D95" s="119" t="s">
        <v>533</v>
      </c>
      <c r="E95" s="126" t="s">
        <v>336</v>
      </c>
      <c r="F95" s="124"/>
      <c r="G95" s="124"/>
      <c r="H95" s="124"/>
    </row>
    <row r="96" spans="1:8" ht="63.75" hidden="1">
      <c r="A96" s="125" t="s">
        <v>414</v>
      </c>
      <c r="B96" s="119" t="s">
        <v>391</v>
      </c>
      <c r="C96" s="119" t="s">
        <v>476</v>
      </c>
      <c r="D96" s="119" t="s">
        <v>533</v>
      </c>
      <c r="E96" s="119" t="s">
        <v>415</v>
      </c>
      <c r="F96" s="124"/>
      <c r="G96" s="124"/>
      <c r="H96" s="124"/>
    </row>
    <row r="97" spans="1:8" ht="25.5" hidden="1">
      <c r="A97" s="125" t="s">
        <v>416</v>
      </c>
      <c r="B97" s="119" t="s">
        <v>391</v>
      </c>
      <c r="C97" s="119" t="s">
        <v>476</v>
      </c>
      <c r="D97" s="119" t="s">
        <v>533</v>
      </c>
      <c r="E97" s="119" t="s">
        <v>417</v>
      </c>
      <c r="F97" s="124"/>
      <c r="G97" s="124"/>
      <c r="H97" s="124"/>
    </row>
    <row r="98" spans="1:8" ht="38.25" hidden="1">
      <c r="A98" s="125" t="s">
        <v>534</v>
      </c>
      <c r="B98" s="119" t="s">
        <v>391</v>
      </c>
      <c r="C98" s="119" t="s">
        <v>476</v>
      </c>
      <c r="D98" s="119" t="s">
        <v>535</v>
      </c>
      <c r="E98" s="126" t="s">
        <v>336</v>
      </c>
      <c r="F98" s="124"/>
      <c r="G98" s="124"/>
      <c r="H98" s="124"/>
    </row>
    <row r="99" spans="1:8" ht="25.5" hidden="1">
      <c r="A99" s="125" t="s">
        <v>403</v>
      </c>
      <c r="B99" s="119" t="s">
        <v>391</v>
      </c>
      <c r="C99" s="119" t="s">
        <v>476</v>
      </c>
      <c r="D99" s="119" t="s">
        <v>535</v>
      </c>
      <c r="E99" s="119" t="s">
        <v>404</v>
      </c>
      <c r="F99" s="124"/>
      <c r="G99" s="124"/>
      <c r="H99" s="124"/>
    </row>
    <row r="100" spans="1:8" ht="25.5" hidden="1">
      <c r="A100" s="125" t="s">
        <v>405</v>
      </c>
      <c r="B100" s="119" t="s">
        <v>391</v>
      </c>
      <c r="C100" s="119" t="s">
        <v>476</v>
      </c>
      <c r="D100" s="119" t="s">
        <v>535</v>
      </c>
      <c r="E100" s="119" t="s">
        <v>406</v>
      </c>
      <c r="F100" s="124"/>
      <c r="G100" s="124"/>
      <c r="H100" s="124"/>
    </row>
    <row r="101" spans="1:8" ht="51" hidden="1">
      <c r="A101" s="125" t="s">
        <v>401</v>
      </c>
      <c r="B101" s="119" t="s">
        <v>391</v>
      </c>
      <c r="C101" s="119" t="s">
        <v>476</v>
      </c>
      <c r="D101" s="119" t="s">
        <v>477</v>
      </c>
      <c r="E101" s="126" t="s">
        <v>336</v>
      </c>
      <c r="F101" s="124"/>
      <c r="G101" s="124"/>
      <c r="H101" s="124"/>
    </row>
    <row r="102" spans="1:8" ht="114.75" hidden="1">
      <c r="A102" s="125" t="s">
        <v>395</v>
      </c>
      <c r="B102" s="119" t="s">
        <v>391</v>
      </c>
      <c r="C102" s="119" t="s">
        <v>476</v>
      </c>
      <c r="D102" s="119" t="s">
        <v>477</v>
      </c>
      <c r="E102" s="119" t="s">
        <v>396</v>
      </c>
      <c r="F102" s="124"/>
      <c r="G102" s="124"/>
      <c r="H102" s="124"/>
    </row>
    <row r="103" spans="1:8" ht="38.25" hidden="1">
      <c r="A103" s="125" t="s">
        <v>397</v>
      </c>
      <c r="B103" s="119" t="s">
        <v>391</v>
      </c>
      <c r="C103" s="119" t="s">
        <v>476</v>
      </c>
      <c r="D103" s="119" t="s">
        <v>477</v>
      </c>
      <c r="E103" s="119" t="s">
        <v>398</v>
      </c>
      <c r="F103" s="124"/>
      <c r="G103" s="124"/>
      <c r="H103" s="124"/>
    </row>
    <row r="104" spans="1:8" ht="51" hidden="1">
      <c r="A104" s="125" t="s">
        <v>356</v>
      </c>
      <c r="B104" s="119" t="s">
        <v>391</v>
      </c>
      <c r="C104" s="119" t="s">
        <v>476</v>
      </c>
      <c r="D104" s="119" t="s">
        <v>477</v>
      </c>
      <c r="E104" s="119" t="s">
        <v>357</v>
      </c>
      <c r="F104" s="124"/>
      <c r="G104" s="124"/>
      <c r="H104" s="124"/>
    </row>
    <row r="105" spans="1:8" ht="51" hidden="1">
      <c r="A105" s="125" t="s">
        <v>358</v>
      </c>
      <c r="B105" s="119" t="s">
        <v>391</v>
      </c>
      <c r="C105" s="119" t="s">
        <v>476</v>
      </c>
      <c r="D105" s="119" t="s">
        <v>477</v>
      </c>
      <c r="E105" s="119" t="s">
        <v>359</v>
      </c>
      <c r="F105" s="124"/>
      <c r="G105" s="124"/>
      <c r="H105" s="124"/>
    </row>
    <row r="106" spans="1:8" ht="25.5" hidden="1">
      <c r="A106" s="125" t="s">
        <v>403</v>
      </c>
      <c r="B106" s="119" t="s">
        <v>391</v>
      </c>
      <c r="C106" s="119" t="s">
        <v>476</v>
      </c>
      <c r="D106" s="119" t="s">
        <v>477</v>
      </c>
      <c r="E106" s="119" t="s">
        <v>404</v>
      </c>
      <c r="F106" s="124"/>
      <c r="G106" s="124"/>
      <c r="H106" s="124"/>
    </row>
    <row r="107" spans="1:8" ht="25.5" hidden="1">
      <c r="A107" s="125" t="s">
        <v>405</v>
      </c>
      <c r="B107" s="119" t="s">
        <v>391</v>
      </c>
      <c r="C107" s="119" t="s">
        <v>476</v>
      </c>
      <c r="D107" s="119" t="s">
        <v>477</v>
      </c>
      <c r="E107" s="119" t="s">
        <v>406</v>
      </c>
      <c r="F107" s="124"/>
      <c r="G107" s="124"/>
      <c r="H107" s="124"/>
    </row>
    <row r="108" spans="1:8" ht="25.5" hidden="1">
      <c r="A108" s="125" t="s">
        <v>500</v>
      </c>
      <c r="B108" s="119" t="s">
        <v>391</v>
      </c>
      <c r="C108" s="119" t="s">
        <v>476</v>
      </c>
      <c r="D108" s="119" t="s">
        <v>501</v>
      </c>
      <c r="E108" s="126" t="s">
        <v>336</v>
      </c>
      <c r="F108" s="124"/>
      <c r="G108" s="124"/>
      <c r="H108" s="124"/>
    </row>
    <row r="109" spans="1:8" ht="25.5" hidden="1">
      <c r="A109" s="125" t="s">
        <v>403</v>
      </c>
      <c r="B109" s="119" t="s">
        <v>391</v>
      </c>
      <c r="C109" s="119" t="s">
        <v>476</v>
      </c>
      <c r="D109" s="119" t="s">
        <v>501</v>
      </c>
      <c r="E109" s="119" t="s">
        <v>404</v>
      </c>
      <c r="F109" s="124"/>
      <c r="G109" s="124"/>
      <c r="H109" s="124"/>
    </row>
    <row r="110" spans="1:8" ht="12.75" hidden="1">
      <c r="A110" s="125" t="s">
        <v>498</v>
      </c>
      <c r="B110" s="119" t="s">
        <v>391</v>
      </c>
      <c r="C110" s="119" t="s">
        <v>476</v>
      </c>
      <c r="D110" s="119" t="s">
        <v>501</v>
      </c>
      <c r="E110" s="119" t="s">
        <v>499</v>
      </c>
      <c r="F110" s="124"/>
      <c r="G110" s="124"/>
      <c r="H110" s="124"/>
    </row>
    <row r="111" spans="1:8" ht="38.25" hidden="1">
      <c r="A111" s="135" t="s">
        <v>536</v>
      </c>
      <c r="B111" s="119" t="s">
        <v>400</v>
      </c>
      <c r="C111" s="119" t="s">
        <v>336</v>
      </c>
      <c r="D111" s="119" t="s">
        <v>336</v>
      </c>
      <c r="E111" s="119" t="s">
        <v>336</v>
      </c>
      <c r="F111" s="124"/>
      <c r="G111" s="124"/>
      <c r="H111" s="124"/>
    </row>
    <row r="112" spans="1:8" ht="63.75" hidden="1">
      <c r="A112" s="135" t="s">
        <v>537</v>
      </c>
      <c r="B112" s="119" t="s">
        <v>400</v>
      </c>
      <c r="C112" s="119" t="s">
        <v>360</v>
      </c>
      <c r="D112" s="119" t="s">
        <v>336</v>
      </c>
      <c r="E112" s="119" t="s">
        <v>336</v>
      </c>
      <c r="F112" s="124"/>
      <c r="G112" s="124"/>
      <c r="H112" s="124"/>
    </row>
    <row r="113" spans="1:8" ht="25.5" hidden="1">
      <c r="A113" s="125" t="s">
        <v>538</v>
      </c>
      <c r="B113" s="119" t="s">
        <v>400</v>
      </c>
      <c r="C113" s="119" t="s">
        <v>360</v>
      </c>
      <c r="D113" s="119" t="s">
        <v>539</v>
      </c>
      <c r="E113" s="126" t="s">
        <v>336</v>
      </c>
      <c r="F113" s="124"/>
      <c r="G113" s="124"/>
      <c r="H113" s="124"/>
    </row>
    <row r="114" spans="1:8" ht="114.75" hidden="1">
      <c r="A114" s="125" t="s">
        <v>395</v>
      </c>
      <c r="B114" s="119" t="s">
        <v>400</v>
      </c>
      <c r="C114" s="119" t="s">
        <v>360</v>
      </c>
      <c r="D114" s="119" t="s">
        <v>539</v>
      </c>
      <c r="E114" s="119" t="s">
        <v>396</v>
      </c>
      <c r="F114" s="124"/>
      <c r="G114" s="124"/>
      <c r="H114" s="124"/>
    </row>
    <row r="115" spans="1:8" ht="38.25" hidden="1">
      <c r="A115" s="125" t="s">
        <v>452</v>
      </c>
      <c r="B115" s="119" t="s">
        <v>400</v>
      </c>
      <c r="C115" s="119" t="s">
        <v>360</v>
      </c>
      <c r="D115" s="119" t="s">
        <v>539</v>
      </c>
      <c r="E115" s="119" t="s">
        <v>453</v>
      </c>
      <c r="F115" s="124"/>
      <c r="G115" s="124"/>
      <c r="H115" s="124"/>
    </row>
    <row r="116" spans="1:8" ht="51" hidden="1">
      <c r="A116" s="125" t="s">
        <v>356</v>
      </c>
      <c r="B116" s="119" t="s">
        <v>400</v>
      </c>
      <c r="C116" s="119" t="s">
        <v>360</v>
      </c>
      <c r="D116" s="119" t="s">
        <v>539</v>
      </c>
      <c r="E116" s="119" t="s">
        <v>357</v>
      </c>
      <c r="F116" s="124"/>
      <c r="G116" s="124"/>
      <c r="H116" s="124"/>
    </row>
    <row r="117" spans="1:8" ht="51" hidden="1">
      <c r="A117" s="125" t="s">
        <v>358</v>
      </c>
      <c r="B117" s="119" t="s">
        <v>400</v>
      </c>
      <c r="C117" s="119" t="s">
        <v>360</v>
      </c>
      <c r="D117" s="119" t="s">
        <v>539</v>
      </c>
      <c r="E117" s="119" t="s">
        <v>359</v>
      </c>
      <c r="F117" s="124"/>
      <c r="G117" s="124"/>
      <c r="H117" s="124"/>
    </row>
    <row r="118" spans="1:8" ht="25.5" hidden="1">
      <c r="A118" s="125" t="s">
        <v>403</v>
      </c>
      <c r="B118" s="119" t="s">
        <v>400</v>
      </c>
      <c r="C118" s="119" t="s">
        <v>360</v>
      </c>
      <c r="D118" s="119" t="s">
        <v>539</v>
      </c>
      <c r="E118" s="119" t="s">
        <v>404</v>
      </c>
      <c r="F118" s="124"/>
      <c r="G118" s="124"/>
      <c r="H118" s="124"/>
    </row>
    <row r="119" spans="1:8" ht="25.5" hidden="1">
      <c r="A119" s="125" t="s">
        <v>405</v>
      </c>
      <c r="B119" s="119" t="s">
        <v>400</v>
      </c>
      <c r="C119" s="119" t="s">
        <v>360</v>
      </c>
      <c r="D119" s="119" t="s">
        <v>539</v>
      </c>
      <c r="E119" s="119" t="s">
        <v>406</v>
      </c>
      <c r="F119" s="124"/>
      <c r="G119" s="124"/>
      <c r="H119" s="124"/>
    </row>
    <row r="120" spans="1:8" ht="51" hidden="1">
      <c r="A120" s="135" t="s">
        <v>540</v>
      </c>
      <c r="B120" s="119" t="s">
        <v>400</v>
      </c>
      <c r="C120" s="119" t="s">
        <v>503</v>
      </c>
      <c r="D120" s="119" t="s">
        <v>336</v>
      </c>
      <c r="E120" s="119" t="s">
        <v>336</v>
      </c>
      <c r="F120" s="124"/>
      <c r="G120" s="124"/>
      <c r="H120" s="124"/>
    </row>
    <row r="121" spans="1:8" ht="51" hidden="1">
      <c r="A121" s="125" t="s">
        <v>541</v>
      </c>
      <c r="B121" s="119" t="s">
        <v>400</v>
      </c>
      <c r="C121" s="119" t="s">
        <v>503</v>
      </c>
      <c r="D121" s="119" t="s">
        <v>542</v>
      </c>
      <c r="E121" s="126" t="s">
        <v>336</v>
      </c>
      <c r="F121" s="124"/>
      <c r="G121" s="124"/>
      <c r="H121" s="124"/>
    </row>
    <row r="122" spans="1:8" ht="51" hidden="1">
      <c r="A122" s="125" t="s">
        <v>356</v>
      </c>
      <c r="B122" s="119" t="s">
        <v>400</v>
      </c>
      <c r="C122" s="119" t="s">
        <v>503</v>
      </c>
      <c r="D122" s="119" t="s">
        <v>542</v>
      </c>
      <c r="E122" s="119" t="s">
        <v>357</v>
      </c>
      <c r="F122" s="124"/>
      <c r="G122" s="124"/>
      <c r="H122" s="124"/>
    </row>
    <row r="123" spans="1:8" ht="51" hidden="1">
      <c r="A123" s="125" t="s">
        <v>358</v>
      </c>
      <c r="B123" s="119" t="s">
        <v>400</v>
      </c>
      <c r="C123" s="119" t="s">
        <v>503</v>
      </c>
      <c r="D123" s="119" t="s">
        <v>542</v>
      </c>
      <c r="E123" s="119" t="s">
        <v>359</v>
      </c>
      <c r="F123" s="124"/>
      <c r="G123" s="124"/>
      <c r="H123" s="124"/>
    </row>
    <row r="124" spans="1:8" ht="102" hidden="1">
      <c r="A124" s="125" t="s">
        <v>543</v>
      </c>
      <c r="B124" s="119" t="s">
        <v>400</v>
      </c>
      <c r="C124" s="119" t="s">
        <v>503</v>
      </c>
      <c r="D124" s="119" t="s">
        <v>544</v>
      </c>
      <c r="E124" s="126" t="s">
        <v>336</v>
      </c>
      <c r="F124" s="124"/>
      <c r="G124" s="124"/>
      <c r="H124" s="124"/>
    </row>
    <row r="125" spans="1:8" ht="51" hidden="1">
      <c r="A125" s="125" t="s">
        <v>356</v>
      </c>
      <c r="B125" s="119" t="s">
        <v>400</v>
      </c>
      <c r="C125" s="119" t="s">
        <v>503</v>
      </c>
      <c r="D125" s="119" t="s">
        <v>544</v>
      </c>
      <c r="E125" s="119" t="s">
        <v>357</v>
      </c>
      <c r="F125" s="124"/>
      <c r="G125" s="124"/>
      <c r="H125" s="124"/>
    </row>
    <row r="126" spans="1:8" ht="51" hidden="1">
      <c r="A126" s="125" t="s">
        <v>358</v>
      </c>
      <c r="B126" s="119" t="s">
        <v>400</v>
      </c>
      <c r="C126" s="119" t="s">
        <v>503</v>
      </c>
      <c r="D126" s="119" t="s">
        <v>544</v>
      </c>
      <c r="E126" s="119" t="s">
        <v>359</v>
      </c>
      <c r="F126" s="124"/>
      <c r="G126" s="124"/>
      <c r="H126" s="124"/>
    </row>
    <row r="127" spans="1:8" ht="12.75">
      <c r="A127" s="135" t="s">
        <v>478</v>
      </c>
      <c r="B127" s="119" t="s">
        <v>466</v>
      </c>
      <c r="C127" s="119" t="s">
        <v>336</v>
      </c>
      <c r="D127" s="119" t="s">
        <v>336</v>
      </c>
      <c r="E127" s="119" t="s">
        <v>336</v>
      </c>
      <c r="F127" s="124">
        <f>F132+F136+F146</f>
        <v>956000</v>
      </c>
      <c r="G127" s="124"/>
      <c r="H127" s="124"/>
    </row>
    <row r="128" spans="1:8" ht="25.5" hidden="1">
      <c r="A128" s="135" t="s">
        <v>545</v>
      </c>
      <c r="B128" s="119" t="s">
        <v>466</v>
      </c>
      <c r="C128" s="119" t="s">
        <v>364</v>
      </c>
      <c r="D128" s="119" t="s">
        <v>336</v>
      </c>
      <c r="E128" s="119" t="s">
        <v>336</v>
      </c>
      <c r="F128" s="124"/>
      <c r="G128" s="124"/>
      <c r="H128" s="124"/>
    </row>
    <row r="129" spans="1:8" ht="216.75" hidden="1">
      <c r="A129" s="125" t="s">
        <v>546</v>
      </c>
      <c r="B129" s="119" t="s">
        <v>466</v>
      </c>
      <c r="C129" s="119" t="s">
        <v>364</v>
      </c>
      <c r="D129" s="119" t="s">
        <v>547</v>
      </c>
      <c r="E129" s="126" t="s">
        <v>336</v>
      </c>
      <c r="F129" s="124"/>
      <c r="G129" s="124"/>
      <c r="H129" s="124"/>
    </row>
    <row r="130" spans="1:8" ht="51" hidden="1">
      <c r="A130" s="125" t="s">
        <v>356</v>
      </c>
      <c r="B130" s="119" t="s">
        <v>466</v>
      </c>
      <c r="C130" s="119" t="s">
        <v>364</v>
      </c>
      <c r="D130" s="119" t="s">
        <v>547</v>
      </c>
      <c r="E130" s="119" t="s">
        <v>357</v>
      </c>
      <c r="F130" s="124"/>
      <c r="G130" s="124"/>
      <c r="H130" s="124"/>
    </row>
    <row r="131" spans="1:8" ht="51" hidden="1">
      <c r="A131" s="125" t="s">
        <v>358</v>
      </c>
      <c r="B131" s="119" t="s">
        <v>466</v>
      </c>
      <c r="C131" s="119" t="s">
        <v>364</v>
      </c>
      <c r="D131" s="119" t="s">
        <v>547</v>
      </c>
      <c r="E131" s="119" t="s">
        <v>359</v>
      </c>
      <c r="F131" s="124"/>
      <c r="G131" s="124"/>
      <c r="H131" s="124"/>
    </row>
    <row r="132" spans="1:8" ht="12.75" hidden="1">
      <c r="A132" s="135" t="s">
        <v>548</v>
      </c>
      <c r="B132" s="119" t="s">
        <v>466</v>
      </c>
      <c r="C132" s="119" t="s">
        <v>549</v>
      </c>
      <c r="D132" s="119" t="s">
        <v>336</v>
      </c>
      <c r="E132" s="119" t="s">
        <v>336</v>
      </c>
      <c r="F132" s="124">
        <f>F133</f>
        <v>0</v>
      </c>
      <c r="G132" s="124"/>
      <c r="H132" s="124"/>
    </row>
    <row r="133" spans="1:8" ht="127.5" hidden="1">
      <c r="A133" s="125" t="s">
        <v>550</v>
      </c>
      <c r="B133" s="119" t="s">
        <v>466</v>
      </c>
      <c r="C133" s="119" t="s">
        <v>549</v>
      </c>
      <c r="D133" s="119" t="s">
        <v>551</v>
      </c>
      <c r="E133" s="126" t="s">
        <v>336</v>
      </c>
      <c r="F133" s="124">
        <f>F134</f>
        <v>0</v>
      </c>
      <c r="G133" s="124"/>
      <c r="H133" s="124"/>
    </row>
    <row r="134" spans="1:8" ht="25.5" hidden="1">
      <c r="A134" s="125" t="s">
        <v>403</v>
      </c>
      <c r="B134" s="119" t="s">
        <v>466</v>
      </c>
      <c r="C134" s="119" t="s">
        <v>549</v>
      </c>
      <c r="D134" s="119" t="s">
        <v>551</v>
      </c>
      <c r="E134" s="119" t="s">
        <v>404</v>
      </c>
      <c r="F134" s="124">
        <f>F135</f>
        <v>0</v>
      </c>
      <c r="G134" s="124"/>
      <c r="H134" s="124"/>
    </row>
    <row r="135" spans="1:8" ht="102" hidden="1">
      <c r="A135" s="125" t="s">
        <v>552</v>
      </c>
      <c r="B135" s="119" t="s">
        <v>466</v>
      </c>
      <c r="C135" s="119" t="s">
        <v>549</v>
      </c>
      <c r="D135" s="119" t="s">
        <v>551</v>
      </c>
      <c r="E135" s="119" t="s">
        <v>553</v>
      </c>
      <c r="F135" s="124"/>
      <c r="G135" s="124"/>
      <c r="H135" s="124"/>
    </row>
    <row r="136" spans="1:8" ht="25.5" hidden="1">
      <c r="A136" s="135" t="s">
        <v>554</v>
      </c>
      <c r="B136" s="119" t="s">
        <v>466</v>
      </c>
      <c r="C136" s="119" t="s">
        <v>444</v>
      </c>
      <c r="D136" s="119" t="s">
        <v>336</v>
      </c>
      <c r="E136" s="119" t="s">
        <v>336</v>
      </c>
      <c r="F136" s="124">
        <f>F137+F143</f>
        <v>0</v>
      </c>
      <c r="G136" s="124"/>
      <c r="H136" s="124"/>
    </row>
    <row r="137" spans="1:8" ht="344.25" hidden="1">
      <c r="A137" s="125" t="s">
        <v>555</v>
      </c>
      <c r="B137" s="119" t="s">
        <v>466</v>
      </c>
      <c r="C137" s="119" t="s">
        <v>444</v>
      </c>
      <c r="D137" s="119" t="s">
        <v>556</v>
      </c>
      <c r="E137" s="126" t="s">
        <v>336</v>
      </c>
      <c r="F137" s="124">
        <f>F138</f>
        <v>0</v>
      </c>
      <c r="G137" s="124"/>
      <c r="H137" s="124"/>
    </row>
    <row r="138" spans="1:8" ht="12.75" hidden="1">
      <c r="A138" s="125" t="s">
        <v>507</v>
      </c>
      <c r="B138" s="119" t="s">
        <v>466</v>
      </c>
      <c r="C138" s="119" t="s">
        <v>444</v>
      </c>
      <c r="D138" s="119" t="s">
        <v>556</v>
      </c>
      <c r="E138" s="119" t="s">
        <v>508</v>
      </c>
      <c r="F138" s="124">
        <f>F139</f>
        <v>0</v>
      </c>
      <c r="G138" s="124"/>
      <c r="H138" s="124"/>
    </row>
    <row r="139" spans="1:8" ht="25.5" hidden="1">
      <c r="A139" s="125" t="s">
        <v>292</v>
      </c>
      <c r="B139" s="119" t="s">
        <v>466</v>
      </c>
      <c r="C139" s="119" t="s">
        <v>444</v>
      </c>
      <c r="D139" s="119" t="s">
        <v>556</v>
      </c>
      <c r="E139" s="119" t="s">
        <v>514</v>
      </c>
      <c r="F139" s="124"/>
      <c r="G139" s="124"/>
      <c r="H139" s="124"/>
    </row>
    <row r="140" spans="1:8" ht="38.25" hidden="1">
      <c r="A140" s="125" t="s">
        <v>557</v>
      </c>
      <c r="B140" s="119" t="s">
        <v>466</v>
      </c>
      <c r="C140" s="119" t="s">
        <v>444</v>
      </c>
      <c r="D140" s="119" t="s">
        <v>558</v>
      </c>
      <c r="E140" s="126" t="s">
        <v>336</v>
      </c>
      <c r="F140" s="124"/>
      <c r="G140" s="124"/>
      <c r="H140" s="124"/>
    </row>
    <row r="141" spans="1:8" ht="51" hidden="1">
      <c r="A141" s="125" t="s">
        <v>559</v>
      </c>
      <c r="B141" s="119" t="s">
        <v>466</v>
      </c>
      <c r="C141" s="119" t="s">
        <v>444</v>
      </c>
      <c r="D141" s="119" t="s">
        <v>558</v>
      </c>
      <c r="E141" s="119" t="s">
        <v>560</v>
      </c>
      <c r="F141" s="124"/>
      <c r="G141" s="124"/>
      <c r="H141" s="124"/>
    </row>
    <row r="142" spans="1:8" ht="12.75" hidden="1">
      <c r="A142" s="125" t="s">
        <v>561</v>
      </c>
      <c r="B142" s="119" t="s">
        <v>466</v>
      </c>
      <c r="C142" s="119" t="s">
        <v>444</v>
      </c>
      <c r="D142" s="119" t="s">
        <v>558</v>
      </c>
      <c r="E142" s="119" t="s">
        <v>562</v>
      </c>
      <c r="F142" s="124"/>
      <c r="G142" s="124"/>
      <c r="H142" s="124"/>
    </row>
    <row r="143" spans="1:8" ht="63.75" hidden="1">
      <c r="A143" s="125" t="s">
        <v>563</v>
      </c>
      <c r="B143" s="119" t="s">
        <v>466</v>
      </c>
      <c r="C143" s="119" t="s">
        <v>444</v>
      </c>
      <c r="D143" s="119" t="s">
        <v>564</v>
      </c>
      <c r="E143" s="126" t="s">
        <v>336</v>
      </c>
      <c r="F143" s="124">
        <f>F144</f>
        <v>0</v>
      </c>
      <c r="G143" s="124"/>
      <c r="H143" s="124"/>
    </row>
    <row r="144" spans="1:8" ht="12.75" hidden="1">
      <c r="A144" s="125" t="s">
        <v>507</v>
      </c>
      <c r="B144" s="119" t="s">
        <v>466</v>
      </c>
      <c r="C144" s="119" t="s">
        <v>444</v>
      </c>
      <c r="D144" s="119" t="s">
        <v>564</v>
      </c>
      <c r="E144" s="119" t="s">
        <v>508</v>
      </c>
      <c r="F144" s="124">
        <f>F145</f>
        <v>0</v>
      </c>
      <c r="G144" s="124"/>
      <c r="H144" s="124"/>
    </row>
    <row r="145" spans="1:8" ht="25.5" hidden="1">
      <c r="A145" s="125" t="s">
        <v>292</v>
      </c>
      <c r="B145" s="119" t="s">
        <v>466</v>
      </c>
      <c r="C145" s="119" t="s">
        <v>444</v>
      </c>
      <c r="D145" s="119" t="s">
        <v>564</v>
      </c>
      <c r="E145" s="119" t="s">
        <v>514</v>
      </c>
      <c r="F145" s="124"/>
      <c r="G145" s="124"/>
      <c r="H145" s="124"/>
    </row>
    <row r="146" spans="1:8" ht="25.5">
      <c r="A146" s="135" t="s">
        <v>479</v>
      </c>
      <c r="B146" s="119" t="s">
        <v>466</v>
      </c>
      <c r="C146" s="119" t="s">
        <v>480</v>
      </c>
      <c r="D146" s="119"/>
      <c r="E146" s="119" t="s">
        <v>336</v>
      </c>
      <c r="F146" s="124">
        <f>F165+F168+F171+F174+F156</f>
        <v>956000</v>
      </c>
      <c r="G146" s="124"/>
      <c r="H146" s="124"/>
    </row>
    <row r="147" spans="1:8" ht="38.25" hidden="1">
      <c r="A147" s="125" t="s">
        <v>565</v>
      </c>
      <c r="B147" s="119" t="s">
        <v>466</v>
      </c>
      <c r="C147" s="119" t="s">
        <v>480</v>
      </c>
      <c r="D147" s="119" t="s">
        <v>746</v>
      </c>
      <c r="E147" s="126" t="s">
        <v>336</v>
      </c>
      <c r="F147" s="124"/>
      <c r="G147" s="124"/>
      <c r="H147" s="124"/>
    </row>
    <row r="148" spans="1:8" ht="51" hidden="1">
      <c r="A148" s="125" t="s">
        <v>356</v>
      </c>
      <c r="B148" s="119" t="s">
        <v>466</v>
      </c>
      <c r="C148" s="119" t="s">
        <v>480</v>
      </c>
      <c r="D148" s="119" t="s">
        <v>746</v>
      </c>
      <c r="E148" s="119" t="s">
        <v>357</v>
      </c>
      <c r="F148" s="124"/>
      <c r="G148" s="124"/>
      <c r="H148" s="124"/>
    </row>
    <row r="149" spans="1:8" ht="51" hidden="1">
      <c r="A149" s="125" t="s">
        <v>358</v>
      </c>
      <c r="B149" s="119" t="s">
        <v>466</v>
      </c>
      <c r="C149" s="119" t="s">
        <v>480</v>
      </c>
      <c r="D149" s="119" t="s">
        <v>566</v>
      </c>
      <c r="E149" s="119" t="s">
        <v>359</v>
      </c>
      <c r="F149" s="124"/>
      <c r="G149" s="124"/>
      <c r="H149" s="124"/>
    </row>
    <row r="150" spans="1:8" ht="51" hidden="1">
      <c r="A150" s="125" t="s">
        <v>481</v>
      </c>
      <c r="B150" s="119" t="s">
        <v>466</v>
      </c>
      <c r="C150" s="119" t="s">
        <v>480</v>
      </c>
      <c r="D150" s="119" t="s">
        <v>482</v>
      </c>
      <c r="E150" s="126" t="s">
        <v>336</v>
      </c>
      <c r="F150" s="124"/>
      <c r="G150" s="124"/>
      <c r="H150" s="124"/>
    </row>
    <row r="151" spans="1:8" ht="51" hidden="1">
      <c r="A151" s="125" t="s">
        <v>356</v>
      </c>
      <c r="B151" s="119" t="s">
        <v>466</v>
      </c>
      <c r="C151" s="119" t="s">
        <v>480</v>
      </c>
      <c r="D151" s="119" t="s">
        <v>482</v>
      </c>
      <c r="E151" s="119" t="s">
        <v>357</v>
      </c>
      <c r="F151" s="124"/>
      <c r="G151" s="124"/>
      <c r="H151" s="124"/>
    </row>
    <row r="152" spans="1:8" ht="51" hidden="1">
      <c r="A152" s="125" t="s">
        <v>358</v>
      </c>
      <c r="B152" s="119" t="s">
        <v>466</v>
      </c>
      <c r="C152" s="119" t="s">
        <v>480</v>
      </c>
      <c r="D152" s="119" t="s">
        <v>482</v>
      </c>
      <c r="E152" s="119" t="s">
        <v>359</v>
      </c>
      <c r="F152" s="124"/>
      <c r="G152" s="124"/>
      <c r="H152" s="124"/>
    </row>
    <row r="153" spans="1:8" ht="38.25" hidden="1">
      <c r="A153" s="125" t="s">
        <v>483</v>
      </c>
      <c r="B153" s="119" t="s">
        <v>466</v>
      </c>
      <c r="C153" s="119" t="s">
        <v>480</v>
      </c>
      <c r="D153" s="119" t="s">
        <v>484</v>
      </c>
      <c r="E153" s="126" t="s">
        <v>336</v>
      </c>
      <c r="F153" s="124"/>
      <c r="G153" s="124"/>
      <c r="H153" s="124"/>
    </row>
    <row r="154" spans="1:8" ht="51" hidden="1">
      <c r="A154" s="125" t="s">
        <v>356</v>
      </c>
      <c r="B154" s="119" t="s">
        <v>466</v>
      </c>
      <c r="C154" s="119" t="s">
        <v>480</v>
      </c>
      <c r="D154" s="119" t="s">
        <v>484</v>
      </c>
      <c r="E154" s="119" t="s">
        <v>357</v>
      </c>
      <c r="F154" s="124"/>
      <c r="G154" s="124"/>
      <c r="H154" s="124"/>
    </row>
    <row r="155" spans="1:8" ht="51" hidden="1">
      <c r="A155" s="125" t="s">
        <v>358</v>
      </c>
      <c r="B155" s="119" t="s">
        <v>466</v>
      </c>
      <c r="C155" s="119" t="s">
        <v>480</v>
      </c>
      <c r="D155" s="119" t="s">
        <v>484</v>
      </c>
      <c r="E155" s="119" t="s">
        <v>359</v>
      </c>
      <c r="F155" s="124"/>
      <c r="G155" s="124"/>
      <c r="H155" s="124"/>
    </row>
    <row r="156" spans="1:8" ht="63.75">
      <c r="A156" s="125" t="s">
        <v>485</v>
      </c>
      <c r="B156" s="119" t="s">
        <v>466</v>
      </c>
      <c r="C156" s="119" t="s">
        <v>480</v>
      </c>
      <c r="D156" s="119" t="s">
        <v>486</v>
      </c>
      <c r="E156" s="126" t="s">
        <v>336</v>
      </c>
      <c r="F156" s="124">
        <f>F157</f>
        <v>956000</v>
      </c>
      <c r="G156" s="124"/>
      <c r="H156" s="124"/>
    </row>
    <row r="157" spans="1:8" ht="51">
      <c r="A157" s="125" t="s">
        <v>356</v>
      </c>
      <c r="B157" s="119" t="s">
        <v>466</v>
      </c>
      <c r="C157" s="119" t="s">
        <v>480</v>
      </c>
      <c r="D157" s="119" t="s">
        <v>486</v>
      </c>
      <c r="E157" s="119" t="s">
        <v>357</v>
      </c>
      <c r="F157" s="124">
        <f>F158</f>
        <v>956000</v>
      </c>
      <c r="G157" s="124"/>
      <c r="H157" s="124"/>
    </row>
    <row r="158" spans="1:8" ht="61.5" customHeight="1">
      <c r="A158" s="125" t="s">
        <v>358</v>
      </c>
      <c r="B158" s="119" t="s">
        <v>466</v>
      </c>
      <c r="C158" s="119" t="s">
        <v>480</v>
      </c>
      <c r="D158" s="119" t="s">
        <v>486</v>
      </c>
      <c r="E158" s="119" t="s">
        <v>359</v>
      </c>
      <c r="F158" s="124">
        <f>614000+342000</f>
        <v>956000</v>
      </c>
      <c r="G158" s="124"/>
      <c r="H158" s="124"/>
    </row>
    <row r="159" spans="1:8" ht="25.5" hidden="1">
      <c r="A159" s="125" t="s">
        <v>487</v>
      </c>
      <c r="B159" s="119" t="s">
        <v>466</v>
      </c>
      <c r="C159" s="119" t="s">
        <v>480</v>
      </c>
      <c r="D159" s="119" t="s">
        <v>488</v>
      </c>
      <c r="E159" s="126" t="s">
        <v>336</v>
      </c>
      <c r="F159" s="124"/>
      <c r="G159" s="124"/>
      <c r="H159" s="124"/>
    </row>
    <row r="160" spans="1:8" ht="51" hidden="1">
      <c r="A160" s="125" t="s">
        <v>356</v>
      </c>
      <c r="B160" s="119" t="s">
        <v>466</v>
      </c>
      <c r="C160" s="119" t="s">
        <v>480</v>
      </c>
      <c r="D160" s="119" t="s">
        <v>488</v>
      </c>
      <c r="E160" s="119" t="s">
        <v>357</v>
      </c>
      <c r="F160" s="124"/>
      <c r="G160" s="124"/>
      <c r="H160" s="124"/>
    </row>
    <row r="161" spans="1:8" ht="51" hidden="1">
      <c r="A161" s="125" t="s">
        <v>358</v>
      </c>
      <c r="B161" s="119" t="s">
        <v>466</v>
      </c>
      <c r="C161" s="119" t="s">
        <v>480</v>
      </c>
      <c r="D161" s="119" t="s">
        <v>488</v>
      </c>
      <c r="E161" s="119" t="s">
        <v>359</v>
      </c>
      <c r="F161" s="124"/>
      <c r="G161" s="124"/>
      <c r="H161" s="124"/>
    </row>
    <row r="162" spans="1:8" ht="25.5" hidden="1">
      <c r="A162" s="125" t="s">
        <v>487</v>
      </c>
      <c r="B162" s="119" t="s">
        <v>466</v>
      </c>
      <c r="C162" s="119" t="s">
        <v>480</v>
      </c>
      <c r="D162" s="119" t="s">
        <v>489</v>
      </c>
      <c r="E162" s="126" t="s">
        <v>336</v>
      </c>
      <c r="F162" s="124"/>
      <c r="G162" s="124"/>
      <c r="H162" s="124"/>
    </row>
    <row r="163" spans="1:8" ht="51" hidden="1">
      <c r="A163" s="125" t="s">
        <v>356</v>
      </c>
      <c r="B163" s="119" t="s">
        <v>466</v>
      </c>
      <c r="C163" s="119" t="s">
        <v>480</v>
      </c>
      <c r="D163" s="119" t="s">
        <v>489</v>
      </c>
      <c r="E163" s="119" t="s">
        <v>357</v>
      </c>
      <c r="F163" s="124"/>
      <c r="G163" s="124"/>
      <c r="H163" s="124"/>
    </row>
    <row r="164" spans="1:8" ht="51" hidden="1">
      <c r="A164" s="125" t="s">
        <v>358</v>
      </c>
      <c r="B164" s="119" t="s">
        <v>466</v>
      </c>
      <c r="C164" s="119" t="s">
        <v>480</v>
      </c>
      <c r="D164" s="119" t="s">
        <v>489</v>
      </c>
      <c r="E164" s="119" t="s">
        <v>359</v>
      </c>
      <c r="F164" s="124"/>
      <c r="G164" s="124"/>
      <c r="H164" s="124"/>
    </row>
    <row r="165" spans="1:8" ht="51" hidden="1">
      <c r="A165" s="125" t="s">
        <v>481</v>
      </c>
      <c r="B165" s="119" t="s">
        <v>466</v>
      </c>
      <c r="C165" s="119" t="s">
        <v>480</v>
      </c>
      <c r="D165" s="119" t="s">
        <v>482</v>
      </c>
      <c r="E165" s="126" t="s">
        <v>336</v>
      </c>
      <c r="F165" s="124">
        <f>F166</f>
        <v>0</v>
      </c>
      <c r="G165" s="124"/>
      <c r="H165" s="124"/>
    </row>
    <row r="166" spans="1:8" ht="51" hidden="1">
      <c r="A166" s="125" t="s">
        <v>356</v>
      </c>
      <c r="B166" s="119" t="s">
        <v>466</v>
      </c>
      <c r="C166" s="119" t="s">
        <v>480</v>
      </c>
      <c r="D166" s="119" t="s">
        <v>482</v>
      </c>
      <c r="E166" s="119" t="s">
        <v>357</v>
      </c>
      <c r="F166" s="124">
        <f>F167</f>
        <v>0</v>
      </c>
      <c r="G166" s="124"/>
      <c r="H166" s="124"/>
    </row>
    <row r="167" spans="1:8" ht="51" hidden="1">
      <c r="A167" s="125" t="s">
        <v>358</v>
      </c>
      <c r="B167" s="119" t="s">
        <v>466</v>
      </c>
      <c r="C167" s="119" t="s">
        <v>480</v>
      </c>
      <c r="D167" s="119" t="s">
        <v>482</v>
      </c>
      <c r="E167" s="119" t="s">
        <v>359</v>
      </c>
      <c r="F167" s="124"/>
      <c r="G167" s="124"/>
      <c r="H167" s="124"/>
    </row>
    <row r="168" spans="1:8" ht="38.25" hidden="1">
      <c r="A168" s="125" t="s">
        <v>483</v>
      </c>
      <c r="B168" s="119" t="s">
        <v>466</v>
      </c>
      <c r="C168" s="119" t="s">
        <v>480</v>
      </c>
      <c r="D168" s="119" t="s">
        <v>484</v>
      </c>
      <c r="E168" s="126" t="s">
        <v>336</v>
      </c>
      <c r="F168" s="124">
        <f>F169</f>
        <v>0</v>
      </c>
      <c r="G168" s="124"/>
      <c r="H168" s="124"/>
    </row>
    <row r="169" spans="1:8" ht="51" hidden="1">
      <c r="A169" s="125" t="s">
        <v>356</v>
      </c>
      <c r="B169" s="119" t="s">
        <v>466</v>
      </c>
      <c r="C169" s="119" t="s">
        <v>480</v>
      </c>
      <c r="D169" s="119" t="s">
        <v>484</v>
      </c>
      <c r="E169" s="119" t="s">
        <v>357</v>
      </c>
      <c r="F169" s="124">
        <f>F170</f>
        <v>0</v>
      </c>
      <c r="G169" s="124"/>
      <c r="H169" s="124"/>
    </row>
    <row r="170" spans="1:8" ht="51" hidden="1">
      <c r="A170" s="125" t="s">
        <v>358</v>
      </c>
      <c r="B170" s="119" t="s">
        <v>466</v>
      </c>
      <c r="C170" s="119" t="s">
        <v>480</v>
      </c>
      <c r="D170" s="119" t="s">
        <v>484</v>
      </c>
      <c r="E170" s="119" t="s">
        <v>359</v>
      </c>
      <c r="F170" s="124"/>
      <c r="G170" s="124"/>
      <c r="H170" s="124"/>
    </row>
    <row r="171" spans="1:8" ht="63.75" hidden="1">
      <c r="A171" s="125" t="s">
        <v>485</v>
      </c>
      <c r="B171" s="119" t="s">
        <v>466</v>
      </c>
      <c r="C171" s="119" t="s">
        <v>480</v>
      </c>
      <c r="D171" s="119" t="s">
        <v>486</v>
      </c>
      <c r="E171" s="126" t="s">
        <v>336</v>
      </c>
      <c r="F171" s="124">
        <f>F172</f>
        <v>0</v>
      </c>
      <c r="G171" s="124"/>
      <c r="H171" s="124"/>
    </row>
    <row r="172" spans="1:8" ht="51" hidden="1">
      <c r="A172" s="125" t="s">
        <v>356</v>
      </c>
      <c r="B172" s="119" t="s">
        <v>466</v>
      </c>
      <c r="C172" s="119" t="s">
        <v>480</v>
      </c>
      <c r="D172" s="119" t="s">
        <v>486</v>
      </c>
      <c r="E172" s="119" t="s">
        <v>357</v>
      </c>
      <c r="F172" s="124">
        <f>F173</f>
        <v>0</v>
      </c>
      <c r="G172" s="124"/>
      <c r="H172" s="124"/>
    </row>
    <row r="173" spans="1:8" ht="51" hidden="1">
      <c r="A173" s="125" t="s">
        <v>358</v>
      </c>
      <c r="B173" s="119" t="s">
        <v>466</v>
      </c>
      <c r="C173" s="119" t="s">
        <v>480</v>
      </c>
      <c r="D173" s="119" t="s">
        <v>486</v>
      </c>
      <c r="E173" s="119" t="s">
        <v>359</v>
      </c>
      <c r="F173" s="124"/>
      <c r="G173" s="124"/>
      <c r="H173" s="124"/>
    </row>
    <row r="174" spans="1:8" ht="25.5" hidden="1">
      <c r="A174" s="125" t="s">
        <v>747</v>
      </c>
      <c r="B174" s="119" t="s">
        <v>466</v>
      </c>
      <c r="C174" s="119" t="s">
        <v>480</v>
      </c>
      <c r="D174" s="119" t="s">
        <v>746</v>
      </c>
      <c r="E174" s="119"/>
      <c r="F174" s="124">
        <f>F175</f>
        <v>0</v>
      </c>
      <c r="G174" s="124"/>
      <c r="H174" s="124"/>
    </row>
    <row r="175" spans="1:8" ht="51" hidden="1">
      <c r="A175" s="125" t="s">
        <v>356</v>
      </c>
      <c r="B175" s="119" t="s">
        <v>466</v>
      </c>
      <c r="C175" s="119" t="s">
        <v>480</v>
      </c>
      <c r="D175" s="119" t="s">
        <v>746</v>
      </c>
      <c r="E175" s="119">
        <v>200</v>
      </c>
      <c r="F175" s="124">
        <f>F176</f>
        <v>0</v>
      </c>
      <c r="G175" s="124"/>
      <c r="H175" s="124"/>
    </row>
    <row r="176" spans="1:8" ht="51" hidden="1">
      <c r="A176" s="125" t="s">
        <v>358</v>
      </c>
      <c r="B176" s="119" t="s">
        <v>466</v>
      </c>
      <c r="C176" s="119" t="s">
        <v>480</v>
      </c>
      <c r="D176" s="119" t="s">
        <v>746</v>
      </c>
      <c r="E176" s="119">
        <v>240</v>
      </c>
      <c r="F176" s="124"/>
      <c r="G176" s="124"/>
      <c r="H176" s="124"/>
    </row>
    <row r="177" spans="1:8" ht="25.5">
      <c r="A177" s="135" t="s">
        <v>567</v>
      </c>
      <c r="B177" s="119" t="s">
        <v>364</v>
      </c>
      <c r="C177" s="151" t="s">
        <v>375</v>
      </c>
      <c r="D177" s="119"/>
      <c r="E177" s="119" t="s">
        <v>336</v>
      </c>
      <c r="F177" s="124">
        <f>F189+F182</f>
        <v>109000</v>
      </c>
      <c r="G177" s="124"/>
      <c r="H177" s="124"/>
    </row>
    <row r="178" spans="1:8" ht="12.75" hidden="1">
      <c r="A178" s="135" t="s">
        <v>568</v>
      </c>
      <c r="B178" s="119" t="s">
        <v>364</v>
      </c>
      <c r="C178" s="119" t="s">
        <v>391</v>
      </c>
      <c r="D178" s="119" t="s">
        <v>336</v>
      </c>
      <c r="E178" s="119" t="s">
        <v>336</v>
      </c>
      <c r="F178" s="124"/>
      <c r="G178" s="124"/>
      <c r="H178" s="124"/>
    </row>
    <row r="179" spans="1:8" ht="89.25" hidden="1">
      <c r="A179" s="125" t="s">
        <v>569</v>
      </c>
      <c r="B179" s="119" t="s">
        <v>364</v>
      </c>
      <c r="C179" s="119" t="s">
        <v>391</v>
      </c>
      <c r="D179" s="119" t="s">
        <v>570</v>
      </c>
      <c r="E179" s="126" t="s">
        <v>336</v>
      </c>
      <c r="F179" s="124"/>
      <c r="G179" s="124"/>
      <c r="H179" s="124"/>
    </row>
    <row r="180" spans="1:8" ht="51" hidden="1">
      <c r="A180" s="125" t="s">
        <v>356</v>
      </c>
      <c r="B180" s="119" t="s">
        <v>364</v>
      </c>
      <c r="C180" s="119" t="s">
        <v>391</v>
      </c>
      <c r="D180" s="119" t="s">
        <v>570</v>
      </c>
      <c r="E180" s="119" t="s">
        <v>357</v>
      </c>
      <c r="F180" s="124"/>
      <c r="G180" s="124"/>
      <c r="H180" s="124"/>
    </row>
    <row r="181" spans="1:8" ht="51" hidden="1">
      <c r="A181" s="125" t="s">
        <v>358</v>
      </c>
      <c r="B181" s="119" t="s">
        <v>364</v>
      </c>
      <c r="C181" s="119" t="s">
        <v>391</v>
      </c>
      <c r="D181" s="119" t="s">
        <v>570</v>
      </c>
      <c r="E181" s="119" t="s">
        <v>359</v>
      </c>
      <c r="F181" s="124"/>
      <c r="G181" s="124"/>
      <c r="H181" s="124"/>
    </row>
    <row r="182" spans="1:8" ht="12.75">
      <c r="A182" s="135" t="s">
        <v>571</v>
      </c>
      <c r="B182" s="119" t="s">
        <v>364</v>
      </c>
      <c r="C182" s="119" t="s">
        <v>355</v>
      </c>
      <c r="D182" s="119" t="s">
        <v>336</v>
      </c>
      <c r="E182" s="119" t="s">
        <v>336</v>
      </c>
      <c r="F182" s="124">
        <f>F183</f>
        <v>109000</v>
      </c>
      <c r="G182" s="124"/>
      <c r="H182" s="124"/>
    </row>
    <row r="183" spans="1:8" ht="25.5">
      <c r="A183" s="172" t="s">
        <v>806</v>
      </c>
      <c r="B183" s="119" t="s">
        <v>364</v>
      </c>
      <c r="C183" s="119" t="s">
        <v>355</v>
      </c>
      <c r="D183" s="119" t="s">
        <v>807</v>
      </c>
      <c r="E183" s="119"/>
      <c r="F183" s="124">
        <f>F184</f>
        <v>109000</v>
      </c>
      <c r="G183" s="124"/>
      <c r="H183" s="124"/>
    </row>
    <row r="184" spans="1:8" ht="25.5">
      <c r="A184" s="125" t="s">
        <v>403</v>
      </c>
      <c r="B184" s="119" t="s">
        <v>364</v>
      </c>
      <c r="C184" s="119" t="s">
        <v>355</v>
      </c>
      <c r="D184" s="119" t="s">
        <v>807</v>
      </c>
      <c r="E184" s="119">
        <v>800</v>
      </c>
      <c r="F184" s="124">
        <f>F185</f>
        <v>109000</v>
      </c>
      <c r="G184" s="124"/>
      <c r="H184" s="124"/>
    </row>
    <row r="185" spans="1:8" ht="102">
      <c r="A185" s="125" t="s">
        <v>552</v>
      </c>
      <c r="B185" s="119" t="s">
        <v>364</v>
      </c>
      <c r="C185" s="119" t="s">
        <v>355</v>
      </c>
      <c r="D185" s="119" t="s">
        <v>807</v>
      </c>
      <c r="E185" s="119">
        <v>810</v>
      </c>
      <c r="F185" s="124">
        <v>109000</v>
      </c>
      <c r="G185" s="124"/>
      <c r="H185" s="124"/>
    </row>
    <row r="186" spans="1:8" ht="127.5" hidden="1">
      <c r="A186" s="125" t="s">
        <v>572</v>
      </c>
      <c r="B186" s="119" t="s">
        <v>364</v>
      </c>
      <c r="C186" s="119" t="s">
        <v>355</v>
      </c>
      <c r="D186" s="119" t="s">
        <v>573</v>
      </c>
      <c r="E186" s="126" t="s">
        <v>336</v>
      </c>
      <c r="F186" s="124"/>
      <c r="G186" s="124"/>
      <c r="H186" s="124"/>
    </row>
    <row r="187" spans="1:8" ht="12.75" hidden="1">
      <c r="A187" s="125" t="s">
        <v>507</v>
      </c>
      <c r="B187" s="119" t="s">
        <v>364</v>
      </c>
      <c r="C187" s="119" t="s">
        <v>355</v>
      </c>
      <c r="D187" s="119" t="s">
        <v>573</v>
      </c>
      <c r="E187" s="119" t="s">
        <v>508</v>
      </c>
      <c r="F187" s="124"/>
      <c r="G187" s="124"/>
      <c r="H187" s="124"/>
    </row>
    <row r="188" spans="1:8" ht="25.5" hidden="1">
      <c r="A188" s="125" t="s">
        <v>292</v>
      </c>
      <c r="B188" s="119" t="s">
        <v>364</v>
      </c>
      <c r="C188" s="119" t="s">
        <v>355</v>
      </c>
      <c r="D188" s="119" t="s">
        <v>573</v>
      </c>
      <c r="E188" s="119" t="s">
        <v>514</v>
      </c>
      <c r="F188" s="124"/>
      <c r="G188" s="124"/>
      <c r="H188" s="124"/>
    </row>
    <row r="189" spans="1:8" ht="51" hidden="1">
      <c r="A189" s="125" t="s">
        <v>750</v>
      </c>
      <c r="B189" s="119" t="s">
        <v>364</v>
      </c>
      <c r="C189" s="119" t="s">
        <v>364</v>
      </c>
      <c r="D189" s="119" t="s">
        <v>748</v>
      </c>
      <c r="E189" s="119"/>
      <c r="F189" s="124">
        <f>F190</f>
        <v>0</v>
      </c>
      <c r="G189" s="124"/>
      <c r="H189" s="124"/>
    </row>
    <row r="190" spans="1:8" ht="51" hidden="1">
      <c r="A190" s="125" t="s">
        <v>356</v>
      </c>
      <c r="B190" s="119" t="s">
        <v>364</v>
      </c>
      <c r="C190" s="119" t="s">
        <v>364</v>
      </c>
      <c r="D190" s="119" t="s">
        <v>748</v>
      </c>
      <c r="E190" s="119">
        <v>200</v>
      </c>
      <c r="F190" s="124">
        <f>F191</f>
        <v>0</v>
      </c>
      <c r="G190" s="124"/>
      <c r="H190" s="124"/>
    </row>
    <row r="191" spans="1:8" ht="51" hidden="1">
      <c r="A191" s="125" t="s">
        <v>358</v>
      </c>
      <c r="B191" s="119" t="s">
        <v>364</v>
      </c>
      <c r="C191" s="119" t="s">
        <v>364</v>
      </c>
      <c r="D191" s="119" t="s">
        <v>748</v>
      </c>
      <c r="E191" s="119">
        <v>240</v>
      </c>
      <c r="F191" s="124"/>
      <c r="G191" s="124"/>
      <c r="H191" s="124"/>
    </row>
    <row r="192" spans="1:8" ht="12.75">
      <c r="A192" s="135" t="s">
        <v>365</v>
      </c>
      <c r="B192" s="119" t="s">
        <v>361</v>
      </c>
      <c r="C192" s="119" t="s">
        <v>336</v>
      </c>
      <c r="D192" s="119" t="s">
        <v>336</v>
      </c>
      <c r="E192" s="119" t="s">
        <v>336</v>
      </c>
      <c r="F192" s="124">
        <f>F197+F200+F193</f>
        <v>422860</v>
      </c>
      <c r="G192" s="124"/>
      <c r="H192" s="124"/>
    </row>
    <row r="193" spans="1:8" ht="25.5">
      <c r="A193" s="135" t="s">
        <v>366</v>
      </c>
      <c r="B193" s="119" t="s">
        <v>361</v>
      </c>
      <c r="C193" s="119" t="s">
        <v>364</v>
      </c>
      <c r="D193" s="119" t="s">
        <v>336</v>
      </c>
      <c r="E193" s="119" t="s">
        <v>336</v>
      </c>
      <c r="F193" s="124">
        <f>F194</f>
        <v>422860</v>
      </c>
      <c r="G193" s="124"/>
      <c r="H193" s="124"/>
    </row>
    <row r="194" spans="1:8" ht="38.25">
      <c r="A194" s="125" t="s">
        <v>574</v>
      </c>
      <c r="B194" s="119" t="s">
        <v>361</v>
      </c>
      <c r="C194" s="119" t="s">
        <v>364</v>
      </c>
      <c r="D194" s="119" t="s">
        <v>575</v>
      </c>
      <c r="E194" s="126" t="s">
        <v>336</v>
      </c>
      <c r="F194" s="124">
        <f>F195</f>
        <v>422860</v>
      </c>
      <c r="G194" s="124"/>
      <c r="H194" s="124"/>
    </row>
    <row r="195" spans="1:8" ht="51">
      <c r="A195" s="125" t="s">
        <v>356</v>
      </c>
      <c r="B195" s="119" t="s">
        <v>361</v>
      </c>
      <c r="C195" s="119" t="s">
        <v>364</v>
      </c>
      <c r="D195" s="119" t="s">
        <v>575</v>
      </c>
      <c r="E195" s="119" t="s">
        <v>357</v>
      </c>
      <c r="F195" s="124">
        <f>F196</f>
        <v>422860</v>
      </c>
      <c r="G195" s="124"/>
      <c r="H195" s="124"/>
    </row>
    <row r="196" spans="1:8" ht="51">
      <c r="A196" s="125" t="s">
        <v>358</v>
      </c>
      <c r="B196" s="119" t="s">
        <v>361</v>
      </c>
      <c r="C196" s="119" t="s">
        <v>364</v>
      </c>
      <c r="D196" s="119" t="s">
        <v>575</v>
      </c>
      <c r="E196" s="119" t="s">
        <v>359</v>
      </c>
      <c r="F196" s="124">
        <v>422860</v>
      </c>
      <c r="G196" s="124"/>
      <c r="H196" s="124"/>
    </row>
    <row r="197" spans="1:8" ht="25.5" hidden="1">
      <c r="A197" s="125" t="s">
        <v>753</v>
      </c>
      <c r="B197" s="119" t="s">
        <v>361</v>
      </c>
      <c r="C197" s="119" t="s">
        <v>364</v>
      </c>
      <c r="D197" s="119" t="s">
        <v>752</v>
      </c>
      <c r="E197" s="119"/>
      <c r="F197" s="124">
        <f>F198</f>
        <v>0</v>
      </c>
      <c r="G197" s="124"/>
      <c r="H197" s="124"/>
    </row>
    <row r="198" spans="1:8" ht="51" hidden="1">
      <c r="A198" s="125" t="s">
        <v>356</v>
      </c>
      <c r="B198" s="119" t="s">
        <v>361</v>
      </c>
      <c r="C198" s="119" t="s">
        <v>364</v>
      </c>
      <c r="D198" s="119" t="s">
        <v>752</v>
      </c>
      <c r="E198" s="119" t="s">
        <v>357</v>
      </c>
      <c r="F198" s="124">
        <f>F199</f>
        <v>0</v>
      </c>
      <c r="G198" s="124"/>
      <c r="H198" s="124"/>
    </row>
    <row r="199" spans="1:8" ht="51" hidden="1">
      <c r="A199" s="125" t="s">
        <v>358</v>
      </c>
      <c r="B199" s="119" t="s">
        <v>361</v>
      </c>
      <c r="C199" s="119" t="s">
        <v>364</v>
      </c>
      <c r="D199" s="119" t="s">
        <v>752</v>
      </c>
      <c r="E199" s="119" t="s">
        <v>359</v>
      </c>
      <c r="F199" s="124"/>
      <c r="G199" s="124"/>
      <c r="H199" s="124"/>
    </row>
    <row r="200" spans="1:8" ht="51" hidden="1">
      <c r="A200" s="153" t="s">
        <v>763</v>
      </c>
      <c r="B200" s="119" t="s">
        <v>361</v>
      </c>
      <c r="C200" s="119" t="s">
        <v>364</v>
      </c>
      <c r="D200" s="119" t="s">
        <v>751</v>
      </c>
      <c r="E200" s="119"/>
      <c r="F200" s="124">
        <f>F201</f>
        <v>0</v>
      </c>
      <c r="G200" s="124"/>
      <c r="H200" s="124"/>
    </row>
    <row r="201" spans="1:8" ht="51" hidden="1">
      <c r="A201" s="125" t="s">
        <v>356</v>
      </c>
      <c r="B201" s="119" t="s">
        <v>361</v>
      </c>
      <c r="C201" s="119" t="s">
        <v>364</v>
      </c>
      <c r="D201" s="119" t="s">
        <v>751</v>
      </c>
      <c r="E201" s="119" t="s">
        <v>357</v>
      </c>
      <c r="F201" s="124">
        <f>F202</f>
        <v>0</v>
      </c>
      <c r="G201" s="124"/>
      <c r="H201" s="124"/>
    </row>
    <row r="202" spans="1:8" ht="51" hidden="1">
      <c r="A202" s="125" t="s">
        <v>358</v>
      </c>
      <c r="B202" s="119" t="s">
        <v>361</v>
      </c>
      <c r="C202" s="119" t="s">
        <v>364</v>
      </c>
      <c r="D202" s="119" t="s">
        <v>751</v>
      </c>
      <c r="E202" s="119" t="s">
        <v>359</v>
      </c>
      <c r="F202" s="124"/>
      <c r="G202" s="124"/>
      <c r="H202" s="124"/>
    </row>
    <row r="203" spans="1:8" ht="12.75" hidden="1">
      <c r="A203" s="125"/>
      <c r="B203" s="119"/>
      <c r="C203" s="119"/>
      <c r="D203" s="119"/>
      <c r="E203" s="119"/>
      <c r="F203" s="124"/>
      <c r="G203" s="124"/>
      <c r="H203" s="124"/>
    </row>
    <row r="204" spans="1:8" ht="12.75" hidden="1">
      <c r="A204" s="125"/>
      <c r="B204" s="119"/>
      <c r="C204" s="119"/>
      <c r="D204" s="119"/>
      <c r="E204" s="119"/>
      <c r="F204" s="124"/>
      <c r="G204" s="124"/>
      <c r="H204" s="124"/>
    </row>
    <row r="205" spans="1:8" ht="12.75" hidden="1">
      <c r="A205" s="125"/>
      <c r="B205" s="119"/>
      <c r="C205" s="119"/>
      <c r="D205" s="119"/>
      <c r="E205" s="119"/>
      <c r="F205" s="124"/>
      <c r="G205" s="124"/>
      <c r="H205" s="124"/>
    </row>
    <row r="206" spans="1:8" ht="12.75">
      <c r="A206" s="135" t="s">
        <v>409</v>
      </c>
      <c r="B206" s="119" t="s">
        <v>410</v>
      </c>
      <c r="C206" s="119" t="s">
        <v>336</v>
      </c>
      <c r="D206" s="119" t="s">
        <v>336</v>
      </c>
      <c r="E206" s="119" t="s">
        <v>336</v>
      </c>
      <c r="F206" s="124">
        <f>F211+F214+F248+F258</f>
        <v>19895918.37</v>
      </c>
      <c r="G206" s="124"/>
      <c r="H206" s="124"/>
    </row>
    <row r="207" spans="1:8" ht="12.75" hidden="1">
      <c r="A207" s="135" t="s">
        <v>411</v>
      </c>
      <c r="B207" s="119" t="s">
        <v>410</v>
      </c>
      <c r="C207" s="119" t="s">
        <v>391</v>
      </c>
      <c r="D207" s="119" t="s">
        <v>336</v>
      </c>
      <c r="E207" s="119" t="s">
        <v>336</v>
      </c>
      <c r="F207" s="124"/>
      <c r="G207" s="124"/>
      <c r="H207" s="124"/>
    </row>
    <row r="208" spans="1:8" ht="382.5" hidden="1">
      <c r="A208" s="125" t="s">
        <v>412</v>
      </c>
      <c r="B208" s="119" t="s">
        <v>410</v>
      </c>
      <c r="C208" s="119" t="s">
        <v>391</v>
      </c>
      <c r="D208" s="119" t="s">
        <v>413</v>
      </c>
      <c r="E208" s="126" t="s">
        <v>336</v>
      </c>
      <c r="F208" s="124"/>
      <c r="G208" s="124"/>
      <c r="H208" s="124"/>
    </row>
    <row r="209" spans="1:8" ht="63.75" hidden="1">
      <c r="A209" s="125" t="s">
        <v>414</v>
      </c>
      <c r="B209" s="119" t="s">
        <v>410</v>
      </c>
      <c r="C209" s="119" t="s">
        <v>391</v>
      </c>
      <c r="D209" s="119" t="s">
        <v>413</v>
      </c>
      <c r="E209" s="119" t="s">
        <v>415</v>
      </c>
      <c r="F209" s="124"/>
      <c r="G209" s="124"/>
      <c r="H209" s="124"/>
    </row>
    <row r="210" spans="1:8" ht="25.5" hidden="1">
      <c r="A210" s="125" t="s">
        <v>416</v>
      </c>
      <c r="B210" s="119" t="s">
        <v>410</v>
      </c>
      <c r="C210" s="119" t="s">
        <v>391</v>
      </c>
      <c r="D210" s="119" t="s">
        <v>413</v>
      </c>
      <c r="E210" s="119" t="s">
        <v>417</v>
      </c>
      <c r="F210" s="124"/>
      <c r="G210" s="124"/>
      <c r="H210" s="124"/>
    </row>
    <row r="211" spans="1:8" ht="25.5" hidden="1">
      <c r="A211" s="125" t="s">
        <v>418</v>
      </c>
      <c r="B211" s="119" t="s">
        <v>410</v>
      </c>
      <c r="C211" s="119" t="s">
        <v>391</v>
      </c>
      <c r="D211" s="119" t="s">
        <v>419</v>
      </c>
      <c r="E211" s="126" t="s">
        <v>336</v>
      </c>
      <c r="F211" s="124">
        <f>F212</f>
        <v>0</v>
      </c>
      <c r="G211" s="124"/>
      <c r="H211" s="124"/>
    </row>
    <row r="212" spans="1:8" ht="63.75" hidden="1">
      <c r="A212" s="125" t="s">
        <v>414</v>
      </c>
      <c r="B212" s="119" t="s">
        <v>410</v>
      </c>
      <c r="C212" s="119" t="s">
        <v>391</v>
      </c>
      <c r="D212" s="119" t="s">
        <v>419</v>
      </c>
      <c r="E212" s="119" t="s">
        <v>415</v>
      </c>
      <c r="F212" s="124">
        <f>F213</f>
        <v>0</v>
      </c>
      <c r="G212" s="124"/>
      <c r="H212" s="124"/>
    </row>
    <row r="213" spans="1:8" ht="25.5" hidden="1">
      <c r="A213" s="125" t="s">
        <v>416</v>
      </c>
      <c r="B213" s="119" t="s">
        <v>410</v>
      </c>
      <c r="C213" s="119" t="s">
        <v>391</v>
      </c>
      <c r="D213" s="119" t="s">
        <v>419</v>
      </c>
      <c r="E213" s="119" t="s">
        <v>417</v>
      </c>
      <c r="F213" s="124"/>
      <c r="G213" s="124"/>
      <c r="H213" s="124"/>
    </row>
    <row r="214" spans="1:8" ht="12.75">
      <c r="A214" s="135" t="s">
        <v>420</v>
      </c>
      <c r="B214" s="119" t="s">
        <v>410</v>
      </c>
      <c r="C214" s="119" t="s">
        <v>355</v>
      </c>
      <c r="D214" s="119" t="s">
        <v>336</v>
      </c>
      <c r="E214" s="119" t="s">
        <v>336</v>
      </c>
      <c r="F214" s="124">
        <f>F215+F230+F233+F236+F242+F245</f>
        <v>19895918.37</v>
      </c>
      <c r="G214" s="124"/>
      <c r="H214" s="124"/>
    </row>
    <row r="215" spans="1:8" ht="25.5">
      <c r="A215" s="150" t="s">
        <v>737</v>
      </c>
      <c r="B215" s="119" t="s">
        <v>410</v>
      </c>
      <c r="C215" s="119" t="s">
        <v>355</v>
      </c>
      <c r="D215" s="119" t="s">
        <v>736</v>
      </c>
      <c r="E215" s="119"/>
      <c r="F215" s="124">
        <f>F216</f>
        <v>19278118.37</v>
      </c>
      <c r="G215" s="124"/>
      <c r="H215" s="124"/>
    </row>
    <row r="216" spans="1:8" ht="63.75">
      <c r="A216" s="125" t="s">
        <v>414</v>
      </c>
      <c r="B216" s="119" t="s">
        <v>410</v>
      </c>
      <c r="C216" s="119" t="s">
        <v>355</v>
      </c>
      <c r="D216" s="119" t="s">
        <v>736</v>
      </c>
      <c r="E216" s="119">
        <v>600</v>
      </c>
      <c r="F216" s="124">
        <f>F217</f>
        <v>19278118.37</v>
      </c>
      <c r="G216" s="124"/>
      <c r="H216" s="124"/>
    </row>
    <row r="217" spans="1:8" ht="25.5">
      <c r="A217" s="125" t="s">
        <v>416</v>
      </c>
      <c r="B217" s="119" t="s">
        <v>410</v>
      </c>
      <c r="C217" s="119" t="s">
        <v>355</v>
      </c>
      <c r="D217" s="119" t="s">
        <v>736</v>
      </c>
      <c r="E217" s="119">
        <v>610</v>
      </c>
      <c r="F217" s="124">
        <f>17360043.4+354286.6+482200+1059956.6+21631.77</f>
        <v>19278118.37</v>
      </c>
      <c r="G217" s="124"/>
      <c r="H217" s="124"/>
    </row>
    <row r="218" spans="1:8" ht="63.75" hidden="1">
      <c r="A218" s="125" t="s">
        <v>421</v>
      </c>
      <c r="B218" s="119" t="s">
        <v>410</v>
      </c>
      <c r="C218" s="119" t="s">
        <v>355</v>
      </c>
      <c r="D218" s="119" t="s">
        <v>422</v>
      </c>
      <c r="E218" s="126" t="s">
        <v>336</v>
      </c>
      <c r="F218" s="124"/>
      <c r="G218" s="124"/>
      <c r="H218" s="124"/>
    </row>
    <row r="219" spans="1:8" ht="63.75" hidden="1">
      <c r="A219" s="125" t="s">
        <v>414</v>
      </c>
      <c r="B219" s="119" t="s">
        <v>410</v>
      </c>
      <c r="C219" s="119" t="s">
        <v>355</v>
      </c>
      <c r="D219" s="119" t="s">
        <v>422</v>
      </c>
      <c r="E219" s="119" t="s">
        <v>415</v>
      </c>
      <c r="F219" s="124"/>
      <c r="G219" s="124"/>
      <c r="H219" s="124"/>
    </row>
    <row r="220" spans="1:8" ht="25.5" hidden="1">
      <c r="A220" s="125" t="s">
        <v>416</v>
      </c>
      <c r="B220" s="119" t="s">
        <v>410</v>
      </c>
      <c r="C220" s="119" t="s">
        <v>355</v>
      </c>
      <c r="D220" s="119" t="s">
        <v>422</v>
      </c>
      <c r="E220" s="119" t="s">
        <v>417</v>
      </c>
      <c r="F220" s="124"/>
      <c r="G220" s="124"/>
      <c r="H220" s="124"/>
    </row>
    <row r="221" spans="1:8" ht="89.25" hidden="1">
      <c r="A221" s="125" t="s">
        <v>423</v>
      </c>
      <c r="B221" s="119" t="s">
        <v>410</v>
      </c>
      <c r="C221" s="119" t="s">
        <v>355</v>
      </c>
      <c r="D221" s="119" t="s">
        <v>424</v>
      </c>
      <c r="E221" s="126" t="s">
        <v>336</v>
      </c>
      <c r="F221" s="124"/>
      <c r="G221" s="124"/>
      <c r="H221" s="124"/>
    </row>
    <row r="222" spans="1:8" ht="63.75" hidden="1">
      <c r="A222" s="125" t="s">
        <v>414</v>
      </c>
      <c r="B222" s="119" t="s">
        <v>410</v>
      </c>
      <c r="C222" s="119" t="s">
        <v>355</v>
      </c>
      <c r="D222" s="119" t="s">
        <v>424</v>
      </c>
      <c r="E222" s="119" t="s">
        <v>415</v>
      </c>
      <c r="F222" s="124"/>
      <c r="G222" s="124"/>
      <c r="H222" s="124"/>
    </row>
    <row r="223" spans="1:8" ht="25.5" hidden="1">
      <c r="A223" s="125" t="s">
        <v>416</v>
      </c>
      <c r="B223" s="119" t="s">
        <v>410</v>
      </c>
      <c r="C223" s="119" t="s">
        <v>355</v>
      </c>
      <c r="D223" s="119" t="s">
        <v>424</v>
      </c>
      <c r="E223" s="119" t="s">
        <v>417</v>
      </c>
      <c r="F223" s="124"/>
      <c r="G223" s="124"/>
      <c r="H223" s="124"/>
    </row>
    <row r="224" spans="1:8" ht="102" hidden="1">
      <c r="A224" s="125" t="s">
        <v>425</v>
      </c>
      <c r="B224" s="119" t="s">
        <v>410</v>
      </c>
      <c r="C224" s="119" t="s">
        <v>355</v>
      </c>
      <c r="D224" s="119" t="s">
        <v>426</v>
      </c>
      <c r="E224" s="126" t="s">
        <v>336</v>
      </c>
      <c r="F224" s="124"/>
      <c r="G224" s="124"/>
      <c r="H224" s="124"/>
    </row>
    <row r="225" spans="1:8" ht="63.75" hidden="1">
      <c r="A225" s="125" t="s">
        <v>414</v>
      </c>
      <c r="B225" s="119" t="s">
        <v>410</v>
      </c>
      <c r="C225" s="119" t="s">
        <v>355</v>
      </c>
      <c r="D225" s="119" t="s">
        <v>426</v>
      </c>
      <c r="E225" s="119" t="s">
        <v>415</v>
      </c>
      <c r="F225" s="124"/>
      <c r="G225" s="124"/>
      <c r="H225" s="124"/>
    </row>
    <row r="226" spans="1:8" ht="25.5" hidden="1">
      <c r="A226" s="125" t="s">
        <v>416</v>
      </c>
      <c r="B226" s="119" t="s">
        <v>410</v>
      </c>
      <c r="C226" s="119" t="s">
        <v>355</v>
      </c>
      <c r="D226" s="119" t="s">
        <v>426</v>
      </c>
      <c r="E226" s="119" t="s">
        <v>417</v>
      </c>
      <c r="F226" s="124"/>
      <c r="G226" s="124"/>
      <c r="H226" s="124"/>
    </row>
    <row r="227" spans="1:8" ht="140.25" hidden="1">
      <c r="A227" s="125" t="s">
        <v>427</v>
      </c>
      <c r="B227" s="119" t="s">
        <v>410</v>
      </c>
      <c r="C227" s="119" t="s">
        <v>355</v>
      </c>
      <c r="D227" s="119" t="s">
        <v>428</v>
      </c>
      <c r="E227" s="126" t="s">
        <v>336</v>
      </c>
      <c r="F227" s="124"/>
      <c r="G227" s="124"/>
      <c r="H227" s="124"/>
    </row>
    <row r="228" spans="1:8" ht="63.75" hidden="1">
      <c r="A228" s="125" t="s">
        <v>414</v>
      </c>
      <c r="B228" s="119" t="s">
        <v>410</v>
      </c>
      <c r="C228" s="119" t="s">
        <v>355</v>
      </c>
      <c r="D228" s="119" t="s">
        <v>428</v>
      </c>
      <c r="E228" s="119" t="s">
        <v>415</v>
      </c>
      <c r="F228" s="124"/>
      <c r="G228" s="124"/>
      <c r="H228" s="124"/>
    </row>
    <row r="229" spans="1:8" ht="25.5" hidden="1">
      <c r="A229" s="125" t="s">
        <v>416</v>
      </c>
      <c r="B229" s="119" t="s">
        <v>410</v>
      </c>
      <c r="C229" s="119" t="s">
        <v>355</v>
      </c>
      <c r="D229" s="119" t="s">
        <v>428</v>
      </c>
      <c r="E229" s="119" t="s">
        <v>417</v>
      </c>
      <c r="F229" s="124"/>
      <c r="G229" s="124"/>
      <c r="H229" s="124"/>
    </row>
    <row r="230" spans="1:8" ht="89.25" hidden="1">
      <c r="A230" s="125" t="s">
        <v>429</v>
      </c>
      <c r="B230" s="119" t="s">
        <v>410</v>
      </c>
      <c r="C230" s="119" t="s">
        <v>355</v>
      </c>
      <c r="D230" s="119" t="s">
        <v>430</v>
      </c>
      <c r="E230" s="126" t="s">
        <v>336</v>
      </c>
      <c r="F230" s="124">
        <f aca="true" t="shared" si="0" ref="F230:H231">F231</f>
        <v>0</v>
      </c>
      <c r="G230" s="124">
        <f t="shared" si="0"/>
        <v>0</v>
      </c>
      <c r="H230" s="124">
        <f t="shared" si="0"/>
        <v>0</v>
      </c>
    </row>
    <row r="231" spans="1:8" ht="63.75" hidden="1">
      <c r="A231" s="125" t="s">
        <v>414</v>
      </c>
      <c r="B231" s="119" t="s">
        <v>410</v>
      </c>
      <c r="C231" s="119" t="s">
        <v>355</v>
      </c>
      <c r="D231" s="119" t="s">
        <v>430</v>
      </c>
      <c r="E231" s="119" t="s">
        <v>415</v>
      </c>
      <c r="F231" s="124">
        <f t="shared" si="0"/>
        <v>0</v>
      </c>
      <c r="G231" s="124">
        <f t="shared" si="0"/>
        <v>0</v>
      </c>
      <c r="H231" s="124">
        <f t="shared" si="0"/>
        <v>0</v>
      </c>
    </row>
    <row r="232" spans="1:8" ht="25.5" hidden="1">
      <c r="A232" s="125" t="s">
        <v>416</v>
      </c>
      <c r="B232" s="119" t="s">
        <v>410</v>
      </c>
      <c r="C232" s="119" t="s">
        <v>355</v>
      </c>
      <c r="D232" s="119" t="s">
        <v>430</v>
      </c>
      <c r="E232" s="119" t="s">
        <v>417</v>
      </c>
      <c r="F232" s="124"/>
      <c r="G232" s="124"/>
      <c r="H232" s="124"/>
    </row>
    <row r="233" spans="1:8" ht="25.5">
      <c r="A233" s="125" t="s">
        <v>431</v>
      </c>
      <c r="B233" s="119" t="s">
        <v>410</v>
      </c>
      <c r="C233" s="119" t="s">
        <v>355</v>
      </c>
      <c r="D233" s="119" t="s">
        <v>432</v>
      </c>
      <c r="E233" s="126" t="s">
        <v>336</v>
      </c>
      <c r="F233" s="124">
        <f>F234</f>
        <v>617800</v>
      </c>
      <c r="G233" s="124"/>
      <c r="H233" s="124"/>
    </row>
    <row r="234" spans="1:8" ht="63.75">
      <c r="A234" s="125" t="s">
        <v>414</v>
      </c>
      <c r="B234" s="119" t="s">
        <v>410</v>
      </c>
      <c r="C234" s="119" t="s">
        <v>355</v>
      </c>
      <c r="D234" s="119" t="s">
        <v>432</v>
      </c>
      <c r="E234" s="119" t="s">
        <v>415</v>
      </c>
      <c r="F234" s="124">
        <f>F235</f>
        <v>617800</v>
      </c>
      <c r="G234" s="124"/>
      <c r="H234" s="124"/>
    </row>
    <row r="235" spans="1:8" ht="25.5">
      <c r="A235" s="125" t="s">
        <v>416</v>
      </c>
      <c r="B235" s="119" t="s">
        <v>410</v>
      </c>
      <c r="C235" s="119" t="s">
        <v>355</v>
      </c>
      <c r="D235" s="119" t="s">
        <v>432</v>
      </c>
      <c r="E235" s="119" t="s">
        <v>417</v>
      </c>
      <c r="F235" s="124">
        <v>617800</v>
      </c>
      <c r="G235" s="124"/>
      <c r="H235" s="124"/>
    </row>
    <row r="236" spans="1:8" ht="89.25" hidden="1">
      <c r="A236" s="125" t="s">
        <v>429</v>
      </c>
      <c r="B236" s="119" t="s">
        <v>410</v>
      </c>
      <c r="C236" s="119" t="s">
        <v>355</v>
      </c>
      <c r="D236" s="119" t="s">
        <v>745</v>
      </c>
      <c r="E236" s="119"/>
      <c r="F236" s="124">
        <f aca="true" t="shared" si="1" ref="F236:H237">F237</f>
        <v>0</v>
      </c>
      <c r="G236" s="124">
        <f t="shared" si="1"/>
        <v>0</v>
      </c>
      <c r="H236" s="124">
        <f t="shared" si="1"/>
        <v>0</v>
      </c>
    </row>
    <row r="237" spans="1:8" ht="63.75" hidden="1">
      <c r="A237" s="125" t="s">
        <v>414</v>
      </c>
      <c r="B237" s="119" t="s">
        <v>410</v>
      </c>
      <c r="C237" s="119" t="s">
        <v>355</v>
      </c>
      <c r="D237" s="119" t="s">
        <v>745</v>
      </c>
      <c r="E237" s="119">
        <v>600</v>
      </c>
      <c r="F237" s="124">
        <f t="shared" si="1"/>
        <v>0</v>
      </c>
      <c r="G237" s="124">
        <f t="shared" si="1"/>
        <v>0</v>
      </c>
      <c r="H237" s="124">
        <f t="shared" si="1"/>
        <v>0</v>
      </c>
    </row>
    <row r="238" spans="1:8" ht="25.5" hidden="1">
      <c r="A238" s="125" t="s">
        <v>416</v>
      </c>
      <c r="B238" s="119" t="s">
        <v>410</v>
      </c>
      <c r="C238" s="119" t="s">
        <v>355</v>
      </c>
      <c r="D238" s="119" t="s">
        <v>745</v>
      </c>
      <c r="E238" s="119">
        <v>610</v>
      </c>
      <c r="F238" s="124"/>
      <c r="G238" s="124"/>
      <c r="H238" s="124"/>
    </row>
    <row r="239" spans="1:8" ht="89.25" hidden="1">
      <c r="A239" s="125" t="s">
        <v>433</v>
      </c>
      <c r="B239" s="119" t="s">
        <v>410</v>
      </c>
      <c r="C239" s="119" t="s">
        <v>355</v>
      </c>
      <c r="D239" s="119" t="s">
        <v>434</v>
      </c>
      <c r="E239" s="126" t="s">
        <v>336</v>
      </c>
      <c r="F239" s="124"/>
      <c r="G239" s="124"/>
      <c r="H239" s="124"/>
    </row>
    <row r="240" spans="1:8" ht="63.75" hidden="1">
      <c r="A240" s="125" t="s">
        <v>414</v>
      </c>
      <c r="B240" s="119" t="s">
        <v>410</v>
      </c>
      <c r="C240" s="119" t="s">
        <v>355</v>
      </c>
      <c r="D240" s="119" t="s">
        <v>434</v>
      </c>
      <c r="E240" s="119" t="s">
        <v>415</v>
      </c>
      <c r="F240" s="124"/>
      <c r="G240" s="124"/>
      <c r="H240" s="124"/>
    </row>
    <row r="241" spans="1:8" ht="25.5" hidden="1">
      <c r="A241" s="125" t="s">
        <v>416</v>
      </c>
      <c r="B241" s="119" t="s">
        <v>410</v>
      </c>
      <c r="C241" s="119" t="s">
        <v>355</v>
      </c>
      <c r="D241" s="119" t="s">
        <v>434</v>
      </c>
      <c r="E241" s="119" t="s">
        <v>417</v>
      </c>
      <c r="F241" s="124"/>
      <c r="G241" s="124"/>
      <c r="H241" s="124"/>
    </row>
    <row r="242" spans="1:8" ht="38.25" hidden="1">
      <c r="A242" s="125" t="s">
        <v>435</v>
      </c>
      <c r="B242" s="119" t="s">
        <v>410</v>
      </c>
      <c r="C242" s="119" t="s">
        <v>355</v>
      </c>
      <c r="D242" s="119" t="s">
        <v>436</v>
      </c>
      <c r="E242" s="126" t="s">
        <v>336</v>
      </c>
      <c r="F242" s="124">
        <f>F243</f>
        <v>0</v>
      </c>
      <c r="G242" s="124"/>
      <c r="H242" s="124"/>
    </row>
    <row r="243" spans="1:8" ht="63.75" hidden="1">
      <c r="A243" s="125" t="s">
        <v>414</v>
      </c>
      <c r="B243" s="119" t="s">
        <v>410</v>
      </c>
      <c r="C243" s="119" t="s">
        <v>355</v>
      </c>
      <c r="D243" s="119" t="s">
        <v>436</v>
      </c>
      <c r="E243" s="119" t="s">
        <v>415</v>
      </c>
      <c r="F243" s="124">
        <f>F244</f>
        <v>0</v>
      </c>
      <c r="G243" s="124"/>
      <c r="H243" s="124"/>
    </row>
    <row r="244" spans="1:8" ht="25.5" hidden="1">
      <c r="A244" s="125" t="s">
        <v>416</v>
      </c>
      <c r="B244" s="119" t="s">
        <v>410</v>
      </c>
      <c r="C244" s="119" t="s">
        <v>355</v>
      </c>
      <c r="D244" s="119" t="s">
        <v>436</v>
      </c>
      <c r="E244" s="119" t="s">
        <v>417</v>
      </c>
      <c r="F244" s="124"/>
      <c r="G244" s="124"/>
      <c r="H244" s="124"/>
    </row>
    <row r="245" spans="1:8" ht="63.75" hidden="1">
      <c r="A245" s="125" t="s">
        <v>761</v>
      </c>
      <c r="B245" s="119" t="s">
        <v>410</v>
      </c>
      <c r="C245" s="119" t="s">
        <v>355</v>
      </c>
      <c r="D245" s="119" t="s">
        <v>744</v>
      </c>
      <c r="E245" s="119"/>
      <c r="F245" s="124">
        <f>F246</f>
        <v>0</v>
      </c>
      <c r="G245" s="124"/>
      <c r="H245" s="124"/>
    </row>
    <row r="246" spans="1:8" ht="63.75" hidden="1">
      <c r="A246" s="125" t="s">
        <v>414</v>
      </c>
      <c r="B246" s="119" t="s">
        <v>410</v>
      </c>
      <c r="C246" s="119" t="s">
        <v>355</v>
      </c>
      <c r="D246" s="119" t="s">
        <v>744</v>
      </c>
      <c r="E246" s="119">
        <v>600</v>
      </c>
      <c r="F246" s="124">
        <f>F247</f>
        <v>0</v>
      </c>
      <c r="G246" s="124"/>
      <c r="H246" s="124"/>
    </row>
    <row r="247" spans="1:8" ht="25.5" hidden="1">
      <c r="A247" s="125" t="s">
        <v>416</v>
      </c>
      <c r="B247" s="119" t="s">
        <v>410</v>
      </c>
      <c r="C247" s="119" t="s">
        <v>355</v>
      </c>
      <c r="D247" s="119" t="s">
        <v>744</v>
      </c>
      <c r="E247" s="119">
        <v>610</v>
      </c>
      <c r="F247" s="124"/>
      <c r="G247" s="124"/>
      <c r="H247" s="124"/>
    </row>
    <row r="248" spans="1:8" ht="25.5" hidden="1">
      <c r="A248" s="135" t="s">
        <v>437</v>
      </c>
      <c r="B248" s="119" t="s">
        <v>410</v>
      </c>
      <c r="C248" s="119" t="s">
        <v>400</v>
      </c>
      <c r="D248" s="119" t="s">
        <v>336</v>
      </c>
      <c r="E248" s="119" t="s">
        <v>336</v>
      </c>
      <c r="F248" s="124">
        <f>F249+F252</f>
        <v>0</v>
      </c>
      <c r="G248" s="124"/>
      <c r="H248" s="124"/>
    </row>
    <row r="249" spans="1:8" ht="25.5" hidden="1">
      <c r="A249" s="125" t="s">
        <v>438</v>
      </c>
      <c r="B249" s="119" t="s">
        <v>410</v>
      </c>
      <c r="C249" s="119" t="s">
        <v>400</v>
      </c>
      <c r="D249" s="119" t="s">
        <v>439</v>
      </c>
      <c r="E249" s="126" t="s">
        <v>336</v>
      </c>
      <c r="F249" s="124">
        <f>F250</f>
        <v>0</v>
      </c>
      <c r="G249" s="124"/>
      <c r="H249" s="124"/>
    </row>
    <row r="250" spans="1:8" ht="63.75" hidden="1">
      <c r="A250" s="125" t="s">
        <v>414</v>
      </c>
      <c r="B250" s="119" t="s">
        <v>410</v>
      </c>
      <c r="C250" s="119" t="s">
        <v>400</v>
      </c>
      <c r="D250" s="119" t="s">
        <v>439</v>
      </c>
      <c r="E250" s="119" t="s">
        <v>415</v>
      </c>
      <c r="F250" s="124">
        <f>F251</f>
        <v>0</v>
      </c>
      <c r="G250" s="124"/>
      <c r="H250" s="124"/>
    </row>
    <row r="251" spans="1:8" ht="25.5" hidden="1">
      <c r="A251" s="125" t="s">
        <v>416</v>
      </c>
      <c r="B251" s="119" t="s">
        <v>410</v>
      </c>
      <c r="C251" s="119" t="s">
        <v>400</v>
      </c>
      <c r="D251" s="119" t="s">
        <v>439</v>
      </c>
      <c r="E251" s="119" t="s">
        <v>417</v>
      </c>
      <c r="F251" s="124"/>
      <c r="G251" s="124"/>
      <c r="H251" s="124"/>
    </row>
    <row r="252" spans="1:8" ht="76.5" hidden="1">
      <c r="A252" s="125" t="s">
        <v>762</v>
      </c>
      <c r="B252" s="119" t="s">
        <v>410</v>
      </c>
      <c r="C252" s="119" t="s">
        <v>400</v>
      </c>
      <c r="D252" s="119" t="s">
        <v>738</v>
      </c>
      <c r="E252" s="119"/>
      <c r="F252" s="124">
        <f>F253</f>
        <v>0</v>
      </c>
      <c r="G252" s="124"/>
      <c r="H252" s="124"/>
    </row>
    <row r="253" spans="1:8" ht="63.75" hidden="1">
      <c r="A253" s="125" t="s">
        <v>414</v>
      </c>
      <c r="B253" s="119" t="s">
        <v>410</v>
      </c>
      <c r="C253" s="119" t="s">
        <v>400</v>
      </c>
      <c r="D253" s="119" t="s">
        <v>738</v>
      </c>
      <c r="E253" s="119">
        <v>600</v>
      </c>
      <c r="F253" s="124">
        <f>F254</f>
        <v>0</v>
      </c>
      <c r="G253" s="124"/>
      <c r="H253" s="124"/>
    </row>
    <row r="254" spans="1:8" ht="25.5" hidden="1">
      <c r="A254" s="125" t="s">
        <v>416</v>
      </c>
      <c r="B254" s="119" t="s">
        <v>410</v>
      </c>
      <c r="C254" s="119" t="s">
        <v>400</v>
      </c>
      <c r="D254" s="119" t="s">
        <v>738</v>
      </c>
      <c r="E254" s="119">
        <v>610</v>
      </c>
      <c r="F254" s="124"/>
      <c r="G254" s="124"/>
      <c r="H254" s="124"/>
    </row>
    <row r="255" spans="1:8" ht="38.25" hidden="1">
      <c r="A255" s="125" t="s">
        <v>441</v>
      </c>
      <c r="B255" s="119" t="s">
        <v>410</v>
      </c>
      <c r="C255" s="119" t="s">
        <v>410</v>
      </c>
      <c r="D255" s="119" t="s">
        <v>442</v>
      </c>
      <c r="E255" s="126" t="s">
        <v>336</v>
      </c>
      <c r="F255" s="124"/>
      <c r="G255" s="124"/>
      <c r="H255" s="124"/>
    </row>
    <row r="256" spans="1:8" ht="63.75" hidden="1">
      <c r="A256" s="125" t="s">
        <v>414</v>
      </c>
      <c r="B256" s="119" t="s">
        <v>410</v>
      </c>
      <c r="C256" s="119" t="s">
        <v>410</v>
      </c>
      <c r="D256" s="119" t="s">
        <v>442</v>
      </c>
      <c r="E256" s="119" t="s">
        <v>415</v>
      </c>
      <c r="F256" s="124"/>
      <c r="G256" s="124"/>
      <c r="H256" s="124"/>
    </row>
    <row r="257" spans="1:8" ht="25.5" hidden="1">
      <c r="A257" s="125" t="s">
        <v>416</v>
      </c>
      <c r="B257" s="119" t="s">
        <v>410</v>
      </c>
      <c r="C257" s="119" t="s">
        <v>410</v>
      </c>
      <c r="D257" s="119" t="s">
        <v>442</v>
      </c>
      <c r="E257" s="119" t="s">
        <v>417</v>
      </c>
      <c r="F257" s="124"/>
      <c r="G257" s="124"/>
      <c r="H257" s="124"/>
    </row>
    <row r="258" spans="1:8" ht="25.5" hidden="1">
      <c r="A258" s="135" t="s">
        <v>443</v>
      </c>
      <c r="B258" s="119" t="s">
        <v>410</v>
      </c>
      <c r="C258" s="119" t="s">
        <v>444</v>
      </c>
      <c r="D258" s="119" t="s">
        <v>336</v>
      </c>
      <c r="E258" s="119" t="s">
        <v>336</v>
      </c>
      <c r="F258" s="124">
        <f>F265+F288+F294+F291</f>
        <v>0</v>
      </c>
      <c r="G258" s="124"/>
      <c r="H258" s="124"/>
    </row>
    <row r="259" spans="1:8" ht="165.75" hidden="1">
      <c r="A259" s="125" t="s">
        <v>445</v>
      </c>
      <c r="B259" s="119" t="s">
        <v>410</v>
      </c>
      <c r="C259" s="119" t="s">
        <v>444</v>
      </c>
      <c r="D259" s="119" t="s">
        <v>446</v>
      </c>
      <c r="E259" s="126" t="s">
        <v>336</v>
      </c>
      <c r="F259" s="124"/>
      <c r="G259" s="124"/>
      <c r="H259" s="124"/>
    </row>
    <row r="260" spans="1:8" ht="63.75" hidden="1">
      <c r="A260" s="125" t="s">
        <v>414</v>
      </c>
      <c r="B260" s="119" t="s">
        <v>410</v>
      </c>
      <c r="C260" s="119" t="s">
        <v>444</v>
      </c>
      <c r="D260" s="119" t="s">
        <v>446</v>
      </c>
      <c r="E260" s="119" t="s">
        <v>415</v>
      </c>
      <c r="F260" s="124"/>
      <c r="G260" s="124"/>
      <c r="H260" s="124"/>
    </row>
    <row r="261" spans="1:8" ht="25.5" hidden="1">
      <c r="A261" s="125" t="s">
        <v>416</v>
      </c>
      <c r="B261" s="119" t="s">
        <v>410</v>
      </c>
      <c r="C261" s="119" t="s">
        <v>444</v>
      </c>
      <c r="D261" s="119" t="s">
        <v>446</v>
      </c>
      <c r="E261" s="119" t="s">
        <v>417</v>
      </c>
      <c r="F261" s="124"/>
      <c r="G261" s="124"/>
      <c r="H261" s="124"/>
    </row>
    <row r="262" spans="1:8" ht="51" hidden="1">
      <c r="A262" s="125" t="s">
        <v>401</v>
      </c>
      <c r="B262" s="119" t="s">
        <v>410</v>
      </c>
      <c r="C262" s="119" t="s">
        <v>444</v>
      </c>
      <c r="D262" s="119" t="s">
        <v>447</v>
      </c>
      <c r="E262" s="126" t="s">
        <v>336</v>
      </c>
      <c r="F262" s="124"/>
      <c r="G262" s="124"/>
      <c r="H262" s="124"/>
    </row>
    <row r="263" spans="1:8" ht="114.75" hidden="1">
      <c r="A263" s="125" t="s">
        <v>395</v>
      </c>
      <c r="B263" s="119" t="s">
        <v>410</v>
      </c>
      <c r="C263" s="119" t="s">
        <v>444</v>
      </c>
      <c r="D263" s="119" t="s">
        <v>447</v>
      </c>
      <c r="E263" s="119" t="s">
        <v>396</v>
      </c>
      <c r="F263" s="124"/>
      <c r="G263" s="124"/>
      <c r="H263" s="124"/>
    </row>
    <row r="264" spans="1:8" ht="38.25" hidden="1">
      <c r="A264" s="125" t="s">
        <v>397</v>
      </c>
      <c r="B264" s="119" t="s">
        <v>410</v>
      </c>
      <c r="C264" s="119" t="s">
        <v>444</v>
      </c>
      <c r="D264" s="119" t="s">
        <v>447</v>
      </c>
      <c r="E264" s="119" t="s">
        <v>398</v>
      </c>
      <c r="F264" s="124"/>
      <c r="G264" s="124"/>
      <c r="H264" s="124"/>
    </row>
    <row r="265" spans="1:8" ht="38.25" hidden="1">
      <c r="A265" s="125" t="s">
        <v>448</v>
      </c>
      <c r="B265" s="119" t="s">
        <v>410</v>
      </c>
      <c r="C265" s="119" t="s">
        <v>444</v>
      </c>
      <c r="D265" s="119" t="s">
        <v>449</v>
      </c>
      <c r="E265" s="126" t="s">
        <v>336</v>
      </c>
      <c r="F265" s="124">
        <f>F266</f>
        <v>0</v>
      </c>
      <c r="G265" s="124"/>
      <c r="H265" s="124"/>
    </row>
    <row r="266" spans="1:8" ht="63.75" hidden="1">
      <c r="A266" s="125" t="s">
        <v>414</v>
      </c>
      <c r="B266" s="119" t="s">
        <v>410</v>
      </c>
      <c r="C266" s="119" t="s">
        <v>444</v>
      </c>
      <c r="D266" s="119" t="s">
        <v>449</v>
      </c>
      <c r="E266" s="119" t="s">
        <v>415</v>
      </c>
      <c r="F266" s="124">
        <f>F267</f>
        <v>0</v>
      </c>
      <c r="G266" s="124"/>
      <c r="H266" s="124"/>
    </row>
    <row r="267" spans="1:8" ht="25.5" hidden="1">
      <c r="A267" s="125" t="s">
        <v>416</v>
      </c>
      <c r="B267" s="119" t="s">
        <v>410</v>
      </c>
      <c r="C267" s="119" t="s">
        <v>444</v>
      </c>
      <c r="D267" s="119" t="s">
        <v>449</v>
      </c>
      <c r="E267" s="119" t="s">
        <v>417</v>
      </c>
      <c r="F267" s="124"/>
      <c r="G267" s="124"/>
      <c r="H267" s="124"/>
    </row>
    <row r="268" spans="1:8" ht="51" hidden="1">
      <c r="A268" s="125" t="s">
        <v>450</v>
      </c>
      <c r="B268" s="119" t="s">
        <v>410</v>
      </c>
      <c r="C268" s="119" t="s">
        <v>444</v>
      </c>
      <c r="D268" s="119" t="s">
        <v>451</v>
      </c>
      <c r="E268" s="126" t="s">
        <v>336</v>
      </c>
      <c r="F268" s="124"/>
      <c r="G268" s="124"/>
      <c r="H268" s="124"/>
    </row>
    <row r="269" spans="1:8" ht="114.75" hidden="1">
      <c r="A269" s="125" t="s">
        <v>395</v>
      </c>
      <c r="B269" s="119" t="s">
        <v>410</v>
      </c>
      <c r="C269" s="119" t="s">
        <v>444</v>
      </c>
      <c r="D269" s="119" t="s">
        <v>451</v>
      </c>
      <c r="E269" s="119" t="s">
        <v>396</v>
      </c>
      <c r="F269" s="124"/>
      <c r="G269" s="124"/>
      <c r="H269" s="124"/>
    </row>
    <row r="270" spans="1:8" ht="38.25" hidden="1">
      <c r="A270" s="125" t="s">
        <v>452</v>
      </c>
      <c r="B270" s="119" t="s">
        <v>410</v>
      </c>
      <c r="C270" s="119" t="s">
        <v>444</v>
      </c>
      <c r="D270" s="119" t="s">
        <v>451</v>
      </c>
      <c r="E270" s="119" t="s">
        <v>453</v>
      </c>
      <c r="F270" s="124"/>
      <c r="G270" s="124"/>
      <c r="H270" s="124"/>
    </row>
    <row r="271" spans="1:8" ht="38.25" hidden="1">
      <c r="A271" s="125" t="s">
        <v>397</v>
      </c>
      <c r="B271" s="119" t="s">
        <v>410</v>
      </c>
      <c r="C271" s="119" t="s">
        <v>444</v>
      </c>
      <c r="D271" s="119" t="s">
        <v>451</v>
      </c>
      <c r="E271" s="119" t="s">
        <v>398</v>
      </c>
      <c r="F271" s="124"/>
      <c r="G271" s="124"/>
      <c r="H271" s="124"/>
    </row>
    <row r="272" spans="1:8" ht="51" hidden="1">
      <c r="A272" s="125" t="s">
        <v>356</v>
      </c>
      <c r="B272" s="119" t="s">
        <v>410</v>
      </c>
      <c r="C272" s="119" t="s">
        <v>444</v>
      </c>
      <c r="D272" s="119" t="s">
        <v>451</v>
      </c>
      <c r="E272" s="119" t="s">
        <v>357</v>
      </c>
      <c r="F272" s="124"/>
      <c r="G272" s="124"/>
      <c r="H272" s="124"/>
    </row>
    <row r="273" spans="1:8" ht="51" hidden="1">
      <c r="A273" s="125" t="s">
        <v>358</v>
      </c>
      <c r="B273" s="119" t="s">
        <v>410</v>
      </c>
      <c r="C273" s="119" t="s">
        <v>444</v>
      </c>
      <c r="D273" s="119" t="s">
        <v>451</v>
      </c>
      <c r="E273" s="119" t="s">
        <v>359</v>
      </c>
      <c r="F273" s="124"/>
      <c r="G273" s="124"/>
      <c r="H273" s="124"/>
    </row>
    <row r="274" spans="1:8" ht="25.5" hidden="1">
      <c r="A274" s="125" t="s">
        <v>403</v>
      </c>
      <c r="B274" s="119" t="s">
        <v>410</v>
      </c>
      <c r="C274" s="119" t="s">
        <v>444</v>
      </c>
      <c r="D274" s="119" t="s">
        <v>451</v>
      </c>
      <c r="E274" s="119" t="s">
        <v>404</v>
      </c>
      <c r="F274" s="124"/>
      <c r="G274" s="124"/>
      <c r="H274" s="124"/>
    </row>
    <row r="275" spans="1:8" ht="25.5" hidden="1">
      <c r="A275" s="125" t="s">
        <v>405</v>
      </c>
      <c r="B275" s="119" t="s">
        <v>410</v>
      </c>
      <c r="C275" s="119" t="s">
        <v>444</v>
      </c>
      <c r="D275" s="119" t="s">
        <v>451</v>
      </c>
      <c r="E275" s="119" t="s">
        <v>406</v>
      </c>
      <c r="F275" s="124"/>
      <c r="G275" s="124"/>
      <c r="H275" s="124"/>
    </row>
    <row r="276" spans="1:8" ht="25.5" hidden="1">
      <c r="A276" s="125" t="s">
        <v>454</v>
      </c>
      <c r="B276" s="119" t="s">
        <v>410</v>
      </c>
      <c r="C276" s="119" t="s">
        <v>444</v>
      </c>
      <c r="D276" s="119" t="s">
        <v>455</v>
      </c>
      <c r="E276" s="126" t="s">
        <v>336</v>
      </c>
      <c r="F276" s="124"/>
      <c r="G276" s="124"/>
      <c r="H276" s="124"/>
    </row>
    <row r="277" spans="1:8" ht="63.75" hidden="1">
      <c r="A277" s="125" t="s">
        <v>414</v>
      </c>
      <c r="B277" s="119" t="s">
        <v>410</v>
      </c>
      <c r="C277" s="119" t="s">
        <v>444</v>
      </c>
      <c r="D277" s="119" t="s">
        <v>455</v>
      </c>
      <c r="E277" s="119" t="s">
        <v>415</v>
      </c>
      <c r="F277" s="124"/>
      <c r="G277" s="124"/>
      <c r="H277" s="124"/>
    </row>
    <row r="278" spans="1:8" ht="25.5" hidden="1">
      <c r="A278" s="125" t="s">
        <v>416</v>
      </c>
      <c r="B278" s="119" t="s">
        <v>410</v>
      </c>
      <c r="C278" s="119" t="s">
        <v>444</v>
      </c>
      <c r="D278" s="119" t="s">
        <v>455</v>
      </c>
      <c r="E278" s="119" t="s">
        <v>417</v>
      </c>
      <c r="F278" s="124"/>
      <c r="G278" s="124"/>
      <c r="H278" s="124"/>
    </row>
    <row r="279" spans="1:8" ht="51" hidden="1">
      <c r="A279" s="125" t="s">
        <v>456</v>
      </c>
      <c r="B279" s="119" t="s">
        <v>410</v>
      </c>
      <c r="C279" s="119" t="s">
        <v>444</v>
      </c>
      <c r="D279" s="119" t="s">
        <v>457</v>
      </c>
      <c r="E279" s="126" t="s">
        <v>336</v>
      </c>
      <c r="F279" s="124"/>
      <c r="G279" s="124"/>
      <c r="H279" s="124"/>
    </row>
    <row r="280" spans="1:8" ht="63.75" hidden="1">
      <c r="A280" s="125" t="s">
        <v>414</v>
      </c>
      <c r="B280" s="119" t="s">
        <v>410</v>
      </c>
      <c r="C280" s="119" t="s">
        <v>444</v>
      </c>
      <c r="D280" s="119" t="s">
        <v>457</v>
      </c>
      <c r="E280" s="119" t="s">
        <v>415</v>
      </c>
      <c r="F280" s="124"/>
      <c r="G280" s="124"/>
      <c r="H280" s="124"/>
    </row>
    <row r="281" spans="1:8" ht="25.5" hidden="1">
      <c r="A281" s="125" t="s">
        <v>416</v>
      </c>
      <c r="B281" s="119" t="s">
        <v>410</v>
      </c>
      <c r="C281" s="119" t="s">
        <v>444</v>
      </c>
      <c r="D281" s="119" t="s">
        <v>457</v>
      </c>
      <c r="E281" s="119" t="s">
        <v>417</v>
      </c>
      <c r="F281" s="124"/>
      <c r="G281" s="124"/>
      <c r="H281" s="124"/>
    </row>
    <row r="282" spans="1:8" ht="25.5" hidden="1">
      <c r="A282" s="125" t="s">
        <v>458</v>
      </c>
      <c r="B282" s="119" t="s">
        <v>410</v>
      </c>
      <c r="C282" s="119" t="s">
        <v>444</v>
      </c>
      <c r="D282" s="119" t="s">
        <v>459</v>
      </c>
      <c r="E282" s="126" t="s">
        <v>336</v>
      </c>
      <c r="F282" s="124"/>
      <c r="G282" s="124"/>
      <c r="H282" s="124"/>
    </row>
    <row r="283" spans="1:8" ht="63.75" hidden="1">
      <c r="A283" s="125" t="s">
        <v>414</v>
      </c>
      <c r="B283" s="119" t="s">
        <v>410</v>
      </c>
      <c r="C283" s="119" t="s">
        <v>444</v>
      </c>
      <c r="D283" s="119" t="s">
        <v>459</v>
      </c>
      <c r="E283" s="119" t="s">
        <v>415</v>
      </c>
      <c r="F283" s="124"/>
      <c r="G283" s="124"/>
      <c r="H283" s="124"/>
    </row>
    <row r="284" spans="1:8" ht="25.5" hidden="1">
      <c r="A284" s="125" t="s">
        <v>416</v>
      </c>
      <c r="B284" s="119" t="s">
        <v>410</v>
      </c>
      <c r="C284" s="119" t="s">
        <v>444</v>
      </c>
      <c r="D284" s="119" t="s">
        <v>459</v>
      </c>
      <c r="E284" s="119" t="s">
        <v>417</v>
      </c>
      <c r="F284" s="124"/>
      <c r="G284" s="124"/>
      <c r="H284" s="124"/>
    </row>
    <row r="285" spans="1:8" ht="63.75" hidden="1">
      <c r="A285" s="125" t="s">
        <v>460</v>
      </c>
      <c r="B285" s="119" t="s">
        <v>410</v>
      </c>
      <c r="C285" s="119" t="s">
        <v>444</v>
      </c>
      <c r="D285" s="119" t="s">
        <v>461</v>
      </c>
      <c r="E285" s="126" t="s">
        <v>336</v>
      </c>
      <c r="F285" s="124"/>
      <c r="G285" s="124"/>
      <c r="H285" s="124"/>
    </row>
    <row r="286" spans="1:8" ht="63.75" hidden="1">
      <c r="A286" s="125" t="s">
        <v>414</v>
      </c>
      <c r="B286" s="119" t="s">
        <v>410</v>
      </c>
      <c r="C286" s="119" t="s">
        <v>444</v>
      </c>
      <c r="D286" s="119" t="s">
        <v>461</v>
      </c>
      <c r="E286" s="119" t="s">
        <v>415</v>
      </c>
      <c r="F286" s="124"/>
      <c r="G286" s="124"/>
      <c r="H286" s="124"/>
    </row>
    <row r="287" spans="1:8" ht="25.5" hidden="1">
      <c r="A287" s="125" t="s">
        <v>416</v>
      </c>
      <c r="B287" s="119" t="s">
        <v>410</v>
      </c>
      <c r="C287" s="119" t="s">
        <v>444</v>
      </c>
      <c r="D287" s="119" t="s">
        <v>461</v>
      </c>
      <c r="E287" s="119" t="s">
        <v>417</v>
      </c>
      <c r="F287" s="124"/>
      <c r="G287" s="124"/>
      <c r="H287" s="124"/>
    </row>
    <row r="288" spans="1:8" ht="51" hidden="1">
      <c r="A288" s="125" t="s">
        <v>462</v>
      </c>
      <c r="B288" s="119" t="s">
        <v>410</v>
      </c>
      <c r="C288" s="119" t="s">
        <v>444</v>
      </c>
      <c r="D288" s="119" t="s">
        <v>463</v>
      </c>
      <c r="E288" s="126" t="s">
        <v>336</v>
      </c>
      <c r="F288" s="124">
        <f>F289</f>
        <v>0</v>
      </c>
      <c r="G288" s="124"/>
      <c r="H288" s="124"/>
    </row>
    <row r="289" spans="1:8" ht="63.75" hidden="1">
      <c r="A289" s="125" t="s">
        <v>414</v>
      </c>
      <c r="B289" s="119" t="s">
        <v>410</v>
      </c>
      <c r="C289" s="119" t="s">
        <v>444</v>
      </c>
      <c r="D289" s="119" t="s">
        <v>463</v>
      </c>
      <c r="E289" s="119" t="s">
        <v>415</v>
      </c>
      <c r="F289" s="124">
        <f>F290</f>
        <v>0</v>
      </c>
      <c r="G289" s="124"/>
      <c r="H289" s="124"/>
    </row>
    <row r="290" spans="1:8" ht="25.5" hidden="1">
      <c r="A290" s="125" t="s">
        <v>416</v>
      </c>
      <c r="B290" s="119" t="s">
        <v>410</v>
      </c>
      <c r="C290" s="119" t="s">
        <v>444</v>
      </c>
      <c r="D290" s="119" t="s">
        <v>463</v>
      </c>
      <c r="E290" s="119" t="s">
        <v>417</v>
      </c>
      <c r="F290" s="124"/>
      <c r="G290" s="124"/>
      <c r="H290" s="124"/>
    </row>
    <row r="291" spans="1:8" ht="38.25" hidden="1">
      <c r="A291" s="150" t="s">
        <v>743</v>
      </c>
      <c r="B291" s="119" t="s">
        <v>410</v>
      </c>
      <c r="C291" s="119" t="s">
        <v>444</v>
      </c>
      <c r="D291" s="119" t="s">
        <v>742</v>
      </c>
      <c r="E291" s="119"/>
      <c r="F291" s="124">
        <f>F292</f>
        <v>0</v>
      </c>
      <c r="G291" s="124"/>
      <c r="H291" s="124"/>
    </row>
    <row r="292" spans="1:8" ht="63.75" hidden="1">
      <c r="A292" s="125" t="s">
        <v>414</v>
      </c>
      <c r="B292" s="119" t="s">
        <v>410</v>
      </c>
      <c r="C292" s="119" t="s">
        <v>444</v>
      </c>
      <c r="D292" s="119" t="s">
        <v>742</v>
      </c>
      <c r="E292" s="119">
        <v>600</v>
      </c>
      <c r="F292" s="124">
        <f>F293</f>
        <v>0</v>
      </c>
      <c r="G292" s="124"/>
      <c r="H292" s="124"/>
    </row>
    <row r="293" spans="1:8" ht="25.5" hidden="1">
      <c r="A293" s="125" t="s">
        <v>416</v>
      </c>
      <c r="B293" s="119" t="s">
        <v>410</v>
      </c>
      <c r="C293" s="119" t="s">
        <v>444</v>
      </c>
      <c r="D293" s="119" t="s">
        <v>742</v>
      </c>
      <c r="E293" s="119">
        <v>610</v>
      </c>
      <c r="F293" s="124"/>
      <c r="G293" s="124"/>
      <c r="H293" s="124"/>
    </row>
    <row r="294" spans="1:8" ht="25.5" hidden="1">
      <c r="A294" s="150" t="s">
        <v>740</v>
      </c>
      <c r="B294" s="119" t="s">
        <v>410</v>
      </c>
      <c r="C294" s="119" t="s">
        <v>444</v>
      </c>
      <c r="D294" s="119" t="s">
        <v>739</v>
      </c>
      <c r="E294" s="119"/>
      <c r="F294" s="124">
        <f>F295</f>
        <v>0</v>
      </c>
      <c r="G294" s="124"/>
      <c r="H294" s="124"/>
    </row>
    <row r="295" spans="1:8" ht="25.5" hidden="1">
      <c r="A295" s="125" t="s">
        <v>403</v>
      </c>
      <c r="B295" s="119" t="s">
        <v>410</v>
      </c>
      <c r="C295" s="119" t="s">
        <v>444</v>
      </c>
      <c r="D295" s="119" t="s">
        <v>739</v>
      </c>
      <c r="E295" s="119">
        <v>800</v>
      </c>
      <c r="F295" s="124">
        <f>F296</f>
        <v>0</v>
      </c>
      <c r="G295" s="124"/>
      <c r="H295" s="124"/>
    </row>
    <row r="296" spans="1:8" ht="63.75" hidden="1">
      <c r="A296" s="150" t="s">
        <v>741</v>
      </c>
      <c r="B296" s="119" t="s">
        <v>410</v>
      </c>
      <c r="C296" s="119" t="s">
        <v>444</v>
      </c>
      <c r="D296" s="119" t="s">
        <v>739</v>
      </c>
      <c r="E296" s="119">
        <v>830</v>
      </c>
      <c r="F296" s="124"/>
      <c r="G296" s="124"/>
      <c r="H296" s="124"/>
    </row>
    <row r="297" spans="1:8" ht="12.75" hidden="1">
      <c r="A297" s="135" t="s">
        <v>576</v>
      </c>
      <c r="B297" s="119" t="s">
        <v>549</v>
      </c>
      <c r="C297" s="119" t="s">
        <v>336</v>
      </c>
      <c r="D297" s="119" t="s">
        <v>336</v>
      </c>
      <c r="E297" s="119" t="s">
        <v>336</v>
      </c>
      <c r="F297" s="124">
        <f>F298</f>
        <v>0</v>
      </c>
      <c r="G297" s="124"/>
      <c r="H297" s="124"/>
    </row>
    <row r="298" spans="1:8" ht="12.75" hidden="1">
      <c r="A298" s="135" t="s">
        <v>577</v>
      </c>
      <c r="B298" s="119" t="s">
        <v>549</v>
      </c>
      <c r="C298" s="119" t="s">
        <v>391</v>
      </c>
      <c r="D298" s="119" t="s">
        <v>336</v>
      </c>
      <c r="E298" s="119" t="s">
        <v>336</v>
      </c>
      <c r="F298" s="124">
        <f>F305</f>
        <v>0</v>
      </c>
      <c r="G298" s="124"/>
      <c r="H298" s="124"/>
    </row>
    <row r="299" spans="1:8" ht="12.75" hidden="1">
      <c r="A299" s="125" t="s">
        <v>578</v>
      </c>
      <c r="B299" s="119" t="s">
        <v>549</v>
      </c>
      <c r="C299" s="119" t="s">
        <v>391</v>
      </c>
      <c r="D299" s="119" t="s">
        <v>579</v>
      </c>
      <c r="E299" s="126" t="s">
        <v>336</v>
      </c>
      <c r="F299" s="124"/>
      <c r="G299" s="124"/>
      <c r="H299" s="124"/>
    </row>
    <row r="300" spans="1:8" ht="63.75" hidden="1">
      <c r="A300" s="125" t="s">
        <v>414</v>
      </c>
      <c r="B300" s="119" t="s">
        <v>549</v>
      </c>
      <c r="C300" s="119" t="s">
        <v>391</v>
      </c>
      <c r="D300" s="119" t="s">
        <v>579</v>
      </c>
      <c r="E300" s="119" t="s">
        <v>415</v>
      </c>
      <c r="F300" s="124"/>
      <c r="G300" s="124"/>
      <c r="H300" s="124"/>
    </row>
    <row r="301" spans="1:8" ht="25.5" hidden="1">
      <c r="A301" s="125" t="s">
        <v>416</v>
      </c>
      <c r="B301" s="119" t="s">
        <v>549</v>
      </c>
      <c r="C301" s="119" t="s">
        <v>391</v>
      </c>
      <c r="D301" s="119" t="s">
        <v>579</v>
      </c>
      <c r="E301" s="119" t="s">
        <v>417</v>
      </c>
      <c r="F301" s="124"/>
      <c r="G301" s="124"/>
      <c r="H301" s="124"/>
    </row>
    <row r="302" spans="1:8" ht="12.75" hidden="1">
      <c r="A302" s="125" t="s">
        <v>580</v>
      </c>
      <c r="B302" s="119" t="s">
        <v>549</v>
      </c>
      <c r="C302" s="119" t="s">
        <v>391</v>
      </c>
      <c r="D302" s="119" t="s">
        <v>581</v>
      </c>
      <c r="E302" s="126" t="s">
        <v>336</v>
      </c>
      <c r="F302" s="124"/>
      <c r="G302" s="124"/>
      <c r="H302" s="124"/>
    </row>
    <row r="303" spans="1:8" ht="63.75" hidden="1">
      <c r="A303" s="125" t="s">
        <v>414</v>
      </c>
      <c r="B303" s="119" t="s">
        <v>549</v>
      </c>
      <c r="C303" s="119" t="s">
        <v>391</v>
      </c>
      <c r="D303" s="119" t="s">
        <v>581</v>
      </c>
      <c r="E303" s="119" t="s">
        <v>415</v>
      </c>
      <c r="F303" s="124"/>
      <c r="G303" s="124"/>
      <c r="H303" s="124"/>
    </row>
    <row r="304" spans="1:8" ht="25.5" hidden="1">
      <c r="A304" s="125" t="s">
        <v>416</v>
      </c>
      <c r="B304" s="119" t="s">
        <v>549</v>
      </c>
      <c r="C304" s="119" t="s">
        <v>391</v>
      </c>
      <c r="D304" s="119" t="s">
        <v>581</v>
      </c>
      <c r="E304" s="119" t="s">
        <v>417</v>
      </c>
      <c r="F304" s="124"/>
      <c r="G304" s="124"/>
      <c r="H304" s="124"/>
    </row>
    <row r="305" spans="1:8" ht="25.5" hidden="1">
      <c r="A305" s="125" t="s">
        <v>582</v>
      </c>
      <c r="B305" s="119" t="s">
        <v>549</v>
      </c>
      <c r="C305" s="119" t="s">
        <v>391</v>
      </c>
      <c r="D305" s="119" t="s">
        <v>583</v>
      </c>
      <c r="E305" s="126" t="s">
        <v>336</v>
      </c>
      <c r="F305" s="124">
        <f>F306</f>
        <v>0</v>
      </c>
      <c r="G305" s="124"/>
      <c r="H305" s="124"/>
    </row>
    <row r="306" spans="1:8" ht="63.75" hidden="1">
      <c r="A306" s="125" t="s">
        <v>414</v>
      </c>
      <c r="B306" s="119" t="s">
        <v>549</v>
      </c>
      <c r="C306" s="119" t="s">
        <v>391</v>
      </c>
      <c r="D306" s="119" t="s">
        <v>583</v>
      </c>
      <c r="E306" s="119" t="s">
        <v>415</v>
      </c>
      <c r="F306" s="124">
        <f>F307</f>
        <v>0</v>
      </c>
      <c r="G306" s="124"/>
      <c r="H306" s="124"/>
    </row>
    <row r="307" spans="1:8" ht="25.5" hidden="1">
      <c r="A307" s="125" t="s">
        <v>416</v>
      </c>
      <c r="B307" s="119" t="s">
        <v>549</v>
      </c>
      <c r="C307" s="119" t="s">
        <v>391</v>
      </c>
      <c r="D307" s="119" t="s">
        <v>583</v>
      </c>
      <c r="E307" s="119" t="s">
        <v>417</v>
      </c>
      <c r="F307" s="124"/>
      <c r="G307" s="124"/>
      <c r="H307" s="124"/>
    </row>
    <row r="308" spans="1:8" ht="127.5" hidden="1">
      <c r="A308" s="125" t="s">
        <v>584</v>
      </c>
      <c r="B308" s="119" t="s">
        <v>549</v>
      </c>
      <c r="C308" s="119" t="s">
        <v>391</v>
      </c>
      <c r="D308" s="119" t="s">
        <v>585</v>
      </c>
      <c r="E308" s="126" t="s">
        <v>336</v>
      </c>
      <c r="F308" s="124"/>
      <c r="G308" s="124"/>
      <c r="H308" s="124"/>
    </row>
    <row r="309" spans="1:8" ht="63.75" hidden="1">
      <c r="A309" s="125" t="s">
        <v>414</v>
      </c>
      <c r="B309" s="119" t="s">
        <v>549</v>
      </c>
      <c r="C309" s="119" t="s">
        <v>391</v>
      </c>
      <c r="D309" s="119" t="s">
        <v>585</v>
      </c>
      <c r="E309" s="119" t="s">
        <v>415</v>
      </c>
      <c r="F309" s="124"/>
      <c r="G309" s="124"/>
      <c r="H309" s="124"/>
    </row>
    <row r="310" spans="1:8" ht="25.5" hidden="1">
      <c r="A310" s="125" t="s">
        <v>416</v>
      </c>
      <c r="B310" s="119" t="s">
        <v>549</v>
      </c>
      <c r="C310" s="119" t="s">
        <v>391</v>
      </c>
      <c r="D310" s="119" t="s">
        <v>585</v>
      </c>
      <c r="E310" s="119" t="s">
        <v>417</v>
      </c>
      <c r="F310" s="124"/>
      <c r="G310" s="124"/>
      <c r="H310" s="124"/>
    </row>
    <row r="311" spans="1:8" ht="140.25" hidden="1">
      <c r="A311" s="125" t="s">
        <v>586</v>
      </c>
      <c r="B311" s="119" t="s">
        <v>549</v>
      </c>
      <c r="C311" s="119" t="s">
        <v>391</v>
      </c>
      <c r="D311" s="119" t="s">
        <v>587</v>
      </c>
      <c r="E311" s="126" t="s">
        <v>336</v>
      </c>
      <c r="F311" s="124"/>
      <c r="G311" s="124"/>
      <c r="H311" s="124"/>
    </row>
    <row r="312" spans="1:8" ht="63.75" hidden="1">
      <c r="A312" s="125" t="s">
        <v>414</v>
      </c>
      <c r="B312" s="119" t="s">
        <v>549</v>
      </c>
      <c r="C312" s="119" t="s">
        <v>391</v>
      </c>
      <c r="D312" s="119" t="s">
        <v>587</v>
      </c>
      <c r="E312" s="119" t="s">
        <v>415</v>
      </c>
      <c r="F312" s="124"/>
      <c r="G312" s="124"/>
      <c r="H312" s="124"/>
    </row>
    <row r="313" spans="1:8" ht="25.5" hidden="1">
      <c r="A313" s="125" t="s">
        <v>416</v>
      </c>
      <c r="B313" s="119" t="s">
        <v>549</v>
      </c>
      <c r="C313" s="119" t="s">
        <v>391</v>
      </c>
      <c r="D313" s="119" t="s">
        <v>587</v>
      </c>
      <c r="E313" s="119" t="s">
        <v>417</v>
      </c>
      <c r="F313" s="124"/>
      <c r="G313" s="124"/>
      <c r="H313" s="124"/>
    </row>
    <row r="314" spans="1:8" ht="76.5" hidden="1">
      <c r="A314" s="125" t="s">
        <v>588</v>
      </c>
      <c r="B314" s="119" t="s">
        <v>549</v>
      </c>
      <c r="C314" s="119" t="s">
        <v>391</v>
      </c>
      <c r="D314" s="119" t="s">
        <v>589</v>
      </c>
      <c r="E314" s="126" t="s">
        <v>336</v>
      </c>
      <c r="F314" s="124"/>
      <c r="G314" s="124"/>
      <c r="H314" s="124"/>
    </row>
    <row r="315" spans="1:8" ht="51" hidden="1">
      <c r="A315" s="125" t="s">
        <v>356</v>
      </c>
      <c r="B315" s="119" t="s">
        <v>549</v>
      </c>
      <c r="C315" s="119" t="s">
        <v>391</v>
      </c>
      <c r="D315" s="119" t="s">
        <v>589</v>
      </c>
      <c r="E315" s="119" t="s">
        <v>357</v>
      </c>
      <c r="F315" s="124"/>
      <c r="G315" s="124"/>
      <c r="H315" s="124"/>
    </row>
    <row r="316" spans="1:8" ht="51" hidden="1">
      <c r="A316" s="125" t="s">
        <v>358</v>
      </c>
      <c r="B316" s="119" t="s">
        <v>549</v>
      </c>
      <c r="C316" s="119" t="s">
        <v>391</v>
      </c>
      <c r="D316" s="119" t="s">
        <v>589</v>
      </c>
      <c r="E316" s="119" t="s">
        <v>359</v>
      </c>
      <c r="F316" s="124"/>
      <c r="G316" s="124"/>
      <c r="H316" s="124"/>
    </row>
    <row r="317" spans="1:8" ht="25.5" hidden="1">
      <c r="A317" s="125" t="s">
        <v>590</v>
      </c>
      <c r="B317" s="119" t="s">
        <v>549</v>
      </c>
      <c r="C317" s="119" t="s">
        <v>391</v>
      </c>
      <c r="D317" s="119" t="s">
        <v>591</v>
      </c>
      <c r="E317" s="126" t="s">
        <v>336</v>
      </c>
      <c r="F317" s="124"/>
      <c r="G317" s="124"/>
      <c r="H317" s="124"/>
    </row>
    <row r="318" spans="1:8" ht="63.75" hidden="1">
      <c r="A318" s="125" t="s">
        <v>414</v>
      </c>
      <c r="B318" s="119" t="s">
        <v>549</v>
      </c>
      <c r="C318" s="119" t="s">
        <v>391</v>
      </c>
      <c r="D318" s="119" t="s">
        <v>591</v>
      </c>
      <c r="E318" s="119" t="s">
        <v>415</v>
      </c>
      <c r="F318" s="124"/>
      <c r="G318" s="124"/>
      <c r="H318" s="124"/>
    </row>
    <row r="319" spans="1:8" ht="25.5" hidden="1">
      <c r="A319" s="125" t="s">
        <v>416</v>
      </c>
      <c r="B319" s="119" t="s">
        <v>549</v>
      </c>
      <c r="C319" s="119" t="s">
        <v>391</v>
      </c>
      <c r="D319" s="119" t="s">
        <v>591</v>
      </c>
      <c r="E319" s="119" t="s">
        <v>417</v>
      </c>
      <c r="F319" s="124"/>
      <c r="G319" s="124"/>
      <c r="H319" s="124"/>
    </row>
    <row r="320" spans="1:8" ht="25.5" hidden="1">
      <c r="A320" s="125" t="s">
        <v>592</v>
      </c>
      <c r="B320" s="119" t="s">
        <v>549</v>
      </c>
      <c r="C320" s="119" t="s">
        <v>391</v>
      </c>
      <c r="D320" s="119" t="s">
        <v>593</v>
      </c>
      <c r="E320" s="126" t="s">
        <v>336</v>
      </c>
      <c r="F320" s="124"/>
      <c r="G320" s="124"/>
      <c r="H320" s="124"/>
    </row>
    <row r="321" spans="1:8" ht="51" hidden="1">
      <c r="A321" s="125" t="s">
        <v>356</v>
      </c>
      <c r="B321" s="119" t="s">
        <v>549</v>
      </c>
      <c r="C321" s="119" t="s">
        <v>391</v>
      </c>
      <c r="D321" s="119" t="s">
        <v>593</v>
      </c>
      <c r="E321" s="119" t="s">
        <v>357</v>
      </c>
      <c r="F321" s="124"/>
      <c r="G321" s="124"/>
      <c r="H321" s="124"/>
    </row>
    <row r="322" spans="1:8" ht="51" hidden="1">
      <c r="A322" s="125" t="s">
        <v>358</v>
      </c>
      <c r="B322" s="119" t="s">
        <v>549</v>
      </c>
      <c r="C322" s="119" t="s">
        <v>391</v>
      </c>
      <c r="D322" s="119" t="s">
        <v>593</v>
      </c>
      <c r="E322" s="119" t="s">
        <v>359</v>
      </c>
      <c r="F322" s="124"/>
      <c r="G322" s="124"/>
      <c r="H322" s="124"/>
    </row>
    <row r="323" spans="1:8" ht="25.5" hidden="1">
      <c r="A323" s="125" t="s">
        <v>594</v>
      </c>
      <c r="B323" s="119" t="s">
        <v>549</v>
      </c>
      <c r="C323" s="119" t="s">
        <v>391</v>
      </c>
      <c r="D323" s="119" t="s">
        <v>595</v>
      </c>
      <c r="E323" s="126" t="s">
        <v>336</v>
      </c>
      <c r="F323" s="124"/>
      <c r="G323" s="124"/>
      <c r="H323" s="124"/>
    </row>
    <row r="324" spans="1:8" ht="51" hidden="1">
      <c r="A324" s="125" t="s">
        <v>356</v>
      </c>
      <c r="B324" s="119" t="s">
        <v>549</v>
      </c>
      <c r="C324" s="119" t="s">
        <v>391</v>
      </c>
      <c r="D324" s="119" t="s">
        <v>595</v>
      </c>
      <c r="E324" s="119" t="s">
        <v>357</v>
      </c>
      <c r="F324" s="124"/>
      <c r="G324" s="124"/>
      <c r="H324" s="124"/>
    </row>
    <row r="325" spans="1:8" ht="51" hidden="1">
      <c r="A325" s="125" t="s">
        <v>358</v>
      </c>
      <c r="B325" s="119" t="s">
        <v>549</v>
      </c>
      <c r="C325" s="119" t="s">
        <v>391</v>
      </c>
      <c r="D325" s="119" t="s">
        <v>595</v>
      </c>
      <c r="E325" s="119" t="s">
        <v>359</v>
      </c>
      <c r="F325" s="124"/>
      <c r="G325" s="124"/>
      <c r="H325" s="124"/>
    </row>
    <row r="326" spans="1:8" ht="25.5" hidden="1">
      <c r="A326" s="135" t="s">
        <v>596</v>
      </c>
      <c r="B326" s="119" t="s">
        <v>549</v>
      </c>
      <c r="C326" s="119" t="s">
        <v>466</v>
      </c>
      <c r="D326" s="119" t="s">
        <v>336</v>
      </c>
      <c r="E326" s="119" t="s">
        <v>336</v>
      </c>
      <c r="F326" s="124"/>
      <c r="G326" s="124"/>
      <c r="H326" s="124"/>
    </row>
    <row r="327" spans="1:8" ht="153" hidden="1">
      <c r="A327" s="125" t="s">
        <v>597</v>
      </c>
      <c r="B327" s="119" t="s">
        <v>549</v>
      </c>
      <c r="C327" s="119" t="s">
        <v>466</v>
      </c>
      <c r="D327" s="119" t="s">
        <v>598</v>
      </c>
      <c r="E327" s="126" t="s">
        <v>336</v>
      </c>
      <c r="F327" s="124"/>
      <c r="G327" s="124"/>
      <c r="H327" s="124"/>
    </row>
    <row r="328" spans="1:8" ht="63.75" hidden="1">
      <c r="A328" s="125" t="s">
        <v>414</v>
      </c>
      <c r="B328" s="119" t="s">
        <v>549</v>
      </c>
      <c r="C328" s="119" t="s">
        <v>466</v>
      </c>
      <c r="D328" s="119" t="s">
        <v>598</v>
      </c>
      <c r="E328" s="119" t="s">
        <v>415</v>
      </c>
      <c r="F328" s="124"/>
      <c r="G328" s="124"/>
      <c r="H328" s="124"/>
    </row>
    <row r="329" spans="1:8" ht="25.5" hidden="1">
      <c r="A329" s="125" t="s">
        <v>416</v>
      </c>
      <c r="B329" s="119" t="s">
        <v>549</v>
      </c>
      <c r="C329" s="119" t="s">
        <v>466</v>
      </c>
      <c r="D329" s="119" t="s">
        <v>598</v>
      </c>
      <c r="E329" s="119" t="s">
        <v>417</v>
      </c>
      <c r="F329" s="124"/>
      <c r="G329" s="124"/>
      <c r="H329" s="124"/>
    </row>
    <row r="330" spans="1:8" ht="12.75">
      <c r="A330" s="135" t="s">
        <v>464</v>
      </c>
      <c r="B330" s="119" t="s">
        <v>360</v>
      </c>
      <c r="C330" s="119" t="s">
        <v>336</v>
      </c>
      <c r="D330" s="119" t="s">
        <v>336</v>
      </c>
      <c r="E330" s="119" t="s">
        <v>336</v>
      </c>
      <c r="F330" s="124">
        <f>F339+F365</f>
        <v>1400000</v>
      </c>
      <c r="G330" s="124"/>
      <c r="H330" s="124"/>
    </row>
    <row r="331" spans="1:8" ht="12.75" hidden="1">
      <c r="A331" s="135" t="s">
        <v>599</v>
      </c>
      <c r="B331" s="119" t="s">
        <v>360</v>
      </c>
      <c r="C331" s="119" t="s">
        <v>391</v>
      </c>
      <c r="D331" s="119" t="s">
        <v>336</v>
      </c>
      <c r="E331" s="119" t="s">
        <v>336</v>
      </c>
      <c r="F331" s="124"/>
      <c r="G331" s="124"/>
      <c r="H331" s="124"/>
    </row>
    <row r="332" spans="1:8" ht="38.25" hidden="1">
      <c r="A332" s="125" t="s">
        <v>600</v>
      </c>
      <c r="B332" s="119" t="s">
        <v>360</v>
      </c>
      <c r="C332" s="119" t="s">
        <v>391</v>
      </c>
      <c r="D332" s="119" t="s">
        <v>601</v>
      </c>
      <c r="E332" s="126" t="s">
        <v>336</v>
      </c>
      <c r="F332" s="124"/>
      <c r="G332" s="124"/>
      <c r="H332" s="124"/>
    </row>
    <row r="333" spans="1:8" ht="25.5" hidden="1">
      <c r="A333" s="125" t="s">
        <v>469</v>
      </c>
      <c r="B333" s="119" t="s">
        <v>360</v>
      </c>
      <c r="C333" s="119" t="s">
        <v>391</v>
      </c>
      <c r="D333" s="119" t="s">
        <v>601</v>
      </c>
      <c r="E333" s="119" t="s">
        <v>470</v>
      </c>
      <c r="F333" s="124"/>
      <c r="G333" s="124"/>
      <c r="H333" s="124"/>
    </row>
    <row r="334" spans="1:8" ht="38.25" hidden="1">
      <c r="A334" s="125" t="s">
        <v>602</v>
      </c>
      <c r="B334" s="119" t="s">
        <v>360</v>
      </c>
      <c r="C334" s="119" t="s">
        <v>391</v>
      </c>
      <c r="D334" s="119" t="s">
        <v>601</v>
      </c>
      <c r="E334" s="119" t="s">
        <v>603</v>
      </c>
      <c r="F334" s="124"/>
      <c r="G334" s="124"/>
      <c r="H334" s="124"/>
    </row>
    <row r="335" spans="1:8" ht="25.5" hidden="1">
      <c r="A335" s="135" t="s">
        <v>604</v>
      </c>
      <c r="B335" s="119" t="s">
        <v>360</v>
      </c>
      <c r="C335" s="119" t="s">
        <v>400</v>
      </c>
      <c r="D335" s="119" t="s">
        <v>336</v>
      </c>
      <c r="E335" s="119" t="s">
        <v>336</v>
      </c>
      <c r="F335" s="124"/>
      <c r="G335" s="124"/>
      <c r="H335" s="124"/>
    </row>
    <row r="336" spans="1:8" ht="51" hidden="1">
      <c r="A336" s="125" t="s">
        <v>605</v>
      </c>
      <c r="B336" s="119" t="s">
        <v>360</v>
      </c>
      <c r="C336" s="119" t="s">
        <v>400</v>
      </c>
      <c r="D336" s="119" t="s">
        <v>606</v>
      </c>
      <c r="E336" s="126" t="s">
        <v>336</v>
      </c>
      <c r="F336" s="124"/>
      <c r="G336" s="124"/>
      <c r="H336" s="124"/>
    </row>
    <row r="337" spans="1:8" ht="63.75" hidden="1">
      <c r="A337" s="125" t="s">
        <v>414</v>
      </c>
      <c r="B337" s="119" t="s">
        <v>360</v>
      </c>
      <c r="C337" s="119" t="s">
        <v>400</v>
      </c>
      <c r="D337" s="119" t="s">
        <v>606</v>
      </c>
      <c r="E337" s="119" t="s">
        <v>415</v>
      </c>
      <c r="F337" s="124"/>
      <c r="G337" s="124"/>
      <c r="H337" s="124"/>
    </row>
    <row r="338" spans="1:8" ht="102" hidden="1">
      <c r="A338" s="125" t="s">
        <v>607</v>
      </c>
      <c r="B338" s="119" t="s">
        <v>360</v>
      </c>
      <c r="C338" s="119" t="s">
        <v>400</v>
      </c>
      <c r="D338" s="119" t="s">
        <v>606</v>
      </c>
      <c r="E338" s="119" t="s">
        <v>608</v>
      </c>
      <c r="F338" s="124"/>
      <c r="G338" s="124"/>
      <c r="H338" s="124"/>
    </row>
    <row r="339" spans="1:8" ht="12.75" hidden="1">
      <c r="A339" s="135" t="s">
        <v>465</v>
      </c>
      <c r="B339" s="119" t="s">
        <v>360</v>
      </c>
      <c r="C339" s="119" t="s">
        <v>466</v>
      </c>
      <c r="D339" s="119" t="s">
        <v>336</v>
      </c>
      <c r="E339" s="119" t="s">
        <v>336</v>
      </c>
      <c r="F339" s="124">
        <f>F350+F353+F356</f>
        <v>0</v>
      </c>
      <c r="G339" s="124"/>
      <c r="H339" s="124"/>
    </row>
    <row r="340" spans="1:8" ht="76.5" hidden="1">
      <c r="A340" s="125" t="s">
        <v>609</v>
      </c>
      <c r="B340" s="119" t="s">
        <v>360</v>
      </c>
      <c r="C340" s="119" t="s">
        <v>466</v>
      </c>
      <c r="D340" s="119" t="s">
        <v>610</v>
      </c>
      <c r="E340" s="126" t="s">
        <v>336</v>
      </c>
      <c r="F340" s="124"/>
      <c r="G340" s="124"/>
      <c r="H340" s="124"/>
    </row>
    <row r="341" spans="1:8" ht="25.5" hidden="1">
      <c r="A341" s="125" t="s">
        <v>469</v>
      </c>
      <c r="B341" s="119" t="s">
        <v>360</v>
      </c>
      <c r="C341" s="119" t="s">
        <v>466</v>
      </c>
      <c r="D341" s="119" t="s">
        <v>610</v>
      </c>
      <c r="E341" s="119" t="s">
        <v>470</v>
      </c>
      <c r="F341" s="124"/>
      <c r="G341" s="124"/>
      <c r="H341" s="124"/>
    </row>
    <row r="342" spans="1:8" ht="51" hidden="1">
      <c r="A342" s="125" t="s">
        <v>471</v>
      </c>
      <c r="B342" s="119" t="s">
        <v>360</v>
      </c>
      <c r="C342" s="119" t="s">
        <v>466</v>
      </c>
      <c r="D342" s="119" t="s">
        <v>610</v>
      </c>
      <c r="E342" s="119" t="s">
        <v>472</v>
      </c>
      <c r="F342" s="124"/>
      <c r="G342" s="124"/>
      <c r="H342" s="124"/>
    </row>
    <row r="343" spans="1:8" ht="140.25" hidden="1">
      <c r="A343" s="125" t="s">
        <v>520</v>
      </c>
      <c r="B343" s="119" t="s">
        <v>360</v>
      </c>
      <c r="C343" s="119" t="s">
        <v>466</v>
      </c>
      <c r="D343" s="119" t="s">
        <v>611</v>
      </c>
      <c r="E343" s="126" t="s">
        <v>336</v>
      </c>
      <c r="F343" s="124"/>
      <c r="G343" s="124"/>
      <c r="H343" s="124"/>
    </row>
    <row r="344" spans="1:8" ht="25.5" hidden="1">
      <c r="A344" s="125" t="s">
        <v>469</v>
      </c>
      <c r="B344" s="119" t="s">
        <v>360</v>
      </c>
      <c r="C344" s="119" t="s">
        <v>466</v>
      </c>
      <c r="D344" s="119" t="s">
        <v>611</v>
      </c>
      <c r="E344" s="119" t="s">
        <v>470</v>
      </c>
      <c r="F344" s="124"/>
      <c r="G344" s="124"/>
      <c r="H344" s="124"/>
    </row>
    <row r="345" spans="1:8" ht="38.25" hidden="1">
      <c r="A345" s="125" t="s">
        <v>602</v>
      </c>
      <c r="B345" s="119" t="s">
        <v>360</v>
      </c>
      <c r="C345" s="119" t="s">
        <v>466</v>
      </c>
      <c r="D345" s="119" t="s">
        <v>611</v>
      </c>
      <c r="E345" s="119" t="s">
        <v>603</v>
      </c>
      <c r="F345" s="124"/>
      <c r="G345" s="124"/>
      <c r="H345" s="124"/>
    </row>
    <row r="346" spans="1:8" ht="51" hidden="1">
      <c r="A346" s="125" t="s">
        <v>471</v>
      </c>
      <c r="B346" s="119" t="s">
        <v>360</v>
      </c>
      <c r="C346" s="119" t="s">
        <v>466</v>
      </c>
      <c r="D346" s="119" t="s">
        <v>611</v>
      </c>
      <c r="E346" s="119" t="s">
        <v>472</v>
      </c>
      <c r="F346" s="124"/>
      <c r="G346" s="124"/>
      <c r="H346" s="124"/>
    </row>
    <row r="347" spans="1:8" ht="25.5" hidden="1">
      <c r="A347" s="125" t="s">
        <v>612</v>
      </c>
      <c r="B347" s="119" t="s">
        <v>360</v>
      </c>
      <c r="C347" s="119" t="s">
        <v>466</v>
      </c>
      <c r="D347" s="119" t="s">
        <v>613</v>
      </c>
      <c r="E347" s="126" t="s">
        <v>336</v>
      </c>
      <c r="F347" s="124"/>
      <c r="G347" s="124"/>
      <c r="H347" s="124"/>
    </row>
    <row r="348" spans="1:8" ht="25.5" hidden="1">
      <c r="A348" s="125" t="s">
        <v>469</v>
      </c>
      <c r="B348" s="119" t="s">
        <v>360</v>
      </c>
      <c r="C348" s="119" t="s">
        <v>466</v>
      </c>
      <c r="D348" s="119" t="s">
        <v>613</v>
      </c>
      <c r="E348" s="119" t="s">
        <v>470</v>
      </c>
      <c r="F348" s="124"/>
      <c r="G348" s="124"/>
      <c r="H348" s="124"/>
    </row>
    <row r="349" spans="1:8" ht="51" hidden="1">
      <c r="A349" s="125" t="s">
        <v>471</v>
      </c>
      <c r="B349" s="119" t="s">
        <v>360</v>
      </c>
      <c r="C349" s="119" t="s">
        <v>466</v>
      </c>
      <c r="D349" s="119" t="s">
        <v>613</v>
      </c>
      <c r="E349" s="119" t="s">
        <v>472</v>
      </c>
      <c r="F349" s="124"/>
      <c r="G349" s="124"/>
      <c r="H349" s="124"/>
    </row>
    <row r="350" spans="1:8" ht="140.25" hidden="1">
      <c r="A350" s="125" t="s">
        <v>614</v>
      </c>
      <c r="B350" s="119" t="s">
        <v>360</v>
      </c>
      <c r="C350" s="119" t="s">
        <v>466</v>
      </c>
      <c r="D350" s="119" t="s">
        <v>615</v>
      </c>
      <c r="E350" s="126" t="s">
        <v>336</v>
      </c>
      <c r="F350" s="124">
        <f aca="true" t="shared" si="2" ref="F350:H351">F351</f>
        <v>0</v>
      </c>
      <c r="G350" s="124">
        <f t="shared" si="2"/>
        <v>0</v>
      </c>
      <c r="H350" s="124">
        <f t="shared" si="2"/>
        <v>0</v>
      </c>
    </row>
    <row r="351" spans="1:8" ht="51" hidden="1">
      <c r="A351" s="125" t="s">
        <v>559</v>
      </c>
      <c r="B351" s="119" t="s">
        <v>360</v>
      </c>
      <c r="C351" s="119" t="s">
        <v>466</v>
      </c>
      <c r="D351" s="119" t="s">
        <v>615</v>
      </c>
      <c r="E351" s="119" t="s">
        <v>560</v>
      </c>
      <c r="F351" s="124">
        <f t="shared" si="2"/>
        <v>0</v>
      </c>
      <c r="G351" s="124">
        <f t="shared" si="2"/>
        <v>0</v>
      </c>
      <c r="H351" s="124">
        <f t="shared" si="2"/>
        <v>0</v>
      </c>
    </row>
    <row r="352" spans="1:8" ht="12.75" hidden="1">
      <c r="A352" s="125" t="s">
        <v>561</v>
      </c>
      <c r="B352" s="119" t="s">
        <v>360</v>
      </c>
      <c r="C352" s="119" t="s">
        <v>466</v>
      </c>
      <c r="D352" s="119" t="s">
        <v>615</v>
      </c>
      <c r="E352" s="119" t="s">
        <v>562</v>
      </c>
      <c r="F352" s="124"/>
      <c r="G352" s="124"/>
      <c r="H352" s="124"/>
    </row>
    <row r="353" spans="1:8" ht="140.25" hidden="1">
      <c r="A353" s="125" t="s">
        <v>614</v>
      </c>
      <c r="B353" s="119" t="s">
        <v>360</v>
      </c>
      <c r="C353" s="119" t="s">
        <v>466</v>
      </c>
      <c r="D353" s="119" t="s">
        <v>760</v>
      </c>
      <c r="E353" s="119"/>
      <c r="F353" s="124">
        <f>F354</f>
        <v>0</v>
      </c>
      <c r="G353" s="124"/>
      <c r="H353" s="124"/>
    </row>
    <row r="354" spans="1:8" ht="25.5" hidden="1">
      <c r="A354" s="125" t="s">
        <v>469</v>
      </c>
      <c r="B354" s="119" t="s">
        <v>360</v>
      </c>
      <c r="C354" s="119" t="s">
        <v>466</v>
      </c>
      <c r="D354" s="119" t="s">
        <v>760</v>
      </c>
      <c r="E354" s="119">
        <v>300</v>
      </c>
      <c r="F354" s="124">
        <f>F355</f>
        <v>0</v>
      </c>
      <c r="G354" s="124"/>
      <c r="H354" s="124"/>
    </row>
    <row r="355" spans="1:8" ht="51" hidden="1">
      <c r="A355" s="125" t="s">
        <v>471</v>
      </c>
      <c r="B355" s="119" t="s">
        <v>360</v>
      </c>
      <c r="C355" s="119" t="s">
        <v>466</v>
      </c>
      <c r="D355" s="119" t="s">
        <v>760</v>
      </c>
      <c r="E355" s="119">
        <v>320</v>
      </c>
      <c r="F355" s="124"/>
      <c r="G355" s="124"/>
      <c r="H355" s="124"/>
    </row>
    <row r="356" spans="1:8" ht="140.25" hidden="1">
      <c r="A356" s="125" t="s">
        <v>614</v>
      </c>
      <c r="B356" s="119" t="s">
        <v>360</v>
      </c>
      <c r="C356" s="119" t="s">
        <v>466</v>
      </c>
      <c r="D356" s="119" t="s">
        <v>760</v>
      </c>
      <c r="E356" s="119"/>
      <c r="F356" s="124">
        <f aca="true" t="shared" si="3" ref="F356:H357">F357</f>
        <v>0</v>
      </c>
      <c r="G356" s="124">
        <f t="shared" si="3"/>
        <v>0</v>
      </c>
      <c r="H356" s="124">
        <f t="shared" si="3"/>
        <v>0</v>
      </c>
    </row>
    <row r="357" spans="1:8" ht="51" hidden="1">
      <c r="A357" s="125" t="s">
        <v>559</v>
      </c>
      <c r="B357" s="119" t="s">
        <v>360</v>
      </c>
      <c r="C357" s="119" t="s">
        <v>466</v>
      </c>
      <c r="D357" s="119" t="s">
        <v>760</v>
      </c>
      <c r="E357" s="119">
        <v>400</v>
      </c>
      <c r="F357" s="124">
        <f t="shared" si="3"/>
        <v>0</v>
      </c>
      <c r="G357" s="124">
        <f t="shared" si="3"/>
        <v>0</v>
      </c>
      <c r="H357" s="124">
        <f t="shared" si="3"/>
        <v>0</v>
      </c>
    </row>
    <row r="358" spans="1:8" ht="12.75" hidden="1">
      <c r="A358" s="125" t="s">
        <v>561</v>
      </c>
      <c r="B358" s="119" t="s">
        <v>360</v>
      </c>
      <c r="C358" s="119" t="s">
        <v>466</v>
      </c>
      <c r="D358" s="119" t="s">
        <v>760</v>
      </c>
      <c r="E358" s="119">
        <v>410</v>
      </c>
      <c r="F358" s="124"/>
      <c r="G358" s="124"/>
      <c r="H358" s="124"/>
    </row>
    <row r="359" spans="1:8" ht="25.5" hidden="1">
      <c r="A359" s="125" t="s">
        <v>616</v>
      </c>
      <c r="B359" s="119" t="s">
        <v>360</v>
      </c>
      <c r="C359" s="119" t="s">
        <v>466</v>
      </c>
      <c r="D359" s="119" t="s">
        <v>617</v>
      </c>
      <c r="E359" s="126" t="s">
        <v>336</v>
      </c>
      <c r="F359" s="124"/>
      <c r="G359" s="124"/>
      <c r="H359" s="124"/>
    </row>
    <row r="360" spans="1:8" ht="51" hidden="1">
      <c r="A360" s="125" t="s">
        <v>356</v>
      </c>
      <c r="B360" s="119" t="s">
        <v>360</v>
      </c>
      <c r="C360" s="119" t="s">
        <v>466</v>
      </c>
      <c r="D360" s="119" t="s">
        <v>617</v>
      </c>
      <c r="E360" s="119" t="s">
        <v>357</v>
      </c>
      <c r="F360" s="124"/>
      <c r="G360" s="124"/>
      <c r="H360" s="124"/>
    </row>
    <row r="361" spans="1:8" ht="51" hidden="1">
      <c r="A361" s="125" t="s">
        <v>358</v>
      </c>
      <c r="B361" s="119" t="s">
        <v>360</v>
      </c>
      <c r="C361" s="119" t="s">
        <v>466</v>
      </c>
      <c r="D361" s="119" t="s">
        <v>617</v>
      </c>
      <c r="E361" s="119" t="s">
        <v>359</v>
      </c>
      <c r="F361" s="124"/>
      <c r="G361" s="124"/>
      <c r="H361" s="124"/>
    </row>
    <row r="362" spans="1:8" ht="89.25" hidden="1">
      <c r="A362" s="125" t="s">
        <v>467</v>
      </c>
      <c r="B362" s="119" t="s">
        <v>360</v>
      </c>
      <c r="C362" s="119" t="s">
        <v>466</v>
      </c>
      <c r="D362" s="119" t="s">
        <v>468</v>
      </c>
      <c r="E362" s="126" t="s">
        <v>336</v>
      </c>
      <c r="F362" s="124"/>
      <c r="G362" s="124"/>
      <c r="H362" s="124"/>
    </row>
    <row r="363" spans="1:8" ht="25.5" hidden="1">
      <c r="A363" s="125" t="s">
        <v>469</v>
      </c>
      <c r="B363" s="119" t="s">
        <v>360</v>
      </c>
      <c r="C363" s="119" t="s">
        <v>466</v>
      </c>
      <c r="D363" s="119" t="s">
        <v>468</v>
      </c>
      <c r="E363" s="119" t="s">
        <v>470</v>
      </c>
      <c r="F363" s="124"/>
      <c r="G363" s="124"/>
      <c r="H363" s="124"/>
    </row>
    <row r="364" spans="1:8" ht="51" hidden="1">
      <c r="A364" s="125" t="s">
        <v>471</v>
      </c>
      <c r="B364" s="119" t="s">
        <v>360</v>
      </c>
      <c r="C364" s="119" t="s">
        <v>466</v>
      </c>
      <c r="D364" s="119" t="s">
        <v>468</v>
      </c>
      <c r="E364" s="119" t="s">
        <v>472</v>
      </c>
      <c r="F364" s="124"/>
      <c r="G364" s="124"/>
      <c r="H364" s="124"/>
    </row>
    <row r="365" spans="1:8" ht="25.5">
      <c r="A365" s="135" t="s">
        <v>618</v>
      </c>
      <c r="B365" s="119" t="s">
        <v>360</v>
      </c>
      <c r="C365" s="119" t="s">
        <v>361</v>
      </c>
      <c r="D365" s="119" t="s">
        <v>336</v>
      </c>
      <c r="E365" s="119" t="s">
        <v>336</v>
      </c>
      <c r="F365" s="124">
        <f>F375+F372</f>
        <v>1400000</v>
      </c>
      <c r="G365" s="124"/>
      <c r="H365" s="124"/>
    </row>
    <row r="366" spans="1:8" ht="140.25" hidden="1">
      <c r="A366" s="125" t="s">
        <v>619</v>
      </c>
      <c r="B366" s="119" t="s">
        <v>360</v>
      </c>
      <c r="C366" s="119" t="s">
        <v>361</v>
      </c>
      <c r="D366" s="119" t="s">
        <v>620</v>
      </c>
      <c r="E366" s="126" t="s">
        <v>336</v>
      </c>
      <c r="F366" s="124"/>
      <c r="G366" s="124"/>
      <c r="H366" s="124"/>
    </row>
    <row r="367" spans="1:8" ht="51" hidden="1">
      <c r="A367" s="125" t="s">
        <v>356</v>
      </c>
      <c r="B367" s="119" t="s">
        <v>360</v>
      </c>
      <c r="C367" s="119" t="s">
        <v>361</v>
      </c>
      <c r="D367" s="119" t="s">
        <v>620</v>
      </c>
      <c r="E367" s="119" t="s">
        <v>357</v>
      </c>
      <c r="F367" s="124"/>
      <c r="G367" s="124"/>
      <c r="H367" s="124"/>
    </row>
    <row r="368" spans="1:8" ht="51" hidden="1">
      <c r="A368" s="125" t="s">
        <v>358</v>
      </c>
      <c r="B368" s="119" t="s">
        <v>360</v>
      </c>
      <c r="C368" s="119" t="s">
        <v>361</v>
      </c>
      <c r="D368" s="119" t="s">
        <v>620</v>
      </c>
      <c r="E368" s="119" t="s">
        <v>359</v>
      </c>
      <c r="F368" s="124"/>
      <c r="G368" s="124"/>
      <c r="H368" s="124"/>
    </row>
    <row r="369" spans="1:8" ht="38.25" hidden="1">
      <c r="A369" s="125" t="s">
        <v>621</v>
      </c>
      <c r="B369" s="119" t="s">
        <v>360</v>
      </c>
      <c r="C369" s="119" t="s">
        <v>361</v>
      </c>
      <c r="D369" s="119" t="s">
        <v>622</v>
      </c>
      <c r="E369" s="126" t="s">
        <v>336</v>
      </c>
      <c r="F369" s="124"/>
      <c r="G369" s="124"/>
      <c r="H369" s="124"/>
    </row>
    <row r="370" spans="1:8" ht="51" hidden="1">
      <c r="A370" s="125" t="s">
        <v>356</v>
      </c>
      <c r="B370" s="119" t="s">
        <v>360</v>
      </c>
      <c r="C370" s="119" t="s">
        <v>361</v>
      </c>
      <c r="D370" s="119" t="s">
        <v>622</v>
      </c>
      <c r="E370" s="119" t="s">
        <v>357</v>
      </c>
      <c r="F370" s="124"/>
      <c r="G370" s="124"/>
      <c r="H370" s="124"/>
    </row>
    <row r="371" spans="1:8" ht="51" hidden="1">
      <c r="A371" s="125" t="s">
        <v>358</v>
      </c>
      <c r="B371" s="119" t="s">
        <v>360</v>
      </c>
      <c r="C371" s="119" t="s">
        <v>361</v>
      </c>
      <c r="D371" s="119" t="s">
        <v>622</v>
      </c>
      <c r="E371" s="119" t="s">
        <v>359</v>
      </c>
      <c r="F371" s="124">
        <f>0</f>
        <v>0</v>
      </c>
      <c r="G371" s="124"/>
      <c r="H371" s="124"/>
    </row>
    <row r="372" spans="1:8" ht="38.25">
      <c r="A372" s="125" t="s">
        <v>804</v>
      </c>
      <c r="B372" s="119" t="s">
        <v>360</v>
      </c>
      <c r="C372" s="119" t="s">
        <v>361</v>
      </c>
      <c r="D372" s="119" t="s">
        <v>808</v>
      </c>
      <c r="E372" s="119"/>
      <c r="F372" s="124">
        <f>F373</f>
        <v>1400000</v>
      </c>
      <c r="G372" s="124"/>
      <c r="H372" s="124"/>
    </row>
    <row r="373" spans="1:8" ht="25.5">
      <c r="A373" s="125" t="s">
        <v>469</v>
      </c>
      <c r="B373" s="119" t="s">
        <v>360</v>
      </c>
      <c r="C373" s="119" t="s">
        <v>361</v>
      </c>
      <c r="D373" s="119" t="s">
        <v>808</v>
      </c>
      <c r="E373" s="119">
        <v>300</v>
      </c>
      <c r="F373" s="124">
        <f>F374</f>
        <v>1400000</v>
      </c>
      <c r="G373" s="124"/>
      <c r="H373" s="124"/>
    </row>
    <row r="374" spans="1:8" ht="51">
      <c r="A374" s="125" t="s">
        <v>471</v>
      </c>
      <c r="B374" s="119" t="s">
        <v>360</v>
      </c>
      <c r="C374" s="119" t="s">
        <v>361</v>
      </c>
      <c r="D374" s="119" t="s">
        <v>808</v>
      </c>
      <c r="E374" s="119">
        <v>320</v>
      </c>
      <c r="F374" s="124">
        <v>1400000</v>
      </c>
      <c r="G374" s="124"/>
      <c r="H374" s="124"/>
    </row>
    <row r="375" spans="1:8" ht="25.5" hidden="1">
      <c r="A375" s="125" t="s">
        <v>496</v>
      </c>
      <c r="B375" s="119" t="s">
        <v>360</v>
      </c>
      <c r="C375" s="119" t="s">
        <v>361</v>
      </c>
      <c r="D375" s="119" t="s">
        <v>497</v>
      </c>
      <c r="E375" s="119"/>
      <c r="F375" s="124">
        <f>F376</f>
        <v>0</v>
      </c>
      <c r="G375" s="124"/>
      <c r="H375" s="124"/>
    </row>
    <row r="376" spans="1:8" ht="25.5" hidden="1">
      <c r="A376" s="125" t="s">
        <v>469</v>
      </c>
      <c r="B376" s="119" t="s">
        <v>360</v>
      </c>
      <c r="C376" s="119" t="s">
        <v>361</v>
      </c>
      <c r="D376" s="119" t="s">
        <v>497</v>
      </c>
      <c r="E376" s="119">
        <v>300</v>
      </c>
      <c r="F376" s="124">
        <f>F377</f>
        <v>0</v>
      </c>
      <c r="G376" s="124"/>
      <c r="H376" s="124"/>
    </row>
    <row r="377" spans="1:8" ht="51" hidden="1">
      <c r="A377" s="125" t="s">
        <v>471</v>
      </c>
      <c r="B377" s="119" t="s">
        <v>360</v>
      </c>
      <c r="C377" s="119" t="s">
        <v>361</v>
      </c>
      <c r="D377" s="119" t="s">
        <v>497</v>
      </c>
      <c r="E377" s="119">
        <v>320</v>
      </c>
      <c r="F377" s="124"/>
      <c r="G377" s="124"/>
      <c r="H377" s="124"/>
    </row>
    <row r="378" spans="1:8" ht="12.75" hidden="1">
      <c r="A378" s="135" t="s">
        <v>623</v>
      </c>
      <c r="B378" s="119" t="s">
        <v>495</v>
      </c>
      <c r="C378" s="119" t="s">
        <v>336</v>
      </c>
      <c r="D378" s="119" t="s">
        <v>336</v>
      </c>
      <c r="E378" s="119" t="s">
        <v>336</v>
      </c>
      <c r="F378" s="124"/>
      <c r="G378" s="124"/>
      <c r="H378" s="124"/>
    </row>
    <row r="379" spans="1:8" ht="12.75" hidden="1">
      <c r="A379" s="135" t="s">
        <v>624</v>
      </c>
      <c r="B379" s="119" t="s">
        <v>495</v>
      </c>
      <c r="C379" s="119" t="s">
        <v>391</v>
      </c>
      <c r="D379" s="119" t="s">
        <v>336</v>
      </c>
      <c r="E379" s="119" t="s">
        <v>336</v>
      </c>
      <c r="F379" s="124"/>
      <c r="G379" s="124"/>
      <c r="H379" s="124"/>
    </row>
    <row r="380" spans="1:8" ht="25.5" hidden="1">
      <c r="A380" s="125" t="s">
        <v>625</v>
      </c>
      <c r="B380" s="119" t="s">
        <v>495</v>
      </c>
      <c r="C380" s="119" t="s">
        <v>391</v>
      </c>
      <c r="D380" s="119" t="s">
        <v>626</v>
      </c>
      <c r="E380" s="126" t="s">
        <v>336</v>
      </c>
      <c r="F380" s="124"/>
      <c r="G380" s="124"/>
      <c r="H380" s="124"/>
    </row>
    <row r="381" spans="1:8" ht="63.75" hidden="1">
      <c r="A381" s="125" t="s">
        <v>414</v>
      </c>
      <c r="B381" s="119" t="s">
        <v>495</v>
      </c>
      <c r="C381" s="119" t="s">
        <v>391</v>
      </c>
      <c r="D381" s="119" t="s">
        <v>626</v>
      </c>
      <c r="E381" s="119" t="s">
        <v>415</v>
      </c>
      <c r="F381" s="124"/>
      <c r="G381" s="124"/>
      <c r="H381" s="124"/>
    </row>
    <row r="382" spans="1:8" ht="25.5" hidden="1">
      <c r="A382" s="125" t="s">
        <v>627</v>
      </c>
      <c r="B382" s="119" t="s">
        <v>495</v>
      </c>
      <c r="C382" s="119" t="s">
        <v>391</v>
      </c>
      <c r="D382" s="119" t="s">
        <v>626</v>
      </c>
      <c r="E382" s="119" t="s">
        <v>628</v>
      </c>
      <c r="F382" s="124"/>
      <c r="G382" s="124"/>
      <c r="H382" s="124"/>
    </row>
    <row r="383" spans="1:8" ht="12.75" hidden="1">
      <c r="A383" s="135" t="s">
        <v>629</v>
      </c>
      <c r="B383" s="119" t="s">
        <v>495</v>
      </c>
      <c r="C383" s="119" t="s">
        <v>355</v>
      </c>
      <c r="D383" s="119" t="s">
        <v>336</v>
      </c>
      <c r="E383" s="119" t="s">
        <v>336</v>
      </c>
      <c r="F383" s="124"/>
      <c r="G383" s="124"/>
      <c r="H383" s="124"/>
    </row>
    <row r="384" spans="1:8" ht="25.5" hidden="1">
      <c r="A384" s="125" t="s">
        <v>630</v>
      </c>
      <c r="B384" s="119" t="s">
        <v>495</v>
      </c>
      <c r="C384" s="119" t="s">
        <v>355</v>
      </c>
      <c r="D384" s="119" t="s">
        <v>631</v>
      </c>
      <c r="E384" s="126" t="s">
        <v>336</v>
      </c>
      <c r="F384" s="124"/>
      <c r="G384" s="124"/>
      <c r="H384" s="124"/>
    </row>
    <row r="385" spans="1:8" ht="51" hidden="1">
      <c r="A385" s="125" t="s">
        <v>356</v>
      </c>
      <c r="B385" s="119" t="s">
        <v>495</v>
      </c>
      <c r="C385" s="119" t="s">
        <v>355</v>
      </c>
      <c r="D385" s="119" t="s">
        <v>631</v>
      </c>
      <c r="E385" s="119" t="s">
        <v>357</v>
      </c>
      <c r="F385" s="124"/>
      <c r="G385" s="124"/>
      <c r="H385" s="124"/>
    </row>
    <row r="386" spans="1:8" ht="51" hidden="1">
      <c r="A386" s="125" t="s">
        <v>358</v>
      </c>
      <c r="B386" s="119" t="s">
        <v>495</v>
      </c>
      <c r="C386" s="119" t="s">
        <v>355</v>
      </c>
      <c r="D386" s="119" t="s">
        <v>631</v>
      </c>
      <c r="E386" s="119" t="s">
        <v>359</v>
      </c>
      <c r="F386" s="124"/>
      <c r="G386" s="124"/>
      <c r="H386" s="124"/>
    </row>
    <row r="387" spans="1:8" ht="51">
      <c r="A387" s="135" t="s">
        <v>502</v>
      </c>
      <c r="B387" s="119" t="s">
        <v>503</v>
      </c>
      <c r="C387" s="119" t="s">
        <v>336</v>
      </c>
      <c r="D387" s="119" t="s">
        <v>336</v>
      </c>
      <c r="E387" s="119" t="s">
        <v>336</v>
      </c>
      <c r="F387" s="124">
        <f>F392</f>
        <v>194000</v>
      </c>
      <c r="G387" s="124"/>
      <c r="H387" s="124"/>
    </row>
    <row r="388" spans="1:8" ht="63.75" hidden="1">
      <c r="A388" s="135" t="s">
        <v>504</v>
      </c>
      <c r="B388" s="119" t="s">
        <v>503</v>
      </c>
      <c r="C388" s="119" t="s">
        <v>391</v>
      </c>
      <c r="D388" s="119" t="s">
        <v>336</v>
      </c>
      <c r="E388" s="119" t="s">
        <v>336</v>
      </c>
      <c r="F388" s="124"/>
      <c r="G388" s="124"/>
      <c r="H388" s="124"/>
    </row>
    <row r="389" spans="1:8" ht="114.75" hidden="1">
      <c r="A389" s="125" t="s">
        <v>505</v>
      </c>
      <c r="B389" s="119" t="s">
        <v>503</v>
      </c>
      <c r="C389" s="119" t="s">
        <v>391</v>
      </c>
      <c r="D389" s="119" t="s">
        <v>506</v>
      </c>
      <c r="E389" s="126" t="s">
        <v>336</v>
      </c>
      <c r="F389" s="124"/>
      <c r="G389" s="124"/>
      <c r="H389" s="124"/>
    </row>
    <row r="390" spans="1:8" ht="12.75" hidden="1">
      <c r="A390" s="125" t="s">
        <v>507</v>
      </c>
      <c r="B390" s="119" t="s">
        <v>503</v>
      </c>
      <c r="C390" s="119" t="s">
        <v>391</v>
      </c>
      <c r="D390" s="119" t="s">
        <v>506</v>
      </c>
      <c r="E390" s="119" t="s">
        <v>508</v>
      </c>
      <c r="F390" s="124"/>
      <c r="G390" s="124"/>
      <c r="H390" s="124"/>
    </row>
    <row r="391" spans="1:8" ht="12.75" hidden="1">
      <c r="A391" s="125" t="s">
        <v>509</v>
      </c>
      <c r="B391" s="119" t="s">
        <v>503</v>
      </c>
      <c r="C391" s="119" t="s">
        <v>391</v>
      </c>
      <c r="D391" s="119" t="s">
        <v>506</v>
      </c>
      <c r="E391" s="119" t="s">
        <v>510</v>
      </c>
      <c r="F391" s="124"/>
      <c r="G391" s="124"/>
      <c r="H391" s="124"/>
    </row>
    <row r="392" spans="1:8" ht="25.5">
      <c r="A392" s="135" t="s">
        <v>511</v>
      </c>
      <c r="B392" s="119" t="s">
        <v>503</v>
      </c>
      <c r="C392" s="119" t="s">
        <v>400</v>
      </c>
      <c r="D392" s="119" t="s">
        <v>336</v>
      </c>
      <c r="E392" s="119" t="s">
        <v>336</v>
      </c>
      <c r="F392" s="124">
        <f>F393</f>
        <v>194000</v>
      </c>
      <c r="G392" s="124"/>
      <c r="H392" s="124"/>
    </row>
    <row r="393" spans="1:8" ht="51">
      <c r="A393" s="125" t="s">
        <v>512</v>
      </c>
      <c r="B393" s="119" t="s">
        <v>503</v>
      </c>
      <c r="C393" s="119" t="s">
        <v>400</v>
      </c>
      <c r="D393" s="119" t="s">
        <v>513</v>
      </c>
      <c r="E393" s="126" t="s">
        <v>336</v>
      </c>
      <c r="F393" s="124">
        <f>F394</f>
        <v>194000</v>
      </c>
      <c r="G393" s="124"/>
      <c r="H393" s="124"/>
    </row>
    <row r="394" spans="1:8" ht="12.75">
      <c r="A394" s="125" t="s">
        <v>507</v>
      </c>
      <c r="B394" s="119" t="s">
        <v>503</v>
      </c>
      <c r="C394" s="119" t="s">
        <v>400</v>
      </c>
      <c r="D394" s="119" t="s">
        <v>513</v>
      </c>
      <c r="E394" s="119" t="s">
        <v>508</v>
      </c>
      <c r="F394" s="124">
        <f>F395</f>
        <v>194000</v>
      </c>
      <c r="G394" s="124"/>
      <c r="H394" s="124"/>
    </row>
    <row r="395" spans="1:8" ht="25.5">
      <c r="A395" s="125" t="s">
        <v>292</v>
      </c>
      <c r="B395" s="119" t="s">
        <v>503</v>
      </c>
      <c r="C395" s="119" t="s">
        <v>400</v>
      </c>
      <c r="D395" s="119" t="s">
        <v>513</v>
      </c>
      <c r="E395" s="119" t="s">
        <v>514</v>
      </c>
      <c r="F395" s="124">
        <v>194000</v>
      </c>
      <c r="G395" s="124"/>
      <c r="H395" s="124"/>
    </row>
    <row r="396" spans="1:8" ht="20.25" customHeight="1">
      <c r="A396" s="211" t="s">
        <v>367</v>
      </c>
      <c r="B396" s="211"/>
      <c r="C396" s="211"/>
      <c r="D396" s="211"/>
      <c r="E396" s="211"/>
      <c r="F396" s="123">
        <f>F18+F127+F177+F192+F206+F297+F330+F387</f>
        <v>22977778.37</v>
      </c>
      <c r="G396" s="123">
        <f>G18+G127+G177+G192+G206+G297+G330+G387</f>
        <v>0</v>
      </c>
      <c r="H396" s="123">
        <f>H18+H127+H177+H192+H206+H297+H330+H387</f>
        <v>0</v>
      </c>
    </row>
    <row r="399" ht="12.75">
      <c r="F399" s="79"/>
    </row>
  </sheetData>
  <sheetProtection/>
  <mergeCells count="15">
    <mergeCell ref="E10:H10"/>
    <mergeCell ref="E11:H11"/>
    <mergeCell ref="E12:H12"/>
    <mergeCell ref="A396:E396"/>
    <mergeCell ref="A14:H14"/>
    <mergeCell ref="A15:H15"/>
    <mergeCell ref="G1:H1"/>
    <mergeCell ref="G2:H2"/>
    <mergeCell ref="E3:H3"/>
    <mergeCell ref="G4:H4"/>
    <mergeCell ref="F5:H5"/>
    <mergeCell ref="G9:H9"/>
    <mergeCell ref="F6:H6"/>
    <mergeCell ref="F7:H7"/>
    <mergeCell ref="F8:H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7"/>
  <sheetViews>
    <sheetView view="pageBreakPreview" zoomScaleSheetLayoutView="100" zoomScalePageLayoutView="0" workbookViewId="0" topLeftCell="A185">
      <selection activeCell="H5" sqref="H5:J5"/>
    </sheetView>
  </sheetViews>
  <sheetFormatPr defaultColWidth="9.00390625" defaultRowHeight="12.75"/>
  <cols>
    <col min="1" max="1" width="42.875" style="4" customWidth="1"/>
    <col min="2" max="2" width="9.125" style="4" customWidth="1"/>
    <col min="3" max="3" width="4.125" style="4" customWidth="1"/>
    <col min="4" max="5" width="5.625" style="4" customWidth="1"/>
    <col min="6" max="6" width="7.00390625" style="4" customWidth="1"/>
    <col min="7" max="7" width="5.75390625" style="4" customWidth="1"/>
    <col min="8" max="8" width="14.125" style="4" customWidth="1"/>
    <col min="9" max="9" width="13.625" style="4" customWidth="1"/>
    <col min="10" max="10" width="13.875" style="4" customWidth="1"/>
    <col min="11" max="16384" width="9.125" style="4" customWidth="1"/>
  </cols>
  <sheetData>
    <row r="1" spans="7:10" ht="12.75">
      <c r="G1" s="129"/>
      <c r="H1" s="113"/>
      <c r="I1" s="203" t="s">
        <v>368</v>
      </c>
      <c r="J1" s="203"/>
    </row>
    <row r="2" spans="7:10" ht="12.75">
      <c r="G2" s="129"/>
      <c r="H2" s="113"/>
      <c r="I2" s="203" t="s">
        <v>380</v>
      </c>
      <c r="J2" s="203"/>
    </row>
    <row r="3" spans="7:10" ht="12.75">
      <c r="G3" s="203" t="s">
        <v>207</v>
      </c>
      <c r="H3" s="203"/>
      <c r="I3" s="203"/>
      <c r="J3" s="203"/>
    </row>
    <row r="4" spans="7:10" ht="12.75">
      <c r="G4" s="129"/>
      <c r="H4" s="113"/>
      <c r="I4" s="203" t="s">
        <v>863</v>
      </c>
      <c r="J4" s="203"/>
    </row>
    <row r="5" spans="7:10" ht="87.75" customHeight="1">
      <c r="G5" s="129"/>
      <c r="H5" s="190" t="s">
        <v>381</v>
      </c>
      <c r="I5" s="190"/>
      <c r="J5" s="190"/>
    </row>
    <row r="6" spans="1:10" ht="12.75">
      <c r="A6" s="128"/>
      <c r="B6" s="128"/>
      <c r="C6" s="128"/>
      <c r="D6" s="128"/>
      <c r="E6" s="128"/>
      <c r="F6" s="128"/>
      <c r="G6" s="116"/>
      <c r="H6" s="205" t="s">
        <v>777</v>
      </c>
      <c r="I6" s="210"/>
      <c r="J6" s="210"/>
    </row>
    <row r="7" spans="1:10" ht="12.75">
      <c r="A7" s="128"/>
      <c r="B7" s="128"/>
      <c r="C7" s="128"/>
      <c r="D7" s="128"/>
      <c r="E7" s="128"/>
      <c r="F7" s="128"/>
      <c r="G7" s="116"/>
      <c r="H7" s="205" t="s">
        <v>334</v>
      </c>
      <c r="I7" s="210"/>
      <c r="J7" s="210"/>
    </row>
    <row r="8" spans="1:10" ht="12.75">
      <c r="A8" s="128"/>
      <c r="B8" s="128"/>
      <c r="C8" s="128"/>
      <c r="D8" s="128"/>
      <c r="E8" s="128"/>
      <c r="F8" s="128"/>
      <c r="G8" s="116"/>
      <c r="H8" s="205" t="s">
        <v>207</v>
      </c>
      <c r="I8" s="210"/>
      <c r="J8" s="210"/>
    </row>
    <row r="9" spans="1:10" ht="12.75">
      <c r="A9" s="128"/>
      <c r="B9" s="128"/>
      <c r="C9" s="128"/>
      <c r="D9" s="128"/>
      <c r="E9" s="128"/>
      <c r="F9" s="128"/>
      <c r="G9" s="116"/>
      <c r="H9" s="131" t="s">
        <v>384</v>
      </c>
      <c r="I9" s="204" t="s">
        <v>385</v>
      </c>
      <c r="J9" s="204"/>
    </row>
    <row r="10" spans="1:10" ht="12.75">
      <c r="A10" s="128"/>
      <c r="B10" s="128"/>
      <c r="C10" s="128"/>
      <c r="D10" s="128"/>
      <c r="E10" s="128"/>
      <c r="F10" s="128"/>
      <c r="G10" s="204" t="s">
        <v>335</v>
      </c>
      <c r="H10" s="204"/>
      <c r="I10" s="204"/>
      <c r="J10" s="204"/>
    </row>
    <row r="11" spans="1:10" ht="12.75">
      <c r="A11" s="128"/>
      <c r="B11" s="128"/>
      <c r="C11" s="128"/>
      <c r="D11" s="128"/>
      <c r="E11" s="128"/>
      <c r="F11" s="128"/>
      <c r="G11" s="204" t="s">
        <v>329</v>
      </c>
      <c r="H11" s="204"/>
      <c r="I11" s="204"/>
      <c r="J11" s="204"/>
    </row>
    <row r="12" spans="1:10" ht="12.75">
      <c r="A12" s="128" t="s">
        <v>336</v>
      </c>
      <c r="B12" s="128"/>
      <c r="C12" s="128"/>
      <c r="D12" s="128"/>
      <c r="E12" s="128"/>
      <c r="F12" s="128"/>
      <c r="G12" s="205" t="s">
        <v>330</v>
      </c>
      <c r="H12" s="205"/>
      <c r="I12" s="205"/>
      <c r="J12" s="205"/>
    </row>
    <row r="13" spans="1:10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71.25" customHeight="1">
      <c r="A14" s="207" t="s">
        <v>387</v>
      </c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0" ht="12.75">
      <c r="A15" s="208" t="s">
        <v>337</v>
      </c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ht="25.5">
      <c r="A16" s="119" t="s">
        <v>338</v>
      </c>
      <c r="B16" s="119" t="s">
        <v>369</v>
      </c>
      <c r="C16" s="119" t="s">
        <v>370</v>
      </c>
      <c r="D16" s="119" t="s">
        <v>371</v>
      </c>
      <c r="E16" s="119" t="s">
        <v>339</v>
      </c>
      <c r="F16" s="119" t="s">
        <v>372</v>
      </c>
      <c r="G16" s="119" t="s">
        <v>343</v>
      </c>
      <c r="H16" s="119" t="s">
        <v>344</v>
      </c>
      <c r="I16" s="119" t="s">
        <v>345</v>
      </c>
      <c r="J16" s="119" t="s">
        <v>346</v>
      </c>
    </row>
    <row r="17" spans="1:10" ht="12.75">
      <c r="A17" s="119" t="s">
        <v>7</v>
      </c>
      <c r="B17" s="119" t="s">
        <v>347</v>
      </c>
      <c r="C17" s="119" t="s">
        <v>348</v>
      </c>
      <c r="D17" s="119" t="s">
        <v>349</v>
      </c>
      <c r="E17" s="119" t="s">
        <v>350</v>
      </c>
      <c r="F17" s="119" t="s">
        <v>351</v>
      </c>
      <c r="G17" s="119" t="s">
        <v>352</v>
      </c>
      <c r="H17" s="119" t="s">
        <v>353</v>
      </c>
      <c r="I17" s="119" t="s">
        <v>354</v>
      </c>
      <c r="J17" s="119" t="s">
        <v>360</v>
      </c>
    </row>
    <row r="18" spans="1:10" ht="25.5">
      <c r="A18" s="120" t="s">
        <v>373</v>
      </c>
      <c r="B18" s="121" t="s">
        <v>355</v>
      </c>
      <c r="C18" s="130" t="s">
        <v>336</v>
      </c>
      <c r="D18" s="130" t="s">
        <v>336</v>
      </c>
      <c r="E18" s="130" t="s">
        <v>336</v>
      </c>
      <c r="F18" s="130" t="s">
        <v>336</v>
      </c>
      <c r="G18" s="130" t="s">
        <v>336</v>
      </c>
      <c r="H18" s="123">
        <f>H19</f>
        <v>531860</v>
      </c>
      <c r="I18" s="123"/>
      <c r="J18" s="123"/>
    </row>
    <row r="19" spans="1:10" ht="25.5">
      <c r="A19" s="120" t="s">
        <v>362</v>
      </c>
      <c r="B19" s="121" t="s">
        <v>355</v>
      </c>
      <c r="C19" s="121" t="s">
        <v>374</v>
      </c>
      <c r="D19" s="121" t="s">
        <v>375</v>
      </c>
      <c r="E19" s="121" t="s">
        <v>363</v>
      </c>
      <c r="F19" s="122" t="s">
        <v>336</v>
      </c>
      <c r="G19" s="122" t="s">
        <v>336</v>
      </c>
      <c r="H19" s="123">
        <f>H72+H100+H121+H142+H148+H151+H154+H157+H160+H163+H181+H103+H106</f>
        <v>531860</v>
      </c>
      <c r="I19" s="123"/>
      <c r="J19" s="123"/>
    </row>
    <row r="20" spans="1:10" ht="188.25" customHeight="1" hidden="1">
      <c r="A20" s="125" t="s">
        <v>516</v>
      </c>
      <c r="B20" s="119" t="s">
        <v>355</v>
      </c>
      <c r="C20" s="119" t="s">
        <v>374</v>
      </c>
      <c r="D20" s="119" t="s">
        <v>375</v>
      </c>
      <c r="E20" s="119" t="s">
        <v>363</v>
      </c>
      <c r="F20" s="119" t="s">
        <v>636</v>
      </c>
      <c r="G20" s="126" t="s">
        <v>336</v>
      </c>
      <c r="H20" s="124"/>
      <c r="I20" s="124"/>
      <c r="J20" s="124"/>
    </row>
    <row r="21" spans="1:10" ht="76.5" hidden="1">
      <c r="A21" s="125" t="s">
        <v>395</v>
      </c>
      <c r="B21" s="119" t="s">
        <v>355</v>
      </c>
      <c r="C21" s="119" t="s">
        <v>374</v>
      </c>
      <c r="D21" s="119" t="s">
        <v>375</v>
      </c>
      <c r="E21" s="119" t="s">
        <v>363</v>
      </c>
      <c r="F21" s="119" t="s">
        <v>636</v>
      </c>
      <c r="G21" s="119" t="s">
        <v>396</v>
      </c>
      <c r="H21" s="124"/>
      <c r="I21" s="124"/>
      <c r="J21" s="124"/>
    </row>
    <row r="22" spans="1:10" ht="25.5" hidden="1">
      <c r="A22" s="125" t="s">
        <v>397</v>
      </c>
      <c r="B22" s="119" t="s">
        <v>355</v>
      </c>
      <c r="C22" s="119" t="s">
        <v>374</v>
      </c>
      <c r="D22" s="119" t="s">
        <v>375</v>
      </c>
      <c r="E22" s="119" t="s">
        <v>363</v>
      </c>
      <c r="F22" s="119" t="s">
        <v>636</v>
      </c>
      <c r="G22" s="119" t="s">
        <v>398</v>
      </c>
      <c r="H22" s="124"/>
      <c r="I22" s="124"/>
      <c r="J22" s="124"/>
    </row>
    <row r="23" spans="1:10" ht="38.25" hidden="1">
      <c r="A23" s="125" t="s">
        <v>356</v>
      </c>
      <c r="B23" s="119" t="s">
        <v>355</v>
      </c>
      <c r="C23" s="119" t="s">
        <v>374</v>
      </c>
      <c r="D23" s="119" t="s">
        <v>375</v>
      </c>
      <c r="E23" s="119" t="s">
        <v>363</v>
      </c>
      <c r="F23" s="119" t="s">
        <v>636</v>
      </c>
      <c r="G23" s="119" t="s">
        <v>357</v>
      </c>
      <c r="H23" s="124"/>
      <c r="I23" s="124"/>
      <c r="J23" s="124"/>
    </row>
    <row r="24" spans="1:10" ht="38.25" hidden="1">
      <c r="A24" s="125" t="s">
        <v>358</v>
      </c>
      <c r="B24" s="119" t="s">
        <v>355</v>
      </c>
      <c r="C24" s="119" t="s">
        <v>374</v>
      </c>
      <c r="D24" s="119" t="s">
        <v>375</v>
      </c>
      <c r="E24" s="119" t="s">
        <v>363</v>
      </c>
      <c r="F24" s="119" t="s">
        <v>636</v>
      </c>
      <c r="G24" s="119" t="s">
        <v>359</v>
      </c>
      <c r="H24" s="124"/>
      <c r="I24" s="124"/>
      <c r="J24" s="124"/>
    </row>
    <row r="25" spans="1:10" ht="153" hidden="1">
      <c r="A25" s="125" t="s">
        <v>518</v>
      </c>
      <c r="B25" s="119" t="s">
        <v>355</v>
      </c>
      <c r="C25" s="119" t="s">
        <v>374</v>
      </c>
      <c r="D25" s="119" t="s">
        <v>375</v>
      </c>
      <c r="E25" s="119" t="s">
        <v>363</v>
      </c>
      <c r="F25" s="119" t="s">
        <v>637</v>
      </c>
      <c r="G25" s="126" t="s">
        <v>336</v>
      </c>
      <c r="H25" s="124"/>
      <c r="I25" s="124"/>
      <c r="J25" s="124"/>
    </row>
    <row r="26" spans="1:10" ht="76.5" hidden="1">
      <c r="A26" s="125" t="s">
        <v>395</v>
      </c>
      <c r="B26" s="119" t="s">
        <v>355</v>
      </c>
      <c r="C26" s="119" t="s">
        <v>374</v>
      </c>
      <c r="D26" s="119" t="s">
        <v>375</v>
      </c>
      <c r="E26" s="119" t="s">
        <v>363</v>
      </c>
      <c r="F26" s="119" t="s">
        <v>637</v>
      </c>
      <c r="G26" s="119" t="s">
        <v>396</v>
      </c>
      <c r="H26" s="124"/>
      <c r="I26" s="124"/>
      <c r="J26" s="124"/>
    </row>
    <row r="27" spans="1:10" ht="25.5" hidden="1">
      <c r="A27" s="125" t="s">
        <v>397</v>
      </c>
      <c r="B27" s="119" t="s">
        <v>355</v>
      </c>
      <c r="C27" s="119" t="s">
        <v>374</v>
      </c>
      <c r="D27" s="119" t="s">
        <v>375</v>
      </c>
      <c r="E27" s="119" t="s">
        <v>363</v>
      </c>
      <c r="F27" s="119" t="s">
        <v>637</v>
      </c>
      <c r="G27" s="119" t="s">
        <v>398</v>
      </c>
      <c r="H27" s="124"/>
      <c r="I27" s="124"/>
      <c r="J27" s="124"/>
    </row>
    <row r="28" spans="1:10" ht="38.25" hidden="1">
      <c r="A28" s="125" t="s">
        <v>356</v>
      </c>
      <c r="B28" s="119" t="s">
        <v>355</v>
      </c>
      <c r="C28" s="119" t="s">
        <v>374</v>
      </c>
      <c r="D28" s="119" t="s">
        <v>375</v>
      </c>
      <c r="E28" s="119" t="s">
        <v>363</v>
      </c>
      <c r="F28" s="119" t="s">
        <v>637</v>
      </c>
      <c r="G28" s="119" t="s">
        <v>357</v>
      </c>
      <c r="H28" s="124"/>
      <c r="I28" s="124"/>
      <c r="J28" s="124"/>
    </row>
    <row r="29" spans="1:10" ht="38.25" hidden="1">
      <c r="A29" s="125" t="s">
        <v>358</v>
      </c>
      <c r="B29" s="119" t="s">
        <v>355</v>
      </c>
      <c r="C29" s="119" t="s">
        <v>374</v>
      </c>
      <c r="D29" s="119" t="s">
        <v>375</v>
      </c>
      <c r="E29" s="119" t="s">
        <v>363</v>
      </c>
      <c r="F29" s="119" t="s">
        <v>637</v>
      </c>
      <c r="G29" s="119" t="s">
        <v>359</v>
      </c>
      <c r="H29" s="124"/>
      <c r="I29" s="124"/>
      <c r="J29" s="124"/>
    </row>
    <row r="30" spans="1:10" ht="140.25" hidden="1">
      <c r="A30" s="125" t="s">
        <v>546</v>
      </c>
      <c r="B30" s="119" t="s">
        <v>355</v>
      </c>
      <c r="C30" s="119" t="s">
        <v>374</v>
      </c>
      <c r="D30" s="119" t="s">
        <v>375</v>
      </c>
      <c r="E30" s="119" t="s">
        <v>363</v>
      </c>
      <c r="F30" s="119" t="s">
        <v>638</v>
      </c>
      <c r="G30" s="126" t="s">
        <v>336</v>
      </c>
      <c r="H30" s="124"/>
      <c r="I30" s="124"/>
      <c r="J30" s="124"/>
    </row>
    <row r="31" spans="1:10" ht="38.25" hidden="1">
      <c r="A31" s="125" t="s">
        <v>356</v>
      </c>
      <c r="B31" s="119" t="s">
        <v>355</v>
      </c>
      <c r="C31" s="119" t="s">
        <v>374</v>
      </c>
      <c r="D31" s="119" t="s">
        <v>375</v>
      </c>
      <c r="E31" s="119" t="s">
        <v>363</v>
      </c>
      <c r="F31" s="119" t="s">
        <v>638</v>
      </c>
      <c r="G31" s="119" t="s">
        <v>357</v>
      </c>
      <c r="H31" s="124"/>
      <c r="I31" s="124"/>
      <c r="J31" s="124"/>
    </row>
    <row r="32" spans="1:10" ht="38.25" hidden="1">
      <c r="A32" s="125" t="s">
        <v>358</v>
      </c>
      <c r="B32" s="119" t="s">
        <v>355</v>
      </c>
      <c r="C32" s="119" t="s">
        <v>374</v>
      </c>
      <c r="D32" s="119" t="s">
        <v>375</v>
      </c>
      <c r="E32" s="119" t="s">
        <v>363</v>
      </c>
      <c r="F32" s="119" t="s">
        <v>638</v>
      </c>
      <c r="G32" s="119" t="s">
        <v>359</v>
      </c>
      <c r="H32" s="124"/>
      <c r="I32" s="124"/>
      <c r="J32" s="124"/>
    </row>
    <row r="33" spans="1:10" ht="89.25" hidden="1">
      <c r="A33" s="125" t="s">
        <v>597</v>
      </c>
      <c r="B33" s="119" t="s">
        <v>355</v>
      </c>
      <c r="C33" s="119" t="s">
        <v>374</v>
      </c>
      <c r="D33" s="119" t="s">
        <v>375</v>
      </c>
      <c r="E33" s="119" t="s">
        <v>363</v>
      </c>
      <c r="F33" s="119" t="s">
        <v>639</v>
      </c>
      <c r="G33" s="126" t="s">
        <v>336</v>
      </c>
      <c r="H33" s="124"/>
      <c r="I33" s="124"/>
      <c r="J33" s="124"/>
    </row>
    <row r="34" spans="1:10" ht="38.25" hidden="1">
      <c r="A34" s="125" t="s">
        <v>414</v>
      </c>
      <c r="B34" s="119" t="s">
        <v>355</v>
      </c>
      <c r="C34" s="119" t="s">
        <v>374</v>
      </c>
      <c r="D34" s="119" t="s">
        <v>375</v>
      </c>
      <c r="E34" s="119" t="s">
        <v>363</v>
      </c>
      <c r="F34" s="119" t="s">
        <v>639</v>
      </c>
      <c r="G34" s="119" t="s">
        <v>415</v>
      </c>
      <c r="H34" s="124"/>
      <c r="I34" s="124"/>
      <c r="J34" s="124"/>
    </row>
    <row r="35" spans="1:10" ht="12.75" hidden="1">
      <c r="A35" s="125" t="s">
        <v>416</v>
      </c>
      <c r="B35" s="119" t="s">
        <v>355</v>
      </c>
      <c r="C35" s="119" t="s">
        <v>374</v>
      </c>
      <c r="D35" s="119" t="s">
        <v>375</v>
      </c>
      <c r="E35" s="119" t="s">
        <v>363</v>
      </c>
      <c r="F35" s="119" t="s">
        <v>639</v>
      </c>
      <c r="G35" s="119" t="s">
        <v>417</v>
      </c>
      <c r="H35" s="124"/>
      <c r="I35" s="124"/>
      <c r="J35" s="124"/>
    </row>
    <row r="36" spans="1:10" ht="38.25" hidden="1">
      <c r="A36" s="125" t="s">
        <v>609</v>
      </c>
      <c r="B36" s="119" t="s">
        <v>355</v>
      </c>
      <c r="C36" s="119" t="s">
        <v>374</v>
      </c>
      <c r="D36" s="119" t="s">
        <v>375</v>
      </c>
      <c r="E36" s="119" t="s">
        <v>363</v>
      </c>
      <c r="F36" s="119" t="s">
        <v>640</v>
      </c>
      <c r="G36" s="126" t="s">
        <v>336</v>
      </c>
      <c r="H36" s="124"/>
      <c r="I36" s="124"/>
      <c r="J36" s="124"/>
    </row>
    <row r="37" spans="1:10" ht="25.5" hidden="1">
      <c r="A37" s="125" t="s">
        <v>469</v>
      </c>
      <c r="B37" s="119" t="s">
        <v>355</v>
      </c>
      <c r="C37" s="119" t="s">
        <v>374</v>
      </c>
      <c r="D37" s="119" t="s">
        <v>375</v>
      </c>
      <c r="E37" s="119" t="s">
        <v>363</v>
      </c>
      <c r="F37" s="119" t="s">
        <v>640</v>
      </c>
      <c r="G37" s="119" t="s">
        <v>470</v>
      </c>
      <c r="H37" s="124"/>
      <c r="I37" s="124"/>
      <c r="J37" s="124"/>
    </row>
    <row r="38" spans="1:10" ht="25.5" hidden="1">
      <c r="A38" s="125" t="s">
        <v>471</v>
      </c>
      <c r="B38" s="119" t="s">
        <v>355</v>
      </c>
      <c r="C38" s="119" t="s">
        <v>374</v>
      </c>
      <c r="D38" s="119" t="s">
        <v>375</v>
      </c>
      <c r="E38" s="119" t="s">
        <v>363</v>
      </c>
      <c r="F38" s="119" t="s">
        <v>640</v>
      </c>
      <c r="G38" s="119" t="s">
        <v>472</v>
      </c>
      <c r="H38" s="124"/>
      <c r="I38" s="124"/>
      <c r="J38" s="124"/>
    </row>
    <row r="39" spans="1:10" ht="76.5" hidden="1">
      <c r="A39" s="125" t="s">
        <v>520</v>
      </c>
      <c r="B39" s="119" t="s">
        <v>355</v>
      </c>
      <c r="C39" s="119" t="s">
        <v>374</v>
      </c>
      <c r="D39" s="119" t="s">
        <v>375</v>
      </c>
      <c r="E39" s="119" t="s">
        <v>363</v>
      </c>
      <c r="F39" s="119" t="s">
        <v>641</v>
      </c>
      <c r="G39" s="126" t="s">
        <v>336</v>
      </c>
      <c r="H39" s="124"/>
      <c r="I39" s="124"/>
      <c r="J39" s="124"/>
    </row>
    <row r="40" spans="1:10" ht="76.5" hidden="1">
      <c r="A40" s="125" t="s">
        <v>395</v>
      </c>
      <c r="B40" s="119" t="s">
        <v>355</v>
      </c>
      <c r="C40" s="119" t="s">
        <v>374</v>
      </c>
      <c r="D40" s="119" t="s">
        <v>375</v>
      </c>
      <c r="E40" s="119" t="s">
        <v>363</v>
      </c>
      <c r="F40" s="119" t="s">
        <v>641</v>
      </c>
      <c r="G40" s="119" t="s">
        <v>396</v>
      </c>
      <c r="H40" s="124"/>
      <c r="I40" s="124"/>
      <c r="J40" s="124"/>
    </row>
    <row r="41" spans="1:10" ht="25.5" hidden="1">
      <c r="A41" s="125" t="s">
        <v>397</v>
      </c>
      <c r="B41" s="119" t="s">
        <v>355</v>
      </c>
      <c r="C41" s="119" t="s">
        <v>374</v>
      </c>
      <c r="D41" s="119" t="s">
        <v>375</v>
      </c>
      <c r="E41" s="119" t="s">
        <v>363</v>
      </c>
      <c r="F41" s="119" t="s">
        <v>641</v>
      </c>
      <c r="G41" s="119" t="s">
        <v>398</v>
      </c>
      <c r="H41" s="124"/>
      <c r="I41" s="124"/>
      <c r="J41" s="124"/>
    </row>
    <row r="42" spans="1:10" ht="38.25" hidden="1">
      <c r="A42" s="125" t="s">
        <v>356</v>
      </c>
      <c r="B42" s="119" t="s">
        <v>355</v>
      </c>
      <c r="C42" s="119" t="s">
        <v>374</v>
      </c>
      <c r="D42" s="119" t="s">
        <v>375</v>
      </c>
      <c r="E42" s="119" t="s">
        <v>363</v>
      </c>
      <c r="F42" s="119" t="s">
        <v>641</v>
      </c>
      <c r="G42" s="119" t="s">
        <v>357</v>
      </c>
      <c r="H42" s="124"/>
      <c r="I42" s="124"/>
      <c r="J42" s="124"/>
    </row>
    <row r="43" spans="1:10" ht="38.25" hidden="1">
      <c r="A43" s="125" t="s">
        <v>358</v>
      </c>
      <c r="B43" s="119" t="s">
        <v>355</v>
      </c>
      <c r="C43" s="119" t="s">
        <v>374</v>
      </c>
      <c r="D43" s="119" t="s">
        <v>375</v>
      </c>
      <c r="E43" s="119" t="s">
        <v>363</v>
      </c>
      <c r="F43" s="119" t="s">
        <v>641</v>
      </c>
      <c r="G43" s="119" t="s">
        <v>359</v>
      </c>
      <c r="H43" s="124"/>
      <c r="I43" s="124"/>
      <c r="J43" s="124"/>
    </row>
    <row r="44" spans="1:10" ht="89.25" hidden="1">
      <c r="A44" s="125" t="s">
        <v>619</v>
      </c>
      <c r="B44" s="119" t="s">
        <v>355</v>
      </c>
      <c r="C44" s="119" t="s">
        <v>374</v>
      </c>
      <c r="D44" s="119" t="s">
        <v>375</v>
      </c>
      <c r="E44" s="119" t="s">
        <v>363</v>
      </c>
      <c r="F44" s="119" t="s">
        <v>642</v>
      </c>
      <c r="G44" s="126" t="s">
        <v>336</v>
      </c>
      <c r="H44" s="124"/>
      <c r="I44" s="124"/>
      <c r="J44" s="124"/>
    </row>
    <row r="45" spans="1:10" ht="38.25" hidden="1">
      <c r="A45" s="125" t="s">
        <v>356</v>
      </c>
      <c r="B45" s="119" t="s">
        <v>355</v>
      </c>
      <c r="C45" s="119" t="s">
        <v>374</v>
      </c>
      <c r="D45" s="119" t="s">
        <v>375</v>
      </c>
      <c r="E45" s="119" t="s">
        <v>363</v>
      </c>
      <c r="F45" s="119" t="s">
        <v>642</v>
      </c>
      <c r="G45" s="119" t="s">
        <v>357</v>
      </c>
      <c r="H45" s="124"/>
      <c r="I45" s="124"/>
      <c r="J45" s="124"/>
    </row>
    <row r="46" spans="1:10" ht="38.25" hidden="1">
      <c r="A46" s="125" t="s">
        <v>358</v>
      </c>
      <c r="B46" s="119" t="s">
        <v>355</v>
      </c>
      <c r="C46" s="119" t="s">
        <v>374</v>
      </c>
      <c r="D46" s="119" t="s">
        <v>375</v>
      </c>
      <c r="E46" s="119" t="s">
        <v>363</v>
      </c>
      <c r="F46" s="119" t="s">
        <v>642</v>
      </c>
      <c r="G46" s="119" t="s">
        <v>359</v>
      </c>
      <c r="H46" s="124"/>
      <c r="I46" s="124"/>
      <c r="J46" s="124"/>
    </row>
    <row r="47" spans="1:10" ht="76.5" hidden="1">
      <c r="A47" s="125" t="s">
        <v>520</v>
      </c>
      <c r="B47" s="119" t="s">
        <v>355</v>
      </c>
      <c r="C47" s="119" t="s">
        <v>374</v>
      </c>
      <c r="D47" s="119" t="s">
        <v>375</v>
      </c>
      <c r="E47" s="119" t="s">
        <v>363</v>
      </c>
      <c r="F47" s="119" t="s">
        <v>643</v>
      </c>
      <c r="G47" s="126" t="s">
        <v>336</v>
      </c>
      <c r="H47" s="124"/>
      <c r="I47" s="124"/>
      <c r="J47" s="124"/>
    </row>
    <row r="48" spans="1:10" ht="25.5" hidden="1">
      <c r="A48" s="125" t="s">
        <v>469</v>
      </c>
      <c r="B48" s="119" t="s">
        <v>355</v>
      </c>
      <c r="C48" s="119" t="s">
        <v>374</v>
      </c>
      <c r="D48" s="119" t="s">
        <v>375</v>
      </c>
      <c r="E48" s="119" t="s">
        <v>363</v>
      </c>
      <c r="F48" s="119" t="s">
        <v>643</v>
      </c>
      <c r="G48" s="119" t="s">
        <v>470</v>
      </c>
      <c r="H48" s="124"/>
      <c r="I48" s="124"/>
      <c r="J48" s="124"/>
    </row>
    <row r="49" spans="1:10" ht="25.5" hidden="1">
      <c r="A49" s="125" t="s">
        <v>602</v>
      </c>
      <c r="B49" s="119" t="s">
        <v>355</v>
      </c>
      <c r="C49" s="119" t="s">
        <v>374</v>
      </c>
      <c r="D49" s="119" t="s">
        <v>375</v>
      </c>
      <c r="E49" s="119" t="s">
        <v>363</v>
      </c>
      <c r="F49" s="119" t="s">
        <v>643</v>
      </c>
      <c r="G49" s="119" t="s">
        <v>603</v>
      </c>
      <c r="H49" s="124"/>
      <c r="I49" s="124"/>
      <c r="J49" s="124"/>
    </row>
    <row r="50" spans="1:10" ht="25.5" hidden="1">
      <c r="A50" s="125" t="s">
        <v>471</v>
      </c>
      <c r="B50" s="119" t="s">
        <v>355</v>
      </c>
      <c r="C50" s="119" t="s">
        <v>374</v>
      </c>
      <c r="D50" s="119" t="s">
        <v>375</v>
      </c>
      <c r="E50" s="119" t="s">
        <v>363</v>
      </c>
      <c r="F50" s="119" t="s">
        <v>643</v>
      </c>
      <c r="G50" s="119" t="s">
        <v>472</v>
      </c>
      <c r="H50" s="124"/>
      <c r="I50" s="124"/>
      <c r="J50" s="124"/>
    </row>
    <row r="51" spans="1:10" ht="76.5" hidden="1">
      <c r="A51" s="125" t="s">
        <v>522</v>
      </c>
      <c r="B51" s="119" t="s">
        <v>355</v>
      </c>
      <c r="C51" s="119" t="s">
        <v>374</v>
      </c>
      <c r="D51" s="119" t="s">
        <v>375</v>
      </c>
      <c r="E51" s="119" t="s">
        <v>363</v>
      </c>
      <c r="F51" s="119" t="s">
        <v>644</v>
      </c>
      <c r="G51" s="126" t="s">
        <v>336</v>
      </c>
      <c r="H51" s="124"/>
      <c r="I51" s="124"/>
      <c r="J51" s="124"/>
    </row>
    <row r="52" spans="1:10" ht="76.5" hidden="1">
      <c r="A52" s="125" t="s">
        <v>395</v>
      </c>
      <c r="B52" s="119" t="s">
        <v>355</v>
      </c>
      <c r="C52" s="119" t="s">
        <v>374</v>
      </c>
      <c r="D52" s="119" t="s">
        <v>375</v>
      </c>
      <c r="E52" s="119" t="s">
        <v>363</v>
      </c>
      <c r="F52" s="119" t="s">
        <v>644</v>
      </c>
      <c r="G52" s="119" t="s">
        <v>396</v>
      </c>
      <c r="H52" s="124"/>
      <c r="I52" s="124"/>
      <c r="J52" s="124"/>
    </row>
    <row r="53" spans="1:10" ht="25.5" hidden="1">
      <c r="A53" s="125" t="s">
        <v>397</v>
      </c>
      <c r="B53" s="119" t="s">
        <v>355</v>
      </c>
      <c r="C53" s="119" t="s">
        <v>374</v>
      </c>
      <c r="D53" s="119" t="s">
        <v>375</v>
      </c>
      <c r="E53" s="119" t="s">
        <v>363</v>
      </c>
      <c r="F53" s="119" t="s">
        <v>644</v>
      </c>
      <c r="G53" s="119" t="s">
        <v>398</v>
      </c>
      <c r="H53" s="124"/>
      <c r="I53" s="124"/>
      <c r="J53" s="124"/>
    </row>
    <row r="54" spans="1:10" ht="51" hidden="1">
      <c r="A54" s="125" t="s">
        <v>524</v>
      </c>
      <c r="B54" s="119" t="s">
        <v>355</v>
      </c>
      <c r="C54" s="119" t="s">
        <v>374</v>
      </c>
      <c r="D54" s="119" t="s">
        <v>375</v>
      </c>
      <c r="E54" s="119" t="s">
        <v>363</v>
      </c>
      <c r="F54" s="119" t="s">
        <v>645</v>
      </c>
      <c r="G54" s="126" t="s">
        <v>336</v>
      </c>
      <c r="H54" s="124"/>
      <c r="I54" s="124"/>
      <c r="J54" s="124"/>
    </row>
    <row r="55" spans="1:10" ht="76.5" hidden="1">
      <c r="A55" s="125" t="s">
        <v>395</v>
      </c>
      <c r="B55" s="119" t="s">
        <v>355</v>
      </c>
      <c r="C55" s="119" t="s">
        <v>374</v>
      </c>
      <c r="D55" s="119" t="s">
        <v>375</v>
      </c>
      <c r="E55" s="119" t="s">
        <v>363</v>
      </c>
      <c r="F55" s="119" t="s">
        <v>645</v>
      </c>
      <c r="G55" s="119" t="s">
        <v>396</v>
      </c>
      <c r="H55" s="124"/>
      <c r="I55" s="124"/>
      <c r="J55" s="124"/>
    </row>
    <row r="56" spans="1:10" ht="25.5" hidden="1">
      <c r="A56" s="125" t="s">
        <v>397</v>
      </c>
      <c r="B56" s="119" t="s">
        <v>355</v>
      </c>
      <c r="C56" s="119" t="s">
        <v>374</v>
      </c>
      <c r="D56" s="119" t="s">
        <v>375</v>
      </c>
      <c r="E56" s="119" t="s">
        <v>363</v>
      </c>
      <c r="F56" s="119" t="s">
        <v>645</v>
      </c>
      <c r="G56" s="119" t="s">
        <v>398</v>
      </c>
      <c r="H56" s="124"/>
      <c r="I56" s="124"/>
      <c r="J56" s="124"/>
    </row>
    <row r="57" spans="1:10" ht="38.25" hidden="1">
      <c r="A57" s="125" t="s">
        <v>356</v>
      </c>
      <c r="B57" s="119" t="s">
        <v>355</v>
      </c>
      <c r="C57" s="119" t="s">
        <v>374</v>
      </c>
      <c r="D57" s="119" t="s">
        <v>375</v>
      </c>
      <c r="E57" s="119" t="s">
        <v>363</v>
      </c>
      <c r="F57" s="119" t="s">
        <v>645</v>
      </c>
      <c r="G57" s="119" t="s">
        <v>357</v>
      </c>
      <c r="H57" s="124"/>
      <c r="I57" s="124"/>
      <c r="J57" s="124"/>
    </row>
    <row r="58" spans="1:10" ht="38.25" hidden="1">
      <c r="A58" s="125" t="s">
        <v>358</v>
      </c>
      <c r="B58" s="119" t="s">
        <v>355</v>
      </c>
      <c r="C58" s="119" t="s">
        <v>374</v>
      </c>
      <c r="D58" s="119" t="s">
        <v>375</v>
      </c>
      <c r="E58" s="119" t="s">
        <v>363</v>
      </c>
      <c r="F58" s="119" t="s">
        <v>645</v>
      </c>
      <c r="G58" s="119" t="s">
        <v>359</v>
      </c>
      <c r="H58" s="124"/>
      <c r="I58" s="124"/>
      <c r="J58" s="124"/>
    </row>
    <row r="59" spans="1:10" ht="51" hidden="1">
      <c r="A59" s="125" t="s">
        <v>530</v>
      </c>
      <c r="B59" s="119" t="s">
        <v>355</v>
      </c>
      <c r="C59" s="119" t="s">
        <v>374</v>
      </c>
      <c r="D59" s="119" t="s">
        <v>375</v>
      </c>
      <c r="E59" s="119" t="s">
        <v>363</v>
      </c>
      <c r="F59" s="119" t="s">
        <v>646</v>
      </c>
      <c r="G59" s="126" t="s">
        <v>336</v>
      </c>
      <c r="H59" s="124"/>
      <c r="I59" s="124"/>
      <c r="J59" s="124"/>
    </row>
    <row r="60" spans="1:10" ht="38.25" hidden="1">
      <c r="A60" s="125" t="s">
        <v>356</v>
      </c>
      <c r="B60" s="119" t="s">
        <v>355</v>
      </c>
      <c r="C60" s="119" t="s">
        <v>374</v>
      </c>
      <c r="D60" s="119" t="s">
        <v>375</v>
      </c>
      <c r="E60" s="119" t="s">
        <v>363</v>
      </c>
      <c r="F60" s="119" t="s">
        <v>646</v>
      </c>
      <c r="G60" s="119" t="s">
        <v>357</v>
      </c>
      <c r="H60" s="124"/>
      <c r="I60" s="124"/>
      <c r="J60" s="124"/>
    </row>
    <row r="61" spans="1:10" ht="38.25" hidden="1">
      <c r="A61" s="125" t="s">
        <v>358</v>
      </c>
      <c r="B61" s="119" t="s">
        <v>355</v>
      </c>
      <c r="C61" s="119" t="s">
        <v>374</v>
      </c>
      <c r="D61" s="119" t="s">
        <v>375</v>
      </c>
      <c r="E61" s="119" t="s">
        <v>363</v>
      </c>
      <c r="F61" s="119" t="s">
        <v>646</v>
      </c>
      <c r="G61" s="119" t="s">
        <v>359</v>
      </c>
      <c r="H61" s="124"/>
      <c r="I61" s="124"/>
      <c r="J61" s="124"/>
    </row>
    <row r="62" spans="1:10" ht="51" hidden="1">
      <c r="A62" s="125" t="s">
        <v>526</v>
      </c>
      <c r="B62" s="119" t="s">
        <v>355</v>
      </c>
      <c r="C62" s="119" t="s">
        <v>374</v>
      </c>
      <c r="D62" s="119" t="s">
        <v>375</v>
      </c>
      <c r="E62" s="119" t="s">
        <v>363</v>
      </c>
      <c r="F62" s="119" t="s">
        <v>647</v>
      </c>
      <c r="G62" s="126" t="s">
        <v>336</v>
      </c>
      <c r="H62" s="124"/>
      <c r="I62" s="124"/>
      <c r="J62" s="124"/>
    </row>
    <row r="63" spans="1:10" ht="76.5" hidden="1">
      <c r="A63" s="125" t="s">
        <v>395</v>
      </c>
      <c r="B63" s="119" t="s">
        <v>355</v>
      </c>
      <c r="C63" s="119" t="s">
        <v>374</v>
      </c>
      <c r="D63" s="119" t="s">
        <v>375</v>
      </c>
      <c r="E63" s="119" t="s">
        <v>363</v>
      </c>
      <c r="F63" s="119" t="s">
        <v>647</v>
      </c>
      <c r="G63" s="119" t="s">
        <v>396</v>
      </c>
      <c r="H63" s="124"/>
      <c r="I63" s="124"/>
      <c r="J63" s="124"/>
    </row>
    <row r="64" spans="1:10" ht="25.5" hidden="1">
      <c r="A64" s="125" t="s">
        <v>397</v>
      </c>
      <c r="B64" s="119" t="s">
        <v>355</v>
      </c>
      <c r="C64" s="119" t="s">
        <v>374</v>
      </c>
      <c r="D64" s="119" t="s">
        <v>375</v>
      </c>
      <c r="E64" s="119" t="s">
        <v>363</v>
      </c>
      <c r="F64" s="119" t="s">
        <v>647</v>
      </c>
      <c r="G64" s="119" t="s">
        <v>398</v>
      </c>
      <c r="H64" s="124"/>
      <c r="I64" s="124"/>
      <c r="J64" s="124"/>
    </row>
    <row r="65" spans="1:10" ht="38.25" hidden="1">
      <c r="A65" s="125" t="s">
        <v>401</v>
      </c>
      <c r="B65" s="119" t="s">
        <v>355</v>
      </c>
      <c r="C65" s="119" t="s">
        <v>374</v>
      </c>
      <c r="D65" s="119" t="s">
        <v>375</v>
      </c>
      <c r="E65" s="119" t="s">
        <v>363</v>
      </c>
      <c r="F65" s="119" t="s">
        <v>648</v>
      </c>
      <c r="G65" s="126" t="s">
        <v>336</v>
      </c>
      <c r="H65" s="124"/>
      <c r="I65" s="124"/>
      <c r="J65" s="124"/>
    </row>
    <row r="66" spans="1:10" ht="76.5" hidden="1">
      <c r="A66" s="125" t="s">
        <v>395</v>
      </c>
      <c r="B66" s="119" t="s">
        <v>355</v>
      </c>
      <c r="C66" s="119" t="s">
        <v>374</v>
      </c>
      <c r="D66" s="119" t="s">
        <v>375</v>
      </c>
      <c r="E66" s="119" t="s">
        <v>363</v>
      </c>
      <c r="F66" s="119" t="s">
        <v>648</v>
      </c>
      <c r="G66" s="119" t="s">
        <v>396</v>
      </c>
      <c r="H66" s="124"/>
      <c r="I66" s="124"/>
      <c r="J66" s="124"/>
    </row>
    <row r="67" spans="1:10" ht="25.5" hidden="1">
      <c r="A67" s="125" t="s">
        <v>397</v>
      </c>
      <c r="B67" s="119" t="s">
        <v>355</v>
      </c>
      <c r="C67" s="119" t="s">
        <v>374</v>
      </c>
      <c r="D67" s="119" t="s">
        <v>375</v>
      </c>
      <c r="E67" s="119" t="s">
        <v>363</v>
      </c>
      <c r="F67" s="119" t="s">
        <v>648</v>
      </c>
      <c r="G67" s="119" t="s">
        <v>398</v>
      </c>
      <c r="H67" s="124"/>
      <c r="I67" s="124"/>
      <c r="J67" s="124"/>
    </row>
    <row r="68" spans="1:10" ht="38.25" hidden="1">
      <c r="A68" s="125" t="s">
        <v>356</v>
      </c>
      <c r="B68" s="119" t="s">
        <v>355</v>
      </c>
      <c r="C68" s="119" t="s">
        <v>374</v>
      </c>
      <c r="D68" s="119" t="s">
        <v>375</v>
      </c>
      <c r="E68" s="119" t="s">
        <v>363</v>
      </c>
      <c r="F68" s="119" t="s">
        <v>648</v>
      </c>
      <c r="G68" s="119" t="s">
        <v>357</v>
      </c>
      <c r="H68" s="124"/>
      <c r="I68" s="124"/>
      <c r="J68" s="124"/>
    </row>
    <row r="69" spans="1:10" ht="38.25" hidden="1">
      <c r="A69" s="125" t="s">
        <v>358</v>
      </c>
      <c r="B69" s="119" t="s">
        <v>355</v>
      </c>
      <c r="C69" s="119" t="s">
        <v>374</v>
      </c>
      <c r="D69" s="119" t="s">
        <v>375</v>
      </c>
      <c r="E69" s="119" t="s">
        <v>363</v>
      </c>
      <c r="F69" s="119" t="s">
        <v>648</v>
      </c>
      <c r="G69" s="119" t="s">
        <v>359</v>
      </c>
      <c r="H69" s="124"/>
      <c r="I69" s="124"/>
      <c r="J69" s="124"/>
    </row>
    <row r="70" spans="1:10" ht="12.75" hidden="1">
      <c r="A70" s="125" t="s">
        <v>403</v>
      </c>
      <c r="B70" s="119" t="s">
        <v>355</v>
      </c>
      <c r="C70" s="119" t="s">
        <v>374</v>
      </c>
      <c r="D70" s="119" t="s">
        <v>375</v>
      </c>
      <c r="E70" s="119" t="s">
        <v>363</v>
      </c>
      <c r="F70" s="119" t="s">
        <v>648</v>
      </c>
      <c r="G70" s="119" t="s">
        <v>404</v>
      </c>
      <c r="H70" s="124"/>
      <c r="I70" s="124"/>
      <c r="J70" s="124"/>
    </row>
    <row r="71" spans="1:10" ht="12.75" hidden="1">
      <c r="A71" s="125" t="s">
        <v>405</v>
      </c>
      <c r="B71" s="119" t="s">
        <v>355</v>
      </c>
      <c r="C71" s="119" t="s">
        <v>374</v>
      </c>
      <c r="D71" s="119" t="s">
        <v>375</v>
      </c>
      <c r="E71" s="119" t="s">
        <v>363</v>
      </c>
      <c r="F71" s="119" t="s">
        <v>648</v>
      </c>
      <c r="G71" s="119" t="s">
        <v>406</v>
      </c>
      <c r="H71" s="124"/>
      <c r="I71" s="124"/>
      <c r="J71" s="124"/>
    </row>
    <row r="72" spans="1:10" ht="51" hidden="1">
      <c r="A72" s="125" t="s">
        <v>485</v>
      </c>
      <c r="B72" s="119" t="s">
        <v>355</v>
      </c>
      <c r="C72" s="119" t="s">
        <v>374</v>
      </c>
      <c r="D72" s="119" t="s">
        <v>375</v>
      </c>
      <c r="E72" s="119" t="s">
        <v>363</v>
      </c>
      <c r="F72" s="151" t="s">
        <v>764</v>
      </c>
      <c r="G72" s="151"/>
      <c r="H72" s="124">
        <f>H73</f>
        <v>0</v>
      </c>
      <c r="I72" s="124"/>
      <c r="J72" s="124"/>
    </row>
    <row r="73" spans="1:10" ht="38.25" hidden="1">
      <c r="A73" s="125" t="s">
        <v>356</v>
      </c>
      <c r="B73" s="119" t="s">
        <v>355</v>
      </c>
      <c r="C73" s="119" t="s">
        <v>374</v>
      </c>
      <c r="D73" s="119" t="s">
        <v>375</v>
      </c>
      <c r="E73" s="119" t="s">
        <v>363</v>
      </c>
      <c r="F73" s="151" t="s">
        <v>764</v>
      </c>
      <c r="G73" s="151" t="s">
        <v>357</v>
      </c>
      <c r="H73" s="124">
        <f>H74</f>
        <v>0</v>
      </c>
      <c r="I73" s="124"/>
      <c r="J73" s="124"/>
    </row>
    <row r="74" spans="1:10" ht="38.25" hidden="1">
      <c r="A74" s="125" t="s">
        <v>358</v>
      </c>
      <c r="B74" s="119" t="s">
        <v>355</v>
      </c>
      <c r="C74" s="119" t="s">
        <v>374</v>
      </c>
      <c r="D74" s="119" t="s">
        <v>375</v>
      </c>
      <c r="E74" s="119" t="s">
        <v>363</v>
      </c>
      <c r="F74" s="151" t="s">
        <v>764</v>
      </c>
      <c r="G74" s="151" t="s">
        <v>359</v>
      </c>
      <c r="H74" s="124"/>
      <c r="I74" s="124"/>
      <c r="J74" s="124"/>
    </row>
    <row r="75" spans="1:10" ht="12.75" hidden="1">
      <c r="A75" s="125" t="s">
        <v>578</v>
      </c>
      <c r="B75" s="119" t="s">
        <v>355</v>
      </c>
      <c r="C75" s="119" t="s">
        <v>374</v>
      </c>
      <c r="D75" s="119" t="s">
        <v>375</v>
      </c>
      <c r="E75" s="119" t="s">
        <v>363</v>
      </c>
      <c r="F75" s="119" t="s">
        <v>649</v>
      </c>
      <c r="G75" s="126" t="s">
        <v>336</v>
      </c>
      <c r="H75" s="124"/>
      <c r="I75" s="124"/>
      <c r="J75" s="124"/>
    </row>
    <row r="76" spans="1:10" ht="38.25" hidden="1">
      <c r="A76" s="125" t="s">
        <v>414</v>
      </c>
      <c r="B76" s="119" t="s">
        <v>355</v>
      </c>
      <c r="C76" s="119" t="s">
        <v>374</v>
      </c>
      <c r="D76" s="119" t="s">
        <v>375</v>
      </c>
      <c r="E76" s="119" t="s">
        <v>363</v>
      </c>
      <c r="F76" s="119" t="s">
        <v>649</v>
      </c>
      <c r="G76" s="119" t="s">
        <v>415</v>
      </c>
      <c r="H76" s="124"/>
      <c r="I76" s="124"/>
      <c r="J76" s="124"/>
    </row>
    <row r="77" spans="1:10" ht="12.75" hidden="1">
      <c r="A77" s="125" t="s">
        <v>416</v>
      </c>
      <c r="B77" s="119" t="s">
        <v>355</v>
      </c>
      <c r="C77" s="119" t="s">
        <v>374</v>
      </c>
      <c r="D77" s="119" t="s">
        <v>375</v>
      </c>
      <c r="E77" s="119" t="s">
        <v>363</v>
      </c>
      <c r="F77" s="119" t="s">
        <v>649</v>
      </c>
      <c r="G77" s="119" t="s">
        <v>417</v>
      </c>
      <c r="H77" s="124"/>
      <c r="I77" s="124"/>
      <c r="J77" s="124"/>
    </row>
    <row r="78" spans="1:10" ht="12.75" hidden="1">
      <c r="A78" s="125" t="s">
        <v>580</v>
      </c>
      <c r="B78" s="119" t="s">
        <v>355</v>
      </c>
      <c r="C78" s="119" t="s">
        <v>374</v>
      </c>
      <c r="D78" s="119" t="s">
        <v>375</v>
      </c>
      <c r="E78" s="119" t="s">
        <v>363</v>
      </c>
      <c r="F78" s="119" t="s">
        <v>650</v>
      </c>
      <c r="G78" s="126" t="s">
        <v>336</v>
      </c>
      <c r="H78" s="124"/>
      <c r="I78" s="124"/>
      <c r="J78" s="124"/>
    </row>
    <row r="79" spans="1:10" ht="38.25" hidden="1">
      <c r="A79" s="125" t="s">
        <v>414</v>
      </c>
      <c r="B79" s="119" t="s">
        <v>355</v>
      </c>
      <c r="C79" s="119" t="s">
        <v>374</v>
      </c>
      <c r="D79" s="119" t="s">
        <v>375</v>
      </c>
      <c r="E79" s="119" t="s">
        <v>363</v>
      </c>
      <c r="F79" s="119" t="s">
        <v>650</v>
      </c>
      <c r="G79" s="119" t="s">
        <v>415</v>
      </c>
      <c r="H79" s="124"/>
      <c r="I79" s="124"/>
      <c r="J79" s="124"/>
    </row>
    <row r="80" spans="1:10" ht="12.75" hidden="1">
      <c r="A80" s="125" t="s">
        <v>416</v>
      </c>
      <c r="B80" s="119" t="s">
        <v>355</v>
      </c>
      <c r="C80" s="119" t="s">
        <v>374</v>
      </c>
      <c r="D80" s="119" t="s">
        <v>375</v>
      </c>
      <c r="E80" s="119" t="s">
        <v>363</v>
      </c>
      <c r="F80" s="119" t="s">
        <v>650</v>
      </c>
      <c r="G80" s="119" t="s">
        <v>417</v>
      </c>
      <c r="H80" s="124"/>
      <c r="I80" s="124"/>
      <c r="J80" s="124"/>
    </row>
    <row r="81" spans="1:10" ht="25.5" hidden="1">
      <c r="A81" s="125" t="s">
        <v>582</v>
      </c>
      <c r="B81" s="119" t="s">
        <v>355</v>
      </c>
      <c r="C81" s="119" t="s">
        <v>374</v>
      </c>
      <c r="D81" s="119" t="s">
        <v>375</v>
      </c>
      <c r="E81" s="119" t="s">
        <v>363</v>
      </c>
      <c r="F81" s="119" t="s">
        <v>651</v>
      </c>
      <c r="G81" s="126" t="s">
        <v>336</v>
      </c>
      <c r="H81" s="124"/>
      <c r="I81" s="124"/>
      <c r="J81" s="124"/>
    </row>
    <row r="82" spans="1:10" ht="38.25" hidden="1">
      <c r="A82" s="125" t="s">
        <v>414</v>
      </c>
      <c r="B82" s="119" t="s">
        <v>355</v>
      </c>
      <c r="C82" s="119" t="s">
        <v>374</v>
      </c>
      <c r="D82" s="119" t="s">
        <v>375</v>
      </c>
      <c r="E82" s="119" t="s">
        <v>363</v>
      </c>
      <c r="F82" s="119" t="s">
        <v>651</v>
      </c>
      <c r="G82" s="119" t="s">
        <v>415</v>
      </c>
      <c r="H82" s="124"/>
      <c r="I82" s="124"/>
      <c r="J82" s="124"/>
    </row>
    <row r="83" spans="1:10" ht="12.75" hidden="1">
      <c r="A83" s="125" t="s">
        <v>416</v>
      </c>
      <c r="B83" s="119" t="s">
        <v>355</v>
      </c>
      <c r="C83" s="119" t="s">
        <v>374</v>
      </c>
      <c r="D83" s="119" t="s">
        <v>375</v>
      </c>
      <c r="E83" s="119" t="s">
        <v>363</v>
      </c>
      <c r="F83" s="119" t="s">
        <v>651</v>
      </c>
      <c r="G83" s="119" t="s">
        <v>417</v>
      </c>
      <c r="H83" s="124"/>
      <c r="I83" s="124"/>
      <c r="J83" s="124"/>
    </row>
    <row r="84" spans="1:10" ht="25.5" hidden="1">
      <c r="A84" s="125" t="s">
        <v>625</v>
      </c>
      <c r="B84" s="119" t="s">
        <v>355</v>
      </c>
      <c r="C84" s="119" t="s">
        <v>374</v>
      </c>
      <c r="D84" s="119" t="s">
        <v>375</v>
      </c>
      <c r="E84" s="119" t="s">
        <v>363</v>
      </c>
      <c r="F84" s="119" t="s">
        <v>652</v>
      </c>
      <c r="G84" s="126" t="s">
        <v>336</v>
      </c>
      <c r="H84" s="124"/>
      <c r="I84" s="124"/>
      <c r="J84" s="124"/>
    </row>
    <row r="85" spans="1:10" ht="38.25" hidden="1">
      <c r="A85" s="125" t="s">
        <v>414</v>
      </c>
      <c r="B85" s="119" t="s">
        <v>355</v>
      </c>
      <c r="C85" s="119" t="s">
        <v>374</v>
      </c>
      <c r="D85" s="119" t="s">
        <v>375</v>
      </c>
      <c r="E85" s="119" t="s">
        <v>363</v>
      </c>
      <c r="F85" s="119" t="s">
        <v>652</v>
      </c>
      <c r="G85" s="119" t="s">
        <v>415</v>
      </c>
      <c r="H85" s="124"/>
      <c r="I85" s="124"/>
      <c r="J85" s="124"/>
    </row>
    <row r="86" spans="1:10" ht="12.75" hidden="1">
      <c r="A86" s="125" t="s">
        <v>627</v>
      </c>
      <c r="B86" s="119" t="s">
        <v>355</v>
      </c>
      <c r="C86" s="119" t="s">
        <v>374</v>
      </c>
      <c r="D86" s="119" t="s">
        <v>375</v>
      </c>
      <c r="E86" s="119" t="s">
        <v>363</v>
      </c>
      <c r="F86" s="119" t="s">
        <v>652</v>
      </c>
      <c r="G86" s="119" t="s">
        <v>628</v>
      </c>
      <c r="H86" s="124"/>
      <c r="I86" s="124"/>
      <c r="J86" s="124"/>
    </row>
    <row r="87" spans="1:10" ht="12.75" hidden="1">
      <c r="A87" s="125" t="s">
        <v>538</v>
      </c>
      <c r="B87" s="119" t="s">
        <v>355</v>
      </c>
      <c r="C87" s="119" t="s">
        <v>374</v>
      </c>
      <c r="D87" s="119" t="s">
        <v>375</v>
      </c>
      <c r="E87" s="119" t="s">
        <v>363</v>
      </c>
      <c r="F87" s="119" t="s">
        <v>653</v>
      </c>
      <c r="G87" s="126" t="s">
        <v>336</v>
      </c>
      <c r="H87" s="124"/>
      <c r="I87" s="124"/>
      <c r="J87" s="124"/>
    </row>
    <row r="88" spans="1:10" ht="76.5" hidden="1">
      <c r="A88" s="125" t="s">
        <v>395</v>
      </c>
      <c r="B88" s="119" t="s">
        <v>355</v>
      </c>
      <c r="C88" s="119" t="s">
        <v>374</v>
      </c>
      <c r="D88" s="119" t="s">
        <v>375</v>
      </c>
      <c r="E88" s="119" t="s">
        <v>363</v>
      </c>
      <c r="F88" s="119" t="s">
        <v>653</v>
      </c>
      <c r="G88" s="119" t="s">
        <v>396</v>
      </c>
      <c r="H88" s="124"/>
      <c r="I88" s="124"/>
      <c r="J88" s="124"/>
    </row>
    <row r="89" spans="1:10" ht="25.5" hidden="1">
      <c r="A89" s="125" t="s">
        <v>452</v>
      </c>
      <c r="B89" s="119" t="s">
        <v>355</v>
      </c>
      <c r="C89" s="119" t="s">
        <v>374</v>
      </c>
      <c r="D89" s="119" t="s">
        <v>375</v>
      </c>
      <c r="E89" s="119" t="s">
        <v>363</v>
      </c>
      <c r="F89" s="119" t="s">
        <v>653</v>
      </c>
      <c r="G89" s="119" t="s">
        <v>453</v>
      </c>
      <c r="H89" s="124"/>
      <c r="I89" s="124"/>
      <c r="J89" s="124"/>
    </row>
    <row r="90" spans="1:10" ht="38.25" hidden="1">
      <c r="A90" s="125" t="s">
        <v>356</v>
      </c>
      <c r="B90" s="119" t="s">
        <v>355</v>
      </c>
      <c r="C90" s="119" t="s">
        <v>374</v>
      </c>
      <c r="D90" s="119" t="s">
        <v>375</v>
      </c>
      <c r="E90" s="119" t="s">
        <v>363</v>
      </c>
      <c r="F90" s="119" t="s">
        <v>653</v>
      </c>
      <c r="G90" s="119" t="s">
        <v>357</v>
      </c>
      <c r="H90" s="124"/>
      <c r="I90" s="124"/>
      <c r="J90" s="124"/>
    </row>
    <row r="91" spans="1:10" ht="38.25" hidden="1">
      <c r="A91" s="125" t="s">
        <v>358</v>
      </c>
      <c r="B91" s="119" t="s">
        <v>355</v>
      </c>
      <c r="C91" s="119" t="s">
        <v>374</v>
      </c>
      <c r="D91" s="119" t="s">
        <v>375</v>
      </c>
      <c r="E91" s="119" t="s">
        <v>363</v>
      </c>
      <c r="F91" s="119" t="s">
        <v>653</v>
      </c>
      <c r="G91" s="119" t="s">
        <v>359</v>
      </c>
      <c r="H91" s="124"/>
      <c r="I91" s="124"/>
      <c r="J91" s="124"/>
    </row>
    <row r="92" spans="1:10" ht="12.75" hidden="1">
      <c r="A92" s="125" t="s">
        <v>403</v>
      </c>
      <c r="B92" s="119" t="s">
        <v>355</v>
      </c>
      <c r="C92" s="119" t="s">
        <v>374</v>
      </c>
      <c r="D92" s="119" t="s">
        <v>375</v>
      </c>
      <c r="E92" s="119" t="s">
        <v>363</v>
      </c>
      <c r="F92" s="119" t="s">
        <v>653</v>
      </c>
      <c r="G92" s="119" t="s">
        <v>404</v>
      </c>
      <c r="H92" s="124"/>
      <c r="I92" s="124"/>
      <c r="J92" s="124"/>
    </row>
    <row r="93" spans="1:10" ht="12.75" hidden="1">
      <c r="A93" s="125" t="s">
        <v>405</v>
      </c>
      <c r="B93" s="119" t="s">
        <v>355</v>
      </c>
      <c r="C93" s="119" t="s">
        <v>374</v>
      </c>
      <c r="D93" s="119" t="s">
        <v>375</v>
      </c>
      <c r="E93" s="119" t="s">
        <v>363</v>
      </c>
      <c r="F93" s="119" t="s">
        <v>653</v>
      </c>
      <c r="G93" s="119" t="s">
        <v>406</v>
      </c>
      <c r="H93" s="124"/>
      <c r="I93" s="124"/>
      <c r="J93" s="124"/>
    </row>
    <row r="94" spans="1:10" ht="38.25" hidden="1">
      <c r="A94" s="125" t="s">
        <v>532</v>
      </c>
      <c r="B94" s="119" t="s">
        <v>355</v>
      </c>
      <c r="C94" s="119" t="s">
        <v>374</v>
      </c>
      <c r="D94" s="119" t="s">
        <v>375</v>
      </c>
      <c r="E94" s="119" t="s">
        <v>363</v>
      </c>
      <c r="F94" s="119" t="s">
        <v>654</v>
      </c>
      <c r="G94" s="126" t="s">
        <v>336</v>
      </c>
      <c r="H94" s="124"/>
      <c r="I94" s="124"/>
      <c r="J94" s="124"/>
    </row>
    <row r="95" spans="1:10" ht="38.25" hidden="1">
      <c r="A95" s="125" t="s">
        <v>414</v>
      </c>
      <c r="B95" s="119" t="s">
        <v>355</v>
      </c>
      <c r="C95" s="119" t="s">
        <v>374</v>
      </c>
      <c r="D95" s="119" t="s">
        <v>375</v>
      </c>
      <c r="E95" s="119" t="s">
        <v>363</v>
      </c>
      <c r="F95" s="119" t="s">
        <v>654</v>
      </c>
      <c r="G95" s="119" t="s">
        <v>415</v>
      </c>
      <c r="H95" s="124"/>
      <c r="I95" s="124"/>
      <c r="J95" s="124"/>
    </row>
    <row r="96" spans="1:10" ht="12.75" hidden="1">
      <c r="A96" s="125" t="s">
        <v>416</v>
      </c>
      <c r="B96" s="119" t="s">
        <v>355</v>
      </c>
      <c r="C96" s="119" t="s">
        <v>374</v>
      </c>
      <c r="D96" s="119" t="s">
        <v>375</v>
      </c>
      <c r="E96" s="119" t="s">
        <v>363</v>
      </c>
      <c r="F96" s="119" t="s">
        <v>654</v>
      </c>
      <c r="G96" s="119" t="s">
        <v>417</v>
      </c>
      <c r="H96" s="124"/>
      <c r="I96" s="124"/>
      <c r="J96" s="124"/>
    </row>
    <row r="97" spans="1:10" ht="25.5" hidden="1">
      <c r="A97" s="125" t="s">
        <v>534</v>
      </c>
      <c r="B97" s="119" t="s">
        <v>355</v>
      </c>
      <c r="C97" s="119" t="s">
        <v>374</v>
      </c>
      <c r="D97" s="119" t="s">
        <v>375</v>
      </c>
      <c r="E97" s="119" t="s">
        <v>363</v>
      </c>
      <c r="F97" s="119" t="s">
        <v>655</v>
      </c>
      <c r="G97" s="126" t="s">
        <v>336</v>
      </c>
      <c r="H97" s="124"/>
      <c r="I97" s="124"/>
      <c r="J97" s="124"/>
    </row>
    <row r="98" spans="1:10" ht="12.75" hidden="1">
      <c r="A98" s="125" t="s">
        <v>403</v>
      </c>
      <c r="B98" s="119" t="s">
        <v>355</v>
      </c>
      <c r="C98" s="119" t="s">
        <v>374</v>
      </c>
      <c r="D98" s="119" t="s">
        <v>375</v>
      </c>
      <c r="E98" s="119" t="s">
        <v>363</v>
      </c>
      <c r="F98" s="119" t="s">
        <v>655</v>
      </c>
      <c r="G98" s="119" t="s">
        <v>404</v>
      </c>
      <c r="H98" s="124"/>
      <c r="I98" s="124"/>
      <c r="J98" s="124"/>
    </row>
    <row r="99" spans="1:10" ht="12.75" hidden="1">
      <c r="A99" s="125" t="s">
        <v>405</v>
      </c>
      <c r="B99" s="119" t="s">
        <v>355</v>
      </c>
      <c r="C99" s="119" t="s">
        <v>374</v>
      </c>
      <c r="D99" s="119" t="s">
        <v>375</v>
      </c>
      <c r="E99" s="119" t="s">
        <v>363</v>
      </c>
      <c r="F99" s="119" t="s">
        <v>655</v>
      </c>
      <c r="G99" s="119" t="s">
        <v>406</v>
      </c>
      <c r="H99" s="124"/>
      <c r="I99" s="124"/>
      <c r="J99" s="124"/>
    </row>
    <row r="100" spans="1:10" ht="89.25" hidden="1">
      <c r="A100" s="125" t="s">
        <v>550</v>
      </c>
      <c r="B100" s="119" t="s">
        <v>355</v>
      </c>
      <c r="C100" s="119" t="s">
        <v>374</v>
      </c>
      <c r="D100" s="119" t="s">
        <v>375</v>
      </c>
      <c r="E100" s="119" t="s">
        <v>363</v>
      </c>
      <c r="F100" s="119" t="s">
        <v>656</v>
      </c>
      <c r="G100" s="126" t="s">
        <v>336</v>
      </c>
      <c r="H100" s="124">
        <f>H101</f>
        <v>0</v>
      </c>
      <c r="I100" s="124"/>
      <c r="J100" s="124"/>
    </row>
    <row r="101" spans="1:10" ht="12.75" hidden="1">
      <c r="A101" s="125" t="s">
        <v>403</v>
      </c>
      <c r="B101" s="119" t="s">
        <v>355</v>
      </c>
      <c r="C101" s="119" t="s">
        <v>374</v>
      </c>
      <c r="D101" s="119" t="s">
        <v>375</v>
      </c>
      <c r="E101" s="119" t="s">
        <v>363</v>
      </c>
      <c r="F101" s="119" t="s">
        <v>656</v>
      </c>
      <c r="G101" s="119" t="s">
        <v>404</v>
      </c>
      <c r="H101" s="124">
        <f>H102</f>
        <v>0</v>
      </c>
      <c r="I101" s="124"/>
      <c r="J101" s="124"/>
    </row>
    <row r="102" spans="1:10" ht="63.75" hidden="1">
      <c r="A102" s="125" t="s">
        <v>552</v>
      </c>
      <c r="B102" s="119" t="s">
        <v>355</v>
      </c>
      <c r="C102" s="119" t="s">
        <v>374</v>
      </c>
      <c r="D102" s="119" t="s">
        <v>375</v>
      </c>
      <c r="E102" s="119" t="s">
        <v>363</v>
      </c>
      <c r="F102" s="119" t="s">
        <v>656</v>
      </c>
      <c r="G102" s="119" t="s">
        <v>553</v>
      </c>
      <c r="H102" s="124"/>
      <c r="I102" s="124"/>
      <c r="J102" s="124"/>
    </row>
    <row r="103" spans="1:10" ht="25.5">
      <c r="A103" s="125" t="s">
        <v>574</v>
      </c>
      <c r="B103" s="119" t="s">
        <v>355</v>
      </c>
      <c r="C103" s="119" t="s">
        <v>374</v>
      </c>
      <c r="D103" s="119" t="s">
        <v>375</v>
      </c>
      <c r="E103" s="119" t="s">
        <v>363</v>
      </c>
      <c r="F103" s="119" t="s">
        <v>657</v>
      </c>
      <c r="G103" s="126" t="s">
        <v>336</v>
      </c>
      <c r="H103" s="124">
        <f>H104</f>
        <v>422860</v>
      </c>
      <c r="I103" s="124"/>
      <c r="J103" s="124"/>
    </row>
    <row r="104" spans="1:10" ht="38.25">
      <c r="A104" s="125" t="s">
        <v>356</v>
      </c>
      <c r="B104" s="119" t="s">
        <v>355</v>
      </c>
      <c r="C104" s="119" t="s">
        <v>374</v>
      </c>
      <c r="D104" s="119" t="s">
        <v>375</v>
      </c>
      <c r="E104" s="119" t="s">
        <v>363</v>
      </c>
      <c r="F104" s="119" t="s">
        <v>657</v>
      </c>
      <c r="G104" s="119" t="s">
        <v>357</v>
      </c>
      <c r="H104" s="124">
        <f>H105</f>
        <v>422860</v>
      </c>
      <c r="I104" s="124"/>
      <c r="J104" s="124"/>
    </row>
    <row r="105" spans="1:10" ht="38.25">
      <c r="A105" s="125" t="s">
        <v>358</v>
      </c>
      <c r="B105" s="119" t="s">
        <v>355</v>
      </c>
      <c r="C105" s="119" t="s">
        <v>374</v>
      </c>
      <c r="D105" s="119" t="s">
        <v>375</v>
      </c>
      <c r="E105" s="119" t="s">
        <v>363</v>
      </c>
      <c r="F105" s="119" t="s">
        <v>657</v>
      </c>
      <c r="G105" s="119" t="s">
        <v>359</v>
      </c>
      <c r="H105" s="124">
        <v>422860</v>
      </c>
      <c r="I105" s="124"/>
      <c r="J105" s="124"/>
    </row>
    <row r="106" spans="1:10" ht="25.5">
      <c r="A106" s="172" t="s">
        <v>806</v>
      </c>
      <c r="B106" s="119" t="s">
        <v>355</v>
      </c>
      <c r="C106" s="119" t="s">
        <v>374</v>
      </c>
      <c r="D106" s="119" t="s">
        <v>375</v>
      </c>
      <c r="E106" s="119" t="s">
        <v>363</v>
      </c>
      <c r="F106" s="119">
        <v>81740</v>
      </c>
      <c r="G106" s="119"/>
      <c r="H106" s="124">
        <f>H107</f>
        <v>109000</v>
      </c>
      <c r="I106" s="124"/>
      <c r="J106" s="124"/>
    </row>
    <row r="107" spans="1:10" ht="12.75">
      <c r="A107" s="125" t="s">
        <v>403</v>
      </c>
      <c r="B107" s="119" t="s">
        <v>355</v>
      </c>
      <c r="C107" s="119" t="s">
        <v>374</v>
      </c>
      <c r="D107" s="119" t="s">
        <v>375</v>
      </c>
      <c r="E107" s="119" t="s">
        <v>363</v>
      </c>
      <c r="F107" s="119">
        <v>81740</v>
      </c>
      <c r="G107" s="119">
        <v>800</v>
      </c>
      <c r="H107" s="124">
        <f>H108</f>
        <v>109000</v>
      </c>
      <c r="I107" s="124"/>
      <c r="J107" s="124"/>
    </row>
    <row r="108" spans="1:10" ht="63.75">
      <c r="A108" s="125" t="s">
        <v>552</v>
      </c>
      <c r="B108" s="119" t="s">
        <v>355</v>
      </c>
      <c r="C108" s="119" t="s">
        <v>374</v>
      </c>
      <c r="D108" s="119" t="s">
        <v>375</v>
      </c>
      <c r="E108" s="119" t="s">
        <v>363</v>
      </c>
      <c r="F108" s="119">
        <v>81740</v>
      </c>
      <c r="G108" s="119">
        <v>810</v>
      </c>
      <c r="H108" s="124">
        <v>109000</v>
      </c>
      <c r="I108" s="124"/>
      <c r="J108" s="124"/>
    </row>
    <row r="109" spans="1:10" ht="63.75" hidden="1">
      <c r="A109" s="125" t="s">
        <v>569</v>
      </c>
      <c r="B109" s="119" t="s">
        <v>355</v>
      </c>
      <c r="C109" s="119" t="s">
        <v>374</v>
      </c>
      <c r="D109" s="119" t="s">
        <v>375</v>
      </c>
      <c r="E109" s="119" t="s">
        <v>363</v>
      </c>
      <c r="F109" s="119" t="s">
        <v>658</v>
      </c>
      <c r="G109" s="126" t="s">
        <v>336</v>
      </c>
      <c r="H109" s="124"/>
      <c r="I109" s="124"/>
      <c r="J109" s="124"/>
    </row>
    <row r="110" spans="1:10" ht="38.25" hidden="1">
      <c r="A110" s="125" t="s">
        <v>356</v>
      </c>
      <c r="B110" s="119" t="s">
        <v>355</v>
      </c>
      <c r="C110" s="119" t="s">
        <v>374</v>
      </c>
      <c r="D110" s="119" t="s">
        <v>375</v>
      </c>
      <c r="E110" s="119" t="s">
        <v>363</v>
      </c>
      <c r="F110" s="119" t="s">
        <v>658</v>
      </c>
      <c r="G110" s="119" t="s">
        <v>357</v>
      </c>
      <c r="H110" s="124"/>
      <c r="I110" s="124"/>
      <c r="J110" s="124"/>
    </row>
    <row r="111" spans="1:10" ht="38.25" hidden="1">
      <c r="A111" s="125" t="s">
        <v>358</v>
      </c>
      <c r="B111" s="119" t="s">
        <v>355</v>
      </c>
      <c r="C111" s="119" t="s">
        <v>374</v>
      </c>
      <c r="D111" s="119" t="s">
        <v>375</v>
      </c>
      <c r="E111" s="119" t="s">
        <v>363</v>
      </c>
      <c r="F111" s="119" t="s">
        <v>658</v>
      </c>
      <c r="G111" s="119" t="s">
        <v>359</v>
      </c>
      <c r="H111" s="124"/>
      <c r="I111" s="124"/>
      <c r="J111" s="124"/>
    </row>
    <row r="112" spans="1:10" ht="25.5" hidden="1">
      <c r="A112" s="125" t="s">
        <v>600</v>
      </c>
      <c r="B112" s="119" t="s">
        <v>355</v>
      </c>
      <c r="C112" s="119" t="s">
        <v>374</v>
      </c>
      <c r="D112" s="119" t="s">
        <v>375</v>
      </c>
      <c r="E112" s="119" t="s">
        <v>363</v>
      </c>
      <c r="F112" s="119" t="s">
        <v>659</v>
      </c>
      <c r="G112" s="126" t="s">
        <v>336</v>
      </c>
      <c r="H112" s="124"/>
      <c r="I112" s="124"/>
      <c r="J112" s="124"/>
    </row>
    <row r="113" spans="1:10" ht="25.5" hidden="1">
      <c r="A113" s="125" t="s">
        <v>469</v>
      </c>
      <c r="B113" s="119" t="s">
        <v>355</v>
      </c>
      <c r="C113" s="119" t="s">
        <v>374</v>
      </c>
      <c r="D113" s="119" t="s">
        <v>375</v>
      </c>
      <c r="E113" s="119" t="s">
        <v>363</v>
      </c>
      <c r="F113" s="119" t="s">
        <v>659</v>
      </c>
      <c r="G113" s="119" t="s">
        <v>470</v>
      </c>
      <c r="H113" s="124"/>
      <c r="I113" s="124"/>
      <c r="J113" s="124"/>
    </row>
    <row r="114" spans="1:10" ht="25.5" hidden="1">
      <c r="A114" s="125" t="s">
        <v>602</v>
      </c>
      <c r="B114" s="119" t="s">
        <v>355</v>
      </c>
      <c r="C114" s="119" t="s">
        <v>374</v>
      </c>
      <c r="D114" s="119" t="s">
        <v>375</v>
      </c>
      <c r="E114" s="119" t="s">
        <v>363</v>
      </c>
      <c r="F114" s="119" t="s">
        <v>659</v>
      </c>
      <c r="G114" s="119" t="s">
        <v>603</v>
      </c>
      <c r="H114" s="124"/>
      <c r="I114" s="124"/>
      <c r="J114" s="124"/>
    </row>
    <row r="115" spans="1:10" ht="38.25" hidden="1">
      <c r="A115" s="125" t="s">
        <v>605</v>
      </c>
      <c r="B115" s="119" t="s">
        <v>355</v>
      </c>
      <c r="C115" s="119" t="s">
        <v>374</v>
      </c>
      <c r="D115" s="119" t="s">
        <v>375</v>
      </c>
      <c r="E115" s="119" t="s">
        <v>363</v>
      </c>
      <c r="F115" s="119" t="s">
        <v>660</v>
      </c>
      <c r="G115" s="126" t="s">
        <v>336</v>
      </c>
      <c r="H115" s="124"/>
      <c r="I115" s="124"/>
      <c r="J115" s="124"/>
    </row>
    <row r="116" spans="1:10" ht="38.25" hidden="1">
      <c r="A116" s="125" t="s">
        <v>414</v>
      </c>
      <c r="B116" s="119" t="s">
        <v>355</v>
      </c>
      <c r="C116" s="119" t="s">
        <v>374</v>
      </c>
      <c r="D116" s="119" t="s">
        <v>375</v>
      </c>
      <c r="E116" s="119" t="s">
        <v>363</v>
      </c>
      <c r="F116" s="119" t="s">
        <v>660</v>
      </c>
      <c r="G116" s="119" t="s">
        <v>415</v>
      </c>
      <c r="H116" s="124"/>
      <c r="I116" s="124"/>
      <c r="J116" s="124"/>
    </row>
    <row r="117" spans="1:10" ht="63.75" hidden="1">
      <c r="A117" s="125" t="s">
        <v>607</v>
      </c>
      <c r="B117" s="119" t="s">
        <v>355</v>
      </c>
      <c r="C117" s="119" t="s">
        <v>374</v>
      </c>
      <c r="D117" s="119" t="s">
        <v>375</v>
      </c>
      <c r="E117" s="119" t="s">
        <v>363</v>
      </c>
      <c r="F117" s="119" t="s">
        <v>660</v>
      </c>
      <c r="G117" s="119" t="s">
        <v>608</v>
      </c>
      <c r="H117" s="124"/>
      <c r="I117" s="124"/>
      <c r="J117" s="124"/>
    </row>
    <row r="118" spans="1:10" ht="89.25" hidden="1">
      <c r="A118" s="125" t="s">
        <v>572</v>
      </c>
      <c r="B118" s="119" t="s">
        <v>355</v>
      </c>
      <c r="C118" s="119" t="s">
        <v>374</v>
      </c>
      <c r="D118" s="119" t="s">
        <v>375</v>
      </c>
      <c r="E118" s="119" t="s">
        <v>363</v>
      </c>
      <c r="F118" s="119" t="s">
        <v>661</v>
      </c>
      <c r="G118" s="126" t="s">
        <v>336</v>
      </c>
      <c r="H118" s="124"/>
      <c r="I118" s="124"/>
      <c r="J118" s="124"/>
    </row>
    <row r="119" spans="1:10" ht="12.75" hidden="1">
      <c r="A119" s="125" t="s">
        <v>507</v>
      </c>
      <c r="B119" s="119" t="s">
        <v>355</v>
      </c>
      <c r="C119" s="119" t="s">
        <v>374</v>
      </c>
      <c r="D119" s="119" t="s">
        <v>375</v>
      </c>
      <c r="E119" s="119" t="s">
        <v>363</v>
      </c>
      <c r="F119" s="119" t="s">
        <v>661</v>
      </c>
      <c r="G119" s="119" t="s">
        <v>508</v>
      </c>
      <c r="H119" s="124"/>
      <c r="I119" s="124"/>
      <c r="J119" s="124"/>
    </row>
    <row r="120" spans="1:10" ht="12.75" hidden="1">
      <c r="A120" s="125" t="s">
        <v>292</v>
      </c>
      <c r="B120" s="119" t="s">
        <v>355</v>
      </c>
      <c r="C120" s="119" t="s">
        <v>374</v>
      </c>
      <c r="D120" s="119" t="s">
        <v>375</v>
      </c>
      <c r="E120" s="119" t="s">
        <v>363</v>
      </c>
      <c r="F120" s="119" t="s">
        <v>661</v>
      </c>
      <c r="G120" s="119" t="s">
        <v>514</v>
      </c>
      <c r="H120" s="124"/>
      <c r="I120" s="124"/>
      <c r="J120" s="124"/>
    </row>
    <row r="121" spans="1:10" ht="216.75" hidden="1">
      <c r="A121" s="125" t="s">
        <v>555</v>
      </c>
      <c r="B121" s="119" t="s">
        <v>355</v>
      </c>
      <c r="C121" s="119" t="s">
        <v>374</v>
      </c>
      <c r="D121" s="119" t="s">
        <v>375</v>
      </c>
      <c r="E121" s="119" t="s">
        <v>363</v>
      </c>
      <c r="F121" s="119" t="s">
        <v>662</v>
      </c>
      <c r="G121" s="126" t="s">
        <v>336</v>
      </c>
      <c r="H121" s="124">
        <f>H122</f>
        <v>0</v>
      </c>
      <c r="I121" s="124"/>
      <c r="J121" s="124"/>
    </row>
    <row r="122" spans="1:10" ht="12.75" hidden="1">
      <c r="A122" s="125" t="s">
        <v>507</v>
      </c>
      <c r="B122" s="119" t="s">
        <v>355</v>
      </c>
      <c r="C122" s="119" t="s">
        <v>374</v>
      </c>
      <c r="D122" s="119" t="s">
        <v>375</v>
      </c>
      <c r="E122" s="119" t="s">
        <v>363</v>
      </c>
      <c r="F122" s="119" t="s">
        <v>662</v>
      </c>
      <c r="G122" s="119" t="s">
        <v>508</v>
      </c>
      <c r="H122" s="124">
        <f>H123</f>
        <v>0</v>
      </c>
      <c r="I122" s="124"/>
      <c r="J122" s="124"/>
    </row>
    <row r="123" spans="1:10" ht="12.75" hidden="1">
      <c r="A123" s="125" t="s">
        <v>292</v>
      </c>
      <c r="B123" s="119" t="s">
        <v>355</v>
      </c>
      <c r="C123" s="119" t="s">
        <v>374</v>
      </c>
      <c r="D123" s="119" t="s">
        <v>375</v>
      </c>
      <c r="E123" s="119" t="s">
        <v>363</v>
      </c>
      <c r="F123" s="119" t="s">
        <v>662</v>
      </c>
      <c r="G123" s="119" t="s">
        <v>514</v>
      </c>
      <c r="H123" s="124"/>
      <c r="I123" s="124"/>
      <c r="J123" s="124"/>
    </row>
    <row r="124" spans="1:10" ht="89.25" hidden="1">
      <c r="A124" s="125" t="s">
        <v>584</v>
      </c>
      <c r="B124" s="119" t="s">
        <v>355</v>
      </c>
      <c r="C124" s="119" t="s">
        <v>374</v>
      </c>
      <c r="D124" s="119" t="s">
        <v>375</v>
      </c>
      <c r="E124" s="119" t="s">
        <v>363</v>
      </c>
      <c r="F124" s="119" t="s">
        <v>663</v>
      </c>
      <c r="G124" s="126" t="s">
        <v>336</v>
      </c>
      <c r="H124" s="124"/>
      <c r="I124" s="124"/>
      <c r="J124" s="124"/>
    </row>
    <row r="125" spans="1:10" ht="38.25" hidden="1">
      <c r="A125" s="125" t="s">
        <v>414</v>
      </c>
      <c r="B125" s="119" t="s">
        <v>355</v>
      </c>
      <c r="C125" s="119" t="s">
        <v>374</v>
      </c>
      <c r="D125" s="119" t="s">
        <v>375</v>
      </c>
      <c r="E125" s="119" t="s">
        <v>363</v>
      </c>
      <c r="F125" s="119" t="s">
        <v>663</v>
      </c>
      <c r="G125" s="119" t="s">
        <v>415</v>
      </c>
      <c r="H125" s="124"/>
      <c r="I125" s="124"/>
      <c r="J125" s="124"/>
    </row>
    <row r="126" spans="1:10" ht="12.75" hidden="1">
      <c r="A126" s="125" t="s">
        <v>416</v>
      </c>
      <c r="B126" s="119" t="s">
        <v>355</v>
      </c>
      <c r="C126" s="119" t="s">
        <v>374</v>
      </c>
      <c r="D126" s="119" t="s">
        <v>375</v>
      </c>
      <c r="E126" s="119" t="s">
        <v>363</v>
      </c>
      <c r="F126" s="119" t="s">
        <v>663</v>
      </c>
      <c r="G126" s="119" t="s">
        <v>417</v>
      </c>
      <c r="H126" s="124"/>
      <c r="I126" s="124"/>
      <c r="J126" s="124"/>
    </row>
    <row r="127" spans="1:10" ht="89.25" hidden="1">
      <c r="A127" s="125" t="s">
        <v>586</v>
      </c>
      <c r="B127" s="119" t="s">
        <v>355</v>
      </c>
      <c r="C127" s="119" t="s">
        <v>374</v>
      </c>
      <c r="D127" s="119" t="s">
        <v>375</v>
      </c>
      <c r="E127" s="119" t="s">
        <v>363</v>
      </c>
      <c r="F127" s="119" t="s">
        <v>664</v>
      </c>
      <c r="G127" s="126" t="s">
        <v>336</v>
      </c>
      <c r="H127" s="124"/>
      <c r="I127" s="124"/>
      <c r="J127" s="124"/>
    </row>
    <row r="128" spans="1:10" ht="38.25" hidden="1">
      <c r="A128" s="125" t="s">
        <v>414</v>
      </c>
      <c r="B128" s="119" t="s">
        <v>355</v>
      </c>
      <c r="C128" s="119" t="s">
        <v>374</v>
      </c>
      <c r="D128" s="119" t="s">
        <v>375</v>
      </c>
      <c r="E128" s="119" t="s">
        <v>363</v>
      </c>
      <c r="F128" s="119" t="s">
        <v>664</v>
      </c>
      <c r="G128" s="119" t="s">
        <v>415</v>
      </c>
      <c r="H128" s="124"/>
      <c r="I128" s="124"/>
      <c r="J128" s="124"/>
    </row>
    <row r="129" spans="1:10" ht="12.75" hidden="1">
      <c r="A129" s="125" t="s">
        <v>416</v>
      </c>
      <c r="B129" s="119" t="s">
        <v>355</v>
      </c>
      <c r="C129" s="119" t="s">
        <v>374</v>
      </c>
      <c r="D129" s="119" t="s">
        <v>375</v>
      </c>
      <c r="E129" s="119" t="s">
        <v>363</v>
      </c>
      <c r="F129" s="119" t="s">
        <v>664</v>
      </c>
      <c r="G129" s="119" t="s">
        <v>417</v>
      </c>
      <c r="H129" s="124"/>
      <c r="I129" s="124"/>
      <c r="J129" s="124"/>
    </row>
    <row r="130" spans="1:10" ht="25.5" hidden="1">
      <c r="A130" s="125" t="s">
        <v>557</v>
      </c>
      <c r="B130" s="119" t="s">
        <v>355</v>
      </c>
      <c r="C130" s="119" t="s">
        <v>374</v>
      </c>
      <c r="D130" s="119" t="s">
        <v>375</v>
      </c>
      <c r="E130" s="119" t="s">
        <v>363</v>
      </c>
      <c r="F130" s="119" t="s">
        <v>665</v>
      </c>
      <c r="G130" s="126" t="s">
        <v>336</v>
      </c>
      <c r="H130" s="124"/>
      <c r="I130" s="124"/>
      <c r="J130" s="124"/>
    </row>
    <row r="131" spans="1:10" ht="38.25" hidden="1">
      <c r="A131" s="125" t="s">
        <v>559</v>
      </c>
      <c r="B131" s="119" t="s">
        <v>355</v>
      </c>
      <c r="C131" s="119" t="s">
        <v>374</v>
      </c>
      <c r="D131" s="119" t="s">
        <v>375</v>
      </c>
      <c r="E131" s="119" t="s">
        <v>363</v>
      </c>
      <c r="F131" s="119" t="s">
        <v>665</v>
      </c>
      <c r="G131" s="119" t="s">
        <v>560</v>
      </c>
      <c r="H131" s="124"/>
      <c r="I131" s="124"/>
      <c r="J131" s="124"/>
    </row>
    <row r="132" spans="1:10" ht="12.75" hidden="1">
      <c r="A132" s="125" t="s">
        <v>561</v>
      </c>
      <c r="B132" s="119" t="s">
        <v>355</v>
      </c>
      <c r="C132" s="119" t="s">
        <v>374</v>
      </c>
      <c r="D132" s="119" t="s">
        <v>375</v>
      </c>
      <c r="E132" s="119" t="s">
        <v>363</v>
      </c>
      <c r="F132" s="119" t="s">
        <v>665</v>
      </c>
      <c r="G132" s="119" t="s">
        <v>562</v>
      </c>
      <c r="H132" s="124"/>
      <c r="I132" s="124"/>
      <c r="J132" s="124"/>
    </row>
    <row r="133" spans="1:10" ht="51" hidden="1">
      <c r="A133" s="125" t="s">
        <v>588</v>
      </c>
      <c r="B133" s="119" t="s">
        <v>355</v>
      </c>
      <c r="C133" s="119" t="s">
        <v>374</v>
      </c>
      <c r="D133" s="119" t="s">
        <v>375</v>
      </c>
      <c r="E133" s="119" t="s">
        <v>363</v>
      </c>
      <c r="F133" s="119" t="s">
        <v>666</v>
      </c>
      <c r="G133" s="126" t="s">
        <v>336</v>
      </c>
      <c r="H133" s="124"/>
      <c r="I133" s="124"/>
      <c r="J133" s="124"/>
    </row>
    <row r="134" spans="1:10" ht="38.25" hidden="1">
      <c r="A134" s="125" t="s">
        <v>356</v>
      </c>
      <c r="B134" s="119" t="s">
        <v>355</v>
      </c>
      <c r="C134" s="119" t="s">
        <v>374</v>
      </c>
      <c r="D134" s="119" t="s">
        <v>375</v>
      </c>
      <c r="E134" s="119" t="s">
        <v>363</v>
      </c>
      <c r="F134" s="119" t="s">
        <v>666</v>
      </c>
      <c r="G134" s="119" t="s">
        <v>357</v>
      </c>
      <c r="H134" s="124"/>
      <c r="I134" s="124"/>
      <c r="J134" s="124"/>
    </row>
    <row r="135" spans="1:10" ht="38.25" hidden="1">
      <c r="A135" s="125" t="s">
        <v>358</v>
      </c>
      <c r="B135" s="119" t="s">
        <v>355</v>
      </c>
      <c r="C135" s="119" t="s">
        <v>374</v>
      </c>
      <c r="D135" s="119" t="s">
        <v>375</v>
      </c>
      <c r="E135" s="119" t="s">
        <v>363</v>
      </c>
      <c r="F135" s="119" t="s">
        <v>666</v>
      </c>
      <c r="G135" s="119" t="s">
        <v>359</v>
      </c>
      <c r="H135" s="124"/>
      <c r="I135" s="124"/>
      <c r="J135" s="124"/>
    </row>
    <row r="136" spans="1:10" ht="25.5" hidden="1">
      <c r="A136" s="125" t="s">
        <v>612</v>
      </c>
      <c r="B136" s="119" t="s">
        <v>355</v>
      </c>
      <c r="C136" s="119" t="s">
        <v>374</v>
      </c>
      <c r="D136" s="119" t="s">
        <v>375</v>
      </c>
      <c r="E136" s="119" t="s">
        <v>363</v>
      </c>
      <c r="F136" s="119" t="s">
        <v>667</v>
      </c>
      <c r="G136" s="126" t="s">
        <v>336</v>
      </c>
      <c r="H136" s="124"/>
      <c r="I136" s="124"/>
      <c r="J136" s="124"/>
    </row>
    <row r="137" spans="1:10" ht="25.5" hidden="1">
      <c r="A137" s="125" t="s">
        <v>469</v>
      </c>
      <c r="B137" s="119" t="s">
        <v>355</v>
      </c>
      <c r="C137" s="119" t="s">
        <v>374</v>
      </c>
      <c r="D137" s="119" t="s">
        <v>375</v>
      </c>
      <c r="E137" s="119" t="s">
        <v>363</v>
      </c>
      <c r="F137" s="119" t="s">
        <v>667</v>
      </c>
      <c r="G137" s="119" t="s">
        <v>470</v>
      </c>
      <c r="H137" s="124"/>
      <c r="I137" s="124"/>
      <c r="J137" s="124"/>
    </row>
    <row r="138" spans="1:10" ht="25.5" hidden="1">
      <c r="A138" s="125" t="s">
        <v>471</v>
      </c>
      <c r="B138" s="119" t="s">
        <v>355</v>
      </c>
      <c r="C138" s="119" t="s">
        <v>374</v>
      </c>
      <c r="D138" s="119" t="s">
        <v>375</v>
      </c>
      <c r="E138" s="119" t="s">
        <v>363</v>
      </c>
      <c r="F138" s="119" t="s">
        <v>667</v>
      </c>
      <c r="G138" s="119" t="s">
        <v>472</v>
      </c>
      <c r="H138" s="124"/>
      <c r="I138" s="124"/>
      <c r="J138" s="124"/>
    </row>
    <row r="139" spans="1:10" ht="12.75" hidden="1">
      <c r="A139" s="125" t="s">
        <v>590</v>
      </c>
      <c r="B139" s="119" t="s">
        <v>355</v>
      </c>
      <c r="C139" s="119" t="s">
        <v>374</v>
      </c>
      <c r="D139" s="119" t="s">
        <v>375</v>
      </c>
      <c r="E139" s="119" t="s">
        <v>363</v>
      </c>
      <c r="F139" s="119" t="s">
        <v>668</v>
      </c>
      <c r="G139" s="126" t="s">
        <v>336</v>
      </c>
      <c r="H139" s="124"/>
      <c r="I139" s="124"/>
      <c r="J139" s="124"/>
    </row>
    <row r="140" spans="1:10" ht="38.25" hidden="1">
      <c r="A140" s="125" t="s">
        <v>414</v>
      </c>
      <c r="B140" s="119" t="s">
        <v>355</v>
      </c>
      <c r="C140" s="119" t="s">
        <v>374</v>
      </c>
      <c r="D140" s="119" t="s">
        <v>375</v>
      </c>
      <c r="E140" s="119" t="s">
        <v>363</v>
      </c>
      <c r="F140" s="119" t="s">
        <v>668</v>
      </c>
      <c r="G140" s="119" t="s">
        <v>415</v>
      </c>
      <c r="H140" s="124"/>
      <c r="I140" s="124"/>
      <c r="J140" s="124"/>
    </row>
    <row r="141" spans="1:10" ht="12.75" hidden="1">
      <c r="A141" s="125" t="s">
        <v>416</v>
      </c>
      <c r="B141" s="119" t="s">
        <v>355</v>
      </c>
      <c r="C141" s="119" t="s">
        <v>374</v>
      </c>
      <c r="D141" s="119" t="s">
        <v>375</v>
      </c>
      <c r="E141" s="119" t="s">
        <v>363</v>
      </c>
      <c r="F141" s="119" t="s">
        <v>668</v>
      </c>
      <c r="G141" s="119" t="s">
        <v>417</v>
      </c>
      <c r="H141" s="124"/>
      <c r="I141" s="124"/>
      <c r="J141" s="124"/>
    </row>
    <row r="142" spans="1:10" ht="38.25" hidden="1">
      <c r="A142" s="154" t="s">
        <v>763</v>
      </c>
      <c r="B142" s="119" t="s">
        <v>355</v>
      </c>
      <c r="C142" s="119" t="s">
        <v>374</v>
      </c>
      <c r="D142" s="119" t="s">
        <v>375</v>
      </c>
      <c r="E142" s="119" t="s">
        <v>363</v>
      </c>
      <c r="F142" s="119" t="s">
        <v>766</v>
      </c>
      <c r="G142" s="119"/>
      <c r="H142" s="124">
        <f>H143</f>
        <v>0</v>
      </c>
      <c r="I142" s="124"/>
      <c r="J142" s="124"/>
    </row>
    <row r="143" spans="1:10" ht="38.25" hidden="1">
      <c r="A143" s="125" t="s">
        <v>356</v>
      </c>
      <c r="B143" s="119" t="s">
        <v>355</v>
      </c>
      <c r="C143" s="119" t="s">
        <v>374</v>
      </c>
      <c r="D143" s="119" t="s">
        <v>375</v>
      </c>
      <c r="E143" s="119" t="s">
        <v>363</v>
      </c>
      <c r="F143" s="119" t="s">
        <v>766</v>
      </c>
      <c r="G143" s="119">
        <v>200</v>
      </c>
      <c r="H143" s="124">
        <f>H144</f>
        <v>0</v>
      </c>
      <c r="I143" s="124"/>
      <c r="J143" s="124"/>
    </row>
    <row r="144" spans="1:10" ht="38.25" hidden="1">
      <c r="A144" s="125" t="s">
        <v>358</v>
      </c>
      <c r="B144" s="119" t="s">
        <v>355</v>
      </c>
      <c r="C144" s="119" t="s">
        <v>374</v>
      </c>
      <c r="D144" s="119" t="s">
        <v>375</v>
      </c>
      <c r="E144" s="119" t="s">
        <v>363</v>
      </c>
      <c r="F144" s="119" t="s">
        <v>766</v>
      </c>
      <c r="G144" s="119">
        <v>240</v>
      </c>
      <c r="H144" s="124"/>
      <c r="I144" s="124"/>
      <c r="J144" s="124"/>
    </row>
    <row r="145" spans="1:10" ht="25.5" hidden="1">
      <c r="A145" s="125" t="s">
        <v>565</v>
      </c>
      <c r="B145" s="119" t="s">
        <v>355</v>
      </c>
      <c r="C145" s="119" t="s">
        <v>374</v>
      </c>
      <c r="D145" s="119" t="s">
        <v>375</v>
      </c>
      <c r="E145" s="119" t="s">
        <v>363</v>
      </c>
      <c r="F145" s="119" t="s">
        <v>669</v>
      </c>
      <c r="G145" s="126" t="s">
        <v>336</v>
      </c>
      <c r="H145" s="124"/>
      <c r="I145" s="124"/>
      <c r="J145" s="124"/>
    </row>
    <row r="146" spans="1:10" ht="38.25" hidden="1">
      <c r="A146" s="125" t="s">
        <v>356</v>
      </c>
      <c r="B146" s="119" t="s">
        <v>355</v>
      </c>
      <c r="C146" s="119" t="s">
        <v>374</v>
      </c>
      <c r="D146" s="119" t="s">
        <v>375</v>
      </c>
      <c r="E146" s="119" t="s">
        <v>363</v>
      </c>
      <c r="F146" s="119" t="s">
        <v>669</v>
      </c>
      <c r="G146" s="119" t="s">
        <v>357</v>
      </c>
      <c r="H146" s="124"/>
      <c r="I146" s="124"/>
      <c r="J146" s="124"/>
    </row>
    <row r="147" spans="1:10" ht="38.25" hidden="1">
      <c r="A147" s="125" t="s">
        <v>358</v>
      </c>
      <c r="B147" s="119" t="s">
        <v>355</v>
      </c>
      <c r="C147" s="119" t="s">
        <v>374</v>
      </c>
      <c r="D147" s="119" t="s">
        <v>375</v>
      </c>
      <c r="E147" s="119" t="s">
        <v>363</v>
      </c>
      <c r="F147" s="119" t="s">
        <v>669</v>
      </c>
      <c r="G147" s="119" t="s">
        <v>359</v>
      </c>
      <c r="H147" s="124"/>
      <c r="I147" s="124"/>
      <c r="J147" s="124"/>
    </row>
    <row r="148" spans="1:10" ht="38.25" hidden="1">
      <c r="A148" s="125" t="s">
        <v>750</v>
      </c>
      <c r="B148" s="119" t="s">
        <v>355</v>
      </c>
      <c r="C148" s="119" t="s">
        <v>374</v>
      </c>
      <c r="D148" s="119" t="s">
        <v>375</v>
      </c>
      <c r="E148" s="119" t="s">
        <v>363</v>
      </c>
      <c r="F148" s="155" t="s">
        <v>765</v>
      </c>
      <c r="G148" s="119"/>
      <c r="H148" s="124">
        <f>H149</f>
        <v>0</v>
      </c>
      <c r="I148" s="124"/>
      <c r="J148" s="124"/>
    </row>
    <row r="149" spans="1:10" ht="38.25" hidden="1">
      <c r="A149" s="125" t="s">
        <v>356</v>
      </c>
      <c r="B149" s="119" t="s">
        <v>355</v>
      </c>
      <c r="C149" s="119" t="s">
        <v>374</v>
      </c>
      <c r="D149" s="119" t="s">
        <v>375</v>
      </c>
      <c r="E149" s="119" t="s">
        <v>363</v>
      </c>
      <c r="F149" s="119" t="s">
        <v>765</v>
      </c>
      <c r="G149" s="119">
        <v>200</v>
      </c>
      <c r="H149" s="124">
        <f>H150</f>
        <v>0</v>
      </c>
      <c r="I149" s="124"/>
      <c r="J149" s="124"/>
    </row>
    <row r="150" spans="1:10" ht="38.25" hidden="1">
      <c r="A150" s="125" t="s">
        <v>358</v>
      </c>
      <c r="B150" s="119" t="s">
        <v>355</v>
      </c>
      <c r="C150" s="119" t="s">
        <v>374</v>
      </c>
      <c r="D150" s="119" t="s">
        <v>375</v>
      </c>
      <c r="E150" s="119" t="s">
        <v>363</v>
      </c>
      <c r="F150" s="119" t="s">
        <v>765</v>
      </c>
      <c r="G150" s="119">
        <v>240</v>
      </c>
      <c r="H150" s="124"/>
      <c r="I150" s="124"/>
      <c r="J150" s="124"/>
    </row>
    <row r="151" spans="1:10" ht="38.25" hidden="1">
      <c r="A151" s="125" t="s">
        <v>563</v>
      </c>
      <c r="B151" s="119" t="s">
        <v>355</v>
      </c>
      <c r="C151" s="119" t="s">
        <v>374</v>
      </c>
      <c r="D151" s="119" t="s">
        <v>375</v>
      </c>
      <c r="E151" s="119" t="s">
        <v>363</v>
      </c>
      <c r="F151" s="119" t="s">
        <v>670</v>
      </c>
      <c r="G151" s="126" t="s">
        <v>336</v>
      </c>
      <c r="H151" s="124">
        <f>H152</f>
        <v>0</v>
      </c>
      <c r="I151" s="124"/>
      <c r="J151" s="124"/>
    </row>
    <row r="152" spans="1:10" ht="12.75" hidden="1">
      <c r="A152" s="125" t="s">
        <v>507</v>
      </c>
      <c r="B152" s="119" t="s">
        <v>355</v>
      </c>
      <c r="C152" s="119" t="s">
        <v>374</v>
      </c>
      <c r="D152" s="119" t="s">
        <v>375</v>
      </c>
      <c r="E152" s="119" t="s">
        <v>363</v>
      </c>
      <c r="F152" s="119" t="s">
        <v>670</v>
      </c>
      <c r="G152" s="119" t="s">
        <v>508</v>
      </c>
      <c r="H152" s="124">
        <f>H153</f>
        <v>0</v>
      </c>
      <c r="I152" s="124"/>
      <c r="J152" s="124"/>
    </row>
    <row r="153" spans="1:10" ht="12.75" hidden="1">
      <c r="A153" s="125" t="s">
        <v>292</v>
      </c>
      <c r="B153" s="119" t="s">
        <v>355</v>
      </c>
      <c r="C153" s="119" t="s">
        <v>374</v>
      </c>
      <c r="D153" s="119" t="s">
        <v>375</v>
      </c>
      <c r="E153" s="119" t="s">
        <v>363</v>
      </c>
      <c r="F153" s="119" t="s">
        <v>670</v>
      </c>
      <c r="G153" s="119" t="s">
        <v>514</v>
      </c>
      <c r="H153" s="124"/>
      <c r="I153" s="124"/>
      <c r="J153" s="124"/>
    </row>
    <row r="154" spans="1:10" ht="25.5" hidden="1">
      <c r="A154" s="125" t="s">
        <v>582</v>
      </c>
      <c r="B154" s="119" t="s">
        <v>355</v>
      </c>
      <c r="C154" s="119" t="s">
        <v>374</v>
      </c>
      <c r="D154" s="119" t="s">
        <v>375</v>
      </c>
      <c r="E154" s="119" t="s">
        <v>363</v>
      </c>
      <c r="F154" s="119">
        <v>80480</v>
      </c>
      <c r="G154" s="119"/>
      <c r="H154" s="124">
        <f>H155</f>
        <v>0</v>
      </c>
      <c r="I154" s="124"/>
      <c r="J154" s="124"/>
    </row>
    <row r="155" spans="1:10" ht="38.25" hidden="1">
      <c r="A155" s="125" t="s">
        <v>414</v>
      </c>
      <c r="B155" s="119" t="s">
        <v>355</v>
      </c>
      <c r="C155" s="119" t="s">
        <v>374</v>
      </c>
      <c r="D155" s="119" t="s">
        <v>375</v>
      </c>
      <c r="E155" s="119" t="s">
        <v>363</v>
      </c>
      <c r="F155" s="119">
        <v>80480</v>
      </c>
      <c r="G155" s="119">
        <v>600</v>
      </c>
      <c r="H155" s="124">
        <f>H156</f>
        <v>0</v>
      </c>
      <c r="I155" s="124"/>
      <c r="J155" s="124"/>
    </row>
    <row r="156" spans="1:10" ht="12.75" hidden="1">
      <c r="A156" s="125" t="s">
        <v>416</v>
      </c>
      <c r="B156" s="119" t="s">
        <v>355</v>
      </c>
      <c r="C156" s="119" t="s">
        <v>374</v>
      </c>
      <c r="D156" s="119" t="s">
        <v>375</v>
      </c>
      <c r="E156" s="119" t="s">
        <v>363</v>
      </c>
      <c r="F156" s="119">
        <v>80480</v>
      </c>
      <c r="G156" s="119">
        <v>610</v>
      </c>
      <c r="H156" s="124"/>
      <c r="I156" s="124"/>
      <c r="J156" s="124"/>
    </row>
    <row r="157" spans="1:10" ht="89.25" hidden="1">
      <c r="A157" s="125" t="s">
        <v>614</v>
      </c>
      <c r="B157" s="119" t="s">
        <v>355</v>
      </c>
      <c r="C157" s="119" t="s">
        <v>374</v>
      </c>
      <c r="D157" s="119" t="s">
        <v>375</v>
      </c>
      <c r="E157" s="119" t="s">
        <v>363</v>
      </c>
      <c r="F157" s="119" t="s">
        <v>671</v>
      </c>
      <c r="G157" s="126" t="s">
        <v>336</v>
      </c>
      <c r="H157" s="124">
        <f aca="true" t="shared" si="0" ref="H157:J158">H158</f>
        <v>0</v>
      </c>
      <c r="I157" s="124">
        <f t="shared" si="0"/>
        <v>0</v>
      </c>
      <c r="J157" s="124">
        <f t="shared" si="0"/>
        <v>0</v>
      </c>
    </row>
    <row r="158" spans="1:10" ht="38.25" hidden="1">
      <c r="A158" s="125" t="s">
        <v>559</v>
      </c>
      <c r="B158" s="119" t="s">
        <v>355</v>
      </c>
      <c r="C158" s="119" t="s">
        <v>374</v>
      </c>
      <c r="D158" s="119" t="s">
        <v>375</v>
      </c>
      <c r="E158" s="119" t="s">
        <v>363</v>
      </c>
      <c r="F158" s="119" t="s">
        <v>671</v>
      </c>
      <c r="G158" s="119" t="s">
        <v>560</v>
      </c>
      <c r="H158" s="124">
        <f t="shared" si="0"/>
        <v>0</v>
      </c>
      <c r="I158" s="124">
        <f t="shared" si="0"/>
        <v>0</v>
      </c>
      <c r="J158" s="124">
        <f t="shared" si="0"/>
        <v>0</v>
      </c>
    </row>
    <row r="159" spans="1:10" ht="12.75" hidden="1">
      <c r="A159" s="125" t="s">
        <v>561</v>
      </c>
      <c r="B159" s="119" t="s">
        <v>355</v>
      </c>
      <c r="C159" s="119" t="s">
        <v>374</v>
      </c>
      <c r="D159" s="119" t="s">
        <v>375</v>
      </c>
      <c r="E159" s="119" t="s">
        <v>363</v>
      </c>
      <c r="F159" s="119" t="s">
        <v>671</v>
      </c>
      <c r="G159" s="119" t="s">
        <v>562</v>
      </c>
      <c r="H159" s="124"/>
      <c r="I159" s="124"/>
      <c r="J159" s="124"/>
    </row>
    <row r="160" spans="1:10" ht="89.25" hidden="1">
      <c r="A160" s="125" t="s">
        <v>614</v>
      </c>
      <c r="B160" s="119" t="s">
        <v>355</v>
      </c>
      <c r="C160" s="119" t="s">
        <v>374</v>
      </c>
      <c r="D160" s="119" t="s">
        <v>375</v>
      </c>
      <c r="E160" s="119" t="s">
        <v>363</v>
      </c>
      <c r="F160" s="119" t="s">
        <v>767</v>
      </c>
      <c r="G160" s="119"/>
      <c r="H160" s="124">
        <f>H161</f>
        <v>0</v>
      </c>
      <c r="I160" s="124"/>
      <c r="J160" s="124"/>
    </row>
    <row r="161" spans="1:10" ht="25.5" hidden="1">
      <c r="A161" s="125" t="s">
        <v>469</v>
      </c>
      <c r="B161" s="119" t="s">
        <v>355</v>
      </c>
      <c r="C161" s="119" t="s">
        <v>374</v>
      </c>
      <c r="D161" s="119" t="s">
        <v>375</v>
      </c>
      <c r="E161" s="119" t="s">
        <v>363</v>
      </c>
      <c r="F161" s="119" t="s">
        <v>767</v>
      </c>
      <c r="G161" s="119">
        <v>300</v>
      </c>
      <c r="H161" s="124">
        <f>H162</f>
        <v>0</v>
      </c>
      <c r="I161" s="124"/>
      <c r="J161" s="124"/>
    </row>
    <row r="162" spans="1:10" ht="25.5" hidden="1">
      <c r="A162" s="125" t="s">
        <v>471</v>
      </c>
      <c r="B162" s="119" t="s">
        <v>355</v>
      </c>
      <c r="C162" s="119" t="s">
        <v>374</v>
      </c>
      <c r="D162" s="119" t="s">
        <v>375</v>
      </c>
      <c r="E162" s="119" t="s">
        <v>363</v>
      </c>
      <c r="F162" s="119" t="s">
        <v>767</v>
      </c>
      <c r="G162" s="119">
        <v>320</v>
      </c>
      <c r="H162" s="124"/>
      <c r="I162" s="124"/>
      <c r="J162" s="124"/>
    </row>
    <row r="163" spans="1:10" ht="89.25" hidden="1">
      <c r="A163" s="125" t="s">
        <v>614</v>
      </c>
      <c r="B163" s="119" t="s">
        <v>355</v>
      </c>
      <c r="C163" s="119" t="s">
        <v>374</v>
      </c>
      <c r="D163" s="119" t="s">
        <v>375</v>
      </c>
      <c r="E163" s="119" t="s">
        <v>363</v>
      </c>
      <c r="F163" s="119" t="s">
        <v>767</v>
      </c>
      <c r="G163" s="119"/>
      <c r="H163" s="124">
        <f aca="true" t="shared" si="1" ref="H163:J164">H164</f>
        <v>0</v>
      </c>
      <c r="I163" s="124">
        <f t="shared" si="1"/>
        <v>0</v>
      </c>
      <c r="J163" s="124">
        <f t="shared" si="1"/>
        <v>0</v>
      </c>
    </row>
    <row r="164" spans="1:10" ht="38.25" hidden="1">
      <c r="A164" s="125" t="s">
        <v>559</v>
      </c>
      <c r="B164" s="119" t="s">
        <v>355</v>
      </c>
      <c r="C164" s="119" t="s">
        <v>374</v>
      </c>
      <c r="D164" s="119" t="s">
        <v>375</v>
      </c>
      <c r="E164" s="119" t="s">
        <v>363</v>
      </c>
      <c r="F164" s="119" t="s">
        <v>767</v>
      </c>
      <c r="G164" s="119">
        <v>400</v>
      </c>
      <c r="H164" s="124">
        <f t="shared" si="1"/>
        <v>0</v>
      </c>
      <c r="I164" s="124">
        <f t="shared" si="1"/>
        <v>0</v>
      </c>
      <c r="J164" s="124">
        <f t="shared" si="1"/>
        <v>0</v>
      </c>
    </row>
    <row r="165" spans="1:10" ht="12.75" hidden="1">
      <c r="A165" s="125" t="s">
        <v>561</v>
      </c>
      <c r="B165" s="119" t="s">
        <v>355</v>
      </c>
      <c r="C165" s="119" t="s">
        <v>374</v>
      </c>
      <c r="D165" s="119" t="s">
        <v>375</v>
      </c>
      <c r="E165" s="119" t="s">
        <v>363</v>
      </c>
      <c r="F165" s="119" t="s">
        <v>767</v>
      </c>
      <c r="G165" s="119">
        <v>410</v>
      </c>
      <c r="H165" s="124"/>
      <c r="I165" s="124"/>
      <c r="J165" s="124"/>
    </row>
    <row r="166" spans="1:10" ht="25.5" hidden="1">
      <c r="A166" s="125" t="s">
        <v>621</v>
      </c>
      <c r="B166" s="119" t="s">
        <v>355</v>
      </c>
      <c r="C166" s="119" t="s">
        <v>374</v>
      </c>
      <c r="D166" s="119" t="s">
        <v>375</v>
      </c>
      <c r="E166" s="119" t="s">
        <v>363</v>
      </c>
      <c r="F166" s="119" t="s">
        <v>672</v>
      </c>
      <c r="G166" s="126" t="s">
        <v>336</v>
      </c>
      <c r="H166" s="124"/>
      <c r="I166" s="124"/>
      <c r="J166" s="124"/>
    </row>
    <row r="167" spans="1:10" ht="38.25" hidden="1">
      <c r="A167" s="125" t="s">
        <v>356</v>
      </c>
      <c r="B167" s="119" t="s">
        <v>355</v>
      </c>
      <c r="C167" s="119" t="s">
        <v>374</v>
      </c>
      <c r="D167" s="119" t="s">
        <v>375</v>
      </c>
      <c r="E167" s="119" t="s">
        <v>363</v>
      </c>
      <c r="F167" s="119" t="s">
        <v>672</v>
      </c>
      <c r="G167" s="119" t="s">
        <v>357</v>
      </c>
      <c r="H167" s="124"/>
      <c r="I167" s="124"/>
      <c r="J167" s="124"/>
    </row>
    <row r="168" spans="1:10" ht="38.25" hidden="1">
      <c r="A168" s="125" t="s">
        <v>358</v>
      </c>
      <c r="B168" s="119" t="s">
        <v>355</v>
      </c>
      <c r="C168" s="119" t="s">
        <v>374</v>
      </c>
      <c r="D168" s="119" t="s">
        <v>375</v>
      </c>
      <c r="E168" s="119" t="s">
        <v>363</v>
      </c>
      <c r="F168" s="119" t="s">
        <v>672</v>
      </c>
      <c r="G168" s="119" t="s">
        <v>359</v>
      </c>
      <c r="H168" s="124"/>
      <c r="I168" s="124"/>
      <c r="J168" s="124"/>
    </row>
    <row r="169" spans="1:10" ht="38.25" hidden="1">
      <c r="A169" s="125" t="s">
        <v>541</v>
      </c>
      <c r="B169" s="119" t="s">
        <v>355</v>
      </c>
      <c r="C169" s="119" t="s">
        <v>374</v>
      </c>
      <c r="D169" s="119" t="s">
        <v>375</v>
      </c>
      <c r="E169" s="119" t="s">
        <v>363</v>
      </c>
      <c r="F169" s="119" t="s">
        <v>673</v>
      </c>
      <c r="G169" s="126" t="s">
        <v>336</v>
      </c>
      <c r="H169" s="124"/>
      <c r="I169" s="124"/>
      <c r="J169" s="124"/>
    </row>
    <row r="170" spans="1:10" ht="38.25" hidden="1">
      <c r="A170" s="125" t="s">
        <v>356</v>
      </c>
      <c r="B170" s="119" t="s">
        <v>355</v>
      </c>
      <c r="C170" s="119" t="s">
        <v>374</v>
      </c>
      <c r="D170" s="119" t="s">
        <v>375</v>
      </c>
      <c r="E170" s="119" t="s">
        <v>363</v>
      </c>
      <c r="F170" s="119" t="s">
        <v>673</v>
      </c>
      <c r="G170" s="119" t="s">
        <v>357</v>
      </c>
      <c r="H170" s="124"/>
      <c r="I170" s="124"/>
      <c r="J170" s="124"/>
    </row>
    <row r="171" spans="1:10" ht="38.25" hidden="1">
      <c r="A171" s="125" t="s">
        <v>358</v>
      </c>
      <c r="B171" s="119" t="s">
        <v>355</v>
      </c>
      <c r="C171" s="119" t="s">
        <v>374</v>
      </c>
      <c r="D171" s="119" t="s">
        <v>375</v>
      </c>
      <c r="E171" s="119" t="s">
        <v>363</v>
      </c>
      <c r="F171" s="119" t="s">
        <v>673</v>
      </c>
      <c r="G171" s="119" t="s">
        <v>359</v>
      </c>
      <c r="H171" s="124"/>
      <c r="I171" s="124"/>
      <c r="J171" s="124"/>
    </row>
    <row r="172" spans="1:10" ht="63.75" hidden="1">
      <c r="A172" s="125" t="s">
        <v>543</v>
      </c>
      <c r="B172" s="119" t="s">
        <v>355</v>
      </c>
      <c r="C172" s="119" t="s">
        <v>374</v>
      </c>
      <c r="D172" s="119" t="s">
        <v>375</v>
      </c>
      <c r="E172" s="119" t="s">
        <v>363</v>
      </c>
      <c r="F172" s="119" t="s">
        <v>674</v>
      </c>
      <c r="G172" s="126" t="s">
        <v>336</v>
      </c>
      <c r="H172" s="124"/>
      <c r="I172" s="124"/>
      <c r="J172" s="124"/>
    </row>
    <row r="173" spans="1:10" ht="38.25" hidden="1">
      <c r="A173" s="125" t="s">
        <v>356</v>
      </c>
      <c r="B173" s="119" t="s">
        <v>355</v>
      </c>
      <c r="C173" s="119" t="s">
        <v>374</v>
      </c>
      <c r="D173" s="119" t="s">
        <v>375</v>
      </c>
      <c r="E173" s="119" t="s">
        <v>363</v>
      </c>
      <c r="F173" s="119" t="s">
        <v>674</v>
      </c>
      <c r="G173" s="119" t="s">
        <v>357</v>
      </c>
      <c r="H173" s="124"/>
      <c r="I173" s="124"/>
      <c r="J173" s="124"/>
    </row>
    <row r="174" spans="1:10" ht="38.25" hidden="1">
      <c r="A174" s="125" t="s">
        <v>358</v>
      </c>
      <c r="B174" s="119" t="s">
        <v>355</v>
      </c>
      <c r="C174" s="119" t="s">
        <v>374</v>
      </c>
      <c r="D174" s="119" t="s">
        <v>375</v>
      </c>
      <c r="E174" s="119" t="s">
        <v>363</v>
      </c>
      <c r="F174" s="119" t="s">
        <v>674</v>
      </c>
      <c r="G174" s="119" t="s">
        <v>359</v>
      </c>
      <c r="H174" s="124"/>
      <c r="I174" s="124"/>
      <c r="J174" s="124"/>
    </row>
    <row r="175" spans="1:10" ht="25.5" hidden="1">
      <c r="A175" s="125" t="s">
        <v>592</v>
      </c>
      <c r="B175" s="119" t="s">
        <v>355</v>
      </c>
      <c r="C175" s="119" t="s">
        <v>374</v>
      </c>
      <c r="D175" s="119" t="s">
        <v>375</v>
      </c>
      <c r="E175" s="119" t="s">
        <v>363</v>
      </c>
      <c r="F175" s="119" t="s">
        <v>675</v>
      </c>
      <c r="G175" s="126" t="s">
        <v>336</v>
      </c>
      <c r="H175" s="124"/>
      <c r="I175" s="124"/>
      <c r="J175" s="124"/>
    </row>
    <row r="176" spans="1:10" ht="38.25" hidden="1">
      <c r="A176" s="125" t="s">
        <v>356</v>
      </c>
      <c r="B176" s="119" t="s">
        <v>355</v>
      </c>
      <c r="C176" s="119" t="s">
        <v>374</v>
      </c>
      <c r="D176" s="119" t="s">
        <v>375</v>
      </c>
      <c r="E176" s="119" t="s">
        <v>363</v>
      </c>
      <c r="F176" s="119" t="s">
        <v>675</v>
      </c>
      <c r="G176" s="119" t="s">
        <v>357</v>
      </c>
      <c r="H176" s="124"/>
      <c r="I176" s="124"/>
      <c r="J176" s="124"/>
    </row>
    <row r="177" spans="1:10" ht="38.25" hidden="1">
      <c r="A177" s="125" t="s">
        <v>358</v>
      </c>
      <c r="B177" s="119" t="s">
        <v>355</v>
      </c>
      <c r="C177" s="119" t="s">
        <v>374</v>
      </c>
      <c r="D177" s="119" t="s">
        <v>375</v>
      </c>
      <c r="E177" s="119" t="s">
        <v>363</v>
      </c>
      <c r="F177" s="119" t="s">
        <v>675</v>
      </c>
      <c r="G177" s="119" t="s">
        <v>359</v>
      </c>
      <c r="H177" s="124"/>
      <c r="I177" s="124"/>
      <c r="J177" s="124"/>
    </row>
    <row r="178" spans="1:10" ht="12.75" hidden="1">
      <c r="A178" s="125" t="s">
        <v>616</v>
      </c>
      <c r="B178" s="119" t="s">
        <v>355</v>
      </c>
      <c r="C178" s="119" t="s">
        <v>374</v>
      </c>
      <c r="D178" s="119" t="s">
        <v>375</v>
      </c>
      <c r="E178" s="119" t="s">
        <v>363</v>
      </c>
      <c r="F178" s="119" t="s">
        <v>676</v>
      </c>
      <c r="G178" s="126" t="s">
        <v>336</v>
      </c>
      <c r="H178" s="124"/>
      <c r="I178" s="124"/>
      <c r="J178" s="124"/>
    </row>
    <row r="179" spans="1:10" ht="38.25" hidden="1">
      <c r="A179" s="125" t="s">
        <v>356</v>
      </c>
      <c r="B179" s="119" t="s">
        <v>355</v>
      </c>
      <c r="C179" s="119" t="s">
        <v>374</v>
      </c>
      <c r="D179" s="119" t="s">
        <v>375</v>
      </c>
      <c r="E179" s="119" t="s">
        <v>363</v>
      </c>
      <c r="F179" s="119" t="s">
        <v>676</v>
      </c>
      <c r="G179" s="119" t="s">
        <v>357</v>
      </c>
      <c r="H179" s="124"/>
      <c r="I179" s="124"/>
      <c r="J179" s="124"/>
    </row>
    <row r="180" spans="1:10" ht="38.25" hidden="1">
      <c r="A180" s="125" t="s">
        <v>358</v>
      </c>
      <c r="B180" s="119" t="s">
        <v>355</v>
      </c>
      <c r="C180" s="119" t="s">
        <v>374</v>
      </c>
      <c r="D180" s="119" t="s">
        <v>375</v>
      </c>
      <c r="E180" s="119" t="s">
        <v>363</v>
      </c>
      <c r="F180" s="119" t="s">
        <v>676</v>
      </c>
      <c r="G180" s="119" t="s">
        <v>359</v>
      </c>
      <c r="H180" s="124"/>
      <c r="I180" s="124"/>
      <c r="J180" s="124"/>
    </row>
    <row r="181" spans="1:10" ht="12.75" hidden="1">
      <c r="A181" s="125" t="s">
        <v>753</v>
      </c>
      <c r="B181" s="119" t="s">
        <v>355</v>
      </c>
      <c r="C181" s="119" t="s">
        <v>374</v>
      </c>
      <c r="D181" s="119" t="s">
        <v>375</v>
      </c>
      <c r="E181" s="119" t="s">
        <v>363</v>
      </c>
      <c r="F181" s="119">
        <v>83280</v>
      </c>
      <c r="G181" s="119"/>
      <c r="H181" s="124">
        <f>H182</f>
        <v>0</v>
      </c>
      <c r="I181" s="124"/>
      <c r="J181" s="124"/>
    </row>
    <row r="182" spans="1:10" ht="38.25" hidden="1">
      <c r="A182" s="125" t="s">
        <v>356</v>
      </c>
      <c r="B182" s="119" t="s">
        <v>355</v>
      </c>
      <c r="C182" s="119" t="s">
        <v>374</v>
      </c>
      <c r="D182" s="119" t="s">
        <v>375</v>
      </c>
      <c r="E182" s="119" t="s">
        <v>363</v>
      </c>
      <c r="F182" s="119">
        <v>83280</v>
      </c>
      <c r="G182" s="119">
        <v>200</v>
      </c>
      <c r="H182" s="124">
        <f>H183</f>
        <v>0</v>
      </c>
      <c r="I182" s="124"/>
      <c r="J182" s="124"/>
    </row>
    <row r="183" spans="1:10" ht="38.25" hidden="1">
      <c r="A183" s="125" t="s">
        <v>358</v>
      </c>
      <c r="B183" s="119" t="s">
        <v>355</v>
      </c>
      <c r="C183" s="119" t="s">
        <v>374</v>
      </c>
      <c r="D183" s="119" t="s">
        <v>375</v>
      </c>
      <c r="E183" s="119" t="s">
        <v>363</v>
      </c>
      <c r="F183" s="119">
        <v>83280</v>
      </c>
      <c r="G183" s="119">
        <v>240</v>
      </c>
      <c r="H183" s="124"/>
      <c r="I183" s="124"/>
      <c r="J183" s="124"/>
    </row>
    <row r="184" spans="1:10" ht="12.75">
      <c r="A184" s="120" t="s">
        <v>677</v>
      </c>
      <c r="B184" s="121" t="s">
        <v>400</v>
      </c>
      <c r="C184" s="130" t="s">
        <v>336</v>
      </c>
      <c r="D184" s="130" t="s">
        <v>336</v>
      </c>
      <c r="E184" s="130" t="s">
        <v>336</v>
      </c>
      <c r="F184" s="130" t="s">
        <v>336</v>
      </c>
      <c r="G184" s="130" t="s">
        <v>336</v>
      </c>
      <c r="H184" s="123">
        <f>H185</f>
        <v>19895918.37</v>
      </c>
      <c r="I184" s="123"/>
      <c r="J184" s="123"/>
    </row>
    <row r="185" spans="1:10" ht="25.5">
      <c r="A185" s="120" t="s">
        <v>407</v>
      </c>
      <c r="B185" s="121" t="s">
        <v>400</v>
      </c>
      <c r="C185" s="121" t="s">
        <v>374</v>
      </c>
      <c r="D185" s="121" t="s">
        <v>375</v>
      </c>
      <c r="E185" s="121" t="s">
        <v>408</v>
      </c>
      <c r="F185" s="122" t="s">
        <v>336</v>
      </c>
      <c r="G185" s="122" t="s">
        <v>336</v>
      </c>
      <c r="H185" s="123">
        <f>H207+H213+H216+H219+H222+H233+H239+H242+H248+H263+H266+H269+H272</f>
        <v>19895918.37</v>
      </c>
      <c r="I185" s="123"/>
      <c r="J185" s="123"/>
    </row>
    <row r="186" spans="1:10" ht="38.25" hidden="1">
      <c r="A186" s="125" t="s">
        <v>421</v>
      </c>
      <c r="B186" s="119" t="s">
        <v>400</v>
      </c>
      <c r="C186" s="119" t="s">
        <v>374</v>
      </c>
      <c r="D186" s="119" t="s">
        <v>375</v>
      </c>
      <c r="E186" s="119" t="s">
        <v>408</v>
      </c>
      <c r="F186" s="119" t="s">
        <v>678</v>
      </c>
      <c r="G186" s="126" t="s">
        <v>336</v>
      </c>
      <c r="H186" s="124"/>
      <c r="I186" s="124"/>
      <c r="J186" s="124"/>
    </row>
    <row r="187" spans="1:10" ht="38.25" hidden="1">
      <c r="A187" s="125" t="s">
        <v>414</v>
      </c>
      <c r="B187" s="119" t="s">
        <v>400</v>
      </c>
      <c r="C187" s="119" t="s">
        <v>374</v>
      </c>
      <c r="D187" s="119" t="s">
        <v>375</v>
      </c>
      <c r="E187" s="119" t="s">
        <v>408</v>
      </c>
      <c r="F187" s="119" t="s">
        <v>678</v>
      </c>
      <c r="G187" s="119" t="s">
        <v>415</v>
      </c>
      <c r="H187" s="124"/>
      <c r="I187" s="124"/>
      <c r="J187" s="124"/>
    </row>
    <row r="188" spans="1:10" ht="12.75" hidden="1">
      <c r="A188" s="125" t="s">
        <v>416</v>
      </c>
      <c r="B188" s="119" t="s">
        <v>400</v>
      </c>
      <c r="C188" s="119" t="s">
        <v>374</v>
      </c>
      <c r="D188" s="119" t="s">
        <v>375</v>
      </c>
      <c r="E188" s="119" t="s">
        <v>408</v>
      </c>
      <c r="F188" s="119" t="s">
        <v>678</v>
      </c>
      <c r="G188" s="119" t="s">
        <v>417</v>
      </c>
      <c r="H188" s="124"/>
      <c r="I188" s="124"/>
      <c r="J188" s="124"/>
    </row>
    <row r="189" spans="1:10" ht="51" hidden="1">
      <c r="A189" s="125" t="s">
        <v>423</v>
      </c>
      <c r="B189" s="119" t="s">
        <v>400</v>
      </c>
      <c r="C189" s="119" t="s">
        <v>374</v>
      </c>
      <c r="D189" s="119" t="s">
        <v>375</v>
      </c>
      <c r="E189" s="119" t="s">
        <v>408</v>
      </c>
      <c r="F189" s="119" t="s">
        <v>679</v>
      </c>
      <c r="G189" s="126" t="s">
        <v>336</v>
      </c>
      <c r="H189" s="124"/>
      <c r="I189" s="124"/>
      <c r="J189" s="124"/>
    </row>
    <row r="190" spans="1:10" ht="38.25" hidden="1">
      <c r="A190" s="125" t="s">
        <v>414</v>
      </c>
      <c r="B190" s="119" t="s">
        <v>400</v>
      </c>
      <c r="C190" s="119" t="s">
        <v>374</v>
      </c>
      <c r="D190" s="119" t="s">
        <v>375</v>
      </c>
      <c r="E190" s="119" t="s">
        <v>408</v>
      </c>
      <c r="F190" s="119" t="s">
        <v>679</v>
      </c>
      <c r="G190" s="119" t="s">
        <v>415</v>
      </c>
      <c r="H190" s="124"/>
      <c r="I190" s="124"/>
      <c r="J190" s="124"/>
    </row>
    <row r="191" spans="1:10" ht="12.75" hidden="1">
      <c r="A191" s="125" t="s">
        <v>416</v>
      </c>
      <c r="B191" s="119" t="s">
        <v>400</v>
      </c>
      <c r="C191" s="119" t="s">
        <v>374</v>
      </c>
      <c r="D191" s="119" t="s">
        <v>375</v>
      </c>
      <c r="E191" s="119" t="s">
        <v>408</v>
      </c>
      <c r="F191" s="119" t="s">
        <v>679</v>
      </c>
      <c r="G191" s="119" t="s">
        <v>417</v>
      </c>
      <c r="H191" s="124"/>
      <c r="I191" s="124"/>
      <c r="J191" s="124"/>
    </row>
    <row r="192" spans="1:10" ht="63.75" hidden="1">
      <c r="A192" s="125" t="s">
        <v>425</v>
      </c>
      <c r="B192" s="119" t="s">
        <v>400</v>
      </c>
      <c r="C192" s="119" t="s">
        <v>374</v>
      </c>
      <c r="D192" s="119" t="s">
        <v>375</v>
      </c>
      <c r="E192" s="119" t="s">
        <v>408</v>
      </c>
      <c r="F192" s="119" t="s">
        <v>680</v>
      </c>
      <c r="G192" s="126" t="s">
        <v>336</v>
      </c>
      <c r="H192" s="124"/>
      <c r="I192" s="124"/>
      <c r="J192" s="124"/>
    </row>
    <row r="193" spans="1:10" ht="38.25" hidden="1">
      <c r="A193" s="125" t="s">
        <v>414</v>
      </c>
      <c r="B193" s="119" t="s">
        <v>400</v>
      </c>
      <c r="C193" s="119" t="s">
        <v>374</v>
      </c>
      <c r="D193" s="119" t="s">
        <v>375</v>
      </c>
      <c r="E193" s="119" t="s">
        <v>408</v>
      </c>
      <c r="F193" s="119" t="s">
        <v>680</v>
      </c>
      <c r="G193" s="119" t="s">
        <v>415</v>
      </c>
      <c r="H193" s="124"/>
      <c r="I193" s="124"/>
      <c r="J193" s="124"/>
    </row>
    <row r="194" spans="1:10" ht="12.75" hidden="1">
      <c r="A194" s="125" t="s">
        <v>416</v>
      </c>
      <c r="B194" s="119" t="s">
        <v>400</v>
      </c>
      <c r="C194" s="119" t="s">
        <v>374</v>
      </c>
      <c r="D194" s="119" t="s">
        <v>375</v>
      </c>
      <c r="E194" s="119" t="s">
        <v>408</v>
      </c>
      <c r="F194" s="119" t="s">
        <v>680</v>
      </c>
      <c r="G194" s="119" t="s">
        <v>417</v>
      </c>
      <c r="H194" s="124"/>
      <c r="I194" s="124"/>
      <c r="J194" s="124"/>
    </row>
    <row r="195" spans="1:10" ht="89.25" hidden="1">
      <c r="A195" s="125" t="s">
        <v>427</v>
      </c>
      <c r="B195" s="119" t="s">
        <v>400</v>
      </c>
      <c r="C195" s="119" t="s">
        <v>374</v>
      </c>
      <c r="D195" s="119" t="s">
        <v>375</v>
      </c>
      <c r="E195" s="119" t="s">
        <v>408</v>
      </c>
      <c r="F195" s="119" t="s">
        <v>681</v>
      </c>
      <c r="G195" s="126" t="s">
        <v>336</v>
      </c>
      <c r="H195" s="124"/>
      <c r="I195" s="124"/>
      <c r="J195" s="124"/>
    </row>
    <row r="196" spans="1:10" ht="38.25" hidden="1">
      <c r="A196" s="125" t="s">
        <v>414</v>
      </c>
      <c r="B196" s="119" t="s">
        <v>400</v>
      </c>
      <c r="C196" s="119" t="s">
        <v>374</v>
      </c>
      <c r="D196" s="119" t="s">
        <v>375</v>
      </c>
      <c r="E196" s="119" t="s">
        <v>408</v>
      </c>
      <c r="F196" s="119" t="s">
        <v>681</v>
      </c>
      <c r="G196" s="119" t="s">
        <v>415</v>
      </c>
      <c r="H196" s="124"/>
      <c r="I196" s="124"/>
      <c r="J196" s="124"/>
    </row>
    <row r="197" spans="1:10" ht="12.75" hidden="1">
      <c r="A197" s="125" t="s">
        <v>416</v>
      </c>
      <c r="B197" s="119" t="s">
        <v>400</v>
      </c>
      <c r="C197" s="119" t="s">
        <v>374</v>
      </c>
      <c r="D197" s="119" t="s">
        <v>375</v>
      </c>
      <c r="E197" s="119" t="s">
        <v>408</v>
      </c>
      <c r="F197" s="119" t="s">
        <v>681</v>
      </c>
      <c r="G197" s="119" t="s">
        <v>417</v>
      </c>
      <c r="H197" s="124"/>
      <c r="I197" s="124"/>
      <c r="J197" s="124"/>
    </row>
    <row r="198" spans="1:10" ht="229.5" hidden="1">
      <c r="A198" s="125" t="s">
        <v>412</v>
      </c>
      <c r="B198" s="119" t="s">
        <v>400</v>
      </c>
      <c r="C198" s="119" t="s">
        <v>374</v>
      </c>
      <c r="D198" s="119" t="s">
        <v>375</v>
      </c>
      <c r="E198" s="119" t="s">
        <v>408</v>
      </c>
      <c r="F198" s="119" t="s">
        <v>682</v>
      </c>
      <c r="G198" s="126" t="s">
        <v>336</v>
      </c>
      <c r="H198" s="124"/>
      <c r="I198" s="124"/>
      <c r="J198" s="124"/>
    </row>
    <row r="199" spans="1:10" ht="38.25" hidden="1">
      <c r="A199" s="125" t="s">
        <v>414</v>
      </c>
      <c r="B199" s="119" t="s">
        <v>400</v>
      </c>
      <c r="C199" s="119" t="s">
        <v>374</v>
      </c>
      <c r="D199" s="119" t="s">
        <v>375</v>
      </c>
      <c r="E199" s="119" t="s">
        <v>408</v>
      </c>
      <c r="F199" s="119" t="s">
        <v>682</v>
      </c>
      <c r="G199" s="119" t="s">
        <v>415</v>
      </c>
      <c r="H199" s="124"/>
      <c r="I199" s="124"/>
      <c r="J199" s="124"/>
    </row>
    <row r="200" spans="1:10" ht="12.75" hidden="1">
      <c r="A200" s="125" t="s">
        <v>416</v>
      </c>
      <c r="B200" s="119" t="s">
        <v>400</v>
      </c>
      <c r="C200" s="119" t="s">
        <v>374</v>
      </c>
      <c r="D200" s="119" t="s">
        <v>375</v>
      </c>
      <c r="E200" s="119" t="s">
        <v>408</v>
      </c>
      <c r="F200" s="119" t="s">
        <v>682</v>
      </c>
      <c r="G200" s="119" t="s">
        <v>417</v>
      </c>
      <c r="H200" s="124"/>
      <c r="I200" s="124"/>
      <c r="J200" s="124"/>
    </row>
    <row r="201" spans="1:10" ht="102" hidden="1">
      <c r="A201" s="125" t="s">
        <v>445</v>
      </c>
      <c r="B201" s="119" t="s">
        <v>400</v>
      </c>
      <c r="C201" s="119" t="s">
        <v>374</v>
      </c>
      <c r="D201" s="119" t="s">
        <v>375</v>
      </c>
      <c r="E201" s="119" t="s">
        <v>408</v>
      </c>
      <c r="F201" s="119" t="s">
        <v>683</v>
      </c>
      <c r="G201" s="126" t="s">
        <v>336</v>
      </c>
      <c r="H201" s="124"/>
      <c r="I201" s="124"/>
      <c r="J201" s="124"/>
    </row>
    <row r="202" spans="1:10" ht="38.25" hidden="1">
      <c r="A202" s="125" t="s">
        <v>414</v>
      </c>
      <c r="B202" s="119" t="s">
        <v>400</v>
      </c>
      <c r="C202" s="119" t="s">
        <v>374</v>
      </c>
      <c r="D202" s="119" t="s">
        <v>375</v>
      </c>
      <c r="E202" s="119" t="s">
        <v>408</v>
      </c>
      <c r="F202" s="119" t="s">
        <v>683</v>
      </c>
      <c r="G202" s="119" t="s">
        <v>415</v>
      </c>
      <c r="H202" s="124"/>
      <c r="I202" s="124"/>
      <c r="J202" s="124"/>
    </row>
    <row r="203" spans="1:10" ht="12.75" hidden="1">
      <c r="A203" s="125" t="s">
        <v>416</v>
      </c>
      <c r="B203" s="119" t="s">
        <v>400</v>
      </c>
      <c r="C203" s="119" t="s">
        <v>374</v>
      </c>
      <c r="D203" s="119" t="s">
        <v>375</v>
      </c>
      <c r="E203" s="119" t="s">
        <v>408</v>
      </c>
      <c r="F203" s="119" t="s">
        <v>683</v>
      </c>
      <c r="G203" s="119" t="s">
        <v>417</v>
      </c>
      <c r="H203" s="124"/>
      <c r="I203" s="124"/>
      <c r="J203" s="124"/>
    </row>
    <row r="204" spans="1:10" ht="63.75" hidden="1">
      <c r="A204" s="125" t="s">
        <v>467</v>
      </c>
      <c r="B204" s="119" t="s">
        <v>400</v>
      </c>
      <c r="C204" s="119" t="s">
        <v>374</v>
      </c>
      <c r="D204" s="119" t="s">
        <v>375</v>
      </c>
      <c r="E204" s="119" t="s">
        <v>408</v>
      </c>
      <c r="F204" s="119" t="s">
        <v>684</v>
      </c>
      <c r="G204" s="126" t="s">
        <v>336</v>
      </c>
      <c r="H204" s="124"/>
      <c r="I204" s="124"/>
      <c r="J204" s="124"/>
    </row>
    <row r="205" spans="1:10" ht="25.5" hidden="1">
      <c r="A205" s="125" t="s">
        <v>469</v>
      </c>
      <c r="B205" s="119" t="s">
        <v>400</v>
      </c>
      <c r="C205" s="119" t="s">
        <v>374</v>
      </c>
      <c r="D205" s="119" t="s">
        <v>375</v>
      </c>
      <c r="E205" s="119" t="s">
        <v>408</v>
      </c>
      <c r="F205" s="119" t="s">
        <v>684</v>
      </c>
      <c r="G205" s="119" t="s">
        <v>470</v>
      </c>
      <c r="H205" s="124"/>
      <c r="I205" s="124"/>
      <c r="J205" s="124"/>
    </row>
    <row r="206" spans="1:10" ht="25.5" hidden="1">
      <c r="A206" s="125" t="s">
        <v>471</v>
      </c>
      <c r="B206" s="119" t="s">
        <v>400</v>
      </c>
      <c r="C206" s="119" t="s">
        <v>374</v>
      </c>
      <c r="D206" s="119" t="s">
        <v>375</v>
      </c>
      <c r="E206" s="119" t="s">
        <v>408</v>
      </c>
      <c r="F206" s="119" t="s">
        <v>684</v>
      </c>
      <c r="G206" s="119" t="s">
        <v>472</v>
      </c>
      <c r="H206" s="124"/>
      <c r="I206" s="124"/>
      <c r="J206" s="124"/>
    </row>
    <row r="207" spans="1:10" ht="63.75" hidden="1">
      <c r="A207" s="125" t="s">
        <v>429</v>
      </c>
      <c r="B207" s="119" t="s">
        <v>400</v>
      </c>
      <c r="C207" s="119" t="s">
        <v>374</v>
      </c>
      <c r="D207" s="119" t="s">
        <v>375</v>
      </c>
      <c r="E207" s="119" t="s">
        <v>408</v>
      </c>
      <c r="F207" s="119" t="s">
        <v>685</v>
      </c>
      <c r="G207" s="126" t="s">
        <v>336</v>
      </c>
      <c r="H207" s="124">
        <f>H208</f>
        <v>0</v>
      </c>
      <c r="I207" s="124"/>
      <c r="J207" s="124"/>
    </row>
    <row r="208" spans="1:10" ht="38.25" hidden="1">
      <c r="A208" s="125" t="s">
        <v>414</v>
      </c>
      <c r="B208" s="119" t="s">
        <v>400</v>
      </c>
      <c r="C208" s="119" t="s">
        <v>374</v>
      </c>
      <c r="D208" s="119" t="s">
        <v>375</v>
      </c>
      <c r="E208" s="119" t="s">
        <v>408</v>
      </c>
      <c r="F208" s="119" t="s">
        <v>685</v>
      </c>
      <c r="G208" s="119" t="s">
        <v>415</v>
      </c>
      <c r="H208" s="124">
        <f>H209</f>
        <v>0</v>
      </c>
      <c r="I208" s="124"/>
      <c r="J208" s="124"/>
    </row>
    <row r="209" spans="1:10" ht="12.75" hidden="1">
      <c r="A209" s="125" t="s">
        <v>416</v>
      </c>
      <c r="B209" s="119" t="s">
        <v>400</v>
      </c>
      <c r="C209" s="119" t="s">
        <v>374</v>
      </c>
      <c r="D209" s="119" t="s">
        <v>375</v>
      </c>
      <c r="E209" s="119" t="s">
        <v>408</v>
      </c>
      <c r="F209" s="119" t="s">
        <v>685</v>
      </c>
      <c r="G209" s="119" t="s">
        <v>417</v>
      </c>
      <c r="H209" s="124"/>
      <c r="I209" s="124"/>
      <c r="J209" s="124"/>
    </row>
    <row r="210" spans="1:10" ht="38.25" hidden="1">
      <c r="A210" s="125" t="s">
        <v>401</v>
      </c>
      <c r="B210" s="119" t="s">
        <v>400</v>
      </c>
      <c r="C210" s="119" t="s">
        <v>374</v>
      </c>
      <c r="D210" s="119" t="s">
        <v>375</v>
      </c>
      <c r="E210" s="119" t="s">
        <v>408</v>
      </c>
      <c r="F210" s="119" t="s">
        <v>648</v>
      </c>
      <c r="G210" s="126" t="s">
        <v>336</v>
      </c>
      <c r="H210" s="124"/>
      <c r="I210" s="124"/>
      <c r="J210" s="124"/>
    </row>
    <row r="211" spans="1:10" ht="76.5" hidden="1">
      <c r="A211" s="125" t="s">
        <v>395</v>
      </c>
      <c r="B211" s="119" t="s">
        <v>400</v>
      </c>
      <c r="C211" s="119" t="s">
        <v>374</v>
      </c>
      <c r="D211" s="119" t="s">
        <v>375</v>
      </c>
      <c r="E211" s="119" t="s">
        <v>408</v>
      </c>
      <c r="F211" s="119" t="s">
        <v>648</v>
      </c>
      <c r="G211" s="119" t="s">
        <v>396</v>
      </c>
      <c r="H211" s="124"/>
      <c r="I211" s="124"/>
      <c r="J211" s="124"/>
    </row>
    <row r="212" spans="1:10" ht="25.5" hidden="1">
      <c r="A212" s="125" t="s">
        <v>397</v>
      </c>
      <c r="B212" s="119" t="s">
        <v>400</v>
      </c>
      <c r="C212" s="119" t="s">
        <v>374</v>
      </c>
      <c r="D212" s="119" t="s">
        <v>375</v>
      </c>
      <c r="E212" s="119" t="s">
        <v>408</v>
      </c>
      <c r="F212" s="119" t="s">
        <v>648</v>
      </c>
      <c r="G212" s="119" t="s">
        <v>398</v>
      </c>
      <c r="H212" s="124"/>
      <c r="I212" s="124"/>
      <c r="J212" s="124"/>
    </row>
    <row r="213" spans="1:10" ht="12.75" hidden="1">
      <c r="A213" s="125" t="s">
        <v>418</v>
      </c>
      <c r="B213" s="119" t="s">
        <v>400</v>
      </c>
      <c r="C213" s="119" t="s">
        <v>374</v>
      </c>
      <c r="D213" s="119" t="s">
        <v>375</v>
      </c>
      <c r="E213" s="119" t="s">
        <v>408</v>
      </c>
      <c r="F213" s="119" t="s">
        <v>686</v>
      </c>
      <c r="G213" s="126" t="s">
        <v>336</v>
      </c>
      <c r="H213" s="124">
        <f>H214</f>
        <v>0</v>
      </c>
      <c r="I213" s="124"/>
      <c r="J213" s="124"/>
    </row>
    <row r="214" spans="1:10" ht="38.25" hidden="1">
      <c r="A214" s="125" t="s">
        <v>414</v>
      </c>
      <c r="B214" s="119" t="s">
        <v>400</v>
      </c>
      <c r="C214" s="119" t="s">
        <v>374</v>
      </c>
      <c r="D214" s="119" t="s">
        <v>375</v>
      </c>
      <c r="E214" s="119" t="s">
        <v>408</v>
      </c>
      <c r="F214" s="119" t="s">
        <v>686</v>
      </c>
      <c r="G214" s="119" t="s">
        <v>415</v>
      </c>
      <c r="H214" s="124">
        <f>H215</f>
        <v>0</v>
      </c>
      <c r="I214" s="124"/>
      <c r="J214" s="124"/>
    </row>
    <row r="215" spans="1:10" ht="12.75" hidden="1">
      <c r="A215" s="125" t="s">
        <v>416</v>
      </c>
      <c r="B215" s="119" t="s">
        <v>400</v>
      </c>
      <c r="C215" s="119" t="s">
        <v>374</v>
      </c>
      <c r="D215" s="119" t="s">
        <v>375</v>
      </c>
      <c r="E215" s="119" t="s">
        <v>408</v>
      </c>
      <c r="F215" s="119" t="s">
        <v>686</v>
      </c>
      <c r="G215" s="119" t="s">
        <v>417</v>
      </c>
      <c r="H215" s="124"/>
      <c r="I215" s="124"/>
      <c r="J215" s="124"/>
    </row>
    <row r="216" spans="1:10" ht="12.75">
      <c r="A216" s="125" t="s">
        <v>431</v>
      </c>
      <c r="B216" s="119" t="s">
        <v>400</v>
      </c>
      <c r="C216" s="119" t="s">
        <v>374</v>
      </c>
      <c r="D216" s="119" t="s">
        <v>375</v>
      </c>
      <c r="E216" s="119" t="s">
        <v>408</v>
      </c>
      <c r="F216" s="119" t="s">
        <v>687</v>
      </c>
      <c r="G216" s="126" t="s">
        <v>336</v>
      </c>
      <c r="H216" s="124">
        <f>H217</f>
        <v>617800</v>
      </c>
      <c r="I216" s="124"/>
      <c r="J216" s="124"/>
    </row>
    <row r="217" spans="1:10" ht="38.25">
      <c r="A217" s="125" t="s">
        <v>414</v>
      </c>
      <c r="B217" s="119" t="s">
        <v>400</v>
      </c>
      <c r="C217" s="119" t="s">
        <v>374</v>
      </c>
      <c r="D217" s="119" t="s">
        <v>375</v>
      </c>
      <c r="E217" s="119" t="s">
        <v>408</v>
      </c>
      <c r="F217" s="119" t="s">
        <v>687</v>
      </c>
      <c r="G217" s="119" t="s">
        <v>415</v>
      </c>
      <c r="H217" s="124">
        <f>H218</f>
        <v>617800</v>
      </c>
      <c r="I217" s="124"/>
      <c r="J217" s="124"/>
    </row>
    <row r="218" spans="1:10" ht="12.75">
      <c r="A218" s="125" t="s">
        <v>416</v>
      </c>
      <c r="B218" s="119" t="s">
        <v>400</v>
      </c>
      <c r="C218" s="119" t="s">
        <v>374</v>
      </c>
      <c r="D218" s="119" t="s">
        <v>375</v>
      </c>
      <c r="E218" s="119" t="s">
        <v>408</v>
      </c>
      <c r="F218" s="119" t="s">
        <v>687</v>
      </c>
      <c r="G218" s="119" t="s">
        <v>417</v>
      </c>
      <c r="H218" s="124">
        <v>617800</v>
      </c>
      <c r="I218" s="124"/>
      <c r="J218" s="124"/>
    </row>
    <row r="219" spans="1:10" ht="12.75" hidden="1">
      <c r="A219" s="125" t="s">
        <v>438</v>
      </c>
      <c r="B219" s="119" t="s">
        <v>400</v>
      </c>
      <c r="C219" s="119" t="s">
        <v>374</v>
      </c>
      <c r="D219" s="119" t="s">
        <v>375</v>
      </c>
      <c r="E219" s="119" t="s">
        <v>408</v>
      </c>
      <c r="F219" s="119" t="s">
        <v>688</v>
      </c>
      <c r="G219" s="126" t="s">
        <v>336</v>
      </c>
      <c r="H219" s="124">
        <f>H220</f>
        <v>0</v>
      </c>
      <c r="I219" s="124"/>
      <c r="J219" s="124"/>
    </row>
    <row r="220" spans="1:10" ht="38.25" hidden="1">
      <c r="A220" s="125" t="s">
        <v>414</v>
      </c>
      <c r="B220" s="119" t="s">
        <v>400</v>
      </c>
      <c r="C220" s="119" t="s">
        <v>374</v>
      </c>
      <c r="D220" s="119" t="s">
        <v>375</v>
      </c>
      <c r="E220" s="119" t="s">
        <v>408</v>
      </c>
      <c r="F220" s="119" t="s">
        <v>688</v>
      </c>
      <c r="G220" s="119" t="s">
        <v>415</v>
      </c>
      <c r="H220" s="124">
        <f>H221</f>
        <v>0</v>
      </c>
      <c r="I220" s="124"/>
      <c r="J220" s="124"/>
    </row>
    <row r="221" spans="1:10" ht="12.75" hidden="1">
      <c r="A221" s="125" t="s">
        <v>416</v>
      </c>
      <c r="B221" s="119" t="s">
        <v>400</v>
      </c>
      <c r="C221" s="119" t="s">
        <v>374</v>
      </c>
      <c r="D221" s="119" t="s">
        <v>375</v>
      </c>
      <c r="E221" s="119" t="s">
        <v>408</v>
      </c>
      <c r="F221" s="119" t="s">
        <v>688</v>
      </c>
      <c r="G221" s="119" t="s">
        <v>417</v>
      </c>
      <c r="H221" s="124"/>
      <c r="I221" s="124"/>
      <c r="J221" s="124"/>
    </row>
    <row r="222" spans="1:10" ht="25.5" hidden="1">
      <c r="A222" s="125" t="s">
        <v>448</v>
      </c>
      <c r="B222" s="119" t="s">
        <v>400</v>
      </c>
      <c r="C222" s="119" t="s">
        <v>374</v>
      </c>
      <c r="D222" s="119" t="s">
        <v>375</v>
      </c>
      <c r="E222" s="119" t="s">
        <v>408</v>
      </c>
      <c r="F222" s="119" t="s">
        <v>689</v>
      </c>
      <c r="G222" s="126" t="s">
        <v>336</v>
      </c>
      <c r="H222" s="124">
        <f>H223</f>
        <v>0</v>
      </c>
      <c r="I222" s="124"/>
      <c r="J222" s="124"/>
    </row>
    <row r="223" spans="1:10" ht="38.25" hidden="1">
      <c r="A223" s="125" t="s">
        <v>414</v>
      </c>
      <c r="B223" s="119" t="s">
        <v>400</v>
      </c>
      <c r="C223" s="119" t="s">
        <v>374</v>
      </c>
      <c r="D223" s="119" t="s">
        <v>375</v>
      </c>
      <c r="E223" s="119" t="s">
        <v>408</v>
      </c>
      <c r="F223" s="119" t="s">
        <v>689</v>
      </c>
      <c r="G223" s="119" t="s">
        <v>415</v>
      </c>
      <c r="H223" s="124">
        <f>H224</f>
        <v>0</v>
      </c>
      <c r="I223" s="124"/>
      <c r="J223" s="124"/>
    </row>
    <row r="224" spans="1:10" ht="12.75" hidden="1">
      <c r="A224" s="125" t="s">
        <v>416</v>
      </c>
      <c r="B224" s="119" t="s">
        <v>400</v>
      </c>
      <c r="C224" s="119" t="s">
        <v>374</v>
      </c>
      <c r="D224" s="119" t="s">
        <v>375</v>
      </c>
      <c r="E224" s="119" t="s">
        <v>408</v>
      </c>
      <c r="F224" s="119" t="s">
        <v>689</v>
      </c>
      <c r="G224" s="119" t="s">
        <v>417</v>
      </c>
      <c r="H224" s="124"/>
      <c r="I224" s="124"/>
      <c r="J224" s="124"/>
    </row>
    <row r="225" spans="1:10" ht="38.25" hidden="1">
      <c r="A225" s="125" t="s">
        <v>450</v>
      </c>
      <c r="B225" s="119" t="s">
        <v>400</v>
      </c>
      <c r="C225" s="119" t="s">
        <v>374</v>
      </c>
      <c r="D225" s="119" t="s">
        <v>375</v>
      </c>
      <c r="E225" s="119" t="s">
        <v>408</v>
      </c>
      <c r="F225" s="119" t="s">
        <v>690</v>
      </c>
      <c r="G225" s="126" t="s">
        <v>336</v>
      </c>
      <c r="H225" s="124"/>
      <c r="I225" s="124"/>
      <c r="J225" s="124"/>
    </row>
    <row r="226" spans="1:10" ht="76.5" hidden="1">
      <c r="A226" s="125" t="s">
        <v>395</v>
      </c>
      <c r="B226" s="119" t="s">
        <v>400</v>
      </c>
      <c r="C226" s="119" t="s">
        <v>374</v>
      </c>
      <c r="D226" s="119" t="s">
        <v>375</v>
      </c>
      <c r="E226" s="119" t="s">
        <v>408</v>
      </c>
      <c r="F226" s="119" t="s">
        <v>690</v>
      </c>
      <c r="G226" s="119" t="s">
        <v>396</v>
      </c>
      <c r="H226" s="124"/>
      <c r="I226" s="124"/>
      <c r="J226" s="124"/>
    </row>
    <row r="227" spans="1:10" ht="25.5" hidden="1">
      <c r="A227" s="125" t="s">
        <v>452</v>
      </c>
      <c r="B227" s="119" t="s">
        <v>400</v>
      </c>
      <c r="C227" s="119" t="s">
        <v>374</v>
      </c>
      <c r="D227" s="119" t="s">
        <v>375</v>
      </c>
      <c r="E227" s="119" t="s">
        <v>408</v>
      </c>
      <c r="F227" s="119" t="s">
        <v>690</v>
      </c>
      <c r="G227" s="119" t="s">
        <v>453</v>
      </c>
      <c r="H227" s="124"/>
      <c r="I227" s="124"/>
      <c r="J227" s="124"/>
    </row>
    <row r="228" spans="1:10" ht="25.5" hidden="1">
      <c r="A228" s="125" t="s">
        <v>397</v>
      </c>
      <c r="B228" s="119" t="s">
        <v>400</v>
      </c>
      <c r="C228" s="119" t="s">
        <v>374</v>
      </c>
      <c r="D228" s="119" t="s">
        <v>375</v>
      </c>
      <c r="E228" s="119" t="s">
        <v>408</v>
      </c>
      <c r="F228" s="119" t="s">
        <v>690</v>
      </c>
      <c r="G228" s="119" t="s">
        <v>398</v>
      </c>
      <c r="H228" s="124"/>
      <c r="I228" s="124"/>
      <c r="J228" s="124"/>
    </row>
    <row r="229" spans="1:10" ht="38.25" hidden="1">
      <c r="A229" s="125" t="s">
        <v>356</v>
      </c>
      <c r="B229" s="119" t="s">
        <v>400</v>
      </c>
      <c r="C229" s="119" t="s">
        <v>374</v>
      </c>
      <c r="D229" s="119" t="s">
        <v>375</v>
      </c>
      <c r="E229" s="119" t="s">
        <v>408</v>
      </c>
      <c r="F229" s="119" t="s">
        <v>690</v>
      </c>
      <c r="G229" s="119" t="s">
        <v>357</v>
      </c>
      <c r="H229" s="124"/>
      <c r="I229" s="124"/>
      <c r="J229" s="124"/>
    </row>
    <row r="230" spans="1:10" ht="38.25" hidden="1">
      <c r="A230" s="125" t="s">
        <v>358</v>
      </c>
      <c r="B230" s="119" t="s">
        <v>400</v>
      </c>
      <c r="C230" s="119" t="s">
        <v>374</v>
      </c>
      <c r="D230" s="119" t="s">
        <v>375</v>
      </c>
      <c r="E230" s="119" t="s">
        <v>408</v>
      </c>
      <c r="F230" s="119" t="s">
        <v>690</v>
      </c>
      <c r="G230" s="119" t="s">
        <v>359</v>
      </c>
      <c r="H230" s="124"/>
      <c r="I230" s="124"/>
      <c r="J230" s="124"/>
    </row>
    <row r="231" spans="1:10" ht="12.75" hidden="1">
      <c r="A231" s="125" t="s">
        <v>403</v>
      </c>
      <c r="B231" s="119" t="s">
        <v>400</v>
      </c>
      <c r="C231" s="119" t="s">
        <v>374</v>
      </c>
      <c r="D231" s="119" t="s">
        <v>375</v>
      </c>
      <c r="E231" s="119" t="s">
        <v>408</v>
      </c>
      <c r="F231" s="119" t="s">
        <v>690</v>
      </c>
      <c r="G231" s="119" t="s">
        <v>404</v>
      </c>
      <c r="H231" s="124"/>
      <c r="I231" s="124"/>
      <c r="J231" s="124"/>
    </row>
    <row r="232" spans="1:10" ht="12.75" hidden="1">
      <c r="A232" s="125" t="s">
        <v>405</v>
      </c>
      <c r="B232" s="119" t="s">
        <v>400</v>
      </c>
      <c r="C232" s="119" t="s">
        <v>374</v>
      </c>
      <c r="D232" s="119" t="s">
        <v>375</v>
      </c>
      <c r="E232" s="119" t="s">
        <v>408</v>
      </c>
      <c r="F232" s="119" t="s">
        <v>690</v>
      </c>
      <c r="G232" s="119" t="s">
        <v>406</v>
      </c>
      <c r="H232" s="124"/>
      <c r="I232" s="124"/>
      <c r="J232" s="124"/>
    </row>
    <row r="233" spans="1:10" ht="63.75" hidden="1">
      <c r="A233" s="125" t="s">
        <v>429</v>
      </c>
      <c r="B233" s="119" t="s">
        <v>400</v>
      </c>
      <c r="C233" s="119" t="s">
        <v>374</v>
      </c>
      <c r="D233" s="119" t="s">
        <v>375</v>
      </c>
      <c r="E233" s="119" t="s">
        <v>408</v>
      </c>
      <c r="F233" s="119" t="s">
        <v>769</v>
      </c>
      <c r="G233" s="119"/>
      <c r="H233" s="124">
        <f aca="true" t="shared" si="2" ref="H233:J234">H234</f>
        <v>0</v>
      </c>
      <c r="I233" s="124">
        <f t="shared" si="2"/>
        <v>0</v>
      </c>
      <c r="J233" s="124">
        <f t="shared" si="2"/>
        <v>0</v>
      </c>
    </row>
    <row r="234" spans="1:10" ht="38.25" hidden="1">
      <c r="A234" s="125" t="s">
        <v>414</v>
      </c>
      <c r="B234" s="119" t="s">
        <v>400</v>
      </c>
      <c r="C234" s="119" t="s">
        <v>374</v>
      </c>
      <c r="D234" s="119" t="s">
        <v>375</v>
      </c>
      <c r="E234" s="119" t="s">
        <v>408</v>
      </c>
      <c r="F234" s="119" t="s">
        <v>769</v>
      </c>
      <c r="G234" s="119">
        <v>600</v>
      </c>
      <c r="H234" s="124">
        <f t="shared" si="2"/>
        <v>0</v>
      </c>
      <c r="I234" s="124">
        <f t="shared" si="2"/>
        <v>0</v>
      </c>
      <c r="J234" s="124">
        <f t="shared" si="2"/>
        <v>0</v>
      </c>
    </row>
    <row r="235" spans="1:10" ht="12.75" hidden="1">
      <c r="A235" s="125" t="s">
        <v>416</v>
      </c>
      <c r="B235" s="119" t="s">
        <v>400</v>
      </c>
      <c r="C235" s="119" t="s">
        <v>374</v>
      </c>
      <c r="D235" s="119" t="s">
        <v>375</v>
      </c>
      <c r="E235" s="119" t="s">
        <v>408</v>
      </c>
      <c r="F235" s="119" t="s">
        <v>769</v>
      </c>
      <c r="G235" s="119">
        <v>610</v>
      </c>
      <c r="H235" s="124"/>
      <c r="I235" s="124"/>
      <c r="J235" s="124"/>
    </row>
    <row r="236" spans="1:10" ht="63.75" hidden="1">
      <c r="A236" s="125" t="s">
        <v>433</v>
      </c>
      <c r="B236" s="119" t="s">
        <v>400</v>
      </c>
      <c r="C236" s="119" t="s">
        <v>374</v>
      </c>
      <c r="D236" s="119" t="s">
        <v>375</v>
      </c>
      <c r="E236" s="119" t="s">
        <v>408</v>
      </c>
      <c r="F236" s="119" t="s">
        <v>691</v>
      </c>
      <c r="G236" s="126" t="s">
        <v>336</v>
      </c>
      <c r="H236" s="124"/>
      <c r="I236" s="124"/>
      <c r="J236" s="124"/>
    </row>
    <row r="237" spans="1:10" ht="38.25" hidden="1">
      <c r="A237" s="125" t="s">
        <v>414</v>
      </c>
      <c r="B237" s="119" t="s">
        <v>400</v>
      </c>
      <c r="C237" s="119" t="s">
        <v>374</v>
      </c>
      <c r="D237" s="119" t="s">
        <v>375</v>
      </c>
      <c r="E237" s="119" t="s">
        <v>408</v>
      </c>
      <c r="F237" s="119" t="s">
        <v>691</v>
      </c>
      <c r="G237" s="119" t="s">
        <v>415</v>
      </c>
      <c r="H237" s="124"/>
      <c r="I237" s="124"/>
      <c r="J237" s="124"/>
    </row>
    <row r="238" spans="1:10" ht="12.75" hidden="1">
      <c r="A238" s="125" t="s">
        <v>416</v>
      </c>
      <c r="B238" s="119" t="s">
        <v>400</v>
      </c>
      <c r="C238" s="119" t="s">
        <v>374</v>
      </c>
      <c r="D238" s="119" t="s">
        <v>375</v>
      </c>
      <c r="E238" s="119" t="s">
        <v>408</v>
      </c>
      <c r="F238" s="119" t="s">
        <v>691</v>
      </c>
      <c r="G238" s="119" t="s">
        <v>417</v>
      </c>
      <c r="H238" s="124"/>
      <c r="I238" s="124"/>
      <c r="J238" s="124"/>
    </row>
    <row r="239" spans="1:10" ht="25.5" hidden="1">
      <c r="A239" s="125" t="s">
        <v>435</v>
      </c>
      <c r="B239" s="119" t="s">
        <v>400</v>
      </c>
      <c r="C239" s="119" t="s">
        <v>374</v>
      </c>
      <c r="D239" s="119" t="s">
        <v>375</v>
      </c>
      <c r="E239" s="119" t="s">
        <v>408</v>
      </c>
      <c r="F239" s="119" t="s">
        <v>692</v>
      </c>
      <c r="G239" s="126" t="s">
        <v>336</v>
      </c>
      <c r="H239" s="124">
        <f>H240</f>
        <v>0</v>
      </c>
      <c r="I239" s="124"/>
      <c r="J239" s="124"/>
    </row>
    <row r="240" spans="1:10" ht="38.25" hidden="1">
      <c r="A240" s="125" t="s">
        <v>414</v>
      </c>
      <c r="B240" s="119" t="s">
        <v>400</v>
      </c>
      <c r="C240" s="119" t="s">
        <v>374</v>
      </c>
      <c r="D240" s="119" t="s">
        <v>375</v>
      </c>
      <c r="E240" s="119" t="s">
        <v>408</v>
      </c>
      <c r="F240" s="119" t="s">
        <v>692</v>
      </c>
      <c r="G240" s="119" t="s">
        <v>415</v>
      </c>
      <c r="H240" s="124">
        <f>H241</f>
        <v>0</v>
      </c>
      <c r="I240" s="124"/>
      <c r="J240" s="124"/>
    </row>
    <row r="241" spans="1:10" ht="12.75" hidden="1">
      <c r="A241" s="125" t="s">
        <v>416</v>
      </c>
      <c r="B241" s="119" t="s">
        <v>400</v>
      </c>
      <c r="C241" s="119" t="s">
        <v>374</v>
      </c>
      <c r="D241" s="119" t="s">
        <v>375</v>
      </c>
      <c r="E241" s="119" t="s">
        <v>408</v>
      </c>
      <c r="F241" s="119" t="s">
        <v>692</v>
      </c>
      <c r="G241" s="119" t="s">
        <v>417</v>
      </c>
      <c r="H241" s="124"/>
      <c r="I241" s="124"/>
      <c r="J241" s="124"/>
    </row>
    <row r="242" spans="1:10" ht="38.25" hidden="1">
      <c r="A242" s="125" t="s">
        <v>761</v>
      </c>
      <c r="B242" s="119" t="s">
        <v>400</v>
      </c>
      <c r="C242" s="119" t="s">
        <v>374</v>
      </c>
      <c r="D242" s="119" t="s">
        <v>375</v>
      </c>
      <c r="E242" s="119" t="s">
        <v>408</v>
      </c>
      <c r="F242" s="119" t="s">
        <v>770</v>
      </c>
      <c r="G242" s="119"/>
      <c r="H242" s="124">
        <f>H243</f>
        <v>0</v>
      </c>
      <c r="I242" s="124"/>
      <c r="J242" s="124"/>
    </row>
    <row r="243" spans="1:10" ht="38.25" hidden="1">
      <c r="A243" s="125" t="s">
        <v>414</v>
      </c>
      <c r="B243" s="119" t="s">
        <v>400</v>
      </c>
      <c r="C243" s="119" t="s">
        <v>374</v>
      </c>
      <c r="D243" s="119" t="s">
        <v>375</v>
      </c>
      <c r="E243" s="119" t="s">
        <v>408</v>
      </c>
      <c r="F243" s="119" t="s">
        <v>770</v>
      </c>
      <c r="G243" s="119">
        <v>600</v>
      </c>
      <c r="H243" s="156">
        <f>H244</f>
        <v>0</v>
      </c>
      <c r="I243" s="124"/>
      <c r="J243" s="124"/>
    </row>
    <row r="244" spans="1:10" ht="12.75" hidden="1">
      <c r="A244" s="125" t="s">
        <v>416</v>
      </c>
      <c r="B244" s="119" t="s">
        <v>400</v>
      </c>
      <c r="C244" s="119" t="s">
        <v>374</v>
      </c>
      <c r="D244" s="119" t="s">
        <v>375</v>
      </c>
      <c r="E244" s="119" t="s">
        <v>408</v>
      </c>
      <c r="F244" s="119" t="s">
        <v>770</v>
      </c>
      <c r="G244" s="119">
        <v>610</v>
      </c>
      <c r="H244" s="124"/>
      <c r="I244" s="124"/>
      <c r="J244" s="124"/>
    </row>
    <row r="245" spans="1:10" ht="25.5" hidden="1">
      <c r="A245" s="125" t="s">
        <v>441</v>
      </c>
      <c r="B245" s="119" t="s">
        <v>400</v>
      </c>
      <c r="C245" s="119" t="s">
        <v>374</v>
      </c>
      <c r="D245" s="119" t="s">
        <v>375</v>
      </c>
      <c r="E245" s="119" t="s">
        <v>408</v>
      </c>
      <c r="F245" s="119" t="s">
        <v>693</v>
      </c>
      <c r="G245" s="126" t="s">
        <v>336</v>
      </c>
      <c r="H245" s="124"/>
      <c r="I245" s="124"/>
      <c r="J245" s="124"/>
    </row>
    <row r="246" spans="1:10" ht="38.25" hidden="1">
      <c r="A246" s="125" t="s">
        <v>414</v>
      </c>
      <c r="B246" s="119" t="s">
        <v>400</v>
      </c>
      <c r="C246" s="119" t="s">
        <v>374</v>
      </c>
      <c r="D246" s="119" t="s">
        <v>375</v>
      </c>
      <c r="E246" s="119" t="s">
        <v>408</v>
      </c>
      <c r="F246" s="119" t="s">
        <v>693</v>
      </c>
      <c r="G246" s="119" t="s">
        <v>415</v>
      </c>
      <c r="H246" s="124"/>
      <c r="I246" s="124"/>
      <c r="J246" s="124"/>
    </row>
    <row r="247" spans="1:10" ht="12.75" hidden="1">
      <c r="A247" s="125" t="s">
        <v>416</v>
      </c>
      <c r="B247" s="119" t="s">
        <v>400</v>
      </c>
      <c r="C247" s="119" t="s">
        <v>374</v>
      </c>
      <c r="D247" s="119" t="s">
        <v>375</v>
      </c>
      <c r="E247" s="119" t="s">
        <v>408</v>
      </c>
      <c r="F247" s="119" t="s">
        <v>693</v>
      </c>
      <c r="G247" s="119" t="s">
        <v>417</v>
      </c>
      <c r="H247" s="124"/>
      <c r="I247" s="124"/>
      <c r="J247" s="124"/>
    </row>
    <row r="248" spans="1:10" ht="25.5">
      <c r="A248" s="126" t="s">
        <v>737</v>
      </c>
      <c r="B248" s="119" t="s">
        <v>400</v>
      </c>
      <c r="C248" s="119" t="s">
        <v>374</v>
      </c>
      <c r="D248" s="119" t="s">
        <v>375</v>
      </c>
      <c r="E248" s="119" t="s">
        <v>408</v>
      </c>
      <c r="F248" s="119" t="s">
        <v>768</v>
      </c>
      <c r="G248" s="119"/>
      <c r="H248" s="124">
        <f>H249</f>
        <v>19278118.37</v>
      </c>
      <c r="I248" s="124"/>
      <c r="J248" s="124"/>
    </row>
    <row r="249" spans="1:10" ht="38.25">
      <c r="A249" s="125" t="s">
        <v>414</v>
      </c>
      <c r="B249" s="119" t="s">
        <v>400</v>
      </c>
      <c r="C249" s="119" t="s">
        <v>374</v>
      </c>
      <c r="D249" s="119" t="s">
        <v>375</v>
      </c>
      <c r="E249" s="119" t="s">
        <v>408</v>
      </c>
      <c r="F249" s="119" t="s">
        <v>768</v>
      </c>
      <c r="G249" s="119">
        <v>600</v>
      </c>
      <c r="H249" s="124">
        <f>H250</f>
        <v>19278118.37</v>
      </c>
      <c r="I249" s="124"/>
      <c r="J249" s="124"/>
    </row>
    <row r="250" spans="1:10" ht="12.75">
      <c r="A250" s="125" t="s">
        <v>416</v>
      </c>
      <c r="B250" s="119" t="s">
        <v>400</v>
      </c>
      <c r="C250" s="119" t="s">
        <v>374</v>
      </c>
      <c r="D250" s="119" t="s">
        <v>375</v>
      </c>
      <c r="E250" s="119" t="s">
        <v>408</v>
      </c>
      <c r="F250" s="119" t="s">
        <v>768</v>
      </c>
      <c r="G250" s="119">
        <v>610</v>
      </c>
      <c r="H250" s="124">
        <f>17360043.4+354286.6+482200+1059956.6+21631.77</f>
        <v>19278118.37</v>
      </c>
      <c r="I250" s="124"/>
      <c r="J250" s="124"/>
    </row>
    <row r="251" spans="1:10" ht="12.75" hidden="1">
      <c r="A251" s="125" t="s">
        <v>454</v>
      </c>
      <c r="B251" s="119" t="s">
        <v>400</v>
      </c>
      <c r="C251" s="119" t="s">
        <v>374</v>
      </c>
      <c r="D251" s="119" t="s">
        <v>375</v>
      </c>
      <c r="E251" s="119" t="s">
        <v>408</v>
      </c>
      <c r="F251" s="119" t="s">
        <v>694</v>
      </c>
      <c r="G251" s="126" t="s">
        <v>336</v>
      </c>
      <c r="H251" s="124"/>
      <c r="I251" s="124"/>
      <c r="J251" s="124"/>
    </row>
    <row r="252" spans="1:10" ht="38.25" hidden="1">
      <c r="A252" s="125" t="s">
        <v>414</v>
      </c>
      <c r="B252" s="119" t="s">
        <v>400</v>
      </c>
      <c r="C252" s="119" t="s">
        <v>374</v>
      </c>
      <c r="D252" s="119" t="s">
        <v>375</v>
      </c>
      <c r="E252" s="119" t="s">
        <v>408</v>
      </c>
      <c r="F252" s="119" t="s">
        <v>694</v>
      </c>
      <c r="G252" s="119" t="s">
        <v>415</v>
      </c>
      <c r="H252" s="124"/>
      <c r="I252" s="124"/>
      <c r="J252" s="124"/>
    </row>
    <row r="253" spans="1:10" ht="12.75" hidden="1">
      <c r="A253" s="125" t="s">
        <v>416</v>
      </c>
      <c r="B253" s="119" t="s">
        <v>400</v>
      </c>
      <c r="C253" s="119" t="s">
        <v>374</v>
      </c>
      <c r="D253" s="119" t="s">
        <v>375</v>
      </c>
      <c r="E253" s="119" t="s">
        <v>408</v>
      </c>
      <c r="F253" s="119" t="s">
        <v>694</v>
      </c>
      <c r="G253" s="119" t="s">
        <v>417</v>
      </c>
      <c r="H253" s="124"/>
      <c r="I253" s="124"/>
      <c r="J253" s="124"/>
    </row>
    <row r="254" spans="1:10" ht="25.5" hidden="1">
      <c r="A254" s="125" t="s">
        <v>456</v>
      </c>
      <c r="B254" s="119" t="s">
        <v>400</v>
      </c>
      <c r="C254" s="119" t="s">
        <v>374</v>
      </c>
      <c r="D254" s="119" t="s">
        <v>375</v>
      </c>
      <c r="E254" s="119" t="s">
        <v>408</v>
      </c>
      <c r="F254" s="119" t="s">
        <v>695</v>
      </c>
      <c r="G254" s="126" t="s">
        <v>336</v>
      </c>
      <c r="H254" s="124"/>
      <c r="I254" s="124"/>
      <c r="J254" s="124"/>
    </row>
    <row r="255" spans="1:10" ht="38.25" hidden="1">
      <c r="A255" s="125" t="s">
        <v>414</v>
      </c>
      <c r="B255" s="119" t="s">
        <v>400</v>
      </c>
      <c r="C255" s="119" t="s">
        <v>374</v>
      </c>
      <c r="D255" s="119" t="s">
        <v>375</v>
      </c>
      <c r="E255" s="119" t="s">
        <v>408</v>
      </c>
      <c r="F255" s="119" t="s">
        <v>695</v>
      </c>
      <c r="G255" s="119" t="s">
        <v>415</v>
      </c>
      <c r="H255" s="124"/>
      <c r="I255" s="124"/>
      <c r="J255" s="124"/>
    </row>
    <row r="256" spans="1:10" ht="12.75" hidden="1">
      <c r="A256" s="125" t="s">
        <v>416</v>
      </c>
      <c r="B256" s="119" t="s">
        <v>400</v>
      </c>
      <c r="C256" s="119" t="s">
        <v>374</v>
      </c>
      <c r="D256" s="119" t="s">
        <v>375</v>
      </c>
      <c r="E256" s="119" t="s">
        <v>408</v>
      </c>
      <c r="F256" s="119" t="s">
        <v>695</v>
      </c>
      <c r="G256" s="119" t="s">
        <v>417</v>
      </c>
      <c r="H256" s="124"/>
      <c r="I256" s="124"/>
      <c r="J256" s="124"/>
    </row>
    <row r="257" spans="1:10" ht="25.5" hidden="1">
      <c r="A257" s="125" t="s">
        <v>458</v>
      </c>
      <c r="B257" s="119" t="s">
        <v>400</v>
      </c>
      <c r="C257" s="119" t="s">
        <v>374</v>
      </c>
      <c r="D257" s="119" t="s">
        <v>375</v>
      </c>
      <c r="E257" s="119" t="s">
        <v>408</v>
      </c>
      <c r="F257" s="119" t="s">
        <v>696</v>
      </c>
      <c r="G257" s="126" t="s">
        <v>336</v>
      </c>
      <c r="H257" s="124"/>
      <c r="I257" s="124"/>
      <c r="J257" s="124"/>
    </row>
    <row r="258" spans="1:10" ht="38.25" hidden="1">
      <c r="A258" s="125" t="s">
        <v>414</v>
      </c>
      <c r="B258" s="119" t="s">
        <v>400</v>
      </c>
      <c r="C258" s="119" t="s">
        <v>374</v>
      </c>
      <c r="D258" s="119" t="s">
        <v>375</v>
      </c>
      <c r="E258" s="119" t="s">
        <v>408</v>
      </c>
      <c r="F258" s="119" t="s">
        <v>696</v>
      </c>
      <c r="G258" s="119" t="s">
        <v>415</v>
      </c>
      <c r="H258" s="124"/>
      <c r="I258" s="124"/>
      <c r="J258" s="124"/>
    </row>
    <row r="259" spans="1:10" ht="12.75" hidden="1">
      <c r="A259" s="125" t="s">
        <v>416</v>
      </c>
      <c r="B259" s="119" t="s">
        <v>400</v>
      </c>
      <c r="C259" s="119" t="s">
        <v>374</v>
      </c>
      <c r="D259" s="119" t="s">
        <v>375</v>
      </c>
      <c r="E259" s="119" t="s">
        <v>408</v>
      </c>
      <c r="F259" s="119" t="s">
        <v>696</v>
      </c>
      <c r="G259" s="119" t="s">
        <v>417</v>
      </c>
      <c r="H259" s="124"/>
      <c r="I259" s="124"/>
      <c r="J259" s="124"/>
    </row>
    <row r="260" spans="1:10" ht="38.25" hidden="1">
      <c r="A260" s="125" t="s">
        <v>460</v>
      </c>
      <c r="B260" s="119" t="s">
        <v>400</v>
      </c>
      <c r="C260" s="119" t="s">
        <v>374</v>
      </c>
      <c r="D260" s="119" t="s">
        <v>375</v>
      </c>
      <c r="E260" s="119" t="s">
        <v>408</v>
      </c>
      <c r="F260" s="119" t="s">
        <v>697</v>
      </c>
      <c r="G260" s="126" t="s">
        <v>336</v>
      </c>
      <c r="H260" s="124"/>
      <c r="I260" s="124"/>
      <c r="J260" s="124"/>
    </row>
    <row r="261" spans="1:10" ht="38.25" hidden="1">
      <c r="A261" s="125" t="s">
        <v>414</v>
      </c>
      <c r="B261" s="119" t="s">
        <v>400</v>
      </c>
      <c r="C261" s="119" t="s">
        <v>374</v>
      </c>
      <c r="D261" s="119" t="s">
        <v>375</v>
      </c>
      <c r="E261" s="119" t="s">
        <v>408</v>
      </c>
      <c r="F261" s="119" t="s">
        <v>697</v>
      </c>
      <c r="G261" s="119" t="s">
        <v>415</v>
      </c>
      <c r="H261" s="124"/>
      <c r="I261" s="124"/>
      <c r="J261" s="124"/>
    </row>
    <row r="262" spans="1:10" ht="12.75" hidden="1">
      <c r="A262" s="125" t="s">
        <v>416</v>
      </c>
      <c r="B262" s="119" t="s">
        <v>400</v>
      </c>
      <c r="C262" s="119" t="s">
        <v>374</v>
      </c>
      <c r="D262" s="119" t="s">
        <v>375</v>
      </c>
      <c r="E262" s="119" t="s">
        <v>408</v>
      </c>
      <c r="F262" s="119" t="s">
        <v>697</v>
      </c>
      <c r="G262" s="119" t="s">
        <v>417</v>
      </c>
      <c r="H262" s="124"/>
      <c r="I262" s="124"/>
      <c r="J262" s="124"/>
    </row>
    <row r="263" spans="1:10" ht="38.25" hidden="1">
      <c r="A263" s="125" t="s">
        <v>462</v>
      </c>
      <c r="B263" s="119" t="s">
        <v>400</v>
      </c>
      <c r="C263" s="119" t="s">
        <v>374</v>
      </c>
      <c r="D263" s="119" t="s">
        <v>375</v>
      </c>
      <c r="E263" s="119" t="s">
        <v>408</v>
      </c>
      <c r="F263" s="119" t="s">
        <v>698</v>
      </c>
      <c r="G263" s="126" t="s">
        <v>336</v>
      </c>
      <c r="H263" s="124">
        <f>H264</f>
        <v>0</v>
      </c>
      <c r="I263" s="124"/>
      <c r="J263" s="124"/>
    </row>
    <row r="264" spans="1:10" ht="38.25" hidden="1">
      <c r="A264" s="125" t="s">
        <v>414</v>
      </c>
      <c r="B264" s="119" t="s">
        <v>400</v>
      </c>
      <c r="C264" s="119" t="s">
        <v>374</v>
      </c>
      <c r="D264" s="119" t="s">
        <v>375</v>
      </c>
      <c r="E264" s="119" t="s">
        <v>408</v>
      </c>
      <c r="F264" s="119" t="s">
        <v>698</v>
      </c>
      <c r="G264" s="119" t="s">
        <v>415</v>
      </c>
      <c r="H264" s="124">
        <f>H265</f>
        <v>0</v>
      </c>
      <c r="I264" s="124"/>
      <c r="J264" s="124"/>
    </row>
    <row r="265" spans="1:10" ht="12.75" hidden="1">
      <c r="A265" s="125" t="s">
        <v>416</v>
      </c>
      <c r="B265" s="119" t="s">
        <v>400</v>
      </c>
      <c r="C265" s="119" t="s">
        <v>374</v>
      </c>
      <c r="D265" s="119" t="s">
        <v>375</v>
      </c>
      <c r="E265" s="119" t="s">
        <v>408</v>
      </c>
      <c r="F265" s="119" t="s">
        <v>698</v>
      </c>
      <c r="G265" s="119" t="s">
        <v>417</v>
      </c>
      <c r="H265" s="124"/>
      <c r="I265" s="124"/>
      <c r="J265" s="124"/>
    </row>
    <row r="266" spans="1:10" ht="38.25" hidden="1">
      <c r="A266" s="125" t="s">
        <v>762</v>
      </c>
      <c r="B266" s="119" t="s">
        <v>400</v>
      </c>
      <c r="C266" s="119" t="s">
        <v>374</v>
      </c>
      <c r="D266" s="119" t="s">
        <v>375</v>
      </c>
      <c r="E266" s="119" t="s">
        <v>408</v>
      </c>
      <c r="F266" s="119">
        <v>82610</v>
      </c>
      <c r="G266" s="119"/>
      <c r="H266" s="124">
        <f>H267</f>
        <v>0</v>
      </c>
      <c r="I266" s="124"/>
      <c r="J266" s="124"/>
    </row>
    <row r="267" spans="1:10" ht="38.25" hidden="1">
      <c r="A267" s="125" t="s">
        <v>414</v>
      </c>
      <c r="B267" s="119" t="s">
        <v>400</v>
      </c>
      <c r="C267" s="119" t="s">
        <v>374</v>
      </c>
      <c r="D267" s="119" t="s">
        <v>375</v>
      </c>
      <c r="E267" s="119" t="s">
        <v>408</v>
      </c>
      <c r="F267" s="119">
        <v>82610</v>
      </c>
      <c r="G267" s="119">
        <v>600</v>
      </c>
      <c r="H267" s="124">
        <f>H268</f>
        <v>0</v>
      </c>
      <c r="I267" s="124"/>
      <c r="J267" s="124"/>
    </row>
    <row r="268" spans="1:10" ht="12.75" hidden="1">
      <c r="A268" s="125" t="s">
        <v>416</v>
      </c>
      <c r="B268" s="119" t="s">
        <v>400</v>
      </c>
      <c r="C268" s="119" t="s">
        <v>374</v>
      </c>
      <c r="D268" s="119" t="s">
        <v>375</v>
      </c>
      <c r="E268" s="119" t="s">
        <v>408</v>
      </c>
      <c r="F268" s="119">
        <v>82610</v>
      </c>
      <c r="G268" s="119">
        <v>610</v>
      </c>
      <c r="H268" s="124"/>
      <c r="I268" s="124"/>
      <c r="J268" s="124"/>
    </row>
    <row r="269" spans="1:10" ht="25.5" hidden="1">
      <c r="A269" s="126" t="s">
        <v>743</v>
      </c>
      <c r="B269" s="119" t="s">
        <v>400</v>
      </c>
      <c r="C269" s="119" t="s">
        <v>374</v>
      </c>
      <c r="D269" s="119" t="s">
        <v>375</v>
      </c>
      <c r="E269" s="119" t="s">
        <v>408</v>
      </c>
      <c r="F269" s="119">
        <v>83260</v>
      </c>
      <c r="G269" s="119"/>
      <c r="H269" s="124">
        <f>H270</f>
        <v>0</v>
      </c>
      <c r="I269" s="124"/>
      <c r="J269" s="124"/>
    </row>
    <row r="270" spans="1:10" ht="38.25" hidden="1">
      <c r="A270" s="125" t="s">
        <v>414</v>
      </c>
      <c r="B270" s="119" t="s">
        <v>400</v>
      </c>
      <c r="C270" s="119" t="s">
        <v>374</v>
      </c>
      <c r="D270" s="119" t="s">
        <v>375</v>
      </c>
      <c r="E270" s="119" t="s">
        <v>408</v>
      </c>
      <c r="F270" s="119">
        <v>83260</v>
      </c>
      <c r="G270" s="119">
        <v>600</v>
      </c>
      <c r="H270" s="124">
        <f>H271</f>
        <v>0</v>
      </c>
      <c r="I270" s="124"/>
      <c r="J270" s="124"/>
    </row>
    <row r="271" spans="1:10" ht="12.75" hidden="1">
      <c r="A271" s="125" t="s">
        <v>416</v>
      </c>
      <c r="B271" s="119" t="s">
        <v>400</v>
      </c>
      <c r="C271" s="119" t="s">
        <v>374</v>
      </c>
      <c r="D271" s="119" t="s">
        <v>375</v>
      </c>
      <c r="E271" s="119" t="s">
        <v>408</v>
      </c>
      <c r="F271" s="119">
        <v>83260</v>
      </c>
      <c r="G271" s="119">
        <v>610</v>
      </c>
      <c r="H271" s="124"/>
      <c r="I271" s="124"/>
      <c r="J271" s="124"/>
    </row>
    <row r="272" spans="1:10" ht="25.5" hidden="1">
      <c r="A272" s="126" t="s">
        <v>740</v>
      </c>
      <c r="B272" s="119" t="s">
        <v>400</v>
      </c>
      <c r="C272" s="119" t="s">
        <v>374</v>
      </c>
      <c r="D272" s="119" t="s">
        <v>375</v>
      </c>
      <c r="E272" s="119" t="s">
        <v>408</v>
      </c>
      <c r="F272" s="119">
        <v>83360</v>
      </c>
      <c r="G272" s="119"/>
      <c r="H272" s="124">
        <f>H273</f>
        <v>0</v>
      </c>
      <c r="I272" s="124"/>
      <c r="J272" s="124"/>
    </row>
    <row r="273" spans="1:10" ht="12.75" hidden="1">
      <c r="A273" s="125" t="s">
        <v>403</v>
      </c>
      <c r="B273" s="119" t="s">
        <v>400</v>
      </c>
      <c r="C273" s="119" t="s">
        <v>374</v>
      </c>
      <c r="D273" s="119" t="s">
        <v>375</v>
      </c>
      <c r="E273" s="119" t="s">
        <v>408</v>
      </c>
      <c r="F273" s="119">
        <v>83360</v>
      </c>
      <c r="G273" s="119">
        <v>800</v>
      </c>
      <c r="H273" s="124">
        <f>H274</f>
        <v>0</v>
      </c>
      <c r="I273" s="124"/>
      <c r="J273" s="124"/>
    </row>
    <row r="274" spans="1:10" ht="38.25" hidden="1">
      <c r="A274" s="126" t="s">
        <v>741</v>
      </c>
      <c r="B274" s="119" t="s">
        <v>400</v>
      </c>
      <c r="C274" s="119" t="s">
        <v>374</v>
      </c>
      <c r="D274" s="119" t="s">
        <v>375</v>
      </c>
      <c r="E274" s="119" t="s">
        <v>408</v>
      </c>
      <c r="F274" s="119">
        <v>83360</v>
      </c>
      <c r="G274" s="119">
        <v>830</v>
      </c>
      <c r="H274" s="124"/>
      <c r="I274" s="124"/>
      <c r="J274" s="124"/>
    </row>
    <row r="275" spans="1:10" ht="25.5" hidden="1">
      <c r="A275" s="120" t="s">
        <v>699</v>
      </c>
      <c r="B275" s="121" t="s">
        <v>466</v>
      </c>
      <c r="C275" s="130" t="s">
        <v>336</v>
      </c>
      <c r="D275" s="130" t="s">
        <v>336</v>
      </c>
      <c r="E275" s="130" t="s">
        <v>336</v>
      </c>
      <c r="F275" s="130" t="s">
        <v>336</v>
      </c>
      <c r="G275" s="130" t="s">
        <v>336</v>
      </c>
      <c r="H275" s="123"/>
      <c r="I275" s="123"/>
      <c r="J275" s="123"/>
    </row>
    <row r="276" spans="1:10" ht="25.5" hidden="1">
      <c r="A276" s="120" t="s">
        <v>362</v>
      </c>
      <c r="B276" s="121" t="s">
        <v>466</v>
      </c>
      <c r="C276" s="121" t="s">
        <v>374</v>
      </c>
      <c r="D276" s="121" t="s">
        <v>375</v>
      </c>
      <c r="E276" s="121" t="s">
        <v>363</v>
      </c>
      <c r="F276" s="122" t="s">
        <v>336</v>
      </c>
      <c r="G276" s="122" t="s">
        <v>336</v>
      </c>
      <c r="H276" s="123"/>
      <c r="I276" s="123"/>
      <c r="J276" s="123"/>
    </row>
    <row r="277" spans="1:10" ht="12.75" hidden="1">
      <c r="A277" s="125" t="s">
        <v>594</v>
      </c>
      <c r="B277" s="119" t="s">
        <v>466</v>
      </c>
      <c r="C277" s="119" t="s">
        <v>374</v>
      </c>
      <c r="D277" s="119" t="s">
        <v>375</v>
      </c>
      <c r="E277" s="119" t="s">
        <v>363</v>
      </c>
      <c r="F277" s="119" t="s">
        <v>700</v>
      </c>
      <c r="G277" s="126" t="s">
        <v>336</v>
      </c>
      <c r="H277" s="124"/>
      <c r="I277" s="124"/>
      <c r="J277" s="124"/>
    </row>
    <row r="278" spans="1:10" ht="38.25" hidden="1">
      <c r="A278" s="125" t="s">
        <v>356</v>
      </c>
      <c r="B278" s="119" t="s">
        <v>466</v>
      </c>
      <c r="C278" s="119" t="s">
        <v>374</v>
      </c>
      <c r="D278" s="119" t="s">
        <v>375</v>
      </c>
      <c r="E278" s="119" t="s">
        <v>363</v>
      </c>
      <c r="F278" s="119" t="s">
        <v>700</v>
      </c>
      <c r="G278" s="119" t="s">
        <v>357</v>
      </c>
      <c r="H278" s="124"/>
      <c r="I278" s="124"/>
      <c r="J278" s="124"/>
    </row>
    <row r="279" spans="1:10" ht="38.25" hidden="1">
      <c r="A279" s="125" t="s">
        <v>358</v>
      </c>
      <c r="B279" s="119" t="s">
        <v>466</v>
      </c>
      <c r="C279" s="119" t="s">
        <v>374</v>
      </c>
      <c r="D279" s="119" t="s">
        <v>375</v>
      </c>
      <c r="E279" s="119" t="s">
        <v>363</v>
      </c>
      <c r="F279" s="119" t="s">
        <v>700</v>
      </c>
      <c r="G279" s="119" t="s">
        <v>359</v>
      </c>
      <c r="H279" s="124"/>
      <c r="I279" s="124"/>
      <c r="J279" s="124"/>
    </row>
    <row r="280" spans="1:10" ht="25.5" hidden="1">
      <c r="A280" s="120" t="s">
        <v>701</v>
      </c>
      <c r="B280" s="121" t="s">
        <v>364</v>
      </c>
      <c r="C280" s="130" t="s">
        <v>336</v>
      </c>
      <c r="D280" s="130" t="s">
        <v>336</v>
      </c>
      <c r="E280" s="130" t="s">
        <v>336</v>
      </c>
      <c r="F280" s="130" t="s">
        <v>336</v>
      </c>
      <c r="G280" s="130" t="s">
        <v>336</v>
      </c>
      <c r="H280" s="123"/>
      <c r="I280" s="123"/>
      <c r="J280" s="123"/>
    </row>
    <row r="281" spans="1:10" ht="25.5" hidden="1">
      <c r="A281" s="120" t="s">
        <v>362</v>
      </c>
      <c r="B281" s="121" t="s">
        <v>364</v>
      </c>
      <c r="C281" s="121" t="s">
        <v>374</v>
      </c>
      <c r="D281" s="121" t="s">
        <v>375</v>
      </c>
      <c r="E281" s="121" t="s">
        <v>363</v>
      </c>
      <c r="F281" s="122" t="s">
        <v>336</v>
      </c>
      <c r="G281" s="122" t="s">
        <v>336</v>
      </c>
      <c r="H281" s="123"/>
      <c r="I281" s="123"/>
      <c r="J281" s="123"/>
    </row>
    <row r="282" spans="1:10" ht="25.5" hidden="1">
      <c r="A282" s="125" t="s">
        <v>630</v>
      </c>
      <c r="B282" s="119" t="s">
        <v>364</v>
      </c>
      <c r="C282" s="119" t="s">
        <v>374</v>
      </c>
      <c r="D282" s="119" t="s">
        <v>375</v>
      </c>
      <c r="E282" s="119" t="s">
        <v>363</v>
      </c>
      <c r="F282" s="119" t="s">
        <v>702</v>
      </c>
      <c r="G282" s="126" t="s">
        <v>336</v>
      </c>
      <c r="H282" s="124"/>
      <c r="I282" s="124"/>
      <c r="J282" s="124"/>
    </row>
    <row r="283" spans="1:10" ht="38.25" hidden="1">
      <c r="A283" s="125" t="s">
        <v>356</v>
      </c>
      <c r="B283" s="119" t="s">
        <v>364</v>
      </c>
      <c r="C283" s="119" t="s">
        <v>374</v>
      </c>
      <c r="D283" s="119" t="s">
        <v>375</v>
      </c>
      <c r="E283" s="119" t="s">
        <v>363</v>
      </c>
      <c r="F283" s="119" t="s">
        <v>702</v>
      </c>
      <c r="G283" s="119" t="s">
        <v>357</v>
      </c>
      <c r="H283" s="124"/>
      <c r="I283" s="124"/>
      <c r="J283" s="124"/>
    </row>
    <row r="284" spans="1:10" ht="38.25" hidden="1">
      <c r="A284" s="125" t="s">
        <v>358</v>
      </c>
      <c r="B284" s="119" t="s">
        <v>364</v>
      </c>
      <c r="C284" s="119" t="s">
        <v>374</v>
      </c>
      <c r="D284" s="119" t="s">
        <v>375</v>
      </c>
      <c r="E284" s="119" t="s">
        <v>363</v>
      </c>
      <c r="F284" s="119" t="s">
        <v>702</v>
      </c>
      <c r="G284" s="119" t="s">
        <v>359</v>
      </c>
      <c r="H284" s="124"/>
      <c r="I284" s="124"/>
      <c r="J284" s="124"/>
    </row>
    <row r="285" spans="1:10" ht="25.5">
      <c r="A285" s="120" t="s">
        <v>703</v>
      </c>
      <c r="B285" s="121" t="s">
        <v>361</v>
      </c>
      <c r="C285" s="130" t="s">
        <v>336</v>
      </c>
      <c r="D285" s="130" t="s">
        <v>336</v>
      </c>
      <c r="E285" s="130" t="s">
        <v>336</v>
      </c>
      <c r="F285" s="130" t="s">
        <v>336</v>
      </c>
      <c r="G285" s="130" t="s">
        <v>336</v>
      </c>
      <c r="H285" s="123">
        <f>H286</f>
        <v>194000</v>
      </c>
      <c r="I285" s="123"/>
      <c r="J285" s="123"/>
    </row>
    <row r="286" spans="1:10" ht="25.5">
      <c r="A286" s="120" t="s">
        <v>490</v>
      </c>
      <c r="B286" s="121" t="s">
        <v>361</v>
      </c>
      <c r="C286" s="121" t="s">
        <v>374</v>
      </c>
      <c r="D286" s="121" t="s">
        <v>375</v>
      </c>
      <c r="E286" s="121" t="s">
        <v>491</v>
      </c>
      <c r="F286" s="122" t="s">
        <v>336</v>
      </c>
      <c r="G286" s="122" t="s">
        <v>336</v>
      </c>
      <c r="H286" s="123">
        <f>H297</f>
        <v>194000</v>
      </c>
      <c r="I286" s="123"/>
      <c r="J286" s="123"/>
    </row>
    <row r="287" spans="1:10" ht="76.5" hidden="1">
      <c r="A287" s="125" t="s">
        <v>505</v>
      </c>
      <c r="B287" s="119" t="s">
        <v>361</v>
      </c>
      <c r="C287" s="119" t="s">
        <v>374</v>
      </c>
      <c r="D287" s="119" t="s">
        <v>375</v>
      </c>
      <c r="E287" s="119" t="s">
        <v>491</v>
      </c>
      <c r="F287" s="119" t="s">
        <v>704</v>
      </c>
      <c r="G287" s="126" t="s">
        <v>336</v>
      </c>
      <c r="H287" s="124"/>
      <c r="I287" s="124"/>
      <c r="J287" s="124"/>
    </row>
    <row r="288" spans="1:10" ht="12.75" hidden="1">
      <c r="A288" s="125" t="s">
        <v>507</v>
      </c>
      <c r="B288" s="119" t="s">
        <v>361</v>
      </c>
      <c r="C288" s="119" t="s">
        <v>374</v>
      </c>
      <c r="D288" s="119" t="s">
        <v>375</v>
      </c>
      <c r="E288" s="119" t="s">
        <v>491</v>
      </c>
      <c r="F288" s="119" t="s">
        <v>704</v>
      </c>
      <c r="G288" s="119" t="s">
        <v>508</v>
      </c>
      <c r="H288" s="124"/>
      <c r="I288" s="124"/>
      <c r="J288" s="124"/>
    </row>
    <row r="289" spans="1:10" ht="12.75" hidden="1">
      <c r="A289" s="125" t="s">
        <v>509</v>
      </c>
      <c r="B289" s="119" t="s">
        <v>361</v>
      </c>
      <c r="C289" s="119" t="s">
        <v>374</v>
      </c>
      <c r="D289" s="119" t="s">
        <v>375</v>
      </c>
      <c r="E289" s="119" t="s">
        <v>491</v>
      </c>
      <c r="F289" s="119" t="s">
        <v>704</v>
      </c>
      <c r="G289" s="119" t="s">
        <v>510</v>
      </c>
      <c r="H289" s="124"/>
      <c r="I289" s="124"/>
      <c r="J289" s="124"/>
    </row>
    <row r="290" spans="1:10" ht="38.25" hidden="1">
      <c r="A290" s="125" t="s">
        <v>401</v>
      </c>
      <c r="B290" s="119" t="s">
        <v>361</v>
      </c>
      <c r="C290" s="119" t="s">
        <v>374</v>
      </c>
      <c r="D290" s="119" t="s">
        <v>375</v>
      </c>
      <c r="E290" s="119" t="s">
        <v>491</v>
      </c>
      <c r="F290" s="119" t="s">
        <v>648</v>
      </c>
      <c r="G290" s="126" t="s">
        <v>336</v>
      </c>
      <c r="H290" s="124"/>
      <c r="I290" s="124"/>
      <c r="J290" s="124"/>
    </row>
    <row r="291" spans="1:10" ht="76.5" hidden="1">
      <c r="A291" s="125" t="s">
        <v>395</v>
      </c>
      <c r="B291" s="119" t="s">
        <v>361</v>
      </c>
      <c r="C291" s="119" t="s">
        <v>374</v>
      </c>
      <c r="D291" s="119" t="s">
        <v>375</v>
      </c>
      <c r="E291" s="119" t="s">
        <v>491</v>
      </c>
      <c r="F291" s="119" t="s">
        <v>648</v>
      </c>
      <c r="G291" s="119" t="s">
        <v>396</v>
      </c>
      <c r="H291" s="124"/>
      <c r="I291" s="124"/>
      <c r="J291" s="124"/>
    </row>
    <row r="292" spans="1:10" ht="25.5" hidden="1">
      <c r="A292" s="125" t="s">
        <v>397</v>
      </c>
      <c r="B292" s="119" t="s">
        <v>361</v>
      </c>
      <c r="C292" s="119" t="s">
        <v>374</v>
      </c>
      <c r="D292" s="119" t="s">
        <v>375</v>
      </c>
      <c r="E292" s="119" t="s">
        <v>491</v>
      </c>
      <c r="F292" s="119" t="s">
        <v>648</v>
      </c>
      <c r="G292" s="119" t="s">
        <v>398</v>
      </c>
      <c r="H292" s="124"/>
      <c r="I292" s="124"/>
      <c r="J292" s="124"/>
    </row>
    <row r="293" spans="1:10" ht="38.25" hidden="1">
      <c r="A293" s="125" t="s">
        <v>356</v>
      </c>
      <c r="B293" s="119" t="s">
        <v>361</v>
      </c>
      <c r="C293" s="119" t="s">
        <v>374</v>
      </c>
      <c r="D293" s="119" t="s">
        <v>375</v>
      </c>
      <c r="E293" s="119" t="s">
        <v>491</v>
      </c>
      <c r="F293" s="119" t="s">
        <v>648</v>
      </c>
      <c r="G293" s="119" t="s">
        <v>357</v>
      </c>
      <c r="H293" s="124"/>
      <c r="I293" s="124"/>
      <c r="J293" s="124"/>
    </row>
    <row r="294" spans="1:10" ht="38.25" hidden="1">
      <c r="A294" s="125" t="s">
        <v>358</v>
      </c>
      <c r="B294" s="119" t="s">
        <v>361</v>
      </c>
      <c r="C294" s="119" t="s">
        <v>374</v>
      </c>
      <c r="D294" s="119" t="s">
        <v>375</v>
      </c>
      <c r="E294" s="119" t="s">
        <v>491</v>
      </c>
      <c r="F294" s="119" t="s">
        <v>648</v>
      </c>
      <c r="G294" s="119" t="s">
        <v>359</v>
      </c>
      <c r="H294" s="124"/>
      <c r="I294" s="124"/>
      <c r="J294" s="124"/>
    </row>
    <row r="295" spans="1:10" ht="12.75" hidden="1">
      <c r="A295" s="125" t="s">
        <v>403</v>
      </c>
      <c r="B295" s="119" t="s">
        <v>361</v>
      </c>
      <c r="C295" s="119" t="s">
        <v>374</v>
      </c>
      <c r="D295" s="119" t="s">
        <v>375</v>
      </c>
      <c r="E295" s="119" t="s">
        <v>491</v>
      </c>
      <c r="F295" s="119" t="s">
        <v>648</v>
      </c>
      <c r="G295" s="119" t="s">
        <v>404</v>
      </c>
      <c r="H295" s="124"/>
      <c r="I295" s="124"/>
      <c r="J295" s="124"/>
    </row>
    <row r="296" spans="1:10" ht="12.75" hidden="1">
      <c r="A296" s="125" t="s">
        <v>405</v>
      </c>
      <c r="B296" s="119" t="s">
        <v>361</v>
      </c>
      <c r="C296" s="119" t="s">
        <v>374</v>
      </c>
      <c r="D296" s="119" t="s">
        <v>375</v>
      </c>
      <c r="E296" s="119" t="s">
        <v>491</v>
      </c>
      <c r="F296" s="119" t="s">
        <v>648</v>
      </c>
      <c r="G296" s="119" t="s">
        <v>406</v>
      </c>
      <c r="H296" s="124"/>
      <c r="I296" s="124"/>
      <c r="J296" s="124"/>
    </row>
    <row r="297" spans="1:10" ht="25.5">
      <c r="A297" s="125" t="s">
        <v>512</v>
      </c>
      <c r="B297" s="119" t="s">
        <v>361</v>
      </c>
      <c r="C297" s="119" t="s">
        <v>374</v>
      </c>
      <c r="D297" s="119" t="s">
        <v>375</v>
      </c>
      <c r="E297" s="119" t="s">
        <v>491</v>
      </c>
      <c r="F297" s="119" t="s">
        <v>705</v>
      </c>
      <c r="G297" s="126" t="s">
        <v>336</v>
      </c>
      <c r="H297" s="124">
        <f>H298</f>
        <v>194000</v>
      </c>
      <c r="I297" s="124"/>
      <c r="J297" s="124"/>
    </row>
    <row r="298" spans="1:10" ht="12.75">
      <c r="A298" s="125" t="s">
        <v>507</v>
      </c>
      <c r="B298" s="119" t="s">
        <v>361</v>
      </c>
      <c r="C298" s="119" t="s">
        <v>374</v>
      </c>
      <c r="D298" s="119" t="s">
        <v>375</v>
      </c>
      <c r="E298" s="119" t="s">
        <v>491</v>
      </c>
      <c r="F298" s="119" t="s">
        <v>705</v>
      </c>
      <c r="G298" s="119" t="s">
        <v>508</v>
      </c>
      <c r="H298" s="124">
        <f>H299</f>
        <v>194000</v>
      </c>
      <c r="I298" s="124"/>
      <c r="J298" s="124"/>
    </row>
    <row r="299" spans="1:10" ht="12.75">
      <c r="A299" s="125" t="s">
        <v>292</v>
      </c>
      <c r="B299" s="119" t="s">
        <v>361</v>
      </c>
      <c r="C299" s="119" t="s">
        <v>374</v>
      </c>
      <c r="D299" s="119" t="s">
        <v>375</v>
      </c>
      <c r="E299" s="119" t="s">
        <v>491</v>
      </c>
      <c r="F299" s="119" t="s">
        <v>705</v>
      </c>
      <c r="G299" s="119" t="s">
        <v>514</v>
      </c>
      <c r="H299" s="124">
        <v>194000</v>
      </c>
      <c r="I299" s="124"/>
      <c r="J299" s="124"/>
    </row>
    <row r="300" spans="1:10" ht="38.25">
      <c r="A300" s="120" t="s">
        <v>706</v>
      </c>
      <c r="B300" s="121" t="s">
        <v>410</v>
      </c>
      <c r="C300" s="130" t="s">
        <v>336</v>
      </c>
      <c r="D300" s="130" t="s">
        <v>336</v>
      </c>
      <c r="E300" s="130" t="s">
        <v>336</v>
      </c>
      <c r="F300" s="130" t="s">
        <v>336</v>
      </c>
      <c r="G300" s="130" t="s">
        <v>336</v>
      </c>
      <c r="H300" s="123">
        <f>H301</f>
        <v>956000</v>
      </c>
      <c r="I300" s="123"/>
      <c r="J300" s="123"/>
    </row>
    <row r="301" spans="1:10" ht="38.25">
      <c r="A301" s="120" t="s">
        <v>473</v>
      </c>
      <c r="B301" s="121" t="s">
        <v>410</v>
      </c>
      <c r="C301" s="121" t="s">
        <v>374</v>
      </c>
      <c r="D301" s="121" t="s">
        <v>375</v>
      </c>
      <c r="E301" s="121" t="s">
        <v>474</v>
      </c>
      <c r="F301" s="122" t="s">
        <v>336</v>
      </c>
      <c r="G301" s="122" t="s">
        <v>336</v>
      </c>
      <c r="H301" s="123">
        <f>H309+H312+H315</f>
        <v>956000</v>
      </c>
      <c r="I301" s="123"/>
      <c r="J301" s="123"/>
    </row>
    <row r="302" spans="1:10" ht="38.25" hidden="1">
      <c r="A302" s="125" t="s">
        <v>401</v>
      </c>
      <c r="B302" s="119" t="s">
        <v>410</v>
      </c>
      <c r="C302" s="119" t="s">
        <v>374</v>
      </c>
      <c r="D302" s="119" t="s">
        <v>375</v>
      </c>
      <c r="E302" s="119" t="s">
        <v>474</v>
      </c>
      <c r="F302" s="119" t="s">
        <v>648</v>
      </c>
      <c r="G302" s="126" t="s">
        <v>336</v>
      </c>
      <c r="H302" s="124"/>
      <c r="I302" s="124"/>
      <c r="J302" s="124"/>
    </row>
    <row r="303" spans="1:10" ht="76.5" hidden="1">
      <c r="A303" s="125" t="s">
        <v>395</v>
      </c>
      <c r="B303" s="119" t="s">
        <v>410</v>
      </c>
      <c r="C303" s="119" t="s">
        <v>374</v>
      </c>
      <c r="D303" s="119" t="s">
        <v>375</v>
      </c>
      <c r="E303" s="119" t="s">
        <v>474</v>
      </c>
      <c r="F303" s="119" t="s">
        <v>648</v>
      </c>
      <c r="G303" s="119" t="s">
        <v>396</v>
      </c>
      <c r="H303" s="124"/>
      <c r="I303" s="124"/>
      <c r="J303" s="124"/>
    </row>
    <row r="304" spans="1:10" ht="25.5" hidden="1">
      <c r="A304" s="125" t="s">
        <v>397</v>
      </c>
      <c r="B304" s="119" t="s">
        <v>410</v>
      </c>
      <c r="C304" s="119" t="s">
        <v>374</v>
      </c>
      <c r="D304" s="119" t="s">
        <v>375</v>
      </c>
      <c r="E304" s="119" t="s">
        <v>474</v>
      </c>
      <c r="F304" s="119" t="s">
        <v>648</v>
      </c>
      <c r="G304" s="119" t="s">
        <v>398</v>
      </c>
      <c r="H304" s="124"/>
      <c r="I304" s="124"/>
      <c r="J304" s="124"/>
    </row>
    <row r="305" spans="1:10" ht="38.25" hidden="1">
      <c r="A305" s="125" t="s">
        <v>356</v>
      </c>
      <c r="B305" s="119" t="s">
        <v>410</v>
      </c>
      <c r="C305" s="119" t="s">
        <v>374</v>
      </c>
      <c r="D305" s="119" t="s">
        <v>375</v>
      </c>
      <c r="E305" s="119" t="s">
        <v>474</v>
      </c>
      <c r="F305" s="119" t="s">
        <v>648</v>
      </c>
      <c r="G305" s="119" t="s">
        <v>357</v>
      </c>
      <c r="H305" s="124"/>
      <c r="I305" s="124"/>
      <c r="J305" s="124"/>
    </row>
    <row r="306" spans="1:10" ht="38.25" hidden="1">
      <c r="A306" s="125" t="s">
        <v>358</v>
      </c>
      <c r="B306" s="119" t="s">
        <v>410</v>
      </c>
      <c r="C306" s="119" t="s">
        <v>374</v>
      </c>
      <c r="D306" s="119" t="s">
        <v>375</v>
      </c>
      <c r="E306" s="119" t="s">
        <v>474</v>
      </c>
      <c r="F306" s="119" t="s">
        <v>648</v>
      </c>
      <c r="G306" s="119" t="s">
        <v>359</v>
      </c>
      <c r="H306" s="124"/>
      <c r="I306" s="124"/>
      <c r="J306" s="124"/>
    </row>
    <row r="307" spans="1:10" ht="12.75" hidden="1">
      <c r="A307" s="125" t="s">
        <v>403</v>
      </c>
      <c r="B307" s="119" t="s">
        <v>410</v>
      </c>
      <c r="C307" s="119" t="s">
        <v>374</v>
      </c>
      <c r="D307" s="119" t="s">
        <v>375</v>
      </c>
      <c r="E307" s="119" t="s">
        <v>474</v>
      </c>
      <c r="F307" s="119" t="s">
        <v>648</v>
      </c>
      <c r="G307" s="119" t="s">
        <v>404</v>
      </c>
      <c r="H307" s="124"/>
      <c r="I307" s="124"/>
      <c r="J307" s="124"/>
    </row>
    <row r="308" spans="1:10" ht="12.75" hidden="1">
      <c r="A308" s="125" t="s">
        <v>405</v>
      </c>
      <c r="B308" s="119" t="s">
        <v>410</v>
      </c>
      <c r="C308" s="119" t="s">
        <v>374</v>
      </c>
      <c r="D308" s="119" t="s">
        <v>375</v>
      </c>
      <c r="E308" s="119" t="s">
        <v>474</v>
      </c>
      <c r="F308" s="119" t="s">
        <v>648</v>
      </c>
      <c r="G308" s="119" t="s">
        <v>406</v>
      </c>
      <c r="H308" s="124"/>
      <c r="I308" s="124"/>
      <c r="J308" s="124"/>
    </row>
    <row r="309" spans="1:10" ht="38.25" hidden="1">
      <c r="A309" s="125" t="s">
        <v>481</v>
      </c>
      <c r="B309" s="119" t="s">
        <v>410</v>
      </c>
      <c r="C309" s="119" t="s">
        <v>374</v>
      </c>
      <c r="D309" s="119" t="s">
        <v>375</v>
      </c>
      <c r="E309" s="119" t="s">
        <v>474</v>
      </c>
      <c r="F309" s="119" t="s">
        <v>707</v>
      </c>
      <c r="G309" s="126" t="s">
        <v>336</v>
      </c>
      <c r="H309" s="124">
        <f>H310</f>
        <v>0</v>
      </c>
      <c r="I309" s="124"/>
      <c r="J309" s="124"/>
    </row>
    <row r="310" spans="1:10" ht="38.25" hidden="1">
      <c r="A310" s="125" t="s">
        <v>356</v>
      </c>
      <c r="B310" s="119" t="s">
        <v>410</v>
      </c>
      <c r="C310" s="119" t="s">
        <v>374</v>
      </c>
      <c r="D310" s="119" t="s">
        <v>375</v>
      </c>
      <c r="E310" s="119" t="s">
        <v>474</v>
      </c>
      <c r="F310" s="119" t="s">
        <v>707</v>
      </c>
      <c r="G310" s="119" t="s">
        <v>357</v>
      </c>
      <c r="H310" s="124">
        <f>H311</f>
        <v>0</v>
      </c>
      <c r="I310" s="124"/>
      <c r="J310" s="124"/>
    </row>
    <row r="311" spans="1:10" ht="38.25" hidden="1">
      <c r="A311" s="125" t="s">
        <v>358</v>
      </c>
      <c r="B311" s="119" t="s">
        <v>410</v>
      </c>
      <c r="C311" s="119" t="s">
        <v>374</v>
      </c>
      <c r="D311" s="119" t="s">
        <v>375</v>
      </c>
      <c r="E311" s="119" t="s">
        <v>474</v>
      </c>
      <c r="F311" s="119" t="s">
        <v>707</v>
      </c>
      <c r="G311" s="119" t="s">
        <v>359</v>
      </c>
      <c r="H311" s="124"/>
      <c r="I311" s="124"/>
      <c r="J311" s="124"/>
    </row>
    <row r="312" spans="1:10" ht="25.5" hidden="1">
      <c r="A312" s="125" t="s">
        <v>483</v>
      </c>
      <c r="B312" s="119" t="s">
        <v>410</v>
      </c>
      <c r="C312" s="119" t="s">
        <v>374</v>
      </c>
      <c r="D312" s="119" t="s">
        <v>375</v>
      </c>
      <c r="E312" s="119" t="s">
        <v>474</v>
      </c>
      <c r="F312" s="119" t="s">
        <v>708</v>
      </c>
      <c r="G312" s="126" t="s">
        <v>336</v>
      </c>
      <c r="H312" s="124">
        <f>H313</f>
        <v>0</v>
      </c>
      <c r="I312" s="124"/>
      <c r="J312" s="124"/>
    </row>
    <row r="313" spans="1:10" ht="38.25" hidden="1">
      <c r="A313" s="125" t="s">
        <v>356</v>
      </c>
      <c r="B313" s="119" t="s">
        <v>410</v>
      </c>
      <c r="C313" s="119" t="s">
        <v>374</v>
      </c>
      <c r="D313" s="119" t="s">
        <v>375</v>
      </c>
      <c r="E313" s="119" t="s">
        <v>474</v>
      </c>
      <c r="F313" s="119" t="s">
        <v>708</v>
      </c>
      <c r="G313" s="119" t="s">
        <v>357</v>
      </c>
      <c r="H313" s="124">
        <f>H314</f>
        <v>0</v>
      </c>
      <c r="I313" s="124"/>
      <c r="J313" s="124"/>
    </row>
    <row r="314" spans="1:10" ht="38.25" hidden="1">
      <c r="A314" s="125" t="s">
        <v>358</v>
      </c>
      <c r="B314" s="119" t="s">
        <v>410</v>
      </c>
      <c r="C314" s="119" t="s">
        <v>374</v>
      </c>
      <c r="D314" s="119" t="s">
        <v>375</v>
      </c>
      <c r="E314" s="119" t="s">
        <v>474</v>
      </c>
      <c r="F314" s="119" t="s">
        <v>708</v>
      </c>
      <c r="G314" s="119" t="s">
        <v>359</v>
      </c>
      <c r="H314" s="124"/>
      <c r="I314" s="124"/>
      <c r="J314" s="124"/>
    </row>
    <row r="315" spans="1:10" ht="51">
      <c r="A315" s="125" t="s">
        <v>485</v>
      </c>
      <c r="B315" s="119" t="s">
        <v>410</v>
      </c>
      <c r="C315" s="119" t="s">
        <v>374</v>
      </c>
      <c r="D315" s="119" t="s">
        <v>375</v>
      </c>
      <c r="E315" s="119" t="s">
        <v>474</v>
      </c>
      <c r="F315" s="119" t="s">
        <v>709</v>
      </c>
      <c r="G315" s="126" t="s">
        <v>336</v>
      </c>
      <c r="H315" s="124">
        <f>H316</f>
        <v>956000</v>
      </c>
      <c r="I315" s="124"/>
      <c r="J315" s="124"/>
    </row>
    <row r="316" spans="1:10" ht="38.25">
      <c r="A316" s="125" t="s">
        <v>356</v>
      </c>
      <c r="B316" s="119" t="s">
        <v>410</v>
      </c>
      <c r="C316" s="119" t="s">
        <v>374</v>
      </c>
      <c r="D316" s="119" t="s">
        <v>375</v>
      </c>
      <c r="E316" s="119" t="s">
        <v>474</v>
      </c>
      <c r="F316" s="119" t="s">
        <v>709</v>
      </c>
      <c r="G316" s="119" t="s">
        <v>357</v>
      </c>
      <c r="H316" s="124">
        <f>H317</f>
        <v>956000</v>
      </c>
      <c r="I316" s="124"/>
      <c r="J316" s="124"/>
    </row>
    <row r="317" spans="1:10" ht="38.25">
      <c r="A317" s="125" t="s">
        <v>358</v>
      </c>
      <c r="B317" s="119" t="s">
        <v>410</v>
      </c>
      <c r="C317" s="119" t="s">
        <v>374</v>
      </c>
      <c r="D317" s="119" t="s">
        <v>375</v>
      </c>
      <c r="E317" s="119" t="s">
        <v>474</v>
      </c>
      <c r="F317" s="119" t="s">
        <v>709</v>
      </c>
      <c r="G317" s="119" t="s">
        <v>359</v>
      </c>
      <c r="H317" s="124">
        <f>614000+342000</f>
        <v>956000</v>
      </c>
      <c r="I317" s="124"/>
      <c r="J317" s="124"/>
    </row>
    <row r="318" spans="1:10" ht="12.75" hidden="1">
      <c r="A318" s="125" t="s">
        <v>487</v>
      </c>
      <c r="B318" s="119" t="s">
        <v>410</v>
      </c>
      <c r="C318" s="119" t="s">
        <v>374</v>
      </c>
      <c r="D318" s="119" t="s">
        <v>375</v>
      </c>
      <c r="E318" s="119" t="s">
        <v>474</v>
      </c>
      <c r="F318" s="119" t="s">
        <v>710</v>
      </c>
      <c r="G318" s="126" t="s">
        <v>336</v>
      </c>
      <c r="H318" s="124"/>
      <c r="I318" s="124"/>
      <c r="J318" s="124"/>
    </row>
    <row r="319" spans="1:10" ht="38.25" hidden="1">
      <c r="A319" s="125" t="s">
        <v>356</v>
      </c>
      <c r="B319" s="119" t="s">
        <v>410</v>
      </c>
      <c r="C319" s="119" t="s">
        <v>374</v>
      </c>
      <c r="D319" s="119" t="s">
        <v>375</v>
      </c>
      <c r="E319" s="119" t="s">
        <v>474</v>
      </c>
      <c r="F319" s="119" t="s">
        <v>710</v>
      </c>
      <c r="G319" s="119" t="s">
        <v>357</v>
      </c>
      <c r="H319" s="124"/>
      <c r="I319" s="124"/>
      <c r="J319" s="124"/>
    </row>
    <row r="320" spans="1:10" ht="38.25" hidden="1">
      <c r="A320" s="125" t="s">
        <v>358</v>
      </c>
      <c r="B320" s="119" t="s">
        <v>410</v>
      </c>
      <c r="C320" s="119" t="s">
        <v>374</v>
      </c>
      <c r="D320" s="119" t="s">
        <v>375</v>
      </c>
      <c r="E320" s="119" t="s">
        <v>474</v>
      </c>
      <c r="F320" s="119" t="s">
        <v>710</v>
      </c>
      <c r="G320" s="119" t="s">
        <v>359</v>
      </c>
      <c r="H320" s="124"/>
      <c r="I320" s="124"/>
      <c r="J320" s="124"/>
    </row>
    <row r="321" spans="1:10" ht="12.75" hidden="1">
      <c r="A321" s="125" t="s">
        <v>487</v>
      </c>
      <c r="B321" s="119" t="s">
        <v>410</v>
      </c>
      <c r="C321" s="119" t="s">
        <v>374</v>
      </c>
      <c r="D321" s="119" t="s">
        <v>375</v>
      </c>
      <c r="E321" s="119" t="s">
        <v>474</v>
      </c>
      <c r="F321" s="119" t="s">
        <v>711</v>
      </c>
      <c r="G321" s="126" t="s">
        <v>336</v>
      </c>
      <c r="H321" s="124"/>
      <c r="I321" s="124"/>
      <c r="J321" s="124"/>
    </row>
    <row r="322" spans="1:10" ht="38.25" hidden="1">
      <c r="A322" s="125" t="s">
        <v>356</v>
      </c>
      <c r="B322" s="119" t="s">
        <v>410</v>
      </c>
      <c r="C322" s="119" t="s">
        <v>374</v>
      </c>
      <c r="D322" s="119" t="s">
        <v>375</v>
      </c>
      <c r="E322" s="119" t="s">
        <v>474</v>
      </c>
      <c r="F322" s="119" t="s">
        <v>711</v>
      </c>
      <c r="G322" s="119" t="s">
        <v>357</v>
      </c>
      <c r="H322" s="124"/>
      <c r="I322" s="124"/>
      <c r="J322" s="124"/>
    </row>
    <row r="323" spans="1:10" ht="38.25" hidden="1">
      <c r="A323" s="125" t="s">
        <v>358</v>
      </c>
      <c r="B323" s="119" t="s">
        <v>410</v>
      </c>
      <c r="C323" s="119" t="s">
        <v>374</v>
      </c>
      <c r="D323" s="119" t="s">
        <v>375</v>
      </c>
      <c r="E323" s="119" t="s">
        <v>474</v>
      </c>
      <c r="F323" s="119" t="s">
        <v>711</v>
      </c>
      <c r="G323" s="119" t="s">
        <v>359</v>
      </c>
      <c r="H323" s="124"/>
      <c r="I323" s="124"/>
      <c r="J323" s="124"/>
    </row>
    <row r="324" spans="1:10" ht="12.75">
      <c r="A324" s="120" t="s">
        <v>712</v>
      </c>
      <c r="B324" s="121" t="s">
        <v>713</v>
      </c>
      <c r="C324" s="130" t="s">
        <v>336</v>
      </c>
      <c r="D324" s="130" t="s">
        <v>336</v>
      </c>
      <c r="E324" s="130" t="s">
        <v>336</v>
      </c>
      <c r="F324" s="130" t="s">
        <v>336</v>
      </c>
      <c r="G324" s="130" t="s">
        <v>336</v>
      </c>
      <c r="H324" s="123">
        <f>H344</f>
        <v>1400000</v>
      </c>
      <c r="I324" s="123"/>
      <c r="J324" s="123"/>
    </row>
    <row r="325" spans="1:10" ht="25.5" hidden="1">
      <c r="A325" s="120" t="s">
        <v>388</v>
      </c>
      <c r="B325" s="121" t="s">
        <v>713</v>
      </c>
      <c r="C325" s="121" t="s">
        <v>374</v>
      </c>
      <c r="D325" s="121" t="s">
        <v>375</v>
      </c>
      <c r="E325" s="121" t="s">
        <v>389</v>
      </c>
      <c r="F325" s="122" t="s">
        <v>336</v>
      </c>
      <c r="G325" s="122" t="s">
        <v>336</v>
      </c>
      <c r="H325" s="123"/>
      <c r="I325" s="123"/>
      <c r="J325" s="123"/>
    </row>
    <row r="326" spans="1:10" ht="25.5" hidden="1">
      <c r="A326" s="125" t="s">
        <v>393</v>
      </c>
      <c r="B326" s="119" t="s">
        <v>713</v>
      </c>
      <c r="C326" s="119" t="s">
        <v>374</v>
      </c>
      <c r="D326" s="119" t="s">
        <v>375</v>
      </c>
      <c r="E326" s="119" t="s">
        <v>389</v>
      </c>
      <c r="F326" s="119" t="s">
        <v>714</v>
      </c>
      <c r="G326" s="126" t="s">
        <v>336</v>
      </c>
      <c r="H326" s="124"/>
      <c r="I326" s="124"/>
      <c r="J326" s="124"/>
    </row>
    <row r="327" spans="1:10" ht="76.5" hidden="1">
      <c r="A327" s="125" t="s">
        <v>395</v>
      </c>
      <c r="B327" s="119" t="s">
        <v>713</v>
      </c>
      <c r="C327" s="119" t="s">
        <v>374</v>
      </c>
      <c r="D327" s="119" t="s">
        <v>375</v>
      </c>
      <c r="E327" s="119" t="s">
        <v>389</v>
      </c>
      <c r="F327" s="119" t="s">
        <v>714</v>
      </c>
      <c r="G327" s="119" t="s">
        <v>396</v>
      </c>
      <c r="H327" s="124"/>
      <c r="I327" s="124"/>
      <c r="J327" s="124"/>
    </row>
    <row r="328" spans="1:10" ht="25.5" hidden="1">
      <c r="A328" s="125" t="s">
        <v>397</v>
      </c>
      <c r="B328" s="119" t="s">
        <v>713</v>
      </c>
      <c r="C328" s="119" t="s">
        <v>374</v>
      </c>
      <c r="D328" s="119" t="s">
        <v>375</v>
      </c>
      <c r="E328" s="119" t="s">
        <v>389</v>
      </c>
      <c r="F328" s="119" t="s">
        <v>714</v>
      </c>
      <c r="G328" s="119" t="s">
        <v>398</v>
      </c>
      <c r="H328" s="124"/>
      <c r="I328" s="124"/>
      <c r="J328" s="124"/>
    </row>
    <row r="329" spans="1:10" ht="38.25" hidden="1">
      <c r="A329" s="125" t="s">
        <v>401</v>
      </c>
      <c r="B329" s="119" t="s">
        <v>713</v>
      </c>
      <c r="C329" s="119" t="s">
        <v>374</v>
      </c>
      <c r="D329" s="119" t="s">
        <v>375</v>
      </c>
      <c r="E329" s="119" t="s">
        <v>389</v>
      </c>
      <c r="F329" s="119" t="s">
        <v>648</v>
      </c>
      <c r="G329" s="126" t="s">
        <v>336</v>
      </c>
      <c r="H329" s="124"/>
      <c r="I329" s="124"/>
      <c r="J329" s="124"/>
    </row>
    <row r="330" spans="1:10" ht="76.5" hidden="1">
      <c r="A330" s="125" t="s">
        <v>395</v>
      </c>
      <c r="B330" s="119" t="s">
        <v>713</v>
      </c>
      <c r="C330" s="119" t="s">
        <v>374</v>
      </c>
      <c r="D330" s="119" t="s">
        <v>375</v>
      </c>
      <c r="E330" s="119" t="s">
        <v>389</v>
      </c>
      <c r="F330" s="119" t="s">
        <v>648</v>
      </c>
      <c r="G330" s="119" t="s">
        <v>396</v>
      </c>
      <c r="H330" s="124"/>
      <c r="I330" s="124"/>
      <c r="J330" s="124"/>
    </row>
    <row r="331" spans="1:10" ht="25.5" hidden="1">
      <c r="A331" s="125" t="s">
        <v>397</v>
      </c>
      <c r="B331" s="119" t="s">
        <v>713</v>
      </c>
      <c r="C331" s="119" t="s">
        <v>374</v>
      </c>
      <c r="D331" s="119" t="s">
        <v>375</v>
      </c>
      <c r="E331" s="119" t="s">
        <v>389</v>
      </c>
      <c r="F331" s="119" t="s">
        <v>648</v>
      </c>
      <c r="G331" s="119" t="s">
        <v>398</v>
      </c>
      <c r="H331" s="124"/>
      <c r="I331" s="124"/>
      <c r="J331" s="124"/>
    </row>
    <row r="332" spans="1:10" ht="38.25" hidden="1">
      <c r="A332" s="125" t="s">
        <v>356</v>
      </c>
      <c r="B332" s="119" t="s">
        <v>713</v>
      </c>
      <c r="C332" s="119" t="s">
        <v>374</v>
      </c>
      <c r="D332" s="119" t="s">
        <v>375</v>
      </c>
      <c r="E332" s="119" t="s">
        <v>389</v>
      </c>
      <c r="F332" s="119" t="s">
        <v>648</v>
      </c>
      <c r="G332" s="119" t="s">
        <v>357</v>
      </c>
      <c r="H332" s="124"/>
      <c r="I332" s="124"/>
      <c r="J332" s="124"/>
    </row>
    <row r="333" spans="1:10" ht="38.25" hidden="1">
      <c r="A333" s="125" t="s">
        <v>358</v>
      </c>
      <c r="B333" s="119" t="s">
        <v>713</v>
      </c>
      <c r="C333" s="119" t="s">
        <v>374</v>
      </c>
      <c r="D333" s="119" t="s">
        <v>375</v>
      </c>
      <c r="E333" s="119" t="s">
        <v>389</v>
      </c>
      <c r="F333" s="119" t="s">
        <v>648</v>
      </c>
      <c r="G333" s="119" t="s">
        <v>359</v>
      </c>
      <c r="H333" s="124"/>
      <c r="I333" s="124"/>
      <c r="J333" s="124"/>
    </row>
    <row r="334" spans="1:10" ht="12.75" hidden="1">
      <c r="A334" s="125" t="s">
        <v>403</v>
      </c>
      <c r="B334" s="119" t="s">
        <v>713</v>
      </c>
      <c r="C334" s="119" t="s">
        <v>374</v>
      </c>
      <c r="D334" s="119" t="s">
        <v>375</v>
      </c>
      <c r="E334" s="119" t="s">
        <v>389</v>
      </c>
      <c r="F334" s="119" t="s">
        <v>648</v>
      </c>
      <c r="G334" s="119" t="s">
        <v>404</v>
      </c>
      <c r="H334" s="124"/>
      <c r="I334" s="124"/>
      <c r="J334" s="124"/>
    </row>
    <row r="335" spans="1:10" ht="12.75" hidden="1">
      <c r="A335" s="125" t="s">
        <v>405</v>
      </c>
      <c r="B335" s="119" t="s">
        <v>713</v>
      </c>
      <c r="C335" s="119" t="s">
        <v>374</v>
      </c>
      <c r="D335" s="119" t="s">
        <v>375</v>
      </c>
      <c r="E335" s="119" t="s">
        <v>389</v>
      </c>
      <c r="F335" s="119" t="s">
        <v>648</v>
      </c>
      <c r="G335" s="119" t="s">
        <v>406</v>
      </c>
      <c r="H335" s="124"/>
      <c r="I335" s="124"/>
      <c r="J335" s="124"/>
    </row>
    <row r="336" spans="1:10" ht="25.5" hidden="1">
      <c r="A336" s="157" t="s">
        <v>490</v>
      </c>
      <c r="B336" s="158" t="s">
        <v>713</v>
      </c>
      <c r="C336" s="119"/>
      <c r="D336" s="119"/>
      <c r="E336" s="119"/>
      <c r="F336" s="119"/>
      <c r="G336" s="119"/>
      <c r="H336" s="123">
        <f>H337</f>
        <v>0</v>
      </c>
      <c r="I336" s="124"/>
      <c r="J336" s="124"/>
    </row>
    <row r="337" spans="1:10" ht="25.5" hidden="1">
      <c r="A337" s="120" t="s">
        <v>490</v>
      </c>
      <c r="B337" s="121" t="s">
        <v>713</v>
      </c>
      <c r="C337" s="121" t="s">
        <v>374</v>
      </c>
      <c r="D337" s="121" t="s">
        <v>375</v>
      </c>
      <c r="E337" s="121" t="s">
        <v>491</v>
      </c>
      <c r="F337" s="122" t="s">
        <v>336</v>
      </c>
      <c r="G337" s="122" t="s">
        <v>336</v>
      </c>
      <c r="H337" s="123">
        <f>H341</f>
        <v>0</v>
      </c>
      <c r="I337" s="123"/>
      <c r="J337" s="123"/>
    </row>
    <row r="338" spans="1:10" ht="12.75" hidden="1">
      <c r="A338" s="125" t="s">
        <v>500</v>
      </c>
      <c r="B338" s="119" t="s">
        <v>713</v>
      </c>
      <c r="C338" s="119" t="s">
        <v>374</v>
      </c>
      <c r="D338" s="119" t="s">
        <v>375</v>
      </c>
      <c r="E338" s="119" t="s">
        <v>491</v>
      </c>
      <c r="F338" s="119" t="s">
        <v>715</v>
      </c>
      <c r="G338" s="126" t="s">
        <v>336</v>
      </c>
      <c r="H338" s="124"/>
      <c r="I338" s="124"/>
      <c r="J338" s="124"/>
    </row>
    <row r="339" spans="1:10" ht="12.75" hidden="1">
      <c r="A339" s="125" t="s">
        <v>403</v>
      </c>
      <c r="B339" s="119" t="s">
        <v>713</v>
      </c>
      <c r="C339" s="119" t="s">
        <v>374</v>
      </c>
      <c r="D339" s="119" t="s">
        <v>375</v>
      </c>
      <c r="E339" s="119" t="s">
        <v>491</v>
      </c>
      <c r="F339" s="119" t="s">
        <v>715</v>
      </c>
      <c r="G339" s="119" t="s">
        <v>404</v>
      </c>
      <c r="H339" s="124"/>
      <c r="I339" s="124"/>
      <c r="J339" s="124"/>
    </row>
    <row r="340" spans="1:10" ht="12.75" hidden="1">
      <c r="A340" s="125" t="s">
        <v>498</v>
      </c>
      <c r="B340" s="119" t="s">
        <v>713</v>
      </c>
      <c r="C340" s="119" t="s">
        <v>374</v>
      </c>
      <c r="D340" s="119" t="s">
        <v>375</v>
      </c>
      <c r="E340" s="119" t="s">
        <v>491</v>
      </c>
      <c r="F340" s="119" t="s">
        <v>715</v>
      </c>
      <c r="G340" s="119" t="s">
        <v>499</v>
      </c>
      <c r="H340" s="124"/>
      <c r="I340" s="124"/>
      <c r="J340" s="124"/>
    </row>
    <row r="341" spans="1:10" ht="12.75" hidden="1">
      <c r="A341" s="125" t="s">
        <v>496</v>
      </c>
      <c r="B341" s="119" t="s">
        <v>713</v>
      </c>
      <c r="C341" s="119" t="s">
        <v>374</v>
      </c>
      <c r="D341" s="119" t="s">
        <v>375</v>
      </c>
      <c r="E341" s="119" t="s">
        <v>491</v>
      </c>
      <c r="F341" s="119" t="s">
        <v>716</v>
      </c>
      <c r="G341" s="126" t="s">
        <v>336</v>
      </c>
      <c r="H341" s="124">
        <f>H342</f>
        <v>0</v>
      </c>
      <c r="I341" s="124"/>
      <c r="J341" s="124"/>
    </row>
    <row r="342" spans="1:10" ht="12.75" hidden="1">
      <c r="A342" s="125" t="s">
        <v>403</v>
      </c>
      <c r="B342" s="119" t="s">
        <v>713</v>
      </c>
      <c r="C342" s="119" t="s">
        <v>374</v>
      </c>
      <c r="D342" s="119" t="s">
        <v>375</v>
      </c>
      <c r="E342" s="119" t="s">
        <v>491</v>
      </c>
      <c r="F342" s="119" t="s">
        <v>716</v>
      </c>
      <c r="G342" s="119" t="s">
        <v>404</v>
      </c>
      <c r="H342" s="124">
        <f>H343</f>
        <v>0</v>
      </c>
      <c r="I342" s="124"/>
      <c r="J342" s="124"/>
    </row>
    <row r="343" spans="1:10" ht="12.75" hidden="1">
      <c r="A343" s="125" t="s">
        <v>498</v>
      </c>
      <c r="B343" s="119" t="s">
        <v>713</v>
      </c>
      <c r="C343" s="119" t="s">
        <v>374</v>
      </c>
      <c r="D343" s="119" t="s">
        <v>375</v>
      </c>
      <c r="E343" s="119" t="s">
        <v>491</v>
      </c>
      <c r="F343" s="119" t="s">
        <v>716</v>
      </c>
      <c r="G343" s="119" t="s">
        <v>499</v>
      </c>
      <c r="H343" s="124"/>
      <c r="I343" s="124"/>
      <c r="J343" s="124"/>
    </row>
    <row r="344" spans="1:10" ht="25.5">
      <c r="A344" s="157" t="s">
        <v>362</v>
      </c>
      <c r="B344" s="158">
        <v>70</v>
      </c>
      <c r="C344" s="119"/>
      <c r="D344" s="119"/>
      <c r="E344" s="119"/>
      <c r="F344" s="119"/>
      <c r="G344" s="119"/>
      <c r="H344" s="123">
        <f>H345</f>
        <v>1400000</v>
      </c>
      <c r="I344" s="124"/>
      <c r="J344" s="124"/>
    </row>
    <row r="345" spans="1:10" ht="25.5">
      <c r="A345" s="157" t="s">
        <v>362</v>
      </c>
      <c r="B345" s="158">
        <v>70</v>
      </c>
      <c r="C345" s="158" t="s">
        <v>374</v>
      </c>
      <c r="D345" s="158" t="s">
        <v>375</v>
      </c>
      <c r="E345" s="158" t="s">
        <v>363</v>
      </c>
      <c r="F345" s="119"/>
      <c r="G345" s="119"/>
      <c r="H345" s="123">
        <f>H349+H352+H346</f>
        <v>1400000</v>
      </c>
      <c r="I345" s="124"/>
      <c r="J345" s="124"/>
    </row>
    <row r="346" spans="1:10" ht="25.5">
      <c r="A346" s="175" t="s">
        <v>804</v>
      </c>
      <c r="B346" s="119" t="s">
        <v>713</v>
      </c>
      <c r="C346" s="119" t="s">
        <v>374</v>
      </c>
      <c r="D346" s="119" t="s">
        <v>375</v>
      </c>
      <c r="E346" s="119">
        <v>916</v>
      </c>
      <c r="F346" s="119">
        <v>10120</v>
      </c>
      <c r="G346" s="119"/>
      <c r="H346" s="124">
        <f>H347</f>
        <v>1400000</v>
      </c>
      <c r="I346" s="124"/>
      <c r="J346" s="124"/>
    </row>
    <row r="347" spans="1:10" ht="25.5">
      <c r="A347" s="125" t="s">
        <v>469</v>
      </c>
      <c r="B347" s="119" t="s">
        <v>713</v>
      </c>
      <c r="C347" s="119" t="s">
        <v>374</v>
      </c>
      <c r="D347" s="119" t="s">
        <v>375</v>
      </c>
      <c r="E347" s="119">
        <v>916</v>
      </c>
      <c r="F347" s="119">
        <v>10120</v>
      </c>
      <c r="G347" s="119">
        <v>300</v>
      </c>
      <c r="H347" s="124">
        <f>H348</f>
        <v>1400000</v>
      </c>
      <c r="I347" s="124"/>
      <c r="J347" s="124"/>
    </row>
    <row r="348" spans="1:10" ht="25.5">
      <c r="A348" s="125" t="s">
        <v>471</v>
      </c>
      <c r="B348" s="119" t="s">
        <v>713</v>
      </c>
      <c r="C348" s="119" t="s">
        <v>374</v>
      </c>
      <c r="D348" s="119" t="s">
        <v>375</v>
      </c>
      <c r="E348" s="119">
        <v>916</v>
      </c>
      <c r="F348" s="119">
        <v>10120</v>
      </c>
      <c r="G348" s="119">
        <v>320</v>
      </c>
      <c r="H348" s="124">
        <v>1400000</v>
      </c>
      <c r="I348" s="124"/>
      <c r="J348" s="124"/>
    </row>
    <row r="349" spans="1:10" ht="25.5" hidden="1">
      <c r="A349" s="125" t="s">
        <v>747</v>
      </c>
      <c r="B349" s="119" t="s">
        <v>713</v>
      </c>
      <c r="C349" s="119" t="s">
        <v>374</v>
      </c>
      <c r="D349" s="119" t="s">
        <v>375</v>
      </c>
      <c r="E349" s="119">
        <v>916</v>
      </c>
      <c r="F349" s="119">
        <v>19010</v>
      </c>
      <c r="G349" s="119"/>
      <c r="H349" s="124">
        <f>H350</f>
        <v>0</v>
      </c>
      <c r="I349" s="124"/>
      <c r="J349" s="124"/>
    </row>
    <row r="350" spans="1:10" ht="38.25" hidden="1">
      <c r="A350" s="125" t="s">
        <v>356</v>
      </c>
      <c r="B350" s="119" t="s">
        <v>713</v>
      </c>
      <c r="C350" s="119" t="s">
        <v>374</v>
      </c>
      <c r="D350" s="119" t="s">
        <v>375</v>
      </c>
      <c r="E350" s="119">
        <v>916</v>
      </c>
      <c r="F350" s="119">
        <v>19010</v>
      </c>
      <c r="G350" s="119">
        <v>200</v>
      </c>
      <c r="H350" s="124">
        <f>H351</f>
        <v>0</v>
      </c>
      <c r="I350" s="124"/>
      <c r="J350" s="124"/>
    </row>
    <row r="351" spans="1:10" ht="38.25" hidden="1">
      <c r="A351" s="125" t="s">
        <v>358</v>
      </c>
      <c r="B351" s="119" t="s">
        <v>713</v>
      </c>
      <c r="C351" s="119" t="s">
        <v>374</v>
      </c>
      <c r="D351" s="119" t="s">
        <v>375</v>
      </c>
      <c r="E351" s="119">
        <v>916</v>
      </c>
      <c r="F351" s="119">
        <v>19010</v>
      </c>
      <c r="G351" s="119">
        <v>240</v>
      </c>
      <c r="H351" s="124"/>
      <c r="I351" s="124"/>
      <c r="J351" s="124"/>
    </row>
    <row r="352" spans="1:10" ht="12.75" hidden="1">
      <c r="A352" s="125" t="s">
        <v>496</v>
      </c>
      <c r="B352" s="119" t="s">
        <v>713</v>
      </c>
      <c r="C352" s="119" t="s">
        <v>374</v>
      </c>
      <c r="D352" s="119" t="s">
        <v>375</v>
      </c>
      <c r="E352" s="119">
        <v>916</v>
      </c>
      <c r="F352" s="119">
        <v>83030</v>
      </c>
      <c r="G352" s="119"/>
      <c r="H352" s="124">
        <f>H353</f>
        <v>0</v>
      </c>
      <c r="I352" s="124"/>
      <c r="J352" s="124"/>
    </row>
    <row r="353" spans="1:10" ht="25.5" hidden="1">
      <c r="A353" s="125" t="s">
        <v>469</v>
      </c>
      <c r="B353" s="119" t="s">
        <v>713</v>
      </c>
      <c r="C353" s="119" t="s">
        <v>374</v>
      </c>
      <c r="D353" s="119" t="s">
        <v>375</v>
      </c>
      <c r="E353" s="119">
        <v>916</v>
      </c>
      <c r="F353" s="119">
        <v>83030</v>
      </c>
      <c r="G353" s="119">
        <v>300</v>
      </c>
      <c r="H353" s="124">
        <f>H354</f>
        <v>0</v>
      </c>
      <c r="I353" s="124"/>
      <c r="J353" s="124"/>
    </row>
    <row r="354" spans="1:10" ht="25.5" hidden="1">
      <c r="A354" s="125" t="s">
        <v>471</v>
      </c>
      <c r="B354" s="119" t="s">
        <v>713</v>
      </c>
      <c r="C354" s="119" t="s">
        <v>374</v>
      </c>
      <c r="D354" s="119" t="s">
        <v>375</v>
      </c>
      <c r="E354" s="119">
        <v>916</v>
      </c>
      <c r="F354" s="119">
        <v>83030</v>
      </c>
      <c r="G354" s="119">
        <v>320</v>
      </c>
      <c r="H354" s="124"/>
      <c r="I354" s="124"/>
      <c r="J354" s="124"/>
    </row>
    <row r="355" spans="1:10" ht="12.75" hidden="1">
      <c r="A355" s="120" t="s">
        <v>632</v>
      </c>
      <c r="B355" s="121" t="s">
        <v>713</v>
      </c>
      <c r="C355" s="121" t="s">
        <v>374</v>
      </c>
      <c r="D355" s="121" t="s">
        <v>375</v>
      </c>
      <c r="E355" s="121" t="s">
        <v>633</v>
      </c>
      <c r="F355" s="122" t="s">
        <v>336</v>
      </c>
      <c r="G355" s="122" t="s">
        <v>336</v>
      </c>
      <c r="H355" s="123"/>
      <c r="I355" s="123"/>
      <c r="J355" s="123"/>
    </row>
    <row r="356" spans="1:10" ht="38.25" hidden="1">
      <c r="A356" s="125" t="s">
        <v>401</v>
      </c>
      <c r="B356" s="119" t="s">
        <v>713</v>
      </c>
      <c r="C356" s="119" t="s">
        <v>374</v>
      </c>
      <c r="D356" s="119" t="s">
        <v>375</v>
      </c>
      <c r="E356" s="119" t="s">
        <v>633</v>
      </c>
      <c r="F356" s="119" t="s">
        <v>648</v>
      </c>
      <c r="G356" s="126" t="s">
        <v>336</v>
      </c>
      <c r="H356" s="124"/>
      <c r="I356" s="124"/>
      <c r="J356" s="124"/>
    </row>
    <row r="357" spans="1:10" ht="76.5" hidden="1">
      <c r="A357" s="125" t="s">
        <v>395</v>
      </c>
      <c r="B357" s="119" t="s">
        <v>713</v>
      </c>
      <c r="C357" s="119" t="s">
        <v>374</v>
      </c>
      <c r="D357" s="119" t="s">
        <v>375</v>
      </c>
      <c r="E357" s="119" t="s">
        <v>633</v>
      </c>
      <c r="F357" s="119" t="s">
        <v>648</v>
      </c>
      <c r="G357" s="119" t="s">
        <v>396</v>
      </c>
      <c r="H357" s="124"/>
      <c r="I357" s="124"/>
      <c r="J357" s="124"/>
    </row>
    <row r="358" spans="1:10" ht="25.5" hidden="1">
      <c r="A358" s="125" t="s">
        <v>397</v>
      </c>
      <c r="B358" s="119" t="s">
        <v>713</v>
      </c>
      <c r="C358" s="119" t="s">
        <v>374</v>
      </c>
      <c r="D358" s="119" t="s">
        <v>375</v>
      </c>
      <c r="E358" s="119" t="s">
        <v>633</v>
      </c>
      <c r="F358" s="119" t="s">
        <v>648</v>
      </c>
      <c r="G358" s="119" t="s">
        <v>398</v>
      </c>
      <c r="H358" s="124"/>
      <c r="I358" s="124"/>
      <c r="J358" s="124"/>
    </row>
    <row r="359" spans="1:10" ht="38.25" hidden="1">
      <c r="A359" s="125" t="s">
        <v>356</v>
      </c>
      <c r="B359" s="119" t="s">
        <v>713</v>
      </c>
      <c r="C359" s="119" t="s">
        <v>374</v>
      </c>
      <c r="D359" s="119" t="s">
        <v>375</v>
      </c>
      <c r="E359" s="119" t="s">
        <v>633</v>
      </c>
      <c r="F359" s="119" t="s">
        <v>648</v>
      </c>
      <c r="G359" s="119" t="s">
        <v>357</v>
      </c>
      <c r="H359" s="124"/>
      <c r="I359" s="124"/>
      <c r="J359" s="124"/>
    </row>
    <row r="360" spans="1:10" ht="38.25" hidden="1">
      <c r="A360" s="125" t="s">
        <v>358</v>
      </c>
      <c r="B360" s="119" t="s">
        <v>713</v>
      </c>
      <c r="C360" s="119" t="s">
        <v>374</v>
      </c>
      <c r="D360" s="119" t="s">
        <v>375</v>
      </c>
      <c r="E360" s="119" t="s">
        <v>633</v>
      </c>
      <c r="F360" s="119" t="s">
        <v>648</v>
      </c>
      <c r="G360" s="119" t="s">
        <v>359</v>
      </c>
      <c r="H360" s="124"/>
      <c r="I360" s="124"/>
      <c r="J360" s="124"/>
    </row>
    <row r="361" spans="1:10" ht="12.75" hidden="1">
      <c r="A361" s="125" t="s">
        <v>403</v>
      </c>
      <c r="B361" s="119" t="s">
        <v>713</v>
      </c>
      <c r="C361" s="119" t="s">
        <v>374</v>
      </c>
      <c r="D361" s="119" t="s">
        <v>375</v>
      </c>
      <c r="E361" s="119" t="s">
        <v>633</v>
      </c>
      <c r="F361" s="119" t="s">
        <v>648</v>
      </c>
      <c r="G361" s="119" t="s">
        <v>404</v>
      </c>
      <c r="H361" s="124"/>
      <c r="I361" s="124"/>
      <c r="J361" s="124"/>
    </row>
    <row r="362" spans="1:10" ht="12.75" hidden="1">
      <c r="A362" s="125" t="s">
        <v>405</v>
      </c>
      <c r="B362" s="119" t="s">
        <v>713</v>
      </c>
      <c r="C362" s="119" t="s">
        <v>374</v>
      </c>
      <c r="D362" s="119" t="s">
        <v>375</v>
      </c>
      <c r="E362" s="119" t="s">
        <v>633</v>
      </c>
      <c r="F362" s="119" t="s">
        <v>648</v>
      </c>
      <c r="G362" s="119" t="s">
        <v>406</v>
      </c>
      <c r="H362" s="124"/>
      <c r="I362" s="124"/>
      <c r="J362" s="124"/>
    </row>
    <row r="363" spans="1:10" ht="38.25" hidden="1">
      <c r="A363" s="125" t="s">
        <v>634</v>
      </c>
      <c r="B363" s="119" t="s">
        <v>713</v>
      </c>
      <c r="C363" s="119" t="s">
        <v>374</v>
      </c>
      <c r="D363" s="119" t="s">
        <v>375</v>
      </c>
      <c r="E363" s="119" t="s">
        <v>633</v>
      </c>
      <c r="F363" s="119" t="s">
        <v>717</v>
      </c>
      <c r="G363" s="126" t="s">
        <v>336</v>
      </c>
      <c r="H363" s="124"/>
      <c r="I363" s="124"/>
      <c r="J363" s="124"/>
    </row>
    <row r="364" spans="1:10" ht="76.5" hidden="1">
      <c r="A364" s="125" t="s">
        <v>395</v>
      </c>
      <c r="B364" s="119" t="s">
        <v>713</v>
      </c>
      <c r="C364" s="119" t="s">
        <v>374</v>
      </c>
      <c r="D364" s="119" t="s">
        <v>375</v>
      </c>
      <c r="E364" s="119" t="s">
        <v>633</v>
      </c>
      <c r="F364" s="119" t="s">
        <v>717</v>
      </c>
      <c r="G364" s="119" t="s">
        <v>396</v>
      </c>
      <c r="H364" s="124"/>
      <c r="I364" s="124"/>
      <c r="J364" s="124"/>
    </row>
    <row r="365" spans="1:10" ht="25.5" hidden="1">
      <c r="A365" s="125" t="s">
        <v>397</v>
      </c>
      <c r="B365" s="119" t="s">
        <v>713</v>
      </c>
      <c r="C365" s="119" t="s">
        <v>374</v>
      </c>
      <c r="D365" s="119" t="s">
        <v>375</v>
      </c>
      <c r="E365" s="119" t="s">
        <v>633</v>
      </c>
      <c r="F365" s="119" t="s">
        <v>717</v>
      </c>
      <c r="G365" s="119" t="s">
        <v>398</v>
      </c>
      <c r="H365" s="124"/>
      <c r="I365" s="124"/>
      <c r="J365" s="124"/>
    </row>
    <row r="366" spans="1:10" ht="12.75">
      <c r="A366" s="211" t="s">
        <v>367</v>
      </c>
      <c r="B366" s="211"/>
      <c r="C366" s="211"/>
      <c r="D366" s="211"/>
      <c r="E366" s="211"/>
      <c r="F366" s="211"/>
      <c r="G366" s="211"/>
      <c r="H366" s="123">
        <f>H18+H184+H285+H300+H336+H344</f>
        <v>22977778.37</v>
      </c>
      <c r="I366" s="123">
        <f>I18+I184+I285+I300+I336+I344</f>
        <v>0</v>
      </c>
      <c r="J366" s="123">
        <f>J18+J184+J285+J300+J336+J344</f>
        <v>0</v>
      </c>
    </row>
    <row r="367" ht="12.75">
      <c r="H367" s="79"/>
    </row>
  </sheetData>
  <sheetProtection/>
  <mergeCells count="15">
    <mergeCell ref="I1:J1"/>
    <mergeCell ref="I2:J2"/>
    <mergeCell ref="G3:J3"/>
    <mergeCell ref="I4:J4"/>
    <mergeCell ref="H5:J5"/>
    <mergeCell ref="G12:J12"/>
    <mergeCell ref="H6:J6"/>
    <mergeCell ref="H7:J7"/>
    <mergeCell ref="H8:J8"/>
    <mergeCell ref="G10:J10"/>
    <mergeCell ref="G11:J11"/>
    <mergeCell ref="I9:J9"/>
    <mergeCell ref="A366:G366"/>
    <mergeCell ref="A14:J14"/>
    <mergeCell ref="A15:J1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2.75">
      <c r="A1" s="129"/>
      <c r="B1" s="139"/>
      <c r="C1" s="215" t="s">
        <v>778</v>
      </c>
      <c r="D1" s="215"/>
    </row>
    <row r="2" spans="1:4" ht="12.75">
      <c r="A2" s="129"/>
      <c r="B2" s="139"/>
      <c r="C2" s="215" t="s">
        <v>380</v>
      </c>
      <c r="D2" s="215"/>
    </row>
    <row r="3" spans="1:4" ht="12.75">
      <c r="A3" s="215" t="s">
        <v>207</v>
      </c>
      <c r="B3" s="215"/>
      <c r="C3" s="215"/>
      <c r="D3" s="215"/>
    </row>
    <row r="4" spans="1:4" ht="17.25" customHeight="1">
      <c r="A4" s="129"/>
      <c r="B4" s="139"/>
      <c r="C4" s="215" t="s">
        <v>863</v>
      </c>
      <c r="D4" s="215"/>
    </row>
    <row r="5" spans="1:4" ht="62.25" customHeight="1">
      <c r="A5" s="129"/>
      <c r="B5" s="216" t="s">
        <v>381</v>
      </c>
      <c r="C5" s="216"/>
      <c r="D5" s="216"/>
    </row>
    <row r="6" spans="1:4" ht="12.75">
      <c r="A6" s="4"/>
      <c r="B6" s="4"/>
      <c r="C6" s="4"/>
      <c r="D6" s="4"/>
    </row>
    <row r="7" spans="1:4" ht="112.5" customHeight="1">
      <c r="A7" s="4"/>
      <c r="B7" s="4"/>
      <c r="C7" s="217" t="s">
        <v>779</v>
      </c>
      <c r="D7" s="217"/>
    </row>
    <row r="8" spans="1:4" ht="12.75">
      <c r="A8" s="4"/>
      <c r="B8" s="4"/>
      <c r="C8" s="212" t="s">
        <v>780</v>
      </c>
      <c r="D8" s="212"/>
    </row>
    <row r="9" spans="1:4" s="160" customFormat="1" ht="70.5" customHeight="1">
      <c r="A9" s="213" t="s">
        <v>781</v>
      </c>
      <c r="B9" s="213"/>
      <c r="C9" s="213"/>
      <c r="D9" s="213"/>
    </row>
    <row r="10" spans="1:4" s="160" customFormat="1" ht="6" customHeight="1" hidden="1">
      <c r="A10" s="214"/>
      <c r="B10" s="214"/>
      <c r="C10" s="214"/>
      <c r="D10" s="214"/>
    </row>
    <row r="11" spans="1:4" s="160" customFormat="1" ht="12.75">
      <c r="A11" s="159"/>
      <c r="B11" s="159"/>
      <c r="C11" s="161"/>
      <c r="D11" s="162" t="s">
        <v>337</v>
      </c>
    </row>
    <row r="12" spans="1:4" ht="14.25" customHeight="1">
      <c r="A12" s="140" t="s">
        <v>782</v>
      </c>
      <c r="B12" s="140" t="s">
        <v>344</v>
      </c>
      <c r="C12" s="141" t="s">
        <v>345</v>
      </c>
      <c r="D12" s="141" t="s">
        <v>346</v>
      </c>
    </row>
    <row r="13" spans="1:4" ht="0" customHeight="1" hidden="1">
      <c r="A13" s="142"/>
      <c r="B13" s="142"/>
      <c r="C13" s="143"/>
      <c r="D13" s="143"/>
    </row>
    <row r="14" spans="1:4" ht="25.5">
      <c r="A14" s="142" t="s">
        <v>783</v>
      </c>
      <c r="B14" s="21">
        <f>1207500+860000</f>
        <v>2067500</v>
      </c>
      <c r="C14" s="21"/>
      <c r="D14" s="21"/>
    </row>
    <row r="15" spans="1:4" ht="25.5">
      <c r="A15" s="142" t="s">
        <v>784</v>
      </c>
      <c r="B15" s="21">
        <f>966000+851000</f>
        <v>1817000</v>
      </c>
      <c r="C15" s="21"/>
      <c r="D15" s="21"/>
    </row>
    <row r="16" spans="1:4" ht="25.5">
      <c r="A16" s="142" t="s">
        <v>718</v>
      </c>
      <c r="B16" s="21">
        <f>237000+406000</f>
        <v>643000</v>
      </c>
      <c r="C16" s="21"/>
      <c r="D16" s="21"/>
    </row>
    <row r="17" spans="1:4" ht="24" customHeight="1">
      <c r="A17" s="142" t="s">
        <v>719</v>
      </c>
      <c r="B17" s="21">
        <f>648000+388000</f>
        <v>1036000</v>
      </c>
      <c r="C17" s="21"/>
      <c r="D17" s="21"/>
    </row>
    <row r="18" spans="1:5" ht="25.5">
      <c r="A18" s="142" t="s">
        <v>720</v>
      </c>
      <c r="B18" s="21">
        <v>100000</v>
      </c>
      <c r="C18" s="21"/>
      <c r="D18" s="21"/>
      <c r="E18" s="163"/>
    </row>
    <row r="19" spans="1:4" ht="25.5">
      <c r="A19" s="142" t="s">
        <v>785</v>
      </c>
      <c r="B19" s="21">
        <f>1130000+947000</f>
        <v>2077000</v>
      </c>
      <c r="C19" s="21"/>
      <c r="D19" s="21"/>
    </row>
    <row r="20" spans="1:4" ht="24.75" customHeight="1">
      <c r="A20" s="142" t="s">
        <v>721</v>
      </c>
      <c r="B20" s="21">
        <f>673000+241000</f>
        <v>914000</v>
      </c>
      <c r="C20" s="21"/>
      <c r="D20" s="21"/>
    </row>
    <row r="21" spans="1:4" ht="35.25" customHeight="1">
      <c r="A21" s="142" t="s">
        <v>722</v>
      </c>
      <c r="B21" s="21">
        <v>74000</v>
      </c>
      <c r="C21" s="21"/>
      <c r="D21" s="21"/>
    </row>
    <row r="22" spans="1:4" ht="28.5" customHeight="1">
      <c r="A22" s="142" t="s">
        <v>786</v>
      </c>
      <c r="B22" s="21">
        <f>1074000+225000</f>
        <v>1299000</v>
      </c>
      <c r="C22" s="21"/>
      <c r="D22" s="21"/>
    </row>
    <row r="23" spans="1:4" ht="28.5" customHeight="1">
      <c r="A23" s="142" t="s">
        <v>723</v>
      </c>
      <c r="B23" s="21">
        <f>48000+37000</f>
        <v>85000</v>
      </c>
      <c r="C23" s="21"/>
      <c r="D23" s="21"/>
    </row>
    <row r="24" spans="1:4" ht="28.5" customHeight="1">
      <c r="A24" s="142" t="s">
        <v>787</v>
      </c>
      <c r="B24" s="21">
        <f>872000+478000+157000</f>
        <v>1507000</v>
      </c>
      <c r="C24" s="21"/>
      <c r="D24" s="21"/>
    </row>
    <row r="25" spans="1:4" ht="25.5">
      <c r="A25" s="142" t="s">
        <v>724</v>
      </c>
      <c r="B25" s="21">
        <f>984500+382000</f>
        <v>1366500</v>
      </c>
      <c r="C25" s="21"/>
      <c r="D25" s="21"/>
    </row>
    <row r="26" spans="1:4" ht="12.75">
      <c r="A26" s="164" t="s">
        <v>725</v>
      </c>
      <c r="B26" s="21">
        <f>SUM(B14:B25)</f>
        <v>12986000</v>
      </c>
      <c r="C26" s="21">
        <f>SUM(C14:C25)</f>
        <v>0</v>
      </c>
      <c r="D26" s="21">
        <f>SUM(D14:D25)</f>
        <v>0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</sheetData>
  <sheetProtection/>
  <mergeCells count="8">
    <mergeCell ref="C8:D8"/>
    <mergeCell ref="A9:D10"/>
    <mergeCell ref="C1:D1"/>
    <mergeCell ref="C2:D2"/>
    <mergeCell ref="A3:D3"/>
    <mergeCell ref="C4:D4"/>
    <mergeCell ref="B5:D5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44.00390625" style="4" customWidth="1"/>
    <col min="2" max="2" width="16.625" style="4" customWidth="1"/>
    <col min="3" max="3" width="19.125" style="4" customWidth="1"/>
    <col min="4" max="4" width="17.75390625" style="4" customWidth="1"/>
    <col min="5" max="16384" width="9.125" style="4" customWidth="1"/>
  </cols>
  <sheetData>
    <row r="1" spans="1:4" ht="14.25" customHeight="1">
      <c r="A1" s="129"/>
      <c r="B1" s="139"/>
      <c r="C1" s="215" t="s">
        <v>735</v>
      </c>
      <c r="D1" s="215"/>
    </row>
    <row r="2" spans="1:4" ht="16.5" customHeight="1">
      <c r="A2" s="129"/>
      <c r="B2" s="139"/>
      <c r="C2" s="215" t="s">
        <v>380</v>
      </c>
      <c r="D2" s="215"/>
    </row>
    <row r="3" spans="1:4" ht="16.5" customHeight="1">
      <c r="A3" s="215" t="s">
        <v>207</v>
      </c>
      <c r="B3" s="215"/>
      <c r="C3" s="215"/>
      <c r="D3" s="215"/>
    </row>
    <row r="4" spans="1:4" ht="13.5" customHeight="1">
      <c r="A4" s="129"/>
      <c r="B4" s="139"/>
      <c r="C4" s="215" t="s">
        <v>863</v>
      </c>
      <c r="D4" s="215"/>
    </row>
    <row r="5" spans="1:4" ht="66.75" customHeight="1">
      <c r="A5" s="129"/>
      <c r="B5" s="216" t="s">
        <v>381</v>
      </c>
      <c r="C5" s="216"/>
      <c r="D5" s="216"/>
    </row>
    <row r="6" spans="3:4" ht="93" customHeight="1">
      <c r="C6" s="218" t="s">
        <v>726</v>
      </c>
      <c r="D6" s="218"/>
    </row>
    <row r="7" spans="3:4" ht="12.75">
      <c r="C7" s="212" t="s">
        <v>727</v>
      </c>
      <c r="D7" s="212"/>
    </row>
    <row r="8" spans="1:4" ht="66" customHeight="1">
      <c r="A8" s="213" t="s">
        <v>728</v>
      </c>
      <c r="B8" s="213"/>
      <c r="C8" s="213"/>
      <c r="D8" s="213"/>
    </row>
    <row r="9" spans="1:4" ht="13.5">
      <c r="A9" s="145"/>
      <c r="B9" s="145"/>
      <c r="C9" s="145"/>
      <c r="D9" s="144" t="s">
        <v>337</v>
      </c>
    </row>
    <row r="10" spans="1:4" ht="12.75">
      <c r="A10" s="140" t="s">
        <v>729</v>
      </c>
      <c r="B10" s="140" t="s">
        <v>344</v>
      </c>
      <c r="C10" s="141" t="s">
        <v>345</v>
      </c>
      <c r="D10" s="141" t="s">
        <v>346</v>
      </c>
    </row>
    <row r="11" spans="1:4" ht="30.75" customHeight="1" hidden="1">
      <c r="A11" s="142"/>
      <c r="B11" s="142"/>
      <c r="C11" s="143"/>
      <c r="D11" s="143"/>
    </row>
    <row r="12" spans="1:4" ht="25.5">
      <c r="A12" s="142" t="s">
        <v>730</v>
      </c>
      <c r="B12" s="148">
        <f>1151384+158555.63</f>
        <v>1309939.63</v>
      </c>
      <c r="C12" s="146">
        <v>1265042</v>
      </c>
      <c r="D12" s="146">
        <v>1272267</v>
      </c>
    </row>
    <row r="13" spans="1:4" ht="25.5">
      <c r="A13" s="142" t="s">
        <v>731</v>
      </c>
      <c r="B13" s="148">
        <f>1689256+232625.41</f>
        <v>1921881.41</v>
      </c>
      <c r="C13" s="146">
        <v>1856011</v>
      </c>
      <c r="D13" s="146">
        <v>1866611</v>
      </c>
    </row>
    <row r="14" spans="1:4" ht="25.5">
      <c r="A14" s="142" t="s">
        <v>718</v>
      </c>
      <c r="B14" s="148">
        <f>1500160+206585.25</f>
        <v>1706745.25</v>
      </c>
      <c r="C14" s="146">
        <v>1648249</v>
      </c>
      <c r="D14" s="146">
        <v>1657662</v>
      </c>
    </row>
    <row r="15" spans="1:4" ht="25.5">
      <c r="A15" s="142" t="s">
        <v>719</v>
      </c>
      <c r="B15" s="148">
        <f>2164096</f>
        <v>2164096</v>
      </c>
      <c r="C15" s="146">
        <v>2377726</v>
      </c>
      <c r="D15" s="146">
        <v>2391304</v>
      </c>
    </row>
    <row r="16" spans="1:5" ht="25.5">
      <c r="A16" s="142" t="s">
        <v>720</v>
      </c>
      <c r="B16" s="148">
        <f>2168299+12407685.93+551811.89</f>
        <v>15127796.82</v>
      </c>
      <c r="C16" s="146">
        <v>2382342</v>
      </c>
      <c r="D16" s="146">
        <v>2395947</v>
      </c>
      <c r="E16" s="147"/>
    </row>
    <row r="17" spans="1:4" ht="25.5">
      <c r="A17" s="142" t="s">
        <v>732</v>
      </c>
      <c r="B17" s="148">
        <f>1281649+176494.4</f>
        <v>1458143.4</v>
      </c>
      <c r="C17" s="146">
        <v>1408168</v>
      </c>
      <c r="D17" s="146">
        <v>1416210</v>
      </c>
    </row>
    <row r="18" spans="1:4" ht="25.5">
      <c r="A18" s="142" t="s">
        <v>721</v>
      </c>
      <c r="B18" s="148">
        <f>1180798+162606.32</f>
        <v>1343404.32</v>
      </c>
      <c r="C18" s="146">
        <v>1297361</v>
      </c>
      <c r="D18" s="146">
        <v>1304770</v>
      </c>
    </row>
    <row r="19" spans="1:4" ht="25.5">
      <c r="A19" s="142" t="s">
        <v>722</v>
      </c>
      <c r="B19" s="148">
        <f>2092660+288177.75</f>
        <v>2380837.75</v>
      </c>
      <c r="C19" s="146">
        <v>2299238</v>
      </c>
      <c r="D19" s="146">
        <v>2312369</v>
      </c>
    </row>
    <row r="20" spans="1:4" ht="25.5">
      <c r="A20" s="142" t="s">
        <v>733</v>
      </c>
      <c r="B20" s="148">
        <f>1269043+174758.39</f>
        <v>1443801.3900000001</v>
      </c>
      <c r="C20" s="146">
        <v>1394317</v>
      </c>
      <c r="D20" s="146">
        <v>1402280</v>
      </c>
    </row>
    <row r="21" spans="1:4" ht="25.5">
      <c r="A21" s="142" t="s">
        <v>723</v>
      </c>
      <c r="B21" s="148">
        <f>663936+389445.03</f>
        <v>1053381.03</v>
      </c>
      <c r="C21" s="146">
        <v>729477</v>
      </c>
      <c r="D21" s="146">
        <v>733643</v>
      </c>
    </row>
    <row r="22" spans="1:4" ht="25.5">
      <c r="A22" s="142" t="s">
        <v>734</v>
      </c>
      <c r="B22" s="148">
        <f>974894+134251.48</f>
        <v>1109145.48</v>
      </c>
      <c r="C22" s="146">
        <v>1071131</v>
      </c>
      <c r="D22" s="146">
        <v>1077249</v>
      </c>
    </row>
    <row r="23" spans="1:4" ht="25.5">
      <c r="A23" s="142" t="s">
        <v>724</v>
      </c>
      <c r="B23" s="148">
        <f>8887337.05+148139.56</f>
        <v>9035476.610000001</v>
      </c>
      <c r="C23" s="146">
        <v>1181938</v>
      </c>
      <c r="D23" s="146">
        <v>1188688</v>
      </c>
    </row>
    <row r="24" spans="1:4" ht="12.75">
      <c r="A24" s="142" t="s">
        <v>725</v>
      </c>
      <c r="B24" s="148">
        <f>SUM(B12:B23)</f>
        <v>40054649.09</v>
      </c>
      <c r="C24" s="146">
        <f>SUM(C12:C23)</f>
        <v>18911000</v>
      </c>
      <c r="D24" s="146">
        <f>SUM(D12:D23)</f>
        <v>19019000</v>
      </c>
    </row>
  </sheetData>
  <sheetProtection/>
  <mergeCells count="8">
    <mergeCell ref="C7:D7"/>
    <mergeCell ref="A8:D8"/>
    <mergeCell ref="C1:D1"/>
    <mergeCell ref="C2:D2"/>
    <mergeCell ref="A3:D3"/>
    <mergeCell ref="C4:D4"/>
    <mergeCell ref="B5:D5"/>
    <mergeCell ref="C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93" zoomScaleSheetLayoutView="93" zoomScalePageLayoutView="0" workbookViewId="0" topLeftCell="A1">
      <selection activeCell="H5" sqref="H5:J5"/>
    </sheetView>
  </sheetViews>
  <sheetFormatPr defaultColWidth="9.00390625" defaultRowHeight="12.75"/>
  <cols>
    <col min="1" max="1" width="0.12890625" style="132" customWidth="1"/>
    <col min="2" max="3" width="9.125" style="132" customWidth="1"/>
    <col min="4" max="4" width="9.00390625" style="132" customWidth="1"/>
    <col min="5" max="6" width="9.125" style="132" customWidth="1"/>
    <col min="7" max="7" width="13.75390625" style="132" customWidth="1"/>
    <col min="8" max="8" width="14.25390625" style="132" customWidth="1"/>
    <col min="9" max="9" width="13.75390625" style="132" customWidth="1"/>
    <col min="10" max="10" width="13.375" style="132" customWidth="1"/>
    <col min="11" max="16" width="8.00390625" style="132" customWidth="1"/>
    <col min="17" max="16384" width="9.125" style="132" customWidth="1"/>
  </cols>
  <sheetData>
    <row r="1" spans="7:10" ht="12.75">
      <c r="G1" s="112"/>
      <c r="H1" s="139"/>
      <c r="I1" s="215" t="s">
        <v>809</v>
      </c>
      <c r="J1" s="215"/>
    </row>
    <row r="2" spans="7:10" ht="12.75">
      <c r="G2" s="112"/>
      <c r="H2" s="139"/>
      <c r="I2" s="215" t="s">
        <v>380</v>
      </c>
      <c r="J2" s="215"/>
    </row>
    <row r="3" spans="7:10" ht="12.75">
      <c r="G3" s="215" t="s">
        <v>207</v>
      </c>
      <c r="H3" s="215"/>
      <c r="I3" s="215"/>
      <c r="J3" s="215"/>
    </row>
    <row r="4" spans="7:10" ht="13.5" customHeight="1">
      <c r="G4" s="112"/>
      <c r="H4" s="139"/>
      <c r="I4" s="215" t="s">
        <v>863</v>
      </c>
      <c r="J4" s="215"/>
    </row>
    <row r="5" spans="7:10" ht="88.5" customHeight="1">
      <c r="G5" s="112"/>
      <c r="H5" s="216" t="s">
        <v>381</v>
      </c>
      <c r="I5" s="216"/>
      <c r="J5" s="216"/>
    </row>
    <row r="6" spans="1:10" ht="12.75">
      <c r="A6" s="176"/>
      <c r="B6" s="176"/>
      <c r="C6" s="176"/>
      <c r="D6" s="176"/>
      <c r="E6" s="176"/>
      <c r="G6" s="110"/>
      <c r="H6" s="205" t="s">
        <v>809</v>
      </c>
      <c r="I6" s="242"/>
      <c r="J6" s="242"/>
    </row>
    <row r="7" spans="1:10" ht="12.75">
      <c r="A7" s="176"/>
      <c r="B7" s="176"/>
      <c r="C7" s="176"/>
      <c r="D7" s="176"/>
      <c r="E7" s="176"/>
      <c r="G7" s="110"/>
      <c r="H7" s="205" t="s">
        <v>376</v>
      </c>
      <c r="I7" s="242"/>
      <c r="J7" s="242"/>
    </row>
    <row r="8" spans="1:10" ht="12.75">
      <c r="A8" s="176"/>
      <c r="B8" s="176"/>
      <c r="C8" s="176"/>
      <c r="D8" s="176"/>
      <c r="E8" s="176"/>
      <c r="G8" s="110"/>
      <c r="H8" s="205" t="s">
        <v>207</v>
      </c>
      <c r="I8" s="242"/>
      <c r="J8" s="242"/>
    </row>
    <row r="9" spans="1:10" ht="12.75">
      <c r="A9" s="176"/>
      <c r="B9" s="176"/>
      <c r="C9" s="111"/>
      <c r="D9" s="111"/>
      <c r="E9" s="111"/>
      <c r="G9" s="110"/>
      <c r="H9" s="204" t="s">
        <v>377</v>
      </c>
      <c r="I9" s="242"/>
      <c r="J9" s="242"/>
    </row>
    <row r="10" spans="1:10" ht="12.75">
      <c r="A10" s="176"/>
      <c r="B10" s="176"/>
      <c r="C10" s="176"/>
      <c r="D10" s="176"/>
      <c r="E10" s="176"/>
      <c r="G10" s="204" t="s">
        <v>335</v>
      </c>
      <c r="H10" s="204"/>
      <c r="I10" s="204"/>
      <c r="J10" s="204"/>
    </row>
    <row r="11" spans="1:10" ht="12.75">
      <c r="A11" s="176"/>
      <c r="B11" s="176"/>
      <c r="C11" s="176"/>
      <c r="D11" s="176"/>
      <c r="G11" s="204" t="s">
        <v>329</v>
      </c>
      <c r="H11" s="204"/>
      <c r="I11" s="204"/>
      <c r="J11" s="204"/>
    </row>
    <row r="12" spans="1:10" ht="12.75">
      <c r="A12" s="176"/>
      <c r="B12" s="176"/>
      <c r="C12" s="176"/>
      <c r="D12" s="176"/>
      <c r="E12" s="176"/>
      <c r="G12" s="205" t="s">
        <v>330</v>
      </c>
      <c r="H12" s="205"/>
      <c r="I12" s="205"/>
      <c r="J12" s="205"/>
    </row>
    <row r="13" spans="1:8" ht="12.75">
      <c r="A13" s="176"/>
      <c r="B13" s="176"/>
      <c r="C13" s="176"/>
      <c r="D13" s="176"/>
      <c r="E13" s="176"/>
      <c r="F13" s="176"/>
      <c r="G13" s="177"/>
      <c r="H13" s="177"/>
    </row>
    <row r="14" spans="1:8" ht="12.75">
      <c r="A14" s="176"/>
      <c r="B14" s="176"/>
      <c r="C14" s="176"/>
      <c r="D14" s="176"/>
      <c r="E14" s="176"/>
      <c r="F14" s="176"/>
      <c r="G14" s="176"/>
      <c r="H14" s="176"/>
    </row>
    <row r="15" spans="1:10" ht="33.75" customHeight="1">
      <c r="A15" s="176"/>
      <c r="B15" s="237" t="s">
        <v>810</v>
      </c>
      <c r="C15" s="238"/>
      <c r="D15" s="238"/>
      <c r="E15" s="238"/>
      <c r="F15" s="238"/>
      <c r="G15" s="238"/>
      <c r="H15" s="238"/>
      <c r="I15" s="238"/>
      <c r="J15" s="238"/>
    </row>
    <row r="16" spans="1:10" ht="8.25" customHeight="1">
      <c r="A16" s="176"/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0" ht="12.75">
      <c r="A17" s="176"/>
      <c r="B17" s="176"/>
      <c r="C17" s="176"/>
      <c r="D17" s="176"/>
      <c r="E17" s="176"/>
      <c r="F17" s="178"/>
      <c r="G17" s="176"/>
      <c r="H17" s="176"/>
      <c r="J17" s="179" t="s">
        <v>337</v>
      </c>
    </row>
    <row r="18" spans="1:10" ht="12.75">
      <c r="A18" s="176"/>
      <c r="B18" s="239" t="s">
        <v>811</v>
      </c>
      <c r="C18" s="240"/>
      <c r="D18" s="241"/>
      <c r="E18" s="239" t="s">
        <v>812</v>
      </c>
      <c r="F18" s="240"/>
      <c r="G18" s="241"/>
      <c r="H18" s="180" t="s">
        <v>344</v>
      </c>
      <c r="I18" s="180" t="s">
        <v>345</v>
      </c>
      <c r="J18" s="181" t="s">
        <v>346</v>
      </c>
    </row>
    <row r="19" spans="1:19" ht="28.5" customHeight="1">
      <c r="A19" s="176"/>
      <c r="B19" s="233" t="s">
        <v>813</v>
      </c>
      <c r="C19" s="234"/>
      <c r="D19" s="235"/>
      <c r="E19" s="225" t="s">
        <v>814</v>
      </c>
      <c r="F19" s="226"/>
      <c r="G19" s="236"/>
      <c r="H19" s="182">
        <f>H32</f>
        <v>26513091.630000003</v>
      </c>
      <c r="I19" s="182">
        <f>I32</f>
        <v>0</v>
      </c>
      <c r="J19" s="183">
        <f>J32</f>
        <v>0</v>
      </c>
      <c r="M19" s="205"/>
      <c r="N19" s="205"/>
      <c r="O19" s="205"/>
      <c r="P19" s="205"/>
      <c r="Q19" s="205"/>
      <c r="R19" s="205"/>
      <c r="S19" s="205"/>
    </row>
    <row r="20" spans="1:19" ht="42" customHeight="1" hidden="1">
      <c r="A20" s="176"/>
      <c r="B20" s="233" t="s">
        <v>815</v>
      </c>
      <c r="C20" s="220"/>
      <c r="D20" s="221"/>
      <c r="E20" s="225" t="s">
        <v>816</v>
      </c>
      <c r="F20" s="223"/>
      <c r="G20" s="224"/>
      <c r="H20" s="182">
        <f>H21-H22</f>
        <v>0</v>
      </c>
      <c r="I20" s="184"/>
      <c r="J20" s="184"/>
      <c r="M20" s="205" t="s">
        <v>817</v>
      </c>
      <c r="N20" s="205"/>
      <c r="O20" s="205"/>
      <c r="P20" s="205"/>
      <c r="Q20" s="205"/>
      <c r="R20" s="205"/>
      <c r="S20" s="205"/>
    </row>
    <row r="21" spans="1:19" ht="66" customHeight="1" hidden="1">
      <c r="A21" s="176"/>
      <c r="B21" s="227" t="s">
        <v>818</v>
      </c>
      <c r="C21" s="228"/>
      <c r="D21" s="229"/>
      <c r="E21" s="230" t="s">
        <v>819</v>
      </c>
      <c r="F21" s="231"/>
      <c r="G21" s="232"/>
      <c r="H21" s="185">
        <v>0</v>
      </c>
      <c r="I21" s="184"/>
      <c r="J21" s="184"/>
      <c r="M21" s="205" t="s">
        <v>207</v>
      </c>
      <c r="N21" s="205"/>
      <c r="O21" s="205"/>
      <c r="P21" s="205"/>
      <c r="Q21" s="205"/>
      <c r="R21" s="205"/>
      <c r="S21" s="205"/>
    </row>
    <row r="22" spans="1:19" ht="66" customHeight="1" hidden="1">
      <c r="A22" s="176"/>
      <c r="B22" s="219" t="s">
        <v>820</v>
      </c>
      <c r="C22" s="220"/>
      <c r="D22" s="221"/>
      <c r="E22" s="222" t="s">
        <v>821</v>
      </c>
      <c r="F22" s="223"/>
      <c r="G22" s="224"/>
      <c r="H22" s="185"/>
      <c r="I22" s="184"/>
      <c r="J22" s="184"/>
      <c r="M22" s="204" t="s">
        <v>378</v>
      </c>
      <c r="N22" s="204"/>
      <c r="O22" s="204"/>
      <c r="P22" s="204"/>
      <c r="Q22" s="204"/>
      <c r="R22" s="204"/>
      <c r="S22" s="204"/>
    </row>
    <row r="23" spans="1:19" ht="57.75" customHeight="1" hidden="1">
      <c r="A23" s="176"/>
      <c r="B23" s="227" t="s">
        <v>822</v>
      </c>
      <c r="C23" s="228"/>
      <c r="D23" s="229"/>
      <c r="E23" s="230" t="s">
        <v>823</v>
      </c>
      <c r="F23" s="231"/>
      <c r="G23" s="232"/>
      <c r="H23" s="185">
        <v>0</v>
      </c>
      <c r="I23" s="184"/>
      <c r="J23" s="184"/>
      <c r="M23" s="204" t="s">
        <v>824</v>
      </c>
      <c r="N23" s="204"/>
      <c r="O23" s="204"/>
      <c r="P23" s="204"/>
      <c r="Q23" s="204"/>
      <c r="R23" s="204"/>
      <c r="S23" s="204"/>
    </row>
    <row r="24" spans="1:19" ht="52.5" customHeight="1" hidden="1">
      <c r="A24" s="176"/>
      <c r="B24" s="233" t="s">
        <v>825</v>
      </c>
      <c r="C24" s="234"/>
      <c r="D24" s="235"/>
      <c r="E24" s="225" t="s">
        <v>826</v>
      </c>
      <c r="F24" s="226"/>
      <c r="G24" s="236"/>
      <c r="H24" s="182">
        <f>H25-H28</f>
        <v>0</v>
      </c>
      <c r="I24" s="184"/>
      <c r="J24" s="184"/>
      <c r="N24" s="176"/>
      <c r="O24" s="174"/>
      <c r="P24" s="174" t="s">
        <v>827</v>
      </c>
      <c r="Q24" s="174"/>
      <c r="R24" s="174"/>
      <c r="S24" s="174"/>
    </row>
    <row r="25" spans="1:19" ht="70.5" customHeight="1" hidden="1">
      <c r="A25" s="176"/>
      <c r="B25" s="219" t="s">
        <v>828</v>
      </c>
      <c r="C25" s="220"/>
      <c r="D25" s="221"/>
      <c r="E25" s="222" t="s">
        <v>829</v>
      </c>
      <c r="F25" s="223"/>
      <c r="G25" s="224"/>
      <c r="H25" s="185"/>
      <c r="I25" s="184"/>
      <c r="J25" s="184"/>
      <c r="M25" s="205" t="s">
        <v>830</v>
      </c>
      <c r="N25" s="205"/>
      <c r="O25" s="205"/>
      <c r="P25" s="205"/>
      <c r="Q25" s="205"/>
      <c r="R25" s="205"/>
      <c r="S25" s="205"/>
    </row>
    <row r="26" spans="1:10" ht="103.5" customHeight="1" hidden="1">
      <c r="A26" s="176"/>
      <c r="B26" s="219" t="s">
        <v>831</v>
      </c>
      <c r="C26" s="220"/>
      <c r="D26" s="221"/>
      <c r="E26" s="222" t="s">
        <v>832</v>
      </c>
      <c r="F26" s="223"/>
      <c r="G26" s="224"/>
      <c r="H26" s="185"/>
      <c r="I26" s="184"/>
      <c r="J26" s="184"/>
    </row>
    <row r="27" spans="1:10" ht="99.75" customHeight="1" hidden="1">
      <c r="A27" s="176"/>
      <c r="B27" s="219" t="s">
        <v>833</v>
      </c>
      <c r="C27" s="220"/>
      <c r="D27" s="221"/>
      <c r="E27" s="222" t="s">
        <v>834</v>
      </c>
      <c r="F27" s="223"/>
      <c r="G27" s="224"/>
      <c r="H27" s="185"/>
      <c r="I27" s="184"/>
      <c r="J27" s="184"/>
    </row>
    <row r="28" spans="1:10" ht="87.75" customHeight="1" hidden="1">
      <c r="A28" s="176"/>
      <c r="B28" s="219" t="s">
        <v>835</v>
      </c>
      <c r="C28" s="220"/>
      <c r="D28" s="221"/>
      <c r="E28" s="222" t="s">
        <v>836</v>
      </c>
      <c r="F28" s="223"/>
      <c r="G28" s="224"/>
      <c r="H28" s="185">
        <f>H29</f>
        <v>0</v>
      </c>
      <c r="I28" s="184"/>
      <c r="J28" s="184"/>
    </row>
    <row r="29" spans="1:10" ht="100.5" customHeight="1" hidden="1">
      <c r="A29" s="176"/>
      <c r="B29" s="219" t="s">
        <v>837</v>
      </c>
      <c r="C29" s="220"/>
      <c r="D29" s="221"/>
      <c r="E29" s="222" t="s">
        <v>838</v>
      </c>
      <c r="F29" s="223"/>
      <c r="G29" s="224"/>
      <c r="H29" s="185">
        <v>0</v>
      </c>
      <c r="I29" s="184"/>
      <c r="J29" s="184"/>
    </row>
    <row r="30" spans="1:10" ht="99.75" customHeight="1" hidden="1">
      <c r="A30" s="176"/>
      <c r="B30" s="219" t="s">
        <v>839</v>
      </c>
      <c r="C30" s="220"/>
      <c r="D30" s="221"/>
      <c r="E30" s="222" t="s">
        <v>840</v>
      </c>
      <c r="F30" s="223"/>
      <c r="G30" s="224"/>
      <c r="H30" s="185"/>
      <c r="I30" s="184"/>
      <c r="J30" s="184"/>
    </row>
    <row r="31" spans="1:10" ht="101.25" customHeight="1" hidden="1">
      <c r="A31" s="176"/>
      <c r="B31" s="227" t="s">
        <v>841</v>
      </c>
      <c r="C31" s="228"/>
      <c r="D31" s="229"/>
      <c r="E31" s="230" t="s">
        <v>842</v>
      </c>
      <c r="F31" s="231"/>
      <c r="G31" s="232"/>
      <c r="H31" s="186">
        <v>6000</v>
      </c>
      <c r="I31" s="184"/>
      <c r="J31" s="184"/>
    </row>
    <row r="32" spans="1:10" ht="27" customHeight="1">
      <c r="A32" s="176"/>
      <c r="B32" s="233" t="s">
        <v>843</v>
      </c>
      <c r="C32" s="234"/>
      <c r="D32" s="235"/>
      <c r="E32" s="225" t="s">
        <v>844</v>
      </c>
      <c r="F32" s="226"/>
      <c r="G32" s="236"/>
      <c r="H32" s="182">
        <f>H33+H37</f>
        <v>26513091.630000003</v>
      </c>
      <c r="I32" s="182">
        <f>I33+I37</f>
        <v>0</v>
      </c>
      <c r="J32" s="183">
        <f>J33+J37</f>
        <v>0</v>
      </c>
    </row>
    <row r="33" spans="1:10" ht="27" customHeight="1">
      <c r="A33" s="176"/>
      <c r="B33" s="219" t="s">
        <v>845</v>
      </c>
      <c r="C33" s="220"/>
      <c r="D33" s="221"/>
      <c r="E33" s="222" t="s">
        <v>846</v>
      </c>
      <c r="F33" s="223"/>
      <c r="G33" s="224"/>
      <c r="H33" s="185">
        <f>H34</f>
        <v>-9150509.86</v>
      </c>
      <c r="I33" s="185">
        <f aca="true" t="shared" si="0" ref="I33:J35">I34</f>
        <v>0</v>
      </c>
      <c r="J33" s="187">
        <f t="shared" si="0"/>
        <v>0</v>
      </c>
    </row>
    <row r="34" spans="1:10" ht="27" customHeight="1">
      <c r="A34" s="176"/>
      <c r="B34" s="219" t="s">
        <v>847</v>
      </c>
      <c r="C34" s="220"/>
      <c r="D34" s="221"/>
      <c r="E34" s="222" t="s">
        <v>848</v>
      </c>
      <c r="F34" s="223"/>
      <c r="G34" s="224"/>
      <c r="H34" s="185">
        <f>H35</f>
        <v>-9150509.86</v>
      </c>
      <c r="I34" s="185">
        <f t="shared" si="0"/>
        <v>0</v>
      </c>
      <c r="J34" s="187">
        <f t="shared" si="0"/>
        <v>0</v>
      </c>
    </row>
    <row r="35" spans="1:10" ht="27.75" customHeight="1">
      <c r="A35" s="176"/>
      <c r="B35" s="219" t="s">
        <v>849</v>
      </c>
      <c r="C35" s="220"/>
      <c r="D35" s="221"/>
      <c r="E35" s="222" t="s">
        <v>850</v>
      </c>
      <c r="F35" s="223"/>
      <c r="G35" s="224"/>
      <c r="H35" s="185">
        <f>H36</f>
        <v>-9150509.86</v>
      </c>
      <c r="I35" s="185">
        <f t="shared" si="0"/>
        <v>0</v>
      </c>
      <c r="J35" s="187">
        <f t="shared" si="0"/>
        <v>0</v>
      </c>
    </row>
    <row r="36" spans="1:10" ht="38.25" customHeight="1">
      <c r="A36" s="176"/>
      <c r="B36" s="219" t="s">
        <v>851</v>
      </c>
      <c r="C36" s="220"/>
      <c r="D36" s="221"/>
      <c r="E36" s="222" t="s">
        <v>852</v>
      </c>
      <c r="F36" s="223"/>
      <c r="G36" s="224"/>
      <c r="H36" s="185">
        <v>-9150509.86</v>
      </c>
      <c r="I36" s="185">
        <v>0</v>
      </c>
      <c r="J36" s="187">
        <v>0</v>
      </c>
    </row>
    <row r="37" spans="1:10" ht="26.25" customHeight="1">
      <c r="A37" s="176"/>
      <c r="B37" s="219" t="s">
        <v>853</v>
      </c>
      <c r="C37" s="220"/>
      <c r="D37" s="221"/>
      <c r="E37" s="222" t="s">
        <v>854</v>
      </c>
      <c r="F37" s="223"/>
      <c r="G37" s="224"/>
      <c r="H37" s="185">
        <f>H38</f>
        <v>35663601.49</v>
      </c>
      <c r="I37" s="185">
        <f aca="true" t="shared" si="1" ref="I37:J39">I38</f>
        <v>0</v>
      </c>
      <c r="J37" s="187">
        <f t="shared" si="1"/>
        <v>0</v>
      </c>
    </row>
    <row r="38" spans="1:10" ht="27" customHeight="1">
      <c r="A38" s="176"/>
      <c r="B38" s="219" t="s">
        <v>855</v>
      </c>
      <c r="C38" s="220"/>
      <c r="D38" s="221"/>
      <c r="E38" s="222" t="s">
        <v>856</v>
      </c>
      <c r="F38" s="223"/>
      <c r="G38" s="224"/>
      <c r="H38" s="185">
        <f>H39</f>
        <v>35663601.49</v>
      </c>
      <c r="I38" s="185">
        <f t="shared" si="1"/>
        <v>0</v>
      </c>
      <c r="J38" s="187">
        <f t="shared" si="1"/>
        <v>0</v>
      </c>
    </row>
    <row r="39" spans="1:10" ht="28.5" customHeight="1">
      <c r="A39" s="176"/>
      <c r="B39" s="219" t="s">
        <v>857</v>
      </c>
      <c r="C39" s="220"/>
      <c r="D39" s="221"/>
      <c r="E39" s="222" t="s">
        <v>858</v>
      </c>
      <c r="F39" s="223"/>
      <c r="G39" s="224"/>
      <c r="H39" s="185">
        <f>H40</f>
        <v>35663601.49</v>
      </c>
      <c r="I39" s="185">
        <f t="shared" si="1"/>
        <v>0</v>
      </c>
      <c r="J39" s="187">
        <f t="shared" si="1"/>
        <v>0</v>
      </c>
    </row>
    <row r="40" spans="1:10" ht="39.75" customHeight="1">
      <c r="A40" s="176"/>
      <c r="B40" s="219" t="s">
        <v>859</v>
      </c>
      <c r="C40" s="220"/>
      <c r="D40" s="221"/>
      <c r="E40" s="222" t="s">
        <v>860</v>
      </c>
      <c r="F40" s="223"/>
      <c r="G40" s="224"/>
      <c r="H40" s="185">
        <v>35663601.49</v>
      </c>
      <c r="I40" s="185">
        <v>0</v>
      </c>
      <c r="J40" s="187">
        <v>0</v>
      </c>
    </row>
    <row r="41" spans="1:10" ht="16.5" customHeight="1">
      <c r="A41" s="176"/>
      <c r="B41" s="225" t="s">
        <v>861</v>
      </c>
      <c r="C41" s="226"/>
      <c r="D41" s="226"/>
      <c r="E41" s="223"/>
      <c r="F41" s="223"/>
      <c r="G41" s="224"/>
      <c r="H41" s="182">
        <f>H19</f>
        <v>26513091.630000003</v>
      </c>
      <c r="I41" s="182">
        <f>I19</f>
        <v>0</v>
      </c>
      <c r="J41" s="183">
        <f>J19</f>
        <v>0</v>
      </c>
    </row>
    <row r="42" ht="12.75">
      <c r="H42" s="188"/>
    </row>
    <row r="43" ht="12.75">
      <c r="H43" s="188"/>
    </row>
  </sheetData>
  <sheetProtection/>
  <mergeCells count="67">
    <mergeCell ref="I1:J1"/>
    <mergeCell ref="I2:J2"/>
    <mergeCell ref="G3:J3"/>
    <mergeCell ref="I4:J4"/>
    <mergeCell ref="H5:J5"/>
    <mergeCell ref="H6:J6"/>
    <mergeCell ref="H7:J7"/>
    <mergeCell ref="H8:J8"/>
    <mergeCell ref="H9:J9"/>
    <mergeCell ref="G10:J10"/>
    <mergeCell ref="G11:J11"/>
    <mergeCell ref="G12:J12"/>
    <mergeCell ref="B15:J15"/>
    <mergeCell ref="B16:J16"/>
    <mergeCell ref="B18:D18"/>
    <mergeCell ref="E18:G18"/>
    <mergeCell ref="B19:D19"/>
    <mergeCell ref="E19:G19"/>
    <mergeCell ref="M19:S19"/>
    <mergeCell ref="B20:D20"/>
    <mergeCell ref="E20:G20"/>
    <mergeCell ref="M20:S20"/>
    <mergeCell ref="B21:D21"/>
    <mergeCell ref="E21:G21"/>
    <mergeCell ref="M21:S21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E38:G38"/>
    <mergeCell ref="B33:D33"/>
    <mergeCell ref="E33:G33"/>
    <mergeCell ref="B34:D34"/>
    <mergeCell ref="E34:G34"/>
    <mergeCell ref="B35:D35"/>
    <mergeCell ref="E35:G35"/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28.625" style="0" customWidth="1"/>
    <col min="2" max="2" width="23.125" style="0" customWidth="1"/>
    <col min="3" max="3" width="19.25390625" style="0" customWidth="1"/>
    <col min="4" max="4" width="23.25390625" style="0" customWidth="1"/>
    <col min="5" max="5" width="17.75390625" style="0" customWidth="1"/>
    <col min="6" max="6" width="27.00390625" style="0" customWidth="1"/>
    <col min="7" max="7" width="17.375" style="0" customWidth="1"/>
    <col min="8" max="8" width="9.125" style="0" hidden="1" customWidth="1"/>
  </cols>
  <sheetData>
    <row r="1" spans="1:7" ht="12.75" customHeight="1">
      <c r="A1" s="132"/>
      <c r="B1" s="132"/>
      <c r="C1" s="112"/>
      <c r="D1" s="113"/>
      <c r="E1" s="203" t="s">
        <v>788</v>
      </c>
      <c r="F1" s="203"/>
      <c r="G1" s="203"/>
    </row>
    <row r="2" spans="1:7" ht="12.75" customHeight="1">
      <c r="A2" s="132"/>
      <c r="B2" s="132"/>
      <c r="C2" s="112"/>
      <c r="D2" s="113"/>
      <c r="E2" s="203" t="s">
        <v>380</v>
      </c>
      <c r="F2" s="203"/>
      <c r="G2" s="203"/>
    </row>
    <row r="3" spans="1:7" ht="12.75" customHeight="1">
      <c r="A3" s="132"/>
      <c r="B3" s="132"/>
      <c r="C3" s="203" t="s">
        <v>207</v>
      </c>
      <c r="D3" s="203"/>
      <c r="E3" s="203"/>
      <c r="F3" s="203"/>
      <c r="G3" s="203"/>
    </row>
    <row r="4" spans="1:7" ht="12.75" customHeight="1">
      <c r="A4" s="132"/>
      <c r="B4" s="132"/>
      <c r="C4" s="112"/>
      <c r="D4" s="113"/>
      <c r="E4" s="203" t="s">
        <v>863</v>
      </c>
      <c r="F4" s="203"/>
      <c r="G4" s="203"/>
    </row>
    <row r="5" spans="1:7" ht="12.75" customHeight="1">
      <c r="A5" s="132"/>
      <c r="B5" s="132"/>
      <c r="C5" s="112"/>
      <c r="D5" s="190" t="s">
        <v>381</v>
      </c>
      <c r="E5" s="190"/>
      <c r="F5" s="190"/>
      <c r="G5" s="190"/>
    </row>
    <row r="6" spans="1:7" ht="12.75" customHeight="1">
      <c r="A6" s="133"/>
      <c r="B6" s="132"/>
      <c r="C6" s="110"/>
      <c r="D6" s="205" t="s">
        <v>788</v>
      </c>
      <c r="E6" s="205"/>
      <c r="F6" s="205"/>
      <c r="G6" s="205"/>
    </row>
    <row r="7" spans="1:7" ht="12.75">
      <c r="A7" s="133"/>
      <c r="B7" s="132"/>
      <c r="C7" s="110"/>
      <c r="D7" s="205" t="s">
        <v>376</v>
      </c>
      <c r="E7" s="205"/>
      <c r="F7" s="205"/>
      <c r="G7" s="205"/>
    </row>
    <row r="8" spans="1:7" ht="12.75">
      <c r="A8" s="133"/>
      <c r="B8" s="132"/>
      <c r="C8" s="110"/>
      <c r="D8" s="205" t="s">
        <v>207</v>
      </c>
      <c r="E8" s="205"/>
      <c r="F8" s="205"/>
      <c r="G8" s="205"/>
    </row>
    <row r="9" spans="1:7" ht="12.75">
      <c r="A9" s="111"/>
      <c r="B9" s="132"/>
      <c r="C9" s="204" t="s">
        <v>377</v>
      </c>
      <c r="D9" s="204"/>
      <c r="E9" s="204"/>
      <c r="F9" s="204"/>
      <c r="G9" s="204"/>
    </row>
    <row r="10" spans="1:7" ht="12.75">
      <c r="A10" s="133"/>
      <c r="B10" s="132"/>
      <c r="C10" s="204" t="s">
        <v>335</v>
      </c>
      <c r="D10" s="204"/>
      <c r="E10" s="204"/>
      <c r="F10" s="204"/>
      <c r="G10" s="204"/>
    </row>
    <row r="11" spans="1:7" ht="12.75">
      <c r="A11" s="132"/>
      <c r="B11" s="132"/>
      <c r="C11" s="204" t="s">
        <v>329</v>
      </c>
      <c r="D11" s="204"/>
      <c r="E11" s="204"/>
      <c r="F11" s="204"/>
      <c r="G11" s="204"/>
    </row>
    <row r="12" spans="1:7" ht="12.75">
      <c r="A12" s="133"/>
      <c r="B12" s="132"/>
      <c r="C12" s="205" t="s">
        <v>330</v>
      </c>
      <c r="D12" s="205"/>
      <c r="E12" s="205"/>
      <c r="F12" s="205"/>
      <c r="G12" s="205"/>
    </row>
    <row r="13" spans="1:7" ht="51" customHeight="1">
      <c r="A13" s="243" t="s">
        <v>862</v>
      </c>
      <c r="B13" s="243"/>
      <c r="C13" s="243"/>
      <c r="D13" s="243"/>
      <c r="E13" s="243"/>
      <c r="F13" s="243"/>
      <c r="G13" s="243"/>
    </row>
    <row r="14" spans="1:6" ht="12.75">
      <c r="A14" s="133"/>
      <c r="B14" s="132"/>
      <c r="C14" s="189"/>
      <c r="D14" s="189"/>
      <c r="E14" s="189"/>
      <c r="F14" s="189"/>
    </row>
    <row r="15" ht="13.5" thickBot="1">
      <c r="G15" s="173" t="s">
        <v>337</v>
      </c>
    </row>
    <row r="16" spans="1:7" ht="33.75" customHeight="1">
      <c r="A16" s="244" t="s">
        <v>794</v>
      </c>
      <c r="B16" s="246" t="s">
        <v>344</v>
      </c>
      <c r="C16" s="247"/>
      <c r="D16" s="246" t="s">
        <v>345</v>
      </c>
      <c r="E16" s="247"/>
      <c r="F16" s="246" t="s">
        <v>346</v>
      </c>
      <c r="G16" s="247"/>
    </row>
    <row r="17" spans="1:7" ht="13.5" thickBot="1">
      <c r="A17" s="245"/>
      <c r="B17" s="248"/>
      <c r="C17" s="249"/>
      <c r="D17" s="248"/>
      <c r="E17" s="249"/>
      <c r="F17" s="248"/>
      <c r="G17" s="249"/>
    </row>
    <row r="18" spans="1:7" ht="48" thickBot="1">
      <c r="A18" s="165"/>
      <c r="B18" s="166" t="s">
        <v>795</v>
      </c>
      <c r="C18" s="167" t="s">
        <v>796</v>
      </c>
      <c r="D18" s="166" t="s">
        <v>795</v>
      </c>
      <c r="E18" s="166" t="s">
        <v>796</v>
      </c>
      <c r="F18" s="166" t="s">
        <v>795</v>
      </c>
      <c r="G18" s="166" t="s">
        <v>796</v>
      </c>
    </row>
    <row r="19" spans="1:7" ht="31.5">
      <c r="A19" s="168" t="s">
        <v>797</v>
      </c>
      <c r="B19" s="250">
        <v>0</v>
      </c>
      <c r="C19" s="250" t="s">
        <v>799</v>
      </c>
      <c r="D19" s="250">
        <v>0</v>
      </c>
      <c r="E19" s="250" t="s">
        <v>799</v>
      </c>
      <c r="F19" s="250">
        <v>0</v>
      </c>
      <c r="G19" s="250" t="s">
        <v>799</v>
      </c>
    </row>
    <row r="20" spans="1:7" ht="16.5" thickBot="1">
      <c r="A20" s="169" t="s">
        <v>798</v>
      </c>
      <c r="B20" s="251"/>
      <c r="C20" s="251"/>
      <c r="D20" s="251"/>
      <c r="E20" s="251"/>
      <c r="F20" s="251"/>
      <c r="G20" s="251"/>
    </row>
    <row r="21" spans="1:7" ht="80.25" customHeight="1">
      <c r="A21" s="252" t="s">
        <v>800</v>
      </c>
      <c r="B21" s="250">
        <v>0</v>
      </c>
      <c r="C21" s="250" t="s">
        <v>799</v>
      </c>
      <c r="D21" s="250">
        <v>0</v>
      </c>
      <c r="E21" s="250" t="s">
        <v>799</v>
      </c>
      <c r="F21" s="250">
        <v>0</v>
      </c>
      <c r="G21" s="250" t="s">
        <v>799</v>
      </c>
    </row>
    <row r="22" spans="1:7" ht="13.5" thickBot="1">
      <c r="A22" s="253"/>
      <c r="B22" s="251"/>
      <c r="C22" s="251"/>
      <c r="D22" s="251"/>
      <c r="E22" s="251"/>
      <c r="F22" s="251"/>
      <c r="G22" s="251"/>
    </row>
    <row r="23" spans="1:7" ht="16.5" thickBot="1">
      <c r="A23" s="169" t="s">
        <v>801</v>
      </c>
      <c r="B23" s="170">
        <v>0</v>
      </c>
      <c r="C23" s="166" t="s">
        <v>799</v>
      </c>
      <c r="D23" s="170">
        <v>0</v>
      </c>
      <c r="E23" s="166" t="s">
        <v>799</v>
      </c>
      <c r="F23" s="170">
        <v>0</v>
      </c>
      <c r="G23" s="166" t="s">
        <v>799</v>
      </c>
    </row>
    <row r="24" spans="1:7" ht="16.5" thickBot="1">
      <c r="A24" s="169" t="s">
        <v>802</v>
      </c>
      <c r="B24" s="170">
        <v>0</v>
      </c>
      <c r="C24" s="166" t="s">
        <v>799</v>
      </c>
      <c r="D24" s="170">
        <v>0</v>
      </c>
      <c r="E24" s="166" t="s">
        <v>799</v>
      </c>
      <c r="F24" s="170">
        <v>0</v>
      </c>
      <c r="G24" s="166" t="s">
        <v>799</v>
      </c>
    </row>
    <row r="25" spans="1:7" ht="79.5" thickBot="1">
      <c r="A25" s="171" t="s">
        <v>803</v>
      </c>
      <c r="B25" s="166">
        <v>0</v>
      </c>
      <c r="C25" s="166" t="s">
        <v>799</v>
      </c>
      <c r="D25" s="166">
        <v>0</v>
      </c>
      <c r="E25" s="166" t="s">
        <v>799</v>
      </c>
      <c r="F25" s="166">
        <v>0</v>
      </c>
      <c r="G25" s="166" t="s">
        <v>799</v>
      </c>
    </row>
    <row r="26" spans="1:7" ht="16.5" thickBot="1">
      <c r="A26" s="169" t="s">
        <v>801</v>
      </c>
      <c r="B26" s="170">
        <v>0</v>
      </c>
      <c r="C26" s="166" t="s">
        <v>799</v>
      </c>
      <c r="D26" s="170">
        <v>0</v>
      </c>
      <c r="E26" s="166" t="s">
        <v>799</v>
      </c>
      <c r="F26" s="170">
        <v>0</v>
      </c>
      <c r="G26" s="166" t="s">
        <v>799</v>
      </c>
    </row>
    <row r="27" spans="1:7" ht="16.5" thickBot="1">
      <c r="A27" s="169" t="s">
        <v>802</v>
      </c>
      <c r="B27" s="170">
        <v>0</v>
      </c>
      <c r="C27" s="166" t="s">
        <v>799</v>
      </c>
      <c r="D27" s="170">
        <v>0</v>
      </c>
      <c r="E27" s="166" t="s">
        <v>799</v>
      </c>
      <c r="F27" s="170">
        <v>0</v>
      </c>
      <c r="G27" s="166" t="s">
        <v>799</v>
      </c>
    </row>
  </sheetData>
  <sheetProtection/>
  <mergeCells count="30">
    <mergeCell ref="D7:G7"/>
    <mergeCell ref="D8:G8"/>
    <mergeCell ref="C9:G9"/>
    <mergeCell ref="C10:G10"/>
    <mergeCell ref="C11:G11"/>
    <mergeCell ref="C12:G12"/>
    <mergeCell ref="E1:G1"/>
    <mergeCell ref="E2:G2"/>
    <mergeCell ref="C3:G3"/>
    <mergeCell ref="E4:G4"/>
    <mergeCell ref="D5:G5"/>
    <mergeCell ref="D6:G6"/>
    <mergeCell ref="G21:G22"/>
    <mergeCell ref="A21:A22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G19:G20"/>
    <mergeCell ref="A16:A17"/>
    <mergeCell ref="B16:C17"/>
    <mergeCell ref="D16:E17"/>
    <mergeCell ref="F16:G17"/>
    <mergeCell ref="A13:G1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2024-05-02T07:19:31Z</cp:lastPrinted>
  <dcterms:created xsi:type="dcterms:W3CDTF">2007-06-29T06:36:06Z</dcterms:created>
  <dcterms:modified xsi:type="dcterms:W3CDTF">2024-05-02T09:24:36Z</dcterms:modified>
  <cp:category/>
  <cp:version/>
  <cp:contentType/>
  <cp:contentStatus/>
</cp:coreProperties>
</file>