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C8FFD593-B8FF-4DBF-A152-D5A63E1181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  <sheet name="Лист3" sheetId="3" state="hidden" r:id="rId2"/>
  </sheets>
  <definedNames>
    <definedName name="_xlnm.Print_Titles" localSheetId="0">'2021'!$3:$3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2" l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5" i="2"/>
  <c r="M26" i="2"/>
  <c r="M27" i="2"/>
  <c r="M28" i="2"/>
  <c r="M29" i="2"/>
  <c r="M30" i="2"/>
  <c r="M32" i="2"/>
  <c r="M33" i="2"/>
  <c r="M34" i="2"/>
  <c r="M35" i="2"/>
  <c r="M36" i="2"/>
  <c r="M37" i="2"/>
  <c r="M38" i="2"/>
  <c r="M39" i="2"/>
  <c r="M41" i="2"/>
  <c r="M42" i="2"/>
  <c r="M43" i="2"/>
  <c r="M44" i="2"/>
  <c r="M45" i="2"/>
  <c r="M46" i="2"/>
  <c r="M47" i="2"/>
  <c r="M48" i="2"/>
  <c r="M49" i="2"/>
  <c r="M50" i="2"/>
  <c r="M51" i="2"/>
  <c r="M4" i="2"/>
  <c r="F24" i="2" l="1"/>
  <c r="G24" i="2"/>
  <c r="H24" i="2"/>
  <c r="I24" i="2"/>
  <c r="J24" i="2"/>
  <c r="K24" i="2"/>
  <c r="L24" i="2"/>
  <c r="M24" i="2" s="1"/>
  <c r="E24" i="2"/>
  <c r="E4" i="2" l="1"/>
  <c r="F48" i="2" l="1"/>
  <c r="G48" i="2"/>
  <c r="H48" i="2"/>
  <c r="I48" i="2"/>
  <c r="J48" i="2"/>
  <c r="K48" i="2"/>
  <c r="L48" i="2"/>
  <c r="E48" i="2"/>
  <c r="F4" i="2" l="1"/>
  <c r="G4" i="2"/>
  <c r="H4" i="2"/>
  <c r="I4" i="2"/>
  <c r="J4" i="2"/>
  <c r="K4" i="2"/>
  <c r="L4" i="2"/>
  <c r="E29" i="2" l="1"/>
  <c r="H29" i="2"/>
  <c r="J29" i="2"/>
  <c r="K29" i="2"/>
  <c r="L29" i="2"/>
  <c r="F29" i="2"/>
  <c r="G29" i="2"/>
  <c r="I29" i="2"/>
  <c r="K31" i="2" l="1"/>
  <c r="I37" i="2"/>
  <c r="I19" i="2"/>
  <c r="F19" i="2"/>
  <c r="G19" i="2"/>
  <c r="H19" i="2"/>
  <c r="J19" i="2"/>
  <c r="K19" i="2"/>
  <c r="L19" i="2"/>
  <c r="E19" i="2"/>
  <c r="F15" i="2"/>
  <c r="G15" i="2"/>
  <c r="H15" i="2"/>
  <c r="I15" i="2"/>
  <c r="J15" i="2"/>
  <c r="K15" i="2"/>
  <c r="L15" i="2"/>
  <c r="E15" i="2"/>
  <c r="F13" i="2"/>
  <c r="F52" i="2" s="1"/>
  <c r="G13" i="2"/>
  <c r="H13" i="2"/>
  <c r="I13" i="2"/>
  <c r="J13" i="2"/>
  <c r="K13" i="2"/>
  <c r="L13" i="2"/>
  <c r="H37" i="2"/>
  <c r="H31" i="2"/>
  <c r="H52" i="2" s="1"/>
  <c r="F37" i="2"/>
  <c r="F31" i="2"/>
  <c r="F45" i="2"/>
  <c r="G45" i="2"/>
  <c r="H45" i="2"/>
  <c r="I45" i="2"/>
  <c r="J45" i="2"/>
  <c r="K45" i="2"/>
  <c r="L45" i="2"/>
  <c r="F40" i="2"/>
  <c r="G40" i="2"/>
  <c r="H40" i="2"/>
  <c r="I40" i="2"/>
  <c r="J40" i="2"/>
  <c r="K40" i="2"/>
  <c r="L40" i="2"/>
  <c r="M40" i="2" s="1"/>
  <c r="G37" i="2"/>
  <c r="J37" i="2"/>
  <c r="K37" i="2"/>
  <c r="L37" i="2"/>
  <c r="G31" i="2"/>
  <c r="I31" i="2"/>
  <c r="J31" i="2"/>
  <c r="E45" i="2"/>
  <c r="E40" i="2"/>
  <c r="E37" i="2"/>
  <c r="E31" i="2"/>
  <c r="E13" i="2"/>
  <c r="E52" i="2" s="1"/>
  <c r="G52" i="2" l="1"/>
  <c r="K52" i="2"/>
  <c r="J52" i="2"/>
  <c r="I52" i="2"/>
  <c r="L31" i="2"/>
  <c r="L52" i="2" l="1"/>
  <c r="M52" i="2" s="1"/>
  <c r="M31" i="2"/>
</calcChain>
</file>

<file path=xl/sharedStrings.xml><?xml version="1.0" encoding="utf-8"?>
<sst xmlns="http://schemas.openxmlformats.org/spreadsheetml/2006/main" count="151" uniqueCount="81">
  <si>
    <t>Наименование</t>
  </si>
  <si>
    <t>Рз</t>
  </si>
  <si>
    <t>Пр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</si>
  <si>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</si>
  <si>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</si>
  <si>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</si>
  <si>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</si>
  <si>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</si>
  <si>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</si>
  <si>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</si>
  <si>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</si>
  <si>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</si>
  <si>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</si>
  <si>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</si>
  <si>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</si>
  <si>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</si>
  <si>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</si>
  <si>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</si>
  <si>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</si>
  <si>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</si>
  <si>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</si>
  <si>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</si>
  <si>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</si>
  <si>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</si>
  <si>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</si>
  <si>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</si>
  <si>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</si>
  <si>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</si>
  <si>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</si>
  <si>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</si>
  <si>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</si>
  <si>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</si>
  <si>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</si>
  <si>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</si>
  <si>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</si>
  <si>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</si>
  <si>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</si>
  <si>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</si>
  <si>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</si>
  <si>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</si>
  <si>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</si>
  <si>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</si>
  <si>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</si>
  <si>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</si>
  <si>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</si>
  <si>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</si>
  <si>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</si>
  <si>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</si>
  <si>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</si>
  <si>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</si>
  <si>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</si>
  <si>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</si>
  <si>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</t>
  </si>
  <si>
    <t>Транспорт</t>
  </si>
  <si>
    <t>Дополнительное образвание детей</t>
  </si>
  <si>
    <t>Р.Н. Печенко</t>
  </si>
  <si>
    <t>Исп.Р.Г. Сидоренко</t>
  </si>
  <si>
    <t>Организация и проведение выборов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</si>
  <si>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</si>
  <si>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</si>
  <si>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</si>
  <si>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Благоустройство</t>
  </si>
  <si>
    <t>Охрана окружающей среды</t>
  </si>
  <si>
    <t>Другие вопросы в области охраны окружающей среды</t>
  </si>
  <si>
    <t>Спортивно-оздоровительные комплексы и центры</t>
  </si>
  <si>
    <t>тел.2 26 59</t>
  </si>
  <si>
    <t>Функционирование высшего должностного лица субъекта Российской Федерации и муниципального образования</t>
  </si>
  <si>
    <t xml:space="preserve">14 </t>
  </si>
  <si>
    <t>Прочие межбюджетные трансферты общего характера</t>
  </si>
  <si>
    <t>Сведения о внесенных в течение 2021 года изменениях в Решение районного Совета народных депутатов "О бюджете Погарского муниципального района Брянской области на 2021 год и на плановый период 2022 и 2023 годов" в части расходов</t>
  </si>
  <si>
    <t>Сумма              на 2021 год        (от 15.12.2020 №6-124)</t>
  </si>
  <si>
    <t>Другие вопросы в области жилищно-коммунального хозяйства</t>
  </si>
  <si>
    <t>Решение от 26.02.2021 №6-146</t>
  </si>
  <si>
    <t>Решение от 27.04.2021 №6-158</t>
  </si>
  <si>
    <t>Решение от 28.05.2021 №6-164</t>
  </si>
  <si>
    <t>Решение от 29.07.2021 №6-170</t>
  </si>
  <si>
    <t>Решение от 30.09.2021 №6-176</t>
  </si>
  <si>
    <t>Решение от 30.11.2021 №6-189</t>
  </si>
  <si>
    <t>Решение от 30.12.2021 №6-210</t>
  </si>
  <si>
    <t>Заместитель главы администрации Погарского района</t>
  </si>
  <si>
    <t>Сумма              на 01.01.2022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</si>
</sst>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 wrapText="1" shrinkToFit="1"/>
    </xf>
    <xf numFmtId="0" fontId="1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8"/>
  <sheetViews>
    <sheetView tabSelected="1" workbookViewId="0">
      <selection activeCell="Q6" sqref="Q6"/>
    </sheetView>
  </sheetViews>
  <sheetFormatPr defaultRowHeight="15" x14ac:dyDescent="0.25"/>
  <cols>
    <col min="1" max="1" width="39.42578125" style="1" customWidth="1"/>
    <col min="2" max="2" width="15.5703125" style="1" customWidth="1"/>
    <col min="3" max="4" width="5.5703125" style="6" customWidth="1"/>
    <col min="5" max="5" width="16.28515625" style="1" customWidth="1"/>
    <col min="6" max="6" width="13.7109375" style="1" customWidth="1"/>
    <col min="7" max="7" width="14.28515625" style="1" customWidth="1"/>
    <col min="8" max="8" width="13.5703125" style="1" customWidth="1"/>
    <col min="9" max="13" width="14.28515625" style="1" customWidth="1"/>
    <col min="14" max="139" width="9.140625" style="1"/>
    <col min="140" max="140" width="1.42578125" style="1" customWidth="1"/>
    <col min="141" max="141" width="59.5703125" style="1" customWidth="1"/>
    <col min="142" max="142" width="9.140625" style="1" customWidth="1"/>
    <col min="143" max="144" width="3.85546875" style="1" customWidth="1"/>
    <col min="145" max="145" width="10.5703125" style="1" customWidth="1"/>
    <col min="146" max="146" width="3.85546875" style="1" customWidth="1"/>
    <col min="147" max="149" width="14.42578125" style="1" customWidth="1"/>
    <col min="150" max="150" width="4.140625" style="1" customWidth="1"/>
    <col min="151" max="151" width="15" style="1" customWidth="1"/>
    <col min="152" max="153" width="9.140625" style="1" customWidth="1"/>
    <col min="154" max="154" width="11.5703125" style="1" customWidth="1"/>
    <col min="155" max="155" width="18.140625" style="1" customWidth="1"/>
    <col min="156" max="156" width="13.140625" style="1" customWidth="1"/>
    <col min="157" max="157" width="12.28515625" style="1" customWidth="1"/>
    <col min="158" max="395" width="9.140625" style="1"/>
    <col min="396" max="396" width="1.42578125" style="1" customWidth="1"/>
    <col min="397" max="397" width="59.5703125" style="1" customWidth="1"/>
    <col min="398" max="398" width="9.140625" style="1" customWidth="1"/>
    <col min="399" max="400" width="3.85546875" style="1" customWidth="1"/>
    <col min="401" max="401" width="10.5703125" style="1" customWidth="1"/>
    <col min="402" max="402" width="3.85546875" style="1" customWidth="1"/>
    <col min="403" max="405" width="14.42578125" style="1" customWidth="1"/>
    <col min="406" max="406" width="4.140625" style="1" customWidth="1"/>
    <col min="407" max="407" width="15" style="1" customWidth="1"/>
    <col min="408" max="409" width="9.140625" style="1" customWidth="1"/>
    <col min="410" max="410" width="11.5703125" style="1" customWidth="1"/>
    <col min="411" max="411" width="18.140625" style="1" customWidth="1"/>
    <col min="412" max="412" width="13.140625" style="1" customWidth="1"/>
    <col min="413" max="413" width="12.28515625" style="1" customWidth="1"/>
    <col min="414" max="651" width="9.140625" style="1"/>
    <col min="652" max="652" width="1.42578125" style="1" customWidth="1"/>
    <col min="653" max="653" width="59.5703125" style="1" customWidth="1"/>
    <col min="654" max="654" width="9.140625" style="1" customWidth="1"/>
    <col min="655" max="656" width="3.85546875" style="1" customWidth="1"/>
    <col min="657" max="657" width="10.5703125" style="1" customWidth="1"/>
    <col min="658" max="658" width="3.85546875" style="1" customWidth="1"/>
    <col min="659" max="661" width="14.42578125" style="1" customWidth="1"/>
    <col min="662" max="662" width="4.140625" style="1" customWidth="1"/>
    <col min="663" max="663" width="15" style="1" customWidth="1"/>
    <col min="664" max="665" width="9.140625" style="1" customWidth="1"/>
    <col min="666" max="666" width="11.5703125" style="1" customWidth="1"/>
    <col min="667" max="667" width="18.140625" style="1" customWidth="1"/>
    <col min="668" max="668" width="13.140625" style="1" customWidth="1"/>
    <col min="669" max="669" width="12.28515625" style="1" customWidth="1"/>
    <col min="670" max="907" width="9.140625" style="1"/>
    <col min="908" max="908" width="1.42578125" style="1" customWidth="1"/>
    <col min="909" max="909" width="59.5703125" style="1" customWidth="1"/>
    <col min="910" max="910" width="9.140625" style="1" customWidth="1"/>
    <col min="911" max="912" width="3.85546875" style="1" customWidth="1"/>
    <col min="913" max="913" width="10.5703125" style="1" customWidth="1"/>
    <col min="914" max="914" width="3.85546875" style="1" customWidth="1"/>
    <col min="915" max="917" width="14.42578125" style="1" customWidth="1"/>
    <col min="918" max="918" width="4.140625" style="1" customWidth="1"/>
    <col min="919" max="919" width="15" style="1" customWidth="1"/>
    <col min="920" max="921" width="9.140625" style="1" customWidth="1"/>
    <col min="922" max="922" width="11.5703125" style="1" customWidth="1"/>
    <col min="923" max="923" width="18.140625" style="1" customWidth="1"/>
    <col min="924" max="924" width="13.140625" style="1" customWidth="1"/>
    <col min="925" max="925" width="12.28515625" style="1" customWidth="1"/>
    <col min="926" max="1163" width="9.140625" style="1"/>
    <col min="1164" max="1164" width="1.42578125" style="1" customWidth="1"/>
    <col min="1165" max="1165" width="59.5703125" style="1" customWidth="1"/>
    <col min="1166" max="1166" width="9.140625" style="1" customWidth="1"/>
    <col min="1167" max="1168" width="3.85546875" style="1" customWidth="1"/>
    <col min="1169" max="1169" width="10.5703125" style="1" customWidth="1"/>
    <col min="1170" max="1170" width="3.85546875" style="1" customWidth="1"/>
    <col min="1171" max="1173" width="14.42578125" style="1" customWidth="1"/>
    <col min="1174" max="1174" width="4.140625" style="1" customWidth="1"/>
    <col min="1175" max="1175" width="15" style="1" customWidth="1"/>
    <col min="1176" max="1177" width="9.140625" style="1" customWidth="1"/>
    <col min="1178" max="1178" width="11.5703125" style="1" customWidth="1"/>
    <col min="1179" max="1179" width="18.140625" style="1" customWidth="1"/>
    <col min="1180" max="1180" width="13.140625" style="1" customWidth="1"/>
    <col min="1181" max="1181" width="12.28515625" style="1" customWidth="1"/>
    <col min="1182" max="1419" width="9.140625" style="1"/>
    <col min="1420" max="1420" width="1.42578125" style="1" customWidth="1"/>
    <col min="1421" max="1421" width="59.5703125" style="1" customWidth="1"/>
    <col min="1422" max="1422" width="9.140625" style="1" customWidth="1"/>
    <col min="1423" max="1424" width="3.85546875" style="1" customWidth="1"/>
    <col min="1425" max="1425" width="10.5703125" style="1" customWidth="1"/>
    <col min="1426" max="1426" width="3.85546875" style="1" customWidth="1"/>
    <col min="1427" max="1429" width="14.42578125" style="1" customWidth="1"/>
    <col min="1430" max="1430" width="4.140625" style="1" customWidth="1"/>
    <col min="1431" max="1431" width="15" style="1" customWidth="1"/>
    <col min="1432" max="1433" width="9.140625" style="1" customWidth="1"/>
    <col min="1434" max="1434" width="11.5703125" style="1" customWidth="1"/>
    <col min="1435" max="1435" width="18.140625" style="1" customWidth="1"/>
    <col min="1436" max="1436" width="13.140625" style="1" customWidth="1"/>
    <col min="1437" max="1437" width="12.28515625" style="1" customWidth="1"/>
    <col min="1438" max="1675" width="9.140625" style="1"/>
    <col min="1676" max="1676" width="1.42578125" style="1" customWidth="1"/>
    <col min="1677" max="1677" width="59.5703125" style="1" customWidth="1"/>
    <col min="1678" max="1678" width="9.140625" style="1" customWidth="1"/>
    <col min="1679" max="1680" width="3.85546875" style="1" customWidth="1"/>
    <col min="1681" max="1681" width="10.5703125" style="1" customWidth="1"/>
    <col min="1682" max="1682" width="3.85546875" style="1" customWidth="1"/>
    <col min="1683" max="1685" width="14.42578125" style="1" customWidth="1"/>
    <col min="1686" max="1686" width="4.140625" style="1" customWidth="1"/>
    <col min="1687" max="1687" width="15" style="1" customWidth="1"/>
    <col min="1688" max="1689" width="9.140625" style="1" customWidth="1"/>
    <col min="1690" max="1690" width="11.5703125" style="1" customWidth="1"/>
    <col min="1691" max="1691" width="18.140625" style="1" customWidth="1"/>
    <col min="1692" max="1692" width="13.140625" style="1" customWidth="1"/>
    <col min="1693" max="1693" width="12.28515625" style="1" customWidth="1"/>
    <col min="1694" max="1931" width="9.140625" style="1"/>
    <col min="1932" max="1932" width="1.42578125" style="1" customWidth="1"/>
    <col min="1933" max="1933" width="59.5703125" style="1" customWidth="1"/>
    <col min="1934" max="1934" width="9.140625" style="1" customWidth="1"/>
    <col min="1935" max="1936" width="3.85546875" style="1" customWidth="1"/>
    <col min="1937" max="1937" width="10.5703125" style="1" customWidth="1"/>
    <col min="1938" max="1938" width="3.85546875" style="1" customWidth="1"/>
    <col min="1939" max="1941" width="14.42578125" style="1" customWidth="1"/>
    <col min="1942" max="1942" width="4.140625" style="1" customWidth="1"/>
    <col min="1943" max="1943" width="15" style="1" customWidth="1"/>
    <col min="1944" max="1945" width="9.140625" style="1" customWidth="1"/>
    <col min="1946" max="1946" width="11.5703125" style="1" customWidth="1"/>
    <col min="1947" max="1947" width="18.140625" style="1" customWidth="1"/>
    <col min="1948" max="1948" width="13.140625" style="1" customWidth="1"/>
    <col min="1949" max="1949" width="12.28515625" style="1" customWidth="1"/>
    <col min="1950" max="2187" width="9.140625" style="1"/>
    <col min="2188" max="2188" width="1.42578125" style="1" customWidth="1"/>
    <col min="2189" max="2189" width="59.5703125" style="1" customWidth="1"/>
    <col min="2190" max="2190" width="9.140625" style="1" customWidth="1"/>
    <col min="2191" max="2192" width="3.85546875" style="1" customWidth="1"/>
    <col min="2193" max="2193" width="10.5703125" style="1" customWidth="1"/>
    <col min="2194" max="2194" width="3.85546875" style="1" customWidth="1"/>
    <col min="2195" max="2197" width="14.42578125" style="1" customWidth="1"/>
    <col min="2198" max="2198" width="4.140625" style="1" customWidth="1"/>
    <col min="2199" max="2199" width="15" style="1" customWidth="1"/>
    <col min="2200" max="2201" width="9.140625" style="1" customWidth="1"/>
    <col min="2202" max="2202" width="11.5703125" style="1" customWidth="1"/>
    <col min="2203" max="2203" width="18.140625" style="1" customWidth="1"/>
    <col min="2204" max="2204" width="13.140625" style="1" customWidth="1"/>
    <col min="2205" max="2205" width="12.28515625" style="1" customWidth="1"/>
    <col min="2206" max="2443" width="9.140625" style="1"/>
    <col min="2444" max="2444" width="1.42578125" style="1" customWidth="1"/>
    <col min="2445" max="2445" width="59.5703125" style="1" customWidth="1"/>
    <col min="2446" max="2446" width="9.140625" style="1" customWidth="1"/>
    <col min="2447" max="2448" width="3.85546875" style="1" customWidth="1"/>
    <col min="2449" max="2449" width="10.5703125" style="1" customWidth="1"/>
    <col min="2450" max="2450" width="3.85546875" style="1" customWidth="1"/>
    <col min="2451" max="2453" width="14.42578125" style="1" customWidth="1"/>
    <col min="2454" max="2454" width="4.140625" style="1" customWidth="1"/>
    <col min="2455" max="2455" width="15" style="1" customWidth="1"/>
    <col min="2456" max="2457" width="9.140625" style="1" customWidth="1"/>
    <col min="2458" max="2458" width="11.5703125" style="1" customWidth="1"/>
    <col min="2459" max="2459" width="18.140625" style="1" customWidth="1"/>
    <col min="2460" max="2460" width="13.140625" style="1" customWidth="1"/>
    <col min="2461" max="2461" width="12.28515625" style="1" customWidth="1"/>
    <col min="2462" max="2699" width="9.140625" style="1"/>
    <col min="2700" max="2700" width="1.42578125" style="1" customWidth="1"/>
    <col min="2701" max="2701" width="59.5703125" style="1" customWidth="1"/>
    <col min="2702" max="2702" width="9.140625" style="1" customWidth="1"/>
    <col min="2703" max="2704" width="3.85546875" style="1" customWidth="1"/>
    <col min="2705" max="2705" width="10.5703125" style="1" customWidth="1"/>
    <col min="2706" max="2706" width="3.85546875" style="1" customWidth="1"/>
    <col min="2707" max="2709" width="14.42578125" style="1" customWidth="1"/>
    <col min="2710" max="2710" width="4.140625" style="1" customWidth="1"/>
    <col min="2711" max="2711" width="15" style="1" customWidth="1"/>
    <col min="2712" max="2713" width="9.140625" style="1" customWidth="1"/>
    <col min="2714" max="2714" width="11.5703125" style="1" customWidth="1"/>
    <col min="2715" max="2715" width="18.140625" style="1" customWidth="1"/>
    <col min="2716" max="2716" width="13.140625" style="1" customWidth="1"/>
    <col min="2717" max="2717" width="12.28515625" style="1" customWidth="1"/>
    <col min="2718" max="2955" width="9.140625" style="1"/>
    <col min="2956" max="2956" width="1.42578125" style="1" customWidth="1"/>
    <col min="2957" max="2957" width="59.5703125" style="1" customWidth="1"/>
    <col min="2958" max="2958" width="9.140625" style="1" customWidth="1"/>
    <col min="2959" max="2960" width="3.85546875" style="1" customWidth="1"/>
    <col min="2961" max="2961" width="10.5703125" style="1" customWidth="1"/>
    <col min="2962" max="2962" width="3.85546875" style="1" customWidth="1"/>
    <col min="2963" max="2965" width="14.42578125" style="1" customWidth="1"/>
    <col min="2966" max="2966" width="4.140625" style="1" customWidth="1"/>
    <col min="2967" max="2967" width="15" style="1" customWidth="1"/>
    <col min="2968" max="2969" width="9.140625" style="1" customWidth="1"/>
    <col min="2970" max="2970" width="11.5703125" style="1" customWidth="1"/>
    <col min="2971" max="2971" width="18.140625" style="1" customWidth="1"/>
    <col min="2972" max="2972" width="13.140625" style="1" customWidth="1"/>
    <col min="2973" max="2973" width="12.28515625" style="1" customWidth="1"/>
    <col min="2974" max="3211" width="9.140625" style="1"/>
    <col min="3212" max="3212" width="1.42578125" style="1" customWidth="1"/>
    <col min="3213" max="3213" width="59.5703125" style="1" customWidth="1"/>
    <col min="3214" max="3214" width="9.140625" style="1" customWidth="1"/>
    <col min="3215" max="3216" width="3.85546875" style="1" customWidth="1"/>
    <col min="3217" max="3217" width="10.5703125" style="1" customWidth="1"/>
    <col min="3218" max="3218" width="3.85546875" style="1" customWidth="1"/>
    <col min="3219" max="3221" width="14.42578125" style="1" customWidth="1"/>
    <col min="3222" max="3222" width="4.140625" style="1" customWidth="1"/>
    <col min="3223" max="3223" width="15" style="1" customWidth="1"/>
    <col min="3224" max="3225" width="9.140625" style="1" customWidth="1"/>
    <col min="3226" max="3226" width="11.5703125" style="1" customWidth="1"/>
    <col min="3227" max="3227" width="18.140625" style="1" customWidth="1"/>
    <col min="3228" max="3228" width="13.140625" style="1" customWidth="1"/>
    <col min="3229" max="3229" width="12.28515625" style="1" customWidth="1"/>
    <col min="3230" max="3467" width="9.140625" style="1"/>
    <col min="3468" max="3468" width="1.42578125" style="1" customWidth="1"/>
    <col min="3469" max="3469" width="59.5703125" style="1" customWidth="1"/>
    <col min="3470" max="3470" width="9.140625" style="1" customWidth="1"/>
    <col min="3471" max="3472" width="3.85546875" style="1" customWidth="1"/>
    <col min="3473" max="3473" width="10.5703125" style="1" customWidth="1"/>
    <col min="3474" max="3474" width="3.85546875" style="1" customWidth="1"/>
    <col min="3475" max="3477" width="14.42578125" style="1" customWidth="1"/>
    <col min="3478" max="3478" width="4.140625" style="1" customWidth="1"/>
    <col min="3479" max="3479" width="15" style="1" customWidth="1"/>
    <col min="3480" max="3481" width="9.140625" style="1" customWidth="1"/>
    <col min="3482" max="3482" width="11.5703125" style="1" customWidth="1"/>
    <col min="3483" max="3483" width="18.140625" style="1" customWidth="1"/>
    <col min="3484" max="3484" width="13.140625" style="1" customWidth="1"/>
    <col min="3485" max="3485" width="12.28515625" style="1" customWidth="1"/>
    <col min="3486" max="3723" width="9.140625" style="1"/>
    <col min="3724" max="3724" width="1.42578125" style="1" customWidth="1"/>
    <col min="3725" max="3725" width="59.5703125" style="1" customWidth="1"/>
    <col min="3726" max="3726" width="9.140625" style="1" customWidth="1"/>
    <col min="3727" max="3728" width="3.85546875" style="1" customWidth="1"/>
    <col min="3729" max="3729" width="10.5703125" style="1" customWidth="1"/>
    <col min="3730" max="3730" width="3.85546875" style="1" customWidth="1"/>
    <col min="3731" max="3733" width="14.42578125" style="1" customWidth="1"/>
    <col min="3734" max="3734" width="4.140625" style="1" customWidth="1"/>
    <col min="3735" max="3735" width="15" style="1" customWidth="1"/>
    <col min="3736" max="3737" width="9.140625" style="1" customWidth="1"/>
    <col min="3738" max="3738" width="11.5703125" style="1" customWidth="1"/>
    <col min="3739" max="3739" width="18.140625" style="1" customWidth="1"/>
    <col min="3740" max="3740" width="13.140625" style="1" customWidth="1"/>
    <col min="3741" max="3741" width="12.28515625" style="1" customWidth="1"/>
    <col min="3742" max="3979" width="9.140625" style="1"/>
    <col min="3980" max="3980" width="1.42578125" style="1" customWidth="1"/>
    <col min="3981" max="3981" width="59.5703125" style="1" customWidth="1"/>
    <col min="3982" max="3982" width="9.140625" style="1" customWidth="1"/>
    <col min="3983" max="3984" width="3.85546875" style="1" customWidth="1"/>
    <col min="3985" max="3985" width="10.5703125" style="1" customWidth="1"/>
    <col min="3986" max="3986" width="3.85546875" style="1" customWidth="1"/>
    <col min="3987" max="3989" width="14.42578125" style="1" customWidth="1"/>
    <col min="3990" max="3990" width="4.140625" style="1" customWidth="1"/>
    <col min="3991" max="3991" width="15" style="1" customWidth="1"/>
    <col min="3992" max="3993" width="9.140625" style="1" customWidth="1"/>
    <col min="3994" max="3994" width="11.5703125" style="1" customWidth="1"/>
    <col min="3995" max="3995" width="18.140625" style="1" customWidth="1"/>
    <col min="3996" max="3996" width="13.140625" style="1" customWidth="1"/>
    <col min="3997" max="3997" width="12.28515625" style="1" customWidth="1"/>
    <col min="3998" max="4235" width="9.140625" style="1"/>
    <col min="4236" max="4236" width="1.42578125" style="1" customWidth="1"/>
    <col min="4237" max="4237" width="59.5703125" style="1" customWidth="1"/>
    <col min="4238" max="4238" width="9.140625" style="1" customWidth="1"/>
    <col min="4239" max="4240" width="3.85546875" style="1" customWidth="1"/>
    <col min="4241" max="4241" width="10.5703125" style="1" customWidth="1"/>
    <col min="4242" max="4242" width="3.85546875" style="1" customWidth="1"/>
    <col min="4243" max="4245" width="14.42578125" style="1" customWidth="1"/>
    <col min="4246" max="4246" width="4.140625" style="1" customWidth="1"/>
    <col min="4247" max="4247" width="15" style="1" customWidth="1"/>
    <col min="4248" max="4249" width="9.140625" style="1" customWidth="1"/>
    <col min="4250" max="4250" width="11.5703125" style="1" customWidth="1"/>
    <col min="4251" max="4251" width="18.140625" style="1" customWidth="1"/>
    <col min="4252" max="4252" width="13.140625" style="1" customWidth="1"/>
    <col min="4253" max="4253" width="12.28515625" style="1" customWidth="1"/>
    <col min="4254" max="4491" width="9.140625" style="1"/>
    <col min="4492" max="4492" width="1.42578125" style="1" customWidth="1"/>
    <col min="4493" max="4493" width="59.5703125" style="1" customWidth="1"/>
    <col min="4494" max="4494" width="9.140625" style="1" customWidth="1"/>
    <col min="4495" max="4496" width="3.85546875" style="1" customWidth="1"/>
    <col min="4497" max="4497" width="10.5703125" style="1" customWidth="1"/>
    <col min="4498" max="4498" width="3.85546875" style="1" customWidth="1"/>
    <col min="4499" max="4501" width="14.42578125" style="1" customWidth="1"/>
    <col min="4502" max="4502" width="4.140625" style="1" customWidth="1"/>
    <col min="4503" max="4503" width="15" style="1" customWidth="1"/>
    <col min="4504" max="4505" width="9.140625" style="1" customWidth="1"/>
    <col min="4506" max="4506" width="11.5703125" style="1" customWidth="1"/>
    <col min="4507" max="4507" width="18.140625" style="1" customWidth="1"/>
    <col min="4508" max="4508" width="13.140625" style="1" customWidth="1"/>
    <col min="4509" max="4509" width="12.28515625" style="1" customWidth="1"/>
    <col min="4510" max="4747" width="9.140625" style="1"/>
    <col min="4748" max="4748" width="1.42578125" style="1" customWidth="1"/>
    <col min="4749" max="4749" width="59.5703125" style="1" customWidth="1"/>
    <col min="4750" max="4750" width="9.140625" style="1" customWidth="1"/>
    <col min="4751" max="4752" width="3.85546875" style="1" customWidth="1"/>
    <col min="4753" max="4753" width="10.5703125" style="1" customWidth="1"/>
    <col min="4754" max="4754" width="3.85546875" style="1" customWidth="1"/>
    <col min="4755" max="4757" width="14.42578125" style="1" customWidth="1"/>
    <col min="4758" max="4758" width="4.140625" style="1" customWidth="1"/>
    <col min="4759" max="4759" width="15" style="1" customWidth="1"/>
    <col min="4760" max="4761" width="9.140625" style="1" customWidth="1"/>
    <col min="4762" max="4762" width="11.5703125" style="1" customWidth="1"/>
    <col min="4763" max="4763" width="18.140625" style="1" customWidth="1"/>
    <col min="4764" max="4764" width="13.140625" style="1" customWidth="1"/>
    <col min="4765" max="4765" width="12.28515625" style="1" customWidth="1"/>
    <col min="4766" max="5003" width="9.140625" style="1"/>
    <col min="5004" max="5004" width="1.42578125" style="1" customWidth="1"/>
    <col min="5005" max="5005" width="59.5703125" style="1" customWidth="1"/>
    <col min="5006" max="5006" width="9.140625" style="1" customWidth="1"/>
    <col min="5007" max="5008" width="3.85546875" style="1" customWidth="1"/>
    <col min="5009" max="5009" width="10.5703125" style="1" customWidth="1"/>
    <col min="5010" max="5010" width="3.85546875" style="1" customWidth="1"/>
    <col min="5011" max="5013" width="14.42578125" style="1" customWidth="1"/>
    <col min="5014" max="5014" width="4.140625" style="1" customWidth="1"/>
    <col min="5015" max="5015" width="15" style="1" customWidth="1"/>
    <col min="5016" max="5017" width="9.140625" style="1" customWidth="1"/>
    <col min="5018" max="5018" width="11.5703125" style="1" customWidth="1"/>
    <col min="5019" max="5019" width="18.140625" style="1" customWidth="1"/>
    <col min="5020" max="5020" width="13.140625" style="1" customWidth="1"/>
    <col min="5021" max="5021" width="12.28515625" style="1" customWidth="1"/>
    <col min="5022" max="5259" width="9.140625" style="1"/>
    <col min="5260" max="5260" width="1.42578125" style="1" customWidth="1"/>
    <col min="5261" max="5261" width="59.5703125" style="1" customWidth="1"/>
    <col min="5262" max="5262" width="9.140625" style="1" customWidth="1"/>
    <col min="5263" max="5264" width="3.85546875" style="1" customWidth="1"/>
    <col min="5265" max="5265" width="10.5703125" style="1" customWidth="1"/>
    <col min="5266" max="5266" width="3.85546875" style="1" customWidth="1"/>
    <col min="5267" max="5269" width="14.42578125" style="1" customWidth="1"/>
    <col min="5270" max="5270" width="4.140625" style="1" customWidth="1"/>
    <col min="5271" max="5271" width="15" style="1" customWidth="1"/>
    <col min="5272" max="5273" width="9.140625" style="1" customWidth="1"/>
    <col min="5274" max="5274" width="11.5703125" style="1" customWidth="1"/>
    <col min="5275" max="5275" width="18.140625" style="1" customWidth="1"/>
    <col min="5276" max="5276" width="13.140625" style="1" customWidth="1"/>
    <col min="5277" max="5277" width="12.28515625" style="1" customWidth="1"/>
    <col min="5278" max="5515" width="9.140625" style="1"/>
    <col min="5516" max="5516" width="1.42578125" style="1" customWidth="1"/>
    <col min="5517" max="5517" width="59.5703125" style="1" customWidth="1"/>
    <col min="5518" max="5518" width="9.140625" style="1" customWidth="1"/>
    <col min="5519" max="5520" width="3.85546875" style="1" customWidth="1"/>
    <col min="5521" max="5521" width="10.5703125" style="1" customWidth="1"/>
    <col min="5522" max="5522" width="3.85546875" style="1" customWidth="1"/>
    <col min="5523" max="5525" width="14.42578125" style="1" customWidth="1"/>
    <col min="5526" max="5526" width="4.140625" style="1" customWidth="1"/>
    <col min="5527" max="5527" width="15" style="1" customWidth="1"/>
    <col min="5528" max="5529" width="9.140625" style="1" customWidth="1"/>
    <col min="5530" max="5530" width="11.5703125" style="1" customWidth="1"/>
    <col min="5531" max="5531" width="18.140625" style="1" customWidth="1"/>
    <col min="5532" max="5532" width="13.140625" style="1" customWidth="1"/>
    <col min="5533" max="5533" width="12.28515625" style="1" customWidth="1"/>
    <col min="5534" max="5771" width="9.140625" style="1"/>
    <col min="5772" max="5772" width="1.42578125" style="1" customWidth="1"/>
    <col min="5773" max="5773" width="59.5703125" style="1" customWidth="1"/>
    <col min="5774" max="5774" width="9.140625" style="1" customWidth="1"/>
    <col min="5775" max="5776" width="3.85546875" style="1" customWidth="1"/>
    <col min="5777" max="5777" width="10.5703125" style="1" customWidth="1"/>
    <col min="5778" max="5778" width="3.85546875" style="1" customWidth="1"/>
    <col min="5779" max="5781" width="14.42578125" style="1" customWidth="1"/>
    <col min="5782" max="5782" width="4.140625" style="1" customWidth="1"/>
    <col min="5783" max="5783" width="15" style="1" customWidth="1"/>
    <col min="5784" max="5785" width="9.140625" style="1" customWidth="1"/>
    <col min="5786" max="5786" width="11.5703125" style="1" customWidth="1"/>
    <col min="5787" max="5787" width="18.140625" style="1" customWidth="1"/>
    <col min="5788" max="5788" width="13.140625" style="1" customWidth="1"/>
    <col min="5789" max="5789" width="12.28515625" style="1" customWidth="1"/>
    <col min="5790" max="6027" width="9.140625" style="1"/>
    <col min="6028" max="6028" width="1.42578125" style="1" customWidth="1"/>
    <col min="6029" max="6029" width="59.5703125" style="1" customWidth="1"/>
    <col min="6030" max="6030" width="9.140625" style="1" customWidth="1"/>
    <col min="6031" max="6032" width="3.85546875" style="1" customWidth="1"/>
    <col min="6033" max="6033" width="10.5703125" style="1" customWidth="1"/>
    <col min="6034" max="6034" width="3.85546875" style="1" customWidth="1"/>
    <col min="6035" max="6037" width="14.42578125" style="1" customWidth="1"/>
    <col min="6038" max="6038" width="4.140625" style="1" customWidth="1"/>
    <col min="6039" max="6039" width="15" style="1" customWidth="1"/>
    <col min="6040" max="6041" width="9.140625" style="1" customWidth="1"/>
    <col min="6042" max="6042" width="11.5703125" style="1" customWidth="1"/>
    <col min="6043" max="6043" width="18.140625" style="1" customWidth="1"/>
    <col min="6044" max="6044" width="13.140625" style="1" customWidth="1"/>
    <col min="6045" max="6045" width="12.28515625" style="1" customWidth="1"/>
    <col min="6046" max="6283" width="9.140625" style="1"/>
    <col min="6284" max="6284" width="1.42578125" style="1" customWidth="1"/>
    <col min="6285" max="6285" width="59.5703125" style="1" customWidth="1"/>
    <col min="6286" max="6286" width="9.140625" style="1" customWidth="1"/>
    <col min="6287" max="6288" width="3.85546875" style="1" customWidth="1"/>
    <col min="6289" max="6289" width="10.5703125" style="1" customWidth="1"/>
    <col min="6290" max="6290" width="3.85546875" style="1" customWidth="1"/>
    <col min="6291" max="6293" width="14.42578125" style="1" customWidth="1"/>
    <col min="6294" max="6294" width="4.140625" style="1" customWidth="1"/>
    <col min="6295" max="6295" width="15" style="1" customWidth="1"/>
    <col min="6296" max="6297" width="9.140625" style="1" customWidth="1"/>
    <col min="6298" max="6298" width="11.5703125" style="1" customWidth="1"/>
    <col min="6299" max="6299" width="18.140625" style="1" customWidth="1"/>
    <col min="6300" max="6300" width="13.140625" style="1" customWidth="1"/>
    <col min="6301" max="6301" width="12.28515625" style="1" customWidth="1"/>
    <col min="6302" max="6539" width="9.140625" style="1"/>
    <col min="6540" max="6540" width="1.42578125" style="1" customWidth="1"/>
    <col min="6541" max="6541" width="59.5703125" style="1" customWidth="1"/>
    <col min="6542" max="6542" width="9.140625" style="1" customWidth="1"/>
    <col min="6543" max="6544" width="3.85546875" style="1" customWidth="1"/>
    <col min="6545" max="6545" width="10.5703125" style="1" customWidth="1"/>
    <col min="6546" max="6546" width="3.85546875" style="1" customWidth="1"/>
    <col min="6547" max="6549" width="14.42578125" style="1" customWidth="1"/>
    <col min="6550" max="6550" width="4.140625" style="1" customWidth="1"/>
    <col min="6551" max="6551" width="15" style="1" customWidth="1"/>
    <col min="6552" max="6553" width="9.140625" style="1" customWidth="1"/>
    <col min="6554" max="6554" width="11.5703125" style="1" customWidth="1"/>
    <col min="6555" max="6555" width="18.140625" style="1" customWidth="1"/>
    <col min="6556" max="6556" width="13.140625" style="1" customWidth="1"/>
    <col min="6557" max="6557" width="12.28515625" style="1" customWidth="1"/>
    <col min="6558" max="6795" width="9.140625" style="1"/>
    <col min="6796" max="6796" width="1.42578125" style="1" customWidth="1"/>
    <col min="6797" max="6797" width="59.5703125" style="1" customWidth="1"/>
    <col min="6798" max="6798" width="9.140625" style="1" customWidth="1"/>
    <col min="6799" max="6800" width="3.85546875" style="1" customWidth="1"/>
    <col min="6801" max="6801" width="10.5703125" style="1" customWidth="1"/>
    <col min="6802" max="6802" width="3.85546875" style="1" customWidth="1"/>
    <col min="6803" max="6805" width="14.42578125" style="1" customWidth="1"/>
    <col min="6806" max="6806" width="4.140625" style="1" customWidth="1"/>
    <col min="6807" max="6807" width="15" style="1" customWidth="1"/>
    <col min="6808" max="6809" width="9.140625" style="1" customWidth="1"/>
    <col min="6810" max="6810" width="11.5703125" style="1" customWidth="1"/>
    <col min="6811" max="6811" width="18.140625" style="1" customWidth="1"/>
    <col min="6812" max="6812" width="13.140625" style="1" customWidth="1"/>
    <col min="6813" max="6813" width="12.28515625" style="1" customWidth="1"/>
    <col min="6814" max="7051" width="9.140625" style="1"/>
    <col min="7052" max="7052" width="1.42578125" style="1" customWidth="1"/>
    <col min="7053" max="7053" width="59.5703125" style="1" customWidth="1"/>
    <col min="7054" max="7054" width="9.140625" style="1" customWidth="1"/>
    <col min="7055" max="7056" width="3.85546875" style="1" customWidth="1"/>
    <col min="7057" max="7057" width="10.5703125" style="1" customWidth="1"/>
    <col min="7058" max="7058" width="3.85546875" style="1" customWidth="1"/>
    <col min="7059" max="7061" width="14.42578125" style="1" customWidth="1"/>
    <col min="7062" max="7062" width="4.140625" style="1" customWidth="1"/>
    <col min="7063" max="7063" width="15" style="1" customWidth="1"/>
    <col min="7064" max="7065" width="9.140625" style="1" customWidth="1"/>
    <col min="7066" max="7066" width="11.5703125" style="1" customWidth="1"/>
    <col min="7067" max="7067" width="18.140625" style="1" customWidth="1"/>
    <col min="7068" max="7068" width="13.140625" style="1" customWidth="1"/>
    <col min="7069" max="7069" width="12.28515625" style="1" customWidth="1"/>
    <col min="7070" max="7307" width="9.140625" style="1"/>
    <col min="7308" max="7308" width="1.42578125" style="1" customWidth="1"/>
    <col min="7309" max="7309" width="59.5703125" style="1" customWidth="1"/>
    <col min="7310" max="7310" width="9.140625" style="1" customWidth="1"/>
    <col min="7311" max="7312" width="3.85546875" style="1" customWidth="1"/>
    <col min="7313" max="7313" width="10.5703125" style="1" customWidth="1"/>
    <col min="7314" max="7314" width="3.85546875" style="1" customWidth="1"/>
    <col min="7315" max="7317" width="14.42578125" style="1" customWidth="1"/>
    <col min="7318" max="7318" width="4.140625" style="1" customWidth="1"/>
    <col min="7319" max="7319" width="15" style="1" customWidth="1"/>
    <col min="7320" max="7321" width="9.140625" style="1" customWidth="1"/>
    <col min="7322" max="7322" width="11.5703125" style="1" customWidth="1"/>
    <col min="7323" max="7323" width="18.140625" style="1" customWidth="1"/>
    <col min="7324" max="7324" width="13.140625" style="1" customWidth="1"/>
    <col min="7325" max="7325" width="12.28515625" style="1" customWidth="1"/>
    <col min="7326" max="7563" width="9.140625" style="1"/>
    <col min="7564" max="7564" width="1.42578125" style="1" customWidth="1"/>
    <col min="7565" max="7565" width="59.5703125" style="1" customWidth="1"/>
    <col min="7566" max="7566" width="9.140625" style="1" customWidth="1"/>
    <col min="7567" max="7568" width="3.85546875" style="1" customWidth="1"/>
    <col min="7569" max="7569" width="10.5703125" style="1" customWidth="1"/>
    <col min="7570" max="7570" width="3.85546875" style="1" customWidth="1"/>
    <col min="7571" max="7573" width="14.42578125" style="1" customWidth="1"/>
    <col min="7574" max="7574" width="4.140625" style="1" customWidth="1"/>
    <col min="7575" max="7575" width="15" style="1" customWidth="1"/>
    <col min="7576" max="7577" width="9.140625" style="1" customWidth="1"/>
    <col min="7578" max="7578" width="11.5703125" style="1" customWidth="1"/>
    <col min="7579" max="7579" width="18.140625" style="1" customWidth="1"/>
    <col min="7580" max="7580" width="13.140625" style="1" customWidth="1"/>
    <col min="7581" max="7581" width="12.28515625" style="1" customWidth="1"/>
    <col min="7582" max="7819" width="9.140625" style="1"/>
    <col min="7820" max="7820" width="1.42578125" style="1" customWidth="1"/>
    <col min="7821" max="7821" width="59.5703125" style="1" customWidth="1"/>
    <col min="7822" max="7822" width="9.140625" style="1" customWidth="1"/>
    <col min="7823" max="7824" width="3.85546875" style="1" customWidth="1"/>
    <col min="7825" max="7825" width="10.5703125" style="1" customWidth="1"/>
    <col min="7826" max="7826" width="3.85546875" style="1" customWidth="1"/>
    <col min="7827" max="7829" width="14.42578125" style="1" customWidth="1"/>
    <col min="7830" max="7830" width="4.140625" style="1" customWidth="1"/>
    <col min="7831" max="7831" width="15" style="1" customWidth="1"/>
    <col min="7832" max="7833" width="9.140625" style="1" customWidth="1"/>
    <col min="7834" max="7834" width="11.5703125" style="1" customWidth="1"/>
    <col min="7835" max="7835" width="18.140625" style="1" customWidth="1"/>
    <col min="7836" max="7836" width="13.140625" style="1" customWidth="1"/>
    <col min="7837" max="7837" width="12.28515625" style="1" customWidth="1"/>
    <col min="7838" max="8075" width="9.140625" style="1"/>
    <col min="8076" max="8076" width="1.42578125" style="1" customWidth="1"/>
    <col min="8077" max="8077" width="59.5703125" style="1" customWidth="1"/>
    <col min="8078" max="8078" width="9.140625" style="1" customWidth="1"/>
    <col min="8079" max="8080" width="3.85546875" style="1" customWidth="1"/>
    <col min="8081" max="8081" width="10.5703125" style="1" customWidth="1"/>
    <col min="8082" max="8082" width="3.85546875" style="1" customWidth="1"/>
    <col min="8083" max="8085" width="14.42578125" style="1" customWidth="1"/>
    <col min="8086" max="8086" width="4.140625" style="1" customWidth="1"/>
    <col min="8087" max="8087" width="15" style="1" customWidth="1"/>
    <col min="8088" max="8089" width="9.140625" style="1" customWidth="1"/>
    <col min="8090" max="8090" width="11.5703125" style="1" customWidth="1"/>
    <col min="8091" max="8091" width="18.140625" style="1" customWidth="1"/>
    <col min="8092" max="8092" width="13.140625" style="1" customWidth="1"/>
    <col min="8093" max="8093" width="12.28515625" style="1" customWidth="1"/>
    <col min="8094" max="8331" width="9.140625" style="1"/>
    <col min="8332" max="8332" width="1.42578125" style="1" customWidth="1"/>
    <col min="8333" max="8333" width="59.5703125" style="1" customWidth="1"/>
    <col min="8334" max="8334" width="9.140625" style="1" customWidth="1"/>
    <col min="8335" max="8336" width="3.85546875" style="1" customWidth="1"/>
    <col min="8337" max="8337" width="10.5703125" style="1" customWidth="1"/>
    <col min="8338" max="8338" width="3.85546875" style="1" customWidth="1"/>
    <col min="8339" max="8341" width="14.42578125" style="1" customWidth="1"/>
    <col min="8342" max="8342" width="4.140625" style="1" customWidth="1"/>
    <col min="8343" max="8343" width="15" style="1" customWidth="1"/>
    <col min="8344" max="8345" width="9.140625" style="1" customWidth="1"/>
    <col min="8346" max="8346" width="11.5703125" style="1" customWidth="1"/>
    <col min="8347" max="8347" width="18.140625" style="1" customWidth="1"/>
    <col min="8348" max="8348" width="13.140625" style="1" customWidth="1"/>
    <col min="8349" max="8349" width="12.28515625" style="1" customWidth="1"/>
    <col min="8350" max="8587" width="9.140625" style="1"/>
    <col min="8588" max="8588" width="1.42578125" style="1" customWidth="1"/>
    <col min="8589" max="8589" width="59.5703125" style="1" customWidth="1"/>
    <col min="8590" max="8590" width="9.140625" style="1" customWidth="1"/>
    <col min="8591" max="8592" width="3.85546875" style="1" customWidth="1"/>
    <col min="8593" max="8593" width="10.5703125" style="1" customWidth="1"/>
    <col min="8594" max="8594" width="3.85546875" style="1" customWidth="1"/>
    <col min="8595" max="8597" width="14.42578125" style="1" customWidth="1"/>
    <col min="8598" max="8598" width="4.140625" style="1" customWidth="1"/>
    <col min="8599" max="8599" width="15" style="1" customWidth="1"/>
    <col min="8600" max="8601" width="9.140625" style="1" customWidth="1"/>
    <col min="8602" max="8602" width="11.5703125" style="1" customWidth="1"/>
    <col min="8603" max="8603" width="18.140625" style="1" customWidth="1"/>
    <col min="8604" max="8604" width="13.140625" style="1" customWidth="1"/>
    <col min="8605" max="8605" width="12.28515625" style="1" customWidth="1"/>
    <col min="8606" max="8843" width="9.140625" style="1"/>
    <col min="8844" max="8844" width="1.42578125" style="1" customWidth="1"/>
    <col min="8845" max="8845" width="59.5703125" style="1" customWidth="1"/>
    <col min="8846" max="8846" width="9.140625" style="1" customWidth="1"/>
    <col min="8847" max="8848" width="3.85546875" style="1" customWidth="1"/>
    <col min="8849" max="8849" width="10.5703125" style="1" customWidth="1"/>
    <col min="8850" max="8850" width="3.85546875" style="1" customWidth="1"/>
    <col min="8851" max="8853" width="14.42578125" style="1" customWidth="1"/>
    <col min="8854" max="8854" width="4.140625" style="1" customWidth="1"/>
    <col min="8855" max="8855" width="15" style="1" customWidth="1"/>
    <col min="8856" max="8857" width="9.140625" style="1" customWidth="1"/>
    <col min="8858" max="8858" width="11.5703125" style="1" customWidth="1"/>
    <col min="8859" max="8859" width="18.140625" style="1" customWidth="1"/>
    <col min="8860" max="8860" width="13.140625" style="1" customWidth="1"/>
    <col min="8861" max="8861" width="12.28515625" style="1" customWidth="1"/>
    <col min="8862" max="9099" width="9.140625" style="1"/>
    <col min="9100" max="9100" width="1.42578125" style="1" customWidth="1"/>
    <col min="9101" max="9101" width="59.5703125" style="1" customWidth="1"/>
    <col min="9102" max="9102" width="9.140625" style="1" customWidth="1"/>
    <col min="9103" max="9104" width="3.85546875" style="1" customWidth="1"/>
    <col min="9105" max="9105" width="10.5703125" style="1" customWidth="1"/>
    <col min="9106" max="9106" width="3.85546875" style="1" customWidth="1"/>
    <col min="9107" max="9109" width="14.42578125" style="1" customWidth="1"/>
    <col min="9110" max="9110" width="4.140625" style="1" customWidth="1"/>
    <col min="9111" max="9111" width="15" style="1" customWidth="1"/>
    <col min="9112" max="9113" width="9.140625" style="1" customWidth="1"/>
    <col min="9114" max="9114" width="11.5703125" style="1" customWidth="1"/>
    <col min="9115" max="9115" width="18.140625" style="1" customWidth="1"/>
    <col min="9116" max="9116" width="13.140625" style="1" customWidth="1"/>
    <col min="9117" max="9117" width="12.28515625" style="1" customWidth="1"/>
    <col min="9118" max="9355" width="9.140625" style="1"/>
    <col min="9356" max="9356" width="1.42578125" style="1" customWidth="1"/>
    <col min="9357" max="9357" width="59.5703125" style="1" customWidth="1"/>
    <col min="9358" max="9358" width="9.140625" style="1" customWidth="1"/>
    <col min="9359" max="9360" width="3.85546875" style="1" customWidth="1"/>
    <col min="9361" max="9361" width="10.5703125" style="1" customWidth="1"/>
    <col min="9362" max="9362" width="3.85546875" style="1" customWidth="1"/>
    <col min="9363" max="9365" width="14.42578125" style="1" customWidth="1"/>
    <col min="9366" max="9366" width="4.140625" style="1" customWidth="1"/>
    <col min="9367" max="9367" width="15" style="1" customWidth="1"/>
    <col min="9368" max="9369" width="9.140625" style="1" customWidth="1"/>
    <col min="9370" max="9370" width="11.5703125" style="1" customWidth="1"/>
    <col min="9371" max="9371" width="18.140625" style="1" customWidth="1"/>
    <col min="9372" max="9372" width="13.140625" style="1" customWidth="1"/>
    <col min="9373" max="9373" width="12.28515625" style="1" customWidth="1"/>
    <col min="9374" max="9611" width="9.140625" style="1"/>
    <col min="9612" max="9612" width="1.42578125" style="1" customWidth="1"/>
    <col min="9613" max="9613" width="59.5703125" style="1" customWidth="1"/>
    <col min="9614" max="9614" width="9.140625" style="1" customWidth="1"/>
    <col min="9615" max="9616" width="3.85546875" style="1" customWidth="1"/>
    <col min="9617" max="9617" width="10.5703125" style="1" customWidth="1"/>
    <col min="9618" max="9618" width="3.85546875" style="1" customWidth="1"/>
    <col min="9619" max="9621" width="14.42578125" style="1" customWidth="1"/>
    <col min="9622" max="9622" width="4.140625" style="1" customWidth="1"/>
    <col min="9623" max="9623" width="15" style="1" customWidth="1"/>
    <col min="9624" max="9625" width="9.140625" style="1" customWidth="1"/>
    <col min="9626" max="9626" width="11.5703125" style="1" customWidth="1"/>
    <col min="9627" max="9627" width="18.140625" style="1" customWidth="1"/>
    <col min="9628" max="9628" width="13.140625" style="1" customWidth="1"/>
    <col min="9629" max="9629" width="12.28515625" style="1" customWidth="1"/>
    <col min="9630" max="9867" width="9.140625" style="1"/>
    <col min="9868" max="9868" width="1.42578125" style="1" customWidth="1"/>
    <col min="9869" max="9869" width="59.5703125" style="1" customWidth="1"/>
    <col min="9870" max="9870" width="9.140625" style="1" customWidth="1"/>
    <col min="9871" max="9872" width="3.85546875" style="1" customWidth="1"/>
    <col min="9873" max="9873" width="10.5703125" style="1" customWidth="1"/>
    <col min="9874" max="9874" width="3.85546875" style="1" customWidth="1"/>
    <col min="9875" max="9877" width="14.42578125" style="1" customWidth="1"/>
    <col min="9878" max="9878" width="4.140625" style="1" customWidth="1"/>
    <col min="9879" max="9879" width="15" style="1" customWidth="1"/>
    <col min="9880" max="9881" width="9.140625" style="1" customWidth="1"/>
    <col min="9882" max="9882" width="11.5703125" style="1" customWidth="1"/>
    <col min="9883" max="9883" width="18.140625" style="1" customWidth="1"/>
    <col min="9884" max="9884" width="13.140625" style="1" customWidth="1"/>
    <col min="9885" max="9885" width="12.28515625" style="1" customWidth="1"/>
    <col min="9886" max="10123" width="9.140625" style="1"/>
    <col min="10124" max="10124" width="1.42578125" style="1" customWidth="1"/>
    <col min="10125" max="10125" width="59.5703125" style="1" customWidth="1"/>
    <col min="10126" max="10126" width="9.140625" style="1" customWidth="1"/>
    <col min="10127" max="10128" width="3.85546875" style="1" customWidth="1"/>
    <col min="10129" max="10129" width="10.5703125" style="1" customWidth="1"/>
    <col min="10130" max="10130" width="3.85546875" style="1" customWidth="1"/>
    <col min="10131" max="10133" width="14.42578125" style="1" customWidth="1"/>
    <col min="10134" max="10134" width="4.140625" style="1" customWidth="1"/>
    <col min="10135" max="10135" width="15" style="1" customWidth="1"/>
    <col min="10136" max="10137" width="9.140625" style="1" customWidth="1"/>
    <col min="10138" max="10138" width="11.5703125" style="1" customWidth="1"/>
    <col min="10139" max="10139" width="18.140625" style="1" customWidth="1"/>
    <col min="10140" max="10140" width="13.140625" style="1" customWidth="1"/>
    <col min="10141" max="10141" width="12.28515625" style="1" customWidth="1"/>
    <col min="10142" max="10379" width="9.140625" style="1"/>
    <col min="10380" max="10380" width="1.42578125" style="1" customWidth="1"/>
    <col min="10381" max="10381" width="59.5703125" style="1" customWidth="1"/>
    <col min="10382" max="10382" width="9.140625" style="1" customWidth="1"/>
    <col min="10383" max="10384" width="3.85546875" style="1" customWidth="1"/>
    <col min="10385" max="10385" width="10.5703125" style="1" customWidth="1"/>
    <col min="10386" max="10386" width="3.85546875" style="1" customWidth="1"/>
    <col min="10387" max="10389" width="14.42578125" style="1" customWidth="1"/>
    <col min="10390" max="10390" width="4.140625" style="1" customWidth="1"/>
    <col min="10391" max="10391" width="15" style="1" customWidth="1"/>
    <col min="10392" max="10393" width="9.140625" style="1" customWidth="1"/>
    <col min="10394" max="10394" width="11.5703125" style="1" customWidth="1"/>
    <col min="10395" max="10395" width="18.140625" style="1" customWidth="1"/>
    <col min="10396" max="10396" width="13.140625" style="1" customWidth="1"/>
    <col min="10397" max="10397" width="12.28515625" style="1" customWidth="1"/>
    <col min="10398" max="10635" width="9.140625" style="1"/>
    <col min="10636" max="10636" width="1.42578125" style="1" customWidth="1"/>
    <col min="10637" max="10637" width="59.5703125" style="1" customWidth="1"/>
    <col min="10638" max="10638" width="9.140625" style="1" customWidth="1"/>
    <col min="10639" max="10640" width="3.85546875" style="1" customWidth="1"/>
    <col min="10641" max="10641" width="10.5703125" style="1" customWidth="1"/>
    <col min="10642" max="10642" width="3.85546875" style="1" customWidth="1"/>
    <col min="10643" max="10645" width="14.42578125" style="1" customWidth="1"/>
    <col min="10646" max="10646" width="4.140625" style="1" customWidth="1"/>
    <col min="10647" max="10647" width="15" style="1" customWidth="1"/>
    <col min="10648" max="10649" width="9.140625" style="1" customWidth="1"/>
    <col min="10650" max="10650" width="11.5703125" style="1" customWidth="1"/>
    <col min="10651" max="10651" width="18.140625" style="1" customWidth="1"/>
    <col min="10652" max="10652" width="13.140625" style="1" customWidth="1"/>
    <col min="10653" max="10653" width="12.28515625" style="1" customWidth="1"/>
    <col min="10654" max="10891" width="9.140625" style="1"/>
    <col min="10892" max="10892" width="1.42578125" style="1" customWidth="1"/>
    <col min="10893" max="10893" width="59.5703125" style="1" customWidth="1"/>
    <col min="10894" max="10894" width="9.140625" style="1" customWidth="1"/>
    <col min="10895" max="10896" width="3.85546875" style="1" customWidth="1"/>
    <col min="10897" max="10897" width="10.5703125" style="1" customWidth="1"/>
    <col min="10898" max="10898" width="3.85546875" style="1" customWidth="1"/>
    <col min="10899" max="10901" width="14.42578125" style="1" customWidth="1"/>
    <col min="10902" max="10902" width="4.140625" style="1" customWidth="1"/>
    <col min="10903" max="10903" width="15" style="1" customWidth="1"/>
    <col min="10904" max="10905" width="9.140625" style="1" customWidth="1"/>
    <col min="10906" max="10906" width="11.5703125" style="1" customWidth="1"/>
    <col min="10907" max="10907" width="18.140625" style="1" customWidth="1"/>
    <col min="10908" max="10908" width="13.140625" style="1" customWidth="1"/>
    <col min="10909" max="10909" width="12.28515625" style="1" customWidth="1"/>
    <col min="10910" max="11147" width="9.140625" style="1"/>
    <col min="11148" max="11148" width="1.42578125" style="1" customWidth="1"/>
    <col min="11149" max="11149" width="59.5703125" style="1" customWidth="1"/>
    <col min="11150" max="11150" width="9.140625" style="1" customWidth="1"/>
    <col min="11151" max="11152" width="3.85546875" style="1" customWidth="1"/>
    <col min="11153" max="11153" width="10.5703125" style="1" customWidth="1"/>
    <col min="11154" max="11154" width="3.85546875" style="1" customWidth="1"/>
    <col min="11155" max="11157" width="14.42578125" style="1" customWidth="1"/>
    <col min="11158" max="11158" width="4.140625" style="1" customWidth="1"/>
    <col min="11159" max="11159" width="15" style="1" customWidth="1"/>
    <col min="11160" max="11161" width="9.140625" style="1" customWidth="1"/>
    <col min="11162" max="11162" width="11.5703125" style="1" customWidth="1"/>
    <col min="11163" max="11163" width="18.140625" style="1" customWidth="1"/>
    <col min="11164" max="11164" width="13.140625" style="1" customWidth="1"/>
    <col min="11165" max="11165" width="12.28515625" style="1" customWidth="1"/>
    <col min="11166" max="11403" width="9.140625" style="1"/>
    <col min="11404" max="11404" width="1.42578125" style="1" customWidth="1"/>
    <col min="11405" max="11405" width="59.5703125" style="1" customWidth="1"/>
    <col min="11406" max="11406" width="9.140625" style="1" customWidth="1"/>
    <col min="11407" max="11408" width="3.85546875" style="1" customWidth="1"/>
    <col min="11409" max="11409" width="10.5703125" style="1" customWidth="1"/>
    <col min="11410" max="11410" width="3.85546875" style="1" customWidth="1"/>
    <col min="11411" max="11413" width="14.42578125" style="1" customWidth="1"/>
    <col min="11414" max="11414" width="4.140625" style="1" customWidth="1"/>
    <col min="11415" max="11415" width="15" style="1" customWidth="1"/>
    <col min="11416" max="11417" width="9.140625" style="1" customWidth="1"/>
    <col min="11418" max="11418" width="11.5703125" style="1" customWidth="1"/>
    <col min="11419" max="11419" width="18.140625" style="1" customWidth="1"/>
    <col min="11420" max="11420" width="13.140625" style="1" customWidth="1"/>
    <col min="11421" max="11421" width="12.28515625" style="1" customWidth="1"/>
    <col min="11422" max="11659" width="9.140625" style="1"/>
    <col min="11660" max="11660" width="1.42578125" style="1" customWidth="1"/>
    <col min="11661" max="11661" width="59.5703125" style="1" customWidth="1"/>
    <col min="11662" max="11662" width="9.140625" style="1" customWidth="1"/>
    <col min="11663" max="11664" width="3.85546875" style="1" customWidth="1"/>
    <col min="11665" max="11665" width="10.5703125" style="1" customWidth="1"/>
    <col min="11666" max="11666" width="3.85546875" style="1" customWidth="1"/>
    <col min="11667" max="11669" width="14.42578125" style="1" customWidth="1"/>
    <col min="11670" max="11670" width="4.140625" style="1" customWidth="1"/>
    <col min="11671" max="11671" width="15" style="1" customWidth="1"/>
    <col min="11672" max="11673" width="9.140625" style="1" customWidth="1"/>
    <col min="11674" max="11674" width="11.5703125" style="1" customWidth="1"/>
    <col min="11675" max="11675" width="18.140625" style="1" customWidth="1"/>
    <col min="11676" max="11676" width="13.140625" style="1" customWidth="1"/>
    <col min="11677" max="11677" width="12.28515625" style="1" customWidth="1"/>
    <col min="11678" max="11915" width="9.140625" style="1"/>
    <col min="11916" max="11916" width="1.42578125" style="1" customWidth="1"/>
    <col min="11917" max="11917" width="59.5703125" style="1" customWidth="1"/>
    <col min="11918" max="11918" width="9.140625" style="1" customWidth="1"/>
    <col min="11919" max="11920" width="3.85546875" style="1" customWidth="1"/>
    <col min="11921" max="11921" width="10.5703125" style="1" customWidth="1"/>
    <col min="11922" max="11922" width="3.85546875" style="1" customWidth="1"/>
    <col min="11923" max="11925" width="14.42578125" style="1" customWidth="1"/>
    <col min="11926" max="11926" width="4.140625" style="1" customWidth="1"/>
    <col min="11927" max="11927" width="15" style="1" customWidth="1"/>
    <col min="11928" max="11929" width="9.140625" style="1" customWidth="1"/>
    <col min="11930" max="11930" width="11.5703125" style="1" customWidth="1"/>
    <col min="11931" max="11931" width="18.140625" style="1" customWidth="1"/>
    <col min="11932" max="11932" width="13.140625" style="1" customWidth="1"/>
    <col min="11933" max="11933" width="12.28515625" style="1" customWidth="1"/>
    <col min="11934" max="12171" width="9.140625" style="1"/>
    <col min="12172" max="12172" width="1.42578125" style="1" customWidth="1"/>
    <col min="12173" max="12173" width="59.5703125" style="1" customWidth="1"/>
    <col min="12174" max="12174" width="9.140625" style="1" customWidth="1"/>
    <col min="12175" max="12176" width="3.85546875" style="1" customWidth="1"/>
    <col min="12177" max="12177" width="10.5703125" style="1" customWidth="1"/>
    <col min="12178" max="12178" width="3.85546875" style="1" customWidth="1"/>
    <col min="12179" max="12181" width="14.42578125" style="1" customWidth="1"/>
    <col min="12182" max="12182" width="4.140625" style="1" customWidth="1"/>
    <col min="12183" max="12183" width="15" style="1" customWidth="1"/>
    <col min="12184" max="12185" width="9.140625" style="1" customWidth="1"/>
    <col min="12186" max="12186" width="11.5703125" style="1" customWidth="1"/>
    <col min="12187" max="12187" width="18.140625" style="1" customWidth="1"/>
    <col min="12188" max="12188" width="13.140625" style="1" customWidth="1"/>
    <col min="12189" max="12189" width="12.28515625" style="1" customWidth="1"/>
    <col min="12190" max="12427" width="9.140625" style="1"/>
    <col min="12428" max="12428" width="1.42578125" style="1" customWidth="1"/>
    <col min="12429" max="12429" width="59.5703125" style="1" customWidth="1"/>
    <col min="12430" max="12430" width="9.140625" style="1" customWidth="1"/>
    <col min="12431" max="12432" width="3.85546875" style="1" customWidth="1"/>
    <col min="12433" max="12433" width="10.5703125" style="1" customWidth="1"/>
    <col min="12434" max="12434" width="3.85546875" style="1" customWidth="1"/>
    <col min="12435" max="12437" width="14.42578125" style="1" customWidth="1"/>
    <col min="12438" max="12438" width="4.140625" style="1" customWidth="1"/>
    <col min="12439" max="12439" width="15" style="1" customWidth="1"/>
    <col min="12440" max="12441" width="9.140625" style="1" customWidth="1"/>
    <col min="12442" max="12442" width="11.5703125" style="1" customWidth="1"/>
    <col min="12443" max="12443" width="18.140625" style="1" customWidth="1"/>
    <col min="12444" max="12444" width="13.140625" style="1" customWidth="1"/>
    <col min="12445" max="12445" width="12.28515625" style="1" customWidth="1"/>
    <col min="12446" max="12683" width="9.140625" style="1"/>
    <col min="12684" max="12684" width="1.42578125" style="1" customWidth="1"/>
    <col min="12685" max="12685" width="59.5703125" style="1" customWidth="1"/>
    <col min="12686" max="12686" width="9.140625" style="1" customWidth="1"/>
    <col min="12687" max="12688" width="3.85546875" style="1" customWidth="1"/>
    <col min="12689" max="12689" width="10.5703125" style="1" customWidth="1"/>
    <col min="12690" max="12690" width="3.85546875" style="1" customWidth="1"/>
    <col min="12691" max="12693" width="14.42578125" style="1" customWidth="1"/>
    <col min="12694" max="12694" width="4.140625" style="1" customWidth="1"/>
    <col min="12695" max="12695" width="15" style="1" customWidth="1"/>
    <col min="12696" max="12697" width="9.140625" style="1" customWidth="1"/>
    <col min="12698" max="12698" width="11.5703125" style="1" customWidth="1"/>
    <col min="12699" max="12699" width="18.140625" style="1" customWidth="1"/>
    <col min="12700" max="12700" width="13.140625" style="1" customWidth="1"/>
    <col min="12701" max="12701" width="12.28515625" style="1" customWidth="1"/>
    <col min="12702" max="12939" width="9.140625" style="1"/>
    <col min="12940" max="12940" width="1.42578125" style="1" customWidth="1"/>
    <col min="12941" max="12941" width="59.5703125" style="1" customWidth="1"/>
    <col min="12942" max="12942" width="9.140625" style="1" customWidth="1"/>
    <col min="12943" max="12944" width="3.85546875" style="1" customWidth="1"/>
    <col min="12945" max="12945" width="10.5703125" style="1" customWidth="1"/>
    <col min="12946" max="12946" width="3.85546875" style="1" customWidth="1"/>
    <col min="12947" max="12949" width="14.42578125" style="1" customWidth="1"/>
    <col min="12950" max="12950" width="4.140625" style="1" customWidth="1"/>
    <col min="12951" max="12951" width="15" style="1" customWidth="1"/>
    <col min="12952" max="12953" width="9.140625" style="1" customWidth="1"/>
    <col min="12954" max="12954" width="11.5703125" style="1" customWidth="1"/>
    <col min="12955" max="12955" width="18.140625" style="1" customWidth="1"/>
    <col min="12956" max="12956" width="13.140625" style="1" customWidth="1"/>
    <col min="12957" max="12957" width="12.28515625" style="1" customWidth="1"/>
    <col min="12958" max="13195" width="9.140625" style="1"/>
    <col min="13196" max="13196" width="1.42578125" style="1" customWidth="1"/>
    <col min="13197" max="13197" width="59.5703125" style="1" customWidth="1"/>
    <col min="13198" max="13198" width="9.140625" style="1" customWidth="1"/>
    <col min="13199" max="13200" width="3.85546875" style="1" customWidth="1"/>
    <col min="13201" max="13201" width="10.5703125" style="1" customWidth="1"/>
    <col min="13202" max="13202" width="3.85546875" style="1" customWidth="1"/>
    <col min="13203" max="13205" width="14.42578125" style="1" customWidth="1"/>
    <col min="13206" max="13206" width="4.140625" style="1" customWidth="1"/>
    <col min="13207" max="13207" width="15" style="1" customWidth="1"/>
    <col min="13208" max="13209" width="9.140625" style="1" customWidth="1"/>
    <col min="13210" max="13210" width="11.5703125" style="1" customWidth="1"/>
    <col min="13211" max="13211" width="18.140625" style="1" customWidth="1"/>
    <col min="13212" max="13212" width="13.140625" style="1" customWidth="1"/>
    <col min="13213" max="13213" width="12.28515625" style="1" customWidth="1"/>
    <col min="13214" max="13451" width="9.140625" style="1"/>
    <col min="13452" max="13452" width="1.42578125" style="1" customWidth="1"/>
    <col min="13453" max="13453" width="59.5703125" style="1" customWidth="1"/>
    <col min="13454" max="13454" width="9.140625" style="1" customWidth="1"/>
    <col min="13455" max="13456" width="3.85546875" style="1" customWidth="1"/>
    <col min="13457" max="13457" width="10.5703125" style="1" customWidth="1"/>
    <col min="13458" max="13458" width="3.85546875" style="1" customWidth="1"/>
    <col min="13459" max="13461" width="14.42578125" style="1" customWidth="1"/>
    <col min="13462" max="13462" width="4.140625" style="1" customWidth="1"/>
    <col min="13463" max="13463" width="15" style="1" customWidth="1"/>
    <col min="13464" max="13465" width="9.140625" style="1" customWidth="1"/>
    <col min="13466" max="13466" width="11.5703125" style="1" customWidth="1"/>
    <col min="13467" max="13467" width="18.140625" style="1" customWidth="1"/>
    <col min="13468" max="13468" width="13.140625" style="1" customWidth="1"/>
    <col min="13469" max="13469" width="12.28515625" style="1" customWidth="1"/>
    <col min="13470" max="13707" width="9.140625" style="1"/>
    <col min="13708" max="13708" width="1.42578125" style="1" customWidth="1"/>
    <col min="13709" max="13709" width="59.5703125" style="1" customWidth="1"/>
    <col min="13710" max="13710" width="9.140625" style="1" customWidth="1"/>
    <col min="13711" max="13712" width="3.85546875" style="1" customWidth="1"/>
    <col min="13713" max="13713" width="10.5703125" style="1" customWidth="1"/>
    <col min="13714" max="13714" width="3.85546875" style="1" customWidth="1"/>
    <col min="13715" max="13717" width="14.42578125" style="1" customWidth="1"/>
    <col min="13718" max="13718" width="4.140625" style="1" customWidth="1"/>
    <col min="13719" max="13719" width="15" style="1" customWidth="1"/>
    <col min="13720" max="13721" width="9.140625" style="1" customWidth="1"/>
    <col min="13722" max="13722" width="11.5703125" style="1" customWidth="1"/>
    <col min="13723" max="13723" width="18.140625" style="1" customWidth="1"/>
    <col min="13724" max="13724" width="13.140625" style="1" customWidth="1"/>
    <col min="13725" max="13725" width="12.28515625" style="1" customWidth="1"/>
    <col min="13726" max="13963" width="9.140625" style="1"/>
    <col min="13964" max="13964" width="1.42578125" style="1" customWidth="1"/>
    <col min="13965" max="13965" width="59.5703125" style="1" customWidth="1"/>
    <col min="13966" max="13966" width="9.140625" style="1" customWidth="1"/>
    <col min="13967" max="13968" width="3.85546875" style="1" customWidth="1"/>
    <col min="13969" max="13969" width="10.5703125" style="1" customWidth="1"/>
    <col min="13970" max="13970" width="3.85546875" style="1" customWidth="1"/>
    <col min="13971" max="13973" width="14.42578125" style="1" customWidth="1"/>
    <col min="13974" max="13974" width="4.140625" style="1" customWidth="1"/>
    <col min="13975" max="13975" width="15" style="1" customWidth="1"/>
    <col min="13976" max="13977" width="9.140625" style="1" customWidth="1"/>
    <col min="13978" max="13978" width="11.5703125" style="1" customWidth="1"/>
    <col min="13979" max="13979" width="18.140625" style="1" customWidth="1"/>
    <col min="13980" max="13980" width="13.140625" style="1" customWidth="1"/>
    <col min="13981" max="13981" width="12.28515625" style="1" customWidth="1"/>
    <col min="13982" max="14219" width="9.140625" style="1"/>
    <col min="14220" max="14220" width="1.42578125" style="1" customWidth="1"/>
    <col min="14221" max="14221" width="59.5703125" style="1" customWidth="1"/>
    <col min="14222" max="14222" width="9.140625" style="1" customWidth="1"/>
    <col min="14223" max="14224" width="3.85546875" style="1" customWidth="1"/>
    <col min="14225" max="14225" width="10.5703125" style="1" customWidth="1"/>
    <col min="14226" max="14226" width="3.85546875" style="1" customWidth="1"/>
    <col min="14227" max="14229" width="14.42578125" style="1" customWidth="1"/>
    <col min="14230" max="14230" width="4.140625" style="1" customWidth="1"/>
    <col min="14231" max="14231" width="15" style="1" customWidth="1"/>
    <col min="14232" max="14233" width="9.140625" style="1" customWidth="1"/>
    <col min="14234" max="14234" width="11.5703125" style="1" customWidth="1"/>
    <col min="14235" max="14235" width="18.140625" style="1" customWidth="1"/>
    <col min="14236" max="14236" width="13.140625" style="1" customWidth="1"/>
    <col min="14237" max="14237" width="12.28515625" style="1" customWidth="1"/>
    <col min="14238" max="14475" width="9.140625" style="1"/>
    <col min="14476" max="14476" width="1.42578125" style="1" customWidth="1"/>
    <col min="14477" max="14477" width="59.5703125" style="1" customWidth="1"/>
    <col min="14478" max="14478" width="9.140625" style="1" customWidth="1"/>
    <col min="14479" max="14480" width="3.85546875" style="1" customWidth="1"/>
    <col min="14481" max="14481" width="10.5703125" style="1" customWidth="1"/>
    <col min="14482" max="14482" width="3.85546875" style="1" customWidth="1"/>
    <col min="14483" max="14485" width="14.42578125" style="1" customWidth="1"/>
    <col min="14486" max="14486" width="4.140625" style="1" customWidth="1"/>
    <col min="14487" max="14487" width="15" style="1" customWidth="1"/>
    <col min="14488" max="14489" width="9.140625" style="1" customWidth="1"/>
    <col min="14490" max="14490" width="11.5703125" style="1" customWidth="1"/>
    <col min="14491" max="14491" width="18.140625" style="1" customWidth="1"/>
    <col min="14492" max="14492" width="13.140625" style="1" customWidth="1"/>
    <col min="14493" max="14493" width="12.28515625" style="1" customWidth="1"/>
    <col min="14494" max="14731" width="9.140625" style="1"/>
    <col min="14732" max="14732" width="1.42578125" style="1" customWidth="1"/>
    <col min="14733" max="14733" width="59.5703125" style="1" customWidth="1"/>
    <col min="14734" max="14734" width="9.140625" style="1" customWidth="1"/>
    <col min="14735" max="14736" width="3.85546875" style="1" customWidth="1"/>
    <col min="14737" max="14737" width="10.5703125" style="1" customWidth="1"/>
    <col min="14738" max="14738" width="3.85546875" style="1" customWidth="1"/>
    <col min="14739" max="14741" width="14.42578125" style="1" customWidth="1"/>
    <col min="14742" max="14742" width="4.140625" style="1" customWidth="1"/>
    <col min="14743" max="14743" width="15" style="1" customWidth="1"/>
    <col min="14744" max="14745" width="9.140625" style="1" customWidth="1"/>
    <col min="14746" max="14746" width="11.5703125" style="1" customWidth="1"/>
    <col min="14747" max="14747" width="18.140625" style="1" customWidth="1"/>
    <col min="14748" max="14748" width="13.140625" style="1" customWidth="1"/>
    <col min="14749" max="14749" width="12.28515625" style="1" customWidth="1"/>
    <col min="14750" max="14987" width="9.140625" style="1"/>
    <col min="14988" max="14988" width="1.42578125" style="1" customWidth="1"/>
    <col min="14989" max="14989" width="59.5703125" style="1" customWidth="1"/>
    <col min="14990" max="14990" width="9.140625" style="1" customWidth="1"/>
    <col min="14991" max="14992" width="3.85546875" style="1" customWidth="1"/>
    <col min="14993" max="14993" width="10.5703125" style="1" customWidth="1"/>
    <col min="14994" max="14994" width="3.85546875" style="1" customWidth="1"/>
    <col min="14995" max="14997" width="14.42578125" style="1" customWidth="1"/>
    <col min="14998" max="14998" width="4.140625" style="1" customWidth="1"/>
    <col min="14999" max="14999" width="15" style="1" customWidth="1"/>
    <col min="15000" max="15001" width="9.140625" style="1" customWidth="1"/>
    <col min="15002" max="15002" width="11.5703125" style="1" customWidth="1"/>
    <col min="15003" max="15003" width="18.140625" style="1" customWidth="1"/>
    <col min="15004" max="15004" width="13.140625" style="1" customWidth="1"/>
    <col min="15005" max="15005" width="12.28515625" style="1" customWidth="1"/>
    <col min="15006" max="15243" width="9.140625" style="1"/>
    <col min="15244" max="15244" width="1.42578125" style="1" customWidth="1"/>
    <col min="15245" max="15245" width="59.5703125" style="1" customWidth="1"/>
    <col min="15246" max="15246" width="9.140625" style="1" customWidth="1"/>
    <col min="15247" max="15248" width="3.85546875" style="1" customWidth="1"/>
    <col min="15249" max="15249" width="10.5703125" style="1" customWidth="1"/>
    <col min="15250" max="15250" width="3.85546875" style="1" customWidth="1"/>
    <col min="15251" max="15253" width="14.42578125" style="1" customWidth="1"/>
    <col min="15254" max="15254" width="4.140625" style="1" customWidth="1"/>
    <col min="15255" max="15255" width="15" style="1" customWidth="1"/>
    <col min="15256" max="15257" width="9.140625" style="1" customWidth="1"/>
    <col min="15258" max="15258" width="11.5703125" style="1" customWidth="1"/>
    <col min="15259" max="15259" width="18.140625" style="1" customWidth="1"/>
    <col min="15260" max="15260" width="13.140625" style="1" customWidth="1"/>
    <col min="15261" max="15261" width="12.28515625" style="1" customWidth="1"/>
    <col min="15262" max="15499" width="9.140625" style="1"/>
    <col min="15500" max="15500" width="1.42578125" style="1" customWidth="1"/>
    <col min="15501" max="15501" width="59.5703125" style="1" customWidth="1"/>
    <col min="15502" max="15502" width="9.140625" style="1" customWidth="1"/>
    <col min="15503" max="15504" width="3.85546875" style="1" customWidth="1"/>
    <col min="15505" max="15505" width="10.5703125" style="1" customWidth="1"/>
    <col min="15506" max="15506" width="3.85546875" style="1" customWidth="1"/>
    <col min="15507" max="15509" width="14.42578125" style="1" customWidth="1"/>
    <col min="15510" max="15510" width="4.140625" style="1" customWidth="1"/>
    <col min="15511" max="15511" width="15" style="1" customWidth="1"/>
    <col min="15512" max="15513" width="9.140625" style="1" customWidth="1"/>
    <col min="15514" max="15514" width="11.5703125" style="1" customWidth="1"/>
    <col min="15515" max="15515" width="18.140625" style="1" customWidth="1"/>
    <col min="15516" max="15516" width="13.140625" style="1" customWidth="1"/>
    <col min="15517" max="15517" width="12.28515625" style="1" customWidth="1"/>
    <col min="15518" max="15755" width="9.140625" style="1"/>
    <col min="15756" max="15756" width="1.42578125" style="1" customWidth="1"/>
    <col min="15757" max="15757" width="59.5703125" style="1" customWidth="1"/>
    <col min="15758" max="15758" width="9.140625" style="1" customWidth="1"/>
    <col min="15759" max="15760" width="3.85546875" style="1" customWidth="1"/>
    <col min="15761" max="15761" width="10.5703125" style="1" customWidth="1"/>
    <col min="15762" max="15762" width="3.85546875" style="1" customWidth="1"/>
    <col min="15763" max="15765" width="14.42578125" style="1" customWidth="1"/>
    <col min="15766" max="15766" width="4.140625" style="1" customWidth="1"/>
    <col min="15767" max="15767" width="15" style="1" customWidth="1"/>
    <col min="15768" max="15769" width="9.140625" style="1" customWidth="1"/>
    <col min="15770" max="15770" width="11.5703125" style="1" customWidth="1"/>
    <col min="15771" max="15771" width="18.140625" style="1" customWidth="1"/>
    <col min="15772" max="15772" width="13.140625" style="1" customWidth="1"/>
    <col min="15773" max="15773" width="12.28515625" style="1" customWidth="1"/>
    <col min="15774" max="16011" width="9.140625" style="1"/>
    <col min="16012" max="16012" width="1.42578125" style="1" customWidth="1"/>
    <col min="16013" max="16013" width="59.5703125" style="1" customWidth="1"/>
    <col min="16014" max="16014" width="9.140625" style="1" customWidth="1"/>
    <col min="16015" max="16016" width="3.85546875" style="1" customWidth="1"/>
    <col min="16017" max="16017" width="10.5703125" style="1" customWidth="1"/>
    <col min="16018" max="16018" width="3.85546875" style="1" customWidth="1"/>
    <col min="16019" max="16021" width="14.42578125" style="1" customWidth="1"/>
    <col min="16022" max="16022" width="4.140625" style="1" customWidth="1"/>
    <col min="16023" max="16023" width="15" style="1" customWidth="1"/>
    <col min="16024" max="16025" width="9.140625" style="1" customWidth="1"/>
    <col min="16026" max="16026" width="11.5703125" style="1" customWidth="1"/>
    <col min="16027" max="16027" width="18.140625" style="1" customWidth="1"/>
    <col min="16028" max="16028" width="13.140625" style="1" customWidth="1"/>
    <col min="16029" max="16029" width="12.28515625" style="1" customWidth="1"/>
    <col min="16030" max="16384" width="9.140625" style="1"/>
  </cols>
  <sheetData>
    <row r="1" spans="1:13" s="8" customFormat="1" ht="35.25" customHeight="1" x14ac:dyDescent="0.25">
      <c r="A1" s="29" t="s">
        <v>69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5" customFormat="1" ht="18" customHeight="1" x14ac:dyDescent="0.25">
      <c r="A2" s="9"/>
      <c r="B2" s="9"/>
      <c r="C2" s="10"/>
      <c r="D2" s="10"/>
    </row>
    <row r="3" spans="1:13" ht="41.25" customHeight="1" x14ac:dyDescent="0.25">
      <c r="A3" s="27" t="s">
        <v>0</v>
      </c>
      <c r="B3" s="27"/>
      <c r="C3" s="3" t="s">
        <v>1</v>
      </c>
      <c r="D3" s="3" t="s">
        <v>2</v>
      </c>
      <c r="E3" s="11" t="s">
        <v>70</v>
      </c>
      <c r="F3" s="13" t="s">
        <v>72</v>
      </c>
      <c r="G3" s="17" t="s">
        <v>73</v>
      </c>
      <c r="H3" s="17" t="s">
        <v>74</v>
      </c>
      <c r="I3" s="17" t="s">
        <v>75</v>
      </c>
      <c r="J3" s="17" t="s">
        <v>76</v>
      </c>
      <c r="K3" s="13" t="s">
        <v>77</v>
      </c>
      <c r="L3" s="17" t="s">
        <v>78</v>
      </c>
      <c r="M3" s="13" t="s">
        <v>80</v>
      </c>
    </row>
    <row r="4" spans="1:13" ht="18" customHeight="1" x14ac:dyDescent="0.25">
      <c r="A4" s="21" t="s">
        <v>3</v>
      </c>
      <c r="B4" s="21"/>
      <c r="C4" s="7" t="s">
        <v>4</v>
      </c>
      <c r="D4" s="7"/>
      <c r="E4" s="14">
        <f>E6+E7+E8+E9+E10+E11+E12+E5</f>
        <v>43308079.909999996</v>
      </c>
      <c r="F4" s="14">
        <f t="shared" ref="F4:L4" si="0">F6+F7+F8+F9+F10+F11+F12+F5</f>
        <v>469498</v>
      </c>
      <c r="G4" s="14">
        <f t="shared" si="0"/>
        <v>4891210.4400000004</v>
      </c>
      <c r="H4" s="14">
        <f t="shared" si="0"/>
        <v>0</v>
      </c>
      <c r="I4" s="14">
        <f t="shared" si="0"/>
        <v>60567</v>
      </c>
      <c r="J4" s="14">
        <f t="shared" si="0"/>
        <v>38000</v>
      </c>
      <c r="K4" s="14">
        <f t="shared" si="0"/>
        <v>6542946</v>
      </c>
      <c r="L4" s="14">
        <f t="shared" si="0"/>
        <v>0</v>
      </c>
      <c r="M4" s="14">
        <f>E4+F4+G4+H4+I4+J4+K4+L4</f>
        <v>55310301.349999994</v>
      </c>
    </row>
    <row r="5" spans="1:13" ht="34.5" customHeight="1" x14ac:dyDescent="0.25">
      <c r="A5" s="19" t="s">
        <v>66</v>
      </c>
      <c r="B5" s="20"/>
      <c r="C5" s="7" t="s">
        <v>4</v>
      </c>
      <c r="D5" s="7" t="s">
        <v>5</v>
      </c>
      <c r="E5" s="14">
        <v>453283</v>
      </c>
      <c r="F5" s="14"/>
      <c r="G5" s="14"/>
      <c r="H5" s="14"/>
      <c r="I5" s="14"/>
      <c r="J5" s="14"/>
      <c r="K5" s="14"/>
      <c r="L5" s="14"/>
      <c r="M5" s="14">
        <f t="shared" ref="M5:M52" si="1">E5+F5+G5+H5+I5+J5+K5+L5</f>
        <v>453283</v>
      </c>
    </row>
    <row r="6" spans="1:13" ht="52.5" customHeight="1" x14ac:dyDescent="0.25">
      <c r="A6" s="21" t="s">
        <v>6</v>
      </c>
      <c r="B6" s="21"/>
      <c r="C6" s="7" t="s">
        <v>4</v>
      </c>
      <c r="D6" s="7" t="s">
        <v>7</v>
      </c>
      <c r="E6" s="14">
        <v>1198690</v>
      </c>
      <c r="F6" s="14"/>
      <c r="G6" s="14"/>
      <c r="H6" s="14"/>
      <c r="I6" s="14"/>
      <c r="J6" s="14"/>
      <c r="K6" s="14"/>
      <c r="L6" s="14"/>
      <c r="M6" s="14">
        <f t="shared" si="1"/>
        <v>1198690</v>
      </c>
    </row>
    <row r="7" spans="1:13" ht="45.75" customHeight="1" x14ac:dyDescent="0.25">
      <c r="A7" s="21" t="s">
        <v>8</v>
      </c>
      <c r="B7" s="21"/>
      <c r="C7" s="7" t="s">
        <v>4</v>
      </c>
      <c r="D7" s="7" t="s">
        <v>9</v>
      </c>
      <c r="E7" s="14">
        <v>26745009.91</v>
      </c>
      <c r="F7" s="14"/>
      <c r="G7" s="14">
        <v>4675908</v>
      </c>
      <c r="H7" s="14"/>
      <c r="I7" s="14">
        <v>62567</v>
      </c>
      <c r="J7" s="14"/>
      <c r="K7" s="14">
        <v>5759222</v>
      </c>
      <c r="L7" s="14"/>
      <c r="M7" s="14">
        <f t="shared" si="1"/>
        <v>37242706.909999996</v>
      </c>
    </row>
    <row r="8" spans="1:13" ht="19.5" customHeight="1" x14ac:dyDescent="0.25">
      <c r="A8" s="19" t="s">
        <v>10</v>
      </c>
      <c r="B8" s="20"/>
      <c r="C8" s="7" t="s">
        <v>4</v>
      </c>
      <c r="D8" s="7" t="s">
        <v>11</v>
      </c>
      <c r="E8" s="14">
        <v>22676</v>
      </c>
      <c r="F8" s="14"/>
      <c r="G8" s="14"/>
      <c r="H8" s="14"/>
      <c r="I8" s="14"/>
      <c r="J8" s="14"/>
      <c r="K8" s="14"/>
      <c r="L8" s="14"/>
      <c r="M8" s="14">
        <f t="shared" si="1"/>
        <v>22676</v>
      </c>
    </row>
    <row r="9" spans="1:13" ht="47.25" customHeight="1" x14ac:dyDescent="0.25">
      <c r="A9" s="21" t="s">
        <v>12</v>
      </c>
      <c r="B9" s="21"/>
      <c r="C9" s="7" t="s">
        <v>4</v>
      </c>
      <c r="D9" s="7" t="s">
        <v>13</v>
      </c>
      <c r="E9" s="14">
        <v>7352841</v>
      </c>
      <c r="F9" s="14"/>
      <c r="G9" s="14">
        <v>7000</v>
      </c>
      <c r="H9" s="14"/>
      <c r="I9" s="14"/>
      <c r="J9" s="14"/>
      <c r="K9" s="14">
        <v>743362</v>
      </c>
      <c r="L9" s="14"/>
      <c r="M9" s="14">
        <f t="shared" si="1"/>
        <v>8103203</v>
      </c>
    </row>
    <row r="10" spans="1:13" ht="22.5" customHeight="1" x14ac:dyDescent="0.25">
      <c r="A10" s="19" t="s">
        <v>57</v>
      </c>
      <c r="B10" s="20"/>
      <c r="C10" s="7" t="s">
        <v>4</v>
      </c>
      <c r="D10" s="7" t="s">
        <v>14</v>
      </c>
      <c r="E10" s="14">
        <v>0</v>
      </c>
      <c r="F10" s="14"/>
      <c r="G10" s="14"/>
      <c r="H10" s="14"/>
      <c r="I10" s="14"/>
      <c r="J10" s="14"/>
      <c r="K10" s="14"/>
      <c r="L10" s="14"/>
      <c r="M10" s="14">
        <f t="shared" si="1"/>
        <v>0</v>
      </c>
    </row>
    <row r="11" spans="1:13" ht="20.25" customHeight="1" x14ac:dyDescent="0.25">
      <c r="A11" s="21" t="s">
        <v>58</v>
      </c>
      <c r="B11" s="21"/>
      <c r="C11" s="7" t="s">
        <v>4</v>
      </c>
      <c r="D11" s="7" t="s">
        <v>15</v>
      </c>
      <c r="E11" s="14">
        <v>200000</v>
      </c>
      <c r="F11" s="14"/>
      <c r="G11" s="14">
        <v>138302.44</v>
      </c>
      <c r="H11" s="14"/>
      <c r="I11" s="14">
        <v>-2000</v>
      </c>
      <c r="J11" s="14">
        <v>-62000</v>
      </c>
      <c r="K11" s="14"/>
      <c r="L11" s="14"/>
      <c r="M11" s="14">
        <f t="shared" si="1"/>
        <v>274302.44</v>
      </c>
    </row>
    <row r="12" spans="1:13" ht="20.25" customHeight="1" x14ac:dyDescent="0.25">
      <c r="A12" s="21" t="s">
        <v>16</v>
      </c>
      <c r="B12" s="21"/>
      <c r="C12" s="7" t="s">
        <v>4</v>
      </c>
      <c r="D12" s="7" t="s">
        <v>17</v>
      </c>
      <c r="E12" s="14">
        <v>7335580</v>
      </c>
      <c r="F12" s="14">
        <v>469498</v>
      </c>
      <c r="G12" s="14">
        <v>70000</v>
      </c>
      <c r="H12" s="14"/>
      <c r="I12" s="14"/>
      <c r="J12" s="14">
        <v>100000</v>
      </c>
      <c r="K12" s="14">
        <v>40362</v>
      </c>
      <c r="L12" s="14"/>
      <c r="M12" s="14">
        <f t="shared" si="1"/>
        <v>8015440</v>
      </c>
    </row>
    <row r="13" spans="1:13" s="4" customFormat="1" ht="20.25" customHeight="1" x14ac:dyDescent="0.25">
      <c r="A13" s="21" t="s">
        <v>18</v>
      </c>
      <c r="B13" s="21"/>
      <c r="C13" s="7" t="s">
        <v>5</v>
      </c>
      <c r="D13" s="7"/>
      <c r="E13" s="14">
        <f t="shared" ref="E13:L13" si="2">E14</f>
        <v>1199283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28344</v>
      </c>
      <c r="L13" s="14">
        <f t="shared" si="2"/>
        <v>0</v>
      </c>
      <c r="M13" s="14">
        <f t="shared" si="1"/>
        <v>1227627</v>
      </c>
    </row>
    <row r="14" spans="1:13" ht="23.25" customHeight="1" x14ac:dyDescent="0.25">
      <c r="A14" s="28" t="s">
        <v>19</v>
      </c>
      <c r="B14" s="28"/>
      <c r="C14" s="7" t="s">
        <v>5</v>
      </c>
      <c r="D14" s="7" t="s">
        <v>7</v>
      </c>
      <c r="E14" s="14">
        <v>1199283</v>
      </c>
      <c r="F14" s="14"/>
      <c r="G14" s="14"/>
      <c r="H14" s="14"/>
      <c r="I14" s="14"/>
      <c r="J14" s="14"/>
      <c r="K14" s="14">
        <v>28344</v>
      </c>
      <c r="L14" s="14"/>
      <c r="M14" s="14">
        <f t="shared" si="1"/>
        <v>1227627</v>
      </c>
    </row>
    <row r="15" spans="1:13" ht="30.75" customHeight="1" x14ac:dyDescent="0.25">
      <c r="A15" s="21" t="s">
        <v>20</v>
      </c>
      <c r="B15" s="21"/>
      <c r="C15" s="7" t="s">
        <v>7</v>
      </c>
      <c r="D15" s="7"/>
      <c r="E15" s="14">
        <f>E16+E18+E17</f>
        <v>3155102</v>
      </c>
      <c r="F15" s="14">
        <f t="shared" ref="F15:L15" si="3">F16+F18+F17</f>
        <v>0</v>
      </c>
      <c r="G15" s="14">
        <f t="shared" si="3"/>
        <v>0</v>
      </c>
      <c r="H15" s="14">
        <f t="shared" si="3"/>
        <v>0</v>
      </c>
      <c r="I15" s="14">
        <f t="shared" si="3"/>
        <v>158357.24</v>
      </c>
      <c r="J15" s="14">
        <f t="shared" si="3"/>
        <v>0</v>
      </c>
      <c r="K15" s="14">
        <f t="shared" si="3"/>
        <v>0</v>
      </c>
      <c r="L15" s="14">
        <f t="shared" si="3"/>
        <v>0</v>
      </c>
      <c r="M15" s="14">
        <f t="shared" si="1"/>
        <v>3313459.24</v>
      </c>
    </row>
    <row r="16" spans="1:13" ht="48" customHeight="1" x14ac:dyDescent="0.25">
      <c r="A16" s="21" t="s">
        <v>21</v>
      </c>
      <c r="B16" s="21"/>
      <c r="C16" s="7" t="s">
        <v>7</v>
      </c>
      <c r="D16" s="7" t="s">
        <v>22</v>
      </c>
      <c r="E16" s="14">
        <v>3121102</v>
      </c>
      <c r="F16" s="14"/>
      <c r="G16" s="14"/>
      <c r="H16" s="14"/>
      <c r="I16" s="14">
        <v>158357.24</v>
      </c>
      <c r="J16" s="14"/>
      <c r="K16" s="14"/>
      <c r="L16" s="14"/>
      <c r="M16" s="14">
        <f t="shared" si="1"/>
        <v>3279459.24</v>
      </c>
    </row>
    <row r="17" spans="1:13" ht="21" customHeight="1" x14ac:dyDescent="0.25">
      <c r="A17" s="19" t="s">
        <v>59</v>
      </c>
      <c r="B17" s="20"/>
      <c r="C17" s="7" t="s">
        <v>7</v>
      </c>
      <c r="D17" s="7" t="s">
        <v>41</v>
      </c>
      <c r="E17" s="14"/>
      <c r="F17" s="14"/>
      <c r="G17" s="14"/>
      <c r="H17" s="14"/>
      <c r="I17" s="14"/>
      <c r="J17" s="14"/>
      <c r="K17" s="14"/>
      <c r="L17" s="14"/>
      <c r="M17" s="14">
        <f t="shared" si="1"/>
        <v>0</v>
      </c>
    </row>
    <row r="18" spans="1:13" ht="38.25" customHeight="1" x14ac:dyDescent="0.25">
      <c r="A18" s="19" t="s">
        <v>60</v>
      </c>
      <c r="B18" s="20"/>
      <c r="C18" s="7" t="s">
        <v>7</v>
      </c>
      <c r="D18" s="7" t="s">
        <v>49</v>
      </c>
      <c r="E18" s="14">
        <v>34000</v>
      </c>
      <c r="F18" s="14"/>
      <c r="G18" s="14"/>
      <c r="H18" s="14"/>
      <c r="I18" s="14"/>
      <c r="J18" s="14"/>
      <c r="K18" s="14"/>
      <c r="L18" s="14"/>
      <c r="M18" s="14">
        <f t="shared" si="1"/>
        <v>34000</v>
      </c>
    </row>
    <row r="19" spans="1:13" ht="21" customHeight="1" x14ac:dyDescent="0.25">
      <c r="A19" s="21" t="s">
        <v>23</v>
      </c>
      <c r="B19" s="21"/>
      <c r="C19" s="7" t="s">
        <v>9</v>
      </c>
      <c r="D19" s="7"/>
      <c r="E19" s="14">
        <f>E20+E21+E22+E23</f>
        <v>17658941.75</v>
      </c>
      <c r="F19" s="14">
        <f t="shared" ref="F19:L19" si="4">F20+F21+F22+F23</f>
        <v>5005277.05</v>
      </c>
      <c r="G19" s="14">
        <f t="shared" si="4"/>
        <v>6500000</v>
      </c>
      <c r="H19" s="14">
        <f t="shared" si="4"/>
        <v>0</v>
      </c>
      <c r="I19" s="14">
        <f t="shared" si="4"/>
        <v>3045249.4</v>
      </c>
      <c r="J19" s="14">
        <f t="shared" si="4"/>
        <v>37000</v>
      </c>
      <c r="K19" s="14">
        <f t="shared" si="4"/>
        <v>9324782.2100000009</v>
      </c>
      <c r="L19" s="14">
        <f t="shared" si="4"/>
        <v>0</v>
      </c>
      <c r="M19" s="14">
        <f t="shared" si="1"/>
        <v>41571250.409999996</v>
      </c>
    </row>
    <row r="20" spans="1:13" ht="21" customHeight="1" x14ac:dyDescent="0.25">
      <c r="A20" s="21" t="s">
        <v>24</v>
      </c>
      <c r="B20" s="21"/>
      <c r="C20" s="7" t="s">
        <v>9</v>
      </c>
      <c r="D20" s="7" t="s">
        <v>11</v>
      </c>
      <c r="E20" s="14">
        <v>54013.919999999998</v>
      </c>
      <c r="F20" s="14"/>
      <c r="G20" s="14"/>
      <c r="H20" s="14"/>
      <c r="I20" s="14"/>
      <c r="J20" s="14"/>
      <c r="K20" s="14"/>
      <c r="L20" s="14"/>
      <c r="M20" s="14">
        <f t="shared" si="1"/>
        <v>54013.919999999998</v>
      </c>
    </row>
    <row r="21" spans="1:13" ht="21" customHeight="1" x14ac:dyDescent="0.25">
      <c r="A21" s="21" t="s">
        <v>53</v>
      </c>
      <c r="B21" s="21"/>
      <c r="C21" s="7" t="s">
        <v>9</v>
      </c>
      <c r="D21" s="7" t="s">
        <v>37</v>
      </c>
      <c r="E21" s="14">
        <v>1775345.83</v>
      </c>
      <c r="F21" s="14">
        <v>3148764.63</v>
      </c>
      <c r="G21" s="14"/>
      <c r="H21" s="14"/>
      <c r="I21" s="14">
        <v>2809017.6</v>
      </c>
      <c r="J21" s="14"/>
      <c r="K21" s="14">
        <v>-344606.1</v>
      </c>
      <c r="L21" s="14"/>
      <c r="M21" s="14">
        <f t="shared" si="1"/>
        <v>7388521.9600000009</v>
      </c>
    </row>
    <row r="22" spans="1:13" ht="21" customHeight="1" x14ac:dyDescent="0.25">
      <c r="A22" s="21" t="s">
        <v>25</v>
      </c>
      <c r="B22" s="21"/>
      <c r="C22" s="7" t="s">
        <v>9</v>
      </c>
      <c r="D22" s="7" t="s">
        <v>22</v>
      </c>
      <c r="E22" s="14">
        <v>14944000</v>
      </c>
      <c r="F22" s="14">
        <v>2271010.42</v>
      </c>
      <c r="G22" s="14">
        <v>6110000</v>
      </c>
      <c r="H22" s="14"/>
      <c r="I22" s="14"/>
      <c r="J22" s="14"/>
      <c r="K22" s="14">
        <v>9669388.3100000005</v>
      </c>
      <c r="L22" s="14"/>
      <c r="M22" s="14">
        <f t="shared" si="1"/>
        <v>32994398.730000004</v>
      </c>
    </row>
    <row r="23" spans="1:13" ht="20.25" customHeight="1" x14ac:dyDescent="0.25">
      <c r="A23" s="21" t="s">
        <v>26</v>
      </c>
      <c r="B23" s="21"/>
      <c r="C23" s="7" t="s">
        <v>9</v>
      </c>
      <c r="D23" s="7" t="s">
        <v>27</v>
      </c>
      <c r="E23" s="14">
        <v>885582</v>
      </c>
      <c r="F23" s="14">
        <v>-414498</v>
      </c>
      <c r="G23" s="14">
        <v>390000</v>
      </c>
      <c r="H23" s="14"/>
      <c r="I23" s="14">
        <v>236231.8</v>
      </c>
      <c r="J23" s="14">
        <v>37000</v>
      </c>
      <c r="K23" s="14"/>
      <c r="L23" s="14"/>
      <c r="M23" s="14">
        <f t="shared" si="1"/>
        <v>1134315.8</v>
      </c>
    </row>
    <row r="24" spans="1:13" ht="20.25" customHeight="1" x14ac:dyDescent="0.25">
      <c r="A24" s="25" t="s">
        <v>28</v>
      </c>
      <c r="B24" s="26"/>
      <c r="C24" s="18" t="s">
        <v>11</v>
      </c>
      <c r="D24" s="18"/>
      <c r="E24" s="14">
        <f>E25+E26+E27+E28</f>
        <v>7664472.8899999997</v>
      </c>
      <c r="F24" s="14">
        <f t="shared" ref="F24:L24" si="5">F25+F26+F27+F28</f>
        <v>300000</v>
      </c>
      <c r="G24" s="14">
        <f t="shared" si="5"/>
        <v>-484717.33</v>
      </c>
      <c r="H24" s="14">
        <f t="shared" si="5"/>
        <v>0</v>
      </c>
      <c r="I24" s="14">
        <f t="shared" si="5"/>
        <v>2000000</v>
      </c>
      <c r="J24" s="14">
        <f t="shared" si="5"/>
        <v>0</v>
      </c>
      <c r="K24" s="14">
        <f t="shared" si="5"/>
        <v>997446</v>
      </c>
      <c r="L24" s="14">
        <f t="shared" si="5"/>
        <v>-697485.58</v>
      </c>
      <c r="M24" s="14">
        <f t="shared" si="1"/>
        <v>9779715.9799999986</v>
      </c>
    </row>
    <row r="25" spans="1:13" ht="20.25" customHeight="1" x14ac:dyDescent="0.25">
      <c r="A25" s="22" t="s">
        <v>29</v>
      </c>
      <c r="B25" s="22"/>
      <c r="C25" s="18" t="s">
        <v>11</v>
      </c>
      <c r="D25" s="18" t="s">
        <v>4</v>
      </c>
      <c r="E25" s="14">
        <v>58588</v>
      </c>
      <c r="F25" s="14"/>
      <c r="G25" s="14"/>
      <c r="H25" s="14"/>
      <c r="I25" s="14"/>
      <c r="J25" s="14"/>
      <c r="K25" s="14"/>
      <c r="L25" s="14"/>
      <c r="M25" s="14">
        <f t="shared" si="1"/>
        <v>58588</v>
      </c>
    </row>
    <row r="26" spans="1:13" ht="20.25" customHeight="1" x14ac:dyDescent="0.25">
      <c r="A26" s="25" t="s">
        <v>30</v>
      </c>
      <c r="B26" s="26"/>
      <c r="C26" s="18" t="s">
        <v>11</v>
      </c>
      <c r="D26" s="18" t="s">
        <v>5</v>
      </c>
      <c r="E26" s="14">
        <v>651914.89</v>
      </c>
      <c r="F26" s="14">
        <v>300000</v>
      </c>
      <c r="G26" s="14">
        <v>-531914.89</v>
      </c>
      <c r="H26" s="14"/>
      <c r="I26" s="14">
        <v>2000000</v>
      </c>
      <c r="J26" s="14"/>
      <c r="K26" s="14">
        <v>997446</v>
      </c>
      <c r="L26" s="14"/>
      <c r="M26" s="14">
        <f t="shared" si="1"/>
        <v>3417446</v>
      </c>
    </row>
    <row r="27" spans="1:13" ht="20.25" customHeight="1" x14ac:dyDescent="0.25">
      <c r="A27" s="25" t="s">
        <v>61</v>
      </c>
      <c r="B27" s="26"/>
      <c r="C27" s="18" t="s">
        <v>11</v>
      </c>
      <c r="D27" s="18" t="s">
        <v>7</v>
      </c>
      <c r="E27" s="14">
        <v>0</v>
      </c>
      <c r="F27" s="14"/>
      <c r="G27" s="14"/>
      <c r="H27" s="14"/>
      <c r="I27" s="14"/>
      <c r="J27" s="14"/>
      <c r="K27" s="14"/>
      <c r="L27" s="14"/>
      <c r="M27" s="14">
        <f t="shared" si="1"/>
        <v>0</v>
      </c>
    </row>
    <row r="28" spans="1:13" ht="30" customHeight="1" x14ac:dyDescent="0.25">
      <c r="A28" s="19" t="s">
        <v>71</v>
      </c>
      <c r="B28" s="20"/>
      <c r="C28" s="18" t="s">
        <v>11</v>
      </c>
      <c r="D28" s="18" t="s">
        <v>11</v>
      </c>
      <c r="E28" s="14">
        <v>6953970</v>
      </c>
      <c r="F28" s="14">
        <v>0</v>
      </c>
      <c r="G28" s="14">
        <v>47197.56</v>
      </c>
      <c r="H28" s="14"/>
      <c r="I28" s="14"/>
      <c r="J28" s="14"/>
      <c r="K28" s="14"/>
      <c r="L28" s="14">
        <v>-697485.58</v>
      </c>
      <c r="M28" s="14">
        <f t="shared" si="1"/>
        <v>6303681.9799999995</v>
      </c>
    </row>
    <row r="29" spans="1:13" ht="20.25" customHeight="1" x14ac:dyDescent="0.25">
      <c r="A29" s="25" t="s">
        <v>62</v>
      </c>
      <c r="B29" s="26"/>
      <c r="C29" s="18" t="s">
        <v>13</v>
      </c>
      <c r="D29" s="18"/>
      <c r="E29" s="14">
        <f>E30</f>
        <v>2675766</v>
      </c>
      <c r="F29" s="14">
        <f t="shared" ref="F29:L29" si="6">F30</f>
        <v>709224</v>
      </c>
      <c r="G29" s="14">
        <f t="shared" si="6"/>
        <v>0</v>
      </c>
      <c r="H29" s="14">
        <f t="shared" si="6"/>
        <v>0</v>
      </c>
      <c r="I29" s="14">
        <f t="shared" si="6"/>
        <v>0</v>
      </c>
      <c r="J29" s="14">
        <f t="shared" si="6"/>
        <v>30000</v>
      </c>
      <c r="K29" s="14">
        <f t="shared" si="6"/>
        <v>-2606174</v>
      </c>
      <c r="L29" s="14">
        <f t="shared" si="6"/>
        <v>0</v>
      </c>
      <c r="M29" s="14">
        <f t="shared" si="1"/>
        <v>808816</v>
      </c>
    </row>
    <row r="30" spans="1:13" ht="20.25" customHeight="1" x14ac:dyDescent="0.25">
      <c r="A30" s="25" t="s">
        <v>63</v>
      </c>
      <c r="B30" s="26"/>
      <c r="C30" s="18" t="s">
        <v>13</v>
      </c>
      <c r="D30" s="18" t="s">
        <v>11</v>
      </c>
      <c r="E30" s="14">
        <v>2675766</v>
      </c>
      <c r="F30" s="14">
        <v>709224</v>
      </c>
      <c r="G30" s="14"/>
      <c r="H30" s="14"/>
      <c r="I30" s="14"/>
      <c r="J30" s="14">
        <v>30000</v>
      </c>
      <c r="K30" s="14">
        <v>-2606174</v>
      </c>
      <c r="L30" s="14"/>
      <c r="M30" s="14">
        <f t="shared" si="1"/>
        <v>808816</v>
      </c>
    </row>
    <row r="31" spans="1:13" ht="20.25" customHeight="1" x14ac:dyDescent="0.25">
      <c r="A31" s="21" t="s">
        <v>31</v>
      </c>
      <c r="B31" s="21"/>
      <c r="C31" s="7" t="s">
        <v>14</v>
      </c>
      <c r="D31" s="7"/>
      <c r="E31" s="14">
        <f>E32+E33+E34+E35+E36</f>
        <v>383826322.94</v>
      </c>
      <c r="F31" s="14">
        <f t="shared" ref="F31:L31" si="7">F32+F33+F34+F35+F36</f>
        <v>3643596.66</v>
      </c>
      <c r="G31" s="14">
        <f t="shared" si="7"/>
        <v>21787636.27</v>
      </c>
      <c r="H31" s="14">
        <f t="shared" si="7"/>
        <v>977251.86</v>
      </c>
      <c r="I31" s="14">
        <f t="shared" si="7"/>
        <v>6464794.6900000004</v>
      </c>
      <c r="J31" s="14">
        <f t="shared" si="7"/>
        <v>5975555.2800000003</v>
      </c>
      <c r="K31" s="14">
        <f t="shared" si="7"/>
        <v>17702714.189999998</v>
      </c>
      <c r="L31" s="14">
        <f t="shared" si="7"/>
        <v>-1519376.57</v>
      </c>
      <c r="M31" s="14">
        <f t="shared" si="1"/>
        <v>438858495.31999999</v>
      </c>
    </row>
    <row r="32" spans="1:13" ht="20.25" customHeight="1" x14ac:dyDescent="0.25">
      <c r="A32" s="21" t="s">
        <v>32</v>
      </c>
      <c r="B32" s="21"/>
      <c r="C32" s="7" t="s">
        <v>14</v>
      </c>
      <c r="D32" s="7" t="s">
        <v>4</v>
      </c>
      <c r="E32" s="14">
        <v>82809887</v>
      </c>
      <c r="F32" s="14"/>
      <c r="G32" s="14"/>
      <c r="H32" s="14"/>
      <c r="I32" s="14">
        <v>48950</v>
      </c>
      <c r="J32" s="14"/>
      <c r="K32" s="14">
        <v>27852.42</v>
      </c>
      <c r="L32" s="14"/>
      <c r="M32" s="14">
        <f t="shared" si="1"/>
        <v>82886689.420000002</v>
      </c>
    </row>
    <row r="33" spans="1:13" ht="20.25" customHeight="1" x14ac:dyDescent="0.25">
      <c r="A33" s="21" t="s">
        <v>33</v>
      </c>
      <c r="B33" s="21"/>
      <c r="C33" s="7" t="s">
        <v>14</v>
      </c>
      <c r="D33" s="7" t="s">
        <v>5</v>
      </c>
      <c r="E33" s="14">
        <v>235970164</v>
      </c>
      <c r="F33" s="14">
        <v>3643596.66</v>
      </c>
      <c r="G33" s="14">
        <v>21711926.579999998</v>
      </c>
      <c r="H33" s="14">
        <v>977251.86</v>
      </c>
      <c r="I33" s="14">
        <v>5787034.4900000002</v>
      </c>
      <c r="J33" s="14">
        <v>5975555.2800000003</v>
      </c>
      <c r="K33" s="14">
        <v>16216102.17</v>
      </c>
      <c r="L33" s="14">
        <v>-1519376.57</v>
      </c>
      <c r="M33" s="14">
        <f t="shared" si="1"/>
        <v>288762254.47000003</v>
      </c>
    </row>
    <row r="34" spans="1:13" ht="20.25" customHeight="1" x14ac:dyDescent="0.25">
      <c r="A34" s="21" t="s">
        <v>54</v>
      </c>
      <c r="B34" s="21"/>
      <c r="C34" s="7" t="s">
        <v>14</v>
      </c>
      <c r="D34" s="18" t="s">
        <v>7</v>
      </c>
      <c r="E34" s="14">
        <v>17699667</v>
      </c>
      <c r="F34" s="14"/>
      <c r="G34" s="14"/>
      <c r="H34" s="14"/>
      <c r="I34" s="14">
        <v>507545</v>
      </c>
      <c r="J34" s="14"/>
      <c r="K34" s="14">
        <v>1809433.13</v>
      </c>
      <c r="L34" s="14"/>
      <c r="M34" s="14">
        <f t="shared" si="1"/>
        <v>20016645.129999999</v>
      </c>
    </row>
    <row r="35" spans="1:13" ht="20.25" customHeight="1" x14ac:dyDescent="0.25">
      <c r="A35" s="21" t="s">
        <v>34</v>
      </c>
      <c r="B35" s="21"/>
      <c r="C35" s="7" t="s">
        <v>14</v>
      </c>
      <c r="D35" s="7" t="s">
        <v>14</v>
      </c>
      <c r="E35" s="14">
        <v>798000</v>
      </c>
      <c r="F35" s="14"/>
      <c r="G35" s="14"/>
      <c r="H35" s="14"/>
      <c r="I35" s="14"/>
      <c r="J35" s="14"/>
      <c r="K35" s="14">
        <v>-399000</v>
      </c>
      <c r="L35" s="14"/>
      <c r="M35" s="14">
        <f t="shared" si="1"/>
        <v>399000</v>
      </c>
    </row>
    <row r="36" spans="1:13" ht="20.25" customHeight="1" x14ac:dyDescent="0.25">
      <c r="A36" s="21" t="s">
        <v>35</v>
      </c>
      <c r="B36" s="21"/>
      <c r="C36" s="7" t="s">
        <v>14</v>
      </c>
      <c r="D36" s="7" t="s">
        <v>22</v>
      </c>
      <c r="E36" s="14">
        <v>46548604.939999998</v>
      </c>
      <c r="F36" s="14"/>
      <c r="G36" s="14">
        <v>75709.69</v>
      </c>
      <c r="H36" s="14"/>
      <c r="I36" s="14">
        <v>121265.2</v>
      </c>
      <c r="J36" s="14"/>
      <c r="K36" s="14">
        <v>48326.47</v>
      </c>
      <c r="L36" s="14"/>
      <c r="M36" s="14">
        <f t="shared" si="1"/>
        <v>46793906.299999997</v>
      </c>
    </row>
    <row r="37" spans="1:13" ht="20.25" customHeight="1" x14ac:dyDescent="0.25">
      <c r="A37" s="21" t="s">
        <v>36</v>
      </c>
      <c r="B37" s="21"/>
      <c r="C37" s="7" t="s">
        <v>37</v>
      </c>
      <c r="D37" s="7"/>
      <c r="E37" s="14">
        <f>E38+E39</f>
        <v>35515093.960000001</v>
      </c>
      <c r="F37" s="14">
        <f t="shared" ref="F37:L37" si="8">F38+F39</f>
        <v>0</v>
      </c>
      <c r="G37" s="14">
        <f t="shared" si="8"/>
        <v>664691</v>
      </c>
      <c r="H37" s="14">
        <f t="shared" si="8"/>
        <v>362854.04</v>
      </c>
      <c r="I37" s="14">
        <f t="shared" si="8"/>
        <v>114730.8</v>
      </c>
      <c r="J37" s="14">
        <f t="shared" si="8"/>
        <v>158000</v>
      </c>
      <c r="K37" s="14">
        <f t="shared" si="8"/>
        <v>4106903</v>
      </c>
      <c r="L37" s="14">
        <f t="shared" si="8"/>
        <v>0</v>
      </c>
      <c r="M37" s="14">
        <f t="shared" si="1"/>
        <v>40922272.799999997</v>
      </c>
    </row>
    <row r="38" spans="1:13" ht="20.25" customHeight="1" x14ac:dyDescent="0.25">
      <c r="A38" s="21" t="s">
        <v>38</v>
      </c>
      <c r="B38" s="21"/>
      <c r="C38" s="7" t="s">
        <v>37</v>
      </c>
      <c r="D38" s="7" t="s">
        <v>4</v>
      </c>
      <c r="E38" s="14">
        <v>35356693.960000001</v>
      </c>
      <c r="F38" s="14"/>
      <c r="G38" s="14">
        <v>664691</v>
      </c>
      <c r="H38" s="14">
        <v>362854.04</v>
      </c>
      <c r="I38" s="14">
        <v>114730.8</v>
      </c>
      <c r="J38" s="14">
        <v>158000</v>
      </c>
      <c r="K38" s="14">
        <v>4114853</v>
      </c>
      <c r="L38" s="14"/>
      <c r="M38" s="14">
        <f t="shared" si="1"/>
        <v>40771822.799999997</v>
      </c>
    </row>
    <row r="39" spans="1:13" ht="20.25" customHeight="1" x14ac:dyDescent="0.25">
      <c r="A39" s="21" t="s">
        <v>39</v>
      </c>
      <c r="B39" s="21"/>
      <c r="C39" s="7" t="s">
        <v>37</v>
      </c>
      <c r="D39" s="7" t="s">
        <v>9</v>
      </c>
      <c r="E39" s="14">
        <v>158400</v>
      </c>
      <c r="F39" s="14"/>
      <c r="G39" s="14"/>
      <c r="H39" s="14"/>
      <c r="I39" s="14"/>
      <c r="J39" s="14"/>
      <c r="K39" s="14">
        <v>-7950</v>
      </c>
      <c r="L39" s="14"/>
      <c r="M39" s="14">
        <f t="shared" si="1"/>
        <v>150450</v>
      </c>
    </row>
    <row r="40" spans="1:13" ht="20.25" customHeight="1" x14ac:dyDescent="0.25">
      <c r="A40" s="21" t="s">
        <v>40</v>
      </c>
      <c r="B40" s="21"/>
      <c r="C40" s="7" t="s">
        <v>41</v>
      </c>
      <c r="D40" s="7"/>
      <c r="E40" s="14">
        <f>E41+E42+E43+E44</f>
        <v>31426252</v>
      </c>
      <c r="F40" s="14">
        <f t="shared" ref="F40:L40" si="9">F41+F42+F43+F44</f>
        <v>0</v>
      </c>
      <c r="G40" s="14">
        <f t="shared" si="9"/>
        <v>114792.88</v>
      </c>
      <c r="H40" s="14">
        <f t="shared" si="9"/>
        <v>0</v>
      </c>
      <c r="I40" s="14">
        <f t="shared" si="9"/>
        <v>2000</v>
      </c>
      <c r="J40" s="14">
        <f t="shared" si="9"/>
        <v>44537</v>
      </c>
      <c r="K40" s="14">
        <f t="shared" si="9"/>
        <v>-646552.01</v>
      </c>
      <c r="L40" s="14">
        <f t="shared" si="9"/>
        <v>994675.68</v>
      </c>
      <c r="M40" s="14">
        <f t="shared" si="1"/>
        <v>31935705.549999997</v>
      </c>
    </row>
    <row r="41" spans="1:13" ht="21" customHeight="1" x14ac:dyDescent="0.25">
      <c r="A41" s="21" t="s">
        <v>42</v>
      </c>
      <c r="B41" s="21"/>
      <c r="C41" s="7" t="s">
        <v>41</v>
      </c>
      <c r="D41" s="7" t="s">
        <v>4</v>
      </c>
      <c r="E41" s="14">
        <v>6226000</v>
      </c>
      <c r="F41" s="15"/>
      <c r="G41" s="15"/>
      <c r="H41" s="15"/>
      <c r="I41" s="15"/>
      <c r="J41" s="15"/>
      <c r="K41" s="15">
        <v>178286.1</v>
      </c>
      <c r="L41" s="15"/>
      <c r="M41" s="14">
        <f t="shared" si="1"/>
        <v>6404286.0999999996</v>
      </c>
    </row>
    <row r="42" spans="1:13" ht="21.75" customHeight="1" x14ac:dyDescent="0.25">
      <c r="A42" s="21" t="s">
        <v>43</v>
      </c>
      <c r="B42" s="21"/>
      <c r="C42" s="7" t="s">
        <v>41</v>
      </c>
      <c r="D42" s="7" t="s">
        <v>7</v>
      </c>
      <c r="E42" s="14">
        <v>204400</v>
      </c>
      <c r="F42" s="14"/>
      <c r="G42" s="14"/>
      <c r="H42" s="14"/>
      <c r="I42" s="14"/>
      <c r="J42" s="14">
        <v>12537</v>
      </c>
      <c r="K42" s="14"/>
      <c r="L42" s="14"/>
      <c r="M42" s="14">
        <f t="shared" si="1"/>
        <v>216937</v>
      </c>
    </row>
    <row r="43" spans="1:13" ht="21" customHeight="1" x14ac:dyDescent="0.25">
      <c r="A43" s="21" t="s">
        <v>44</v>
      </c>
      <c r="B43" s="21"/>
      <c r="C43" s="7" t="s">
        <v>41</v>
      </c>
      <c r="D43" s="7" t="s">
        <v>9</v>
      </c>
      <c r="E43" s="14">
        <v>23206664</v>
      </c>
      <c r="F43" s="14"/>
      <c r="G43" s="14">
        <v>112792.88</v>
      </c>
      <c r="H43" s="14"/>
      <c r="I43" s="14"/>
      <c r="J43" s="14">
        <v>30000</v>
      </c>
      <c r="K43" s="14">
        <v>-824838.11</v>
      </c>
      <c r="L43" s="14">
        <v>994675.68</v>
      </c>
      <c r="M43" s="14">
        <f t="shared" si="1"/>
        <v>23519294.449999999</v>
      </c>
    </row>
    <row r="44" spans="1:13" s="12" customFormat="1" ht="28.5" customHeight="1" x14ac:dyDescent="0.25">
      <c r="A44" s="21" t="s">
        <v>45</v>
      </c>
      <c r="B44" s="21"/>
      <c r="C44" s="7" t="s">
        <v>41</v>
      </c>
      <c r="D44" s="7" t="s">
        <v>13</v>
      </c>
      <c r="E44" s="14">
        <v>1789188</v>
      </c>
      <c r="F44" s="14"/>
      <c r="G44" s="14">
        <v>2000</v>
      </c>
      <c r="H44" s="14"/>
      <c r="I44" s="14">
        <v>2000</v>
      </c>
      <c r="J44" s="14">
        <v>2000</v>
      </c>
      <c r="K44" s="14"/>
      <c r="L44" s="14"/>
      <c r="M44" s="14">
        <f t="shared" si="1"/>
        <v>1795188</v>
      </c>
    </row>
    <row r="45" spans="1:13" ht="25.5" customHeight="1" x14ac:dyDescent="0.25">
      <c r="A45" s="21" t="s">
        <v>46</v>
      </c>
      <c r="B45" s="21"/>
      <c r="C45" s="7" t="s">
        <v>15</v>
      </c>
      <c r="D45" s="7"/>
      <c r="E45" s="14">
        <f>E47+E46</f>
        <v>11168089</v>
      </c>
      <c r="F45" s="14">
        <f t="shared" ref="F45:L45" si="10">F47+F46</f>
        <v>0</v>
      </c>
      <c r="G45" s="14">
        <f t="shared" si="10"/>
        <v>0</v>
      </c>
      <c r="H45" s="14">
        <f t="shared" si="10"/>
        <v>0</v>
      </c>
      <c r="I45" s="14">
        <f t="shared" si="10"/>
        <v>0</v>
      </c>
      <c r="J45" s="14">
        <f t="shared" si="10"/>
        <v>0</v>
      </c>
      <c r="K45" s="14">
        <f t="shared" si="10"/>
        <v>719656.25</v>
      </c>
      <c r="L45" s="14">
        <f t="shared" si="10"/>
        <v>0</v>
      </c>
      <c r="M45" s="14">
        <f t="shared" si="1"/>
        <v>11887745.25</v>
      </c>
    </row>
    <row r="46" spans="1:13" s="2" customFormat="1" ht="27.75" customHeight="1" x14ac:dyDescent="0.25">
      <c r="A46" s="19" t="s">
        <v>64</v>
      </c>
      <c r="B46" s="20"/>
      <c r="C46" s="7" t="s">
        <v>15</v>
      </c>
      <c r="D46" s="7" t="s">
        <v>4</v>
      </c>
      <c r="E46" s="14">
        <v>10749089</v>
      </c>
      <c r="F46" s="16"/>
      <c r="G46" s="14"/>
      <c r="H46" s="15"/>
      <c r="I46" s="15"/>
      <c r="J46" s="15"/>
      <c r="K46" s="15">
        <v>719656.25</v>
      </c>
      <c r="L46" s="15"/>
      <c r="M46" s="14">
        <f t="shared" si="1"/>
        <v>11468745.25</v>
      </c>
    </row>
    <row r="47" spans="1:13" s="2" customFormat="1" ht="23.25" customHeight="1" x14ac:dyDescent="0.25">
      <c r="A47" s="24" t="s">
        <v>47</v>
      </c>
      <c r="B47" s="24"/>
      <c r="C47" s="7" t="s">
        <v>15</v>
      </c>
      <c r="D47" s="7" t="s">
        <v>5</v>
      </c>
      <c r="E47" s="14">
        <v>419000</v>
      </c>
      <c r="F47" s="14"/>
      <c r="G47" s="14"/>
      <c r="H47" s="14"/>
      <c r="I47" s="14"/>
      <c r="J47" s="14"/>
      <c r="K47" s="14"/>
      <c r="L47" s="14"/>
      <c r="M47" s="14">
        <f t="shared" si="1"/>
        <v>419000</v>
      </c>
    </row>
    <row r="48" spans="1:13" s="2" customFormat="1" ht="33.75" customHeight="1" x14ac:dyDescent="0.25">
      <c r="A48" s="21" t="s">
        <v>48</v>
      </c>
      <c r="B48" s="21"/>
      <c r="C48" s="18" t="s">
        <v>49</v>
      </c>
      <c r="D48" s="18"/>
      <c r="E48" s="15">
        <f>E49+E50+E51</f>
        <v>4073000</v>
      </c>
      <c r="F48" s="15">
        <f t="shared" ref="F48:L48" si="11">F49+F50+F51</f>
        <v>237083.44</v>
      </c>
      <c r="G48" s="15">
        <f t="shared" si="11"/>
        <v>0</v>
      </c>
      <c r="H48" s="15">
        <f t="shared" si="11"/>
        <v>0</v>
      </c>
      <c r="I48" s="15">
        <f t="shared" si="11"/>
        <v>1464704</v>
      </c>
      <c r="J48" s="15">
        <f t="shared" si="11"/>
        <v>529800</v>
      </c>
      <c r="K48" s="15">
        <f t="shared" si="11"/>
        <v>1700000</v>
      </c>
      <c r="L48" s="15">
        <f t="shared" si="11"/>
        <v>0</v>
      </c>
      <c r="M48" s="14">
        <f t="shared" si="1"/>
        <v>8004587.4400000004</v>
      </c>
    </row>
    <row r="49" spans="1:13" s="2" customFormat="1" ht="48.75" customHeight="1" x14ac:dyDescent="0.25">
      <c r="A49" s="21" t="s">
        <v>50</v>
      </c>
      <c r="B49" s="21"/>
      <c r="C49" s="18" t="s">
        <v>49</v>
      </c>
      <c r="D49" s="18" t="s">
        <v>4</v>
      </c>
      <c r="E49" s="15">
        <v>1073000</v>
      </c>
      <c r="F49" s="14"/>
      <c r="G49" s="14"/>
      <c r="H49" s="14"/>
      <c r="I49" s="14"/>
      <c r="J49" s="14"/>
      <c r="K49" s="14"/>
      <c r="L49" s="14"/>
      <c r="M49" s="14">
        <f t="shared" si="1"/>
        <v>1073000</v>
      </c>
    </row>
    <row r="50" spans="1:13" ht="23.25" customHeight="1" x14ac:dyDescent="0.25">
      <c r="A50" s="22" t="s">
        <v>51</v>
      </c>
      <c r="B50" s="22"/>
      <c r="C50" s="7" t="s">
        <v>49</v>
      </c>
      <c r="D50" s="7" t="s">
        <v>5</v>
      </c>
      <c r="E50" s="14">
        <v>3000000</v>
      </c>
      <c r="F50" s="14"/>
      <c r="G50" s="14"/>
      <c r="H50" s="14"/>
      <c r="I50" s="14">
        <v>1464704</v>
      </c>
      <c r="J50" s="14">
        <v>529800</v>
      </c>
      <c r="K50" s="14">
        <v>1700000</v>
      </c>
      <c r="L50" s="14"/>
      <c r="M50" s="14">
        <f t="shared" si="1"/>
        <v>6694504</v>
      </c>
    </row>
    <row r="51" spans="1:13" ht="23.25" customHeight="1" x14ac:dyDescent="0.25">
      <c r="A51" s="25" t="s">
        <v>68</v>
      </c>
      <c r="B51" s="26"/>
      <c r="C51" s="7" t="s">
        <v>67</v>
      </c>
      <c r="D51" s="7" t="s">
        <v>7</v>
      </c>
      <c r="E51" s="14">
        <v>0</v>
      </c>
      <c r="F51" s="14">
        <v>237083.44</v>
      </c>
      <c r="G51" s="14"/>
      <c r="H51" s="14"/>
      <c r="I51" s="14"/>
      <c r="J51" s="14"/>
      <c r="K51" s="14"/>
      <c r="L51" s="14"/>
      <c r="M51" s="14">
        <f t="shared" si="1"/>
        <v>237083.44</v>
      </c>
    </row>
    <row r="52" spans="1:13" ht="13.5" customHeight="1" x14ac:dyDescent="0.25">
      <c r="A52" s="23" t="s">
        <v>52</v>
      </c>
      <c r="B52" s="23"/>
      <c r="C52" s="7"/>
      <c r="D52" s="7"/>
      <c r="E52" s="14">
        <f>E4+E13+E15+E19+E24+E31+E37+E40+E45+E48+E29</f>
        <v>541670403.45000005</v>
      </c>
      <c r="F52" s="14">
        <f t="shared" ref="F52:L52" si="12">F4+F13+F15+F19+F24+F31+F37+F40+F45+F48+F29</f>
        <v>10364679.15</v>
      </c>
      <c r="G52" s="14">
        <f t="shared" si="12"/>
        <v>33473613.260000002</v>
      </c>
      <c r="H52" s="14">
        <f t="shared" si="12"/>
        <v>1340105.8999999999</v>
      </c>
      <c r="I52" s="14">
        <f t="shared" si="12"/>
        <v>13310403.130000001</v>
      </c>
      <c r="J52" s="14">
        <f t="shared" si="12"/>
        <v>6812892.2800000003</v>
      </c>
      <c r="K52" s="14">
        <f t="shared" si="12"/>
        <v>37870065.640000001</v>
      </c>
      <c r="L52" s="14">
        <f t="shared" si="12"/>
        <v>-1222186.4699999997</v>
      </c>
      <c r="M52" s="14">
        <f t="shared" si="1"/>
        <v>643619976.33999991</v>
      </c>
    </row>
    <row r="53" spans="1:13" ht="13.5" customHeight="1" x14ac:dyDescent="0.25"/>
    <row r="54" spans="1:13" ht="13.5" customHeight="1" x14ac:dyDescent="0.25">
      <c r="A54" s="1" t="s">
        <v>79</v>
      </c>
      <c r="G54" s="1" t="s">
        <v>55</v>
      </c>
    </row>
    <row r="55" spans="1:13" ht="13.5" customHeight="1" x14ac:dyDescent="0.25"/>
    <row r="56" spans="1:13" ht="13.5" customHeight="1" x14ac:dyDescent="0.25">
      <c r="A56" s="1" t="s">
        <v>56</v>
      </c>
    </row>
    <row r="57" spans="1:13" ht="13.5" customHeight="1" x14ac:dyDescent="0.25">
      <c r="A57" s="1" t="s">
        <v>65</v>
      </c>
    </row>
    <row r="58" spans="1:13" ht="13.5" customHeight="1" x14ac:dyDescent="0.25"/>
  </sheetData>
  <mergeCells count="51">
    <mergeCell ref="A39:B39"/>
    <mergeCell ref="A40:B40"/>
    <mergeCell ref="A41:B41"/>
    <mergeCell ref="A42:B42"/>
    <mergeCell ref="A43:B43"/>
    <mergeCell ref="A1:M1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5:B15"/>
    <mergeCell ref="A3:B3"/>
    <mergeCell ref="A4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5:B5"/>
    <mergeCell ref="A28:B28"/>
    <mergeCell ref="A49:B49"/>
    <mergeCell ref="A50:B50"/>
    <mergeCell ref="A52:B52"/>
    <mergeCell ref="A45:B45"/>
    <mergeCell ref="A46:B46"/>
    <mergeCell ref="A47:B47"/>
    <mergeCell ref="A48:B48"/>
    <mergeCell ref="A51:B51"/>
    <mergeCell ref="A35:B35"/>
    <mergeCell ref="A36:B36"/>
    <mergeCell ref="A37:B37"/>
    <mergeCell ref="A38:B38"/>
    <mergeCell ref="A33:B33"/>
    <mergeCell ref="A34:B34"/>
    <mergeCell ref="A44:B44"/>
  </mergeCells>
  <pageMargins left="0.11811023622047245" right="0.11811023622047245" top="0.55118110236220474" bottom="0.15748031496062992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Лист3</vt:lpstr>
      <vt:lpstr>'2021'!Заголовки_для_печати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2022-06-03T09:46:33Z</dcterms:modified>
</cp:coreProperties>
</file>