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<sst xmlns="http://schemas.openxmlformats.org/spreadsheetml/2006/main" count="97" uniqueCount="57">
  <si>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ПЛАН РЕАЛИЗАЦИИ МУНИЦИПАЛЬНОЙ ПРОГРАММЫ</t>
  </si>
  <si>
    <t>№ п\п</t>
  </si>
  <si>
    <t>Наименование основного мероприятия (мероприятия) в рамках муниципальной программы</t>
  </si>
  <si>
    <t>Ответствиенный исполнитель, соисполнитель</t>
  </si>
  <si>
    <t>Источник финансового обсепечения</t>
  </si>
  <si>
    <t>Объем средств на реализацию муниципальной программы, руб.</t>
  </si>
  <si>
    <t>Наименование целевых показателей (индикаторов)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</si>
  <si>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</si>
  <si>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</si>
  <si>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</si>
  <si>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</si>
  <si>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</si>
  <si>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</si>
  <si>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</si>
  <si>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Муниципальная порграмма "Управление муниципальными финансами Погарского района" (2015-2020 годы)</t>
  </si>
  <si>
    <t>финансовое управление администрации Погарского района</t>
  </si>
  <si>
    <t>районный бюджет</t>
  </si>
  <si>
    <t>поступления из областного бюджета</t>
  </si>
  <si>
    <t>внебюджетные источники</t>
  </si>
  <si>
    <t>итого по муниципаль-ной программе</t>
  </si>
  <si>
    <t>1</t>
  </si>
  <si>
    <t>Раздел "Управление в сфере муниципальных финансов" (2015-2020 годы)</t>
  </si>
  <si>
    <t>итого по разделу</t>
  </si>
  <si>
    <t>1.1</t>
  </si>
  <si>
    <t>Обслуживание муниципального внутреннего долга Погарского района</t>
  </si>
  <si>
    <t>отношение объема  муниципального внутреннего долга Погарского района к общему годовому объему доходов районного бюджета без учета утвержденного объема безвозмездных поступлений</t>
  </si>
  <si>
    <t>итого по подразделу 1.1</t>
  </si>
  <si>
    <t>1.2</t>
  </si>
  <si>
    <t>Материально-техническое и финансовое обеспечение деятельности, мероприятия в области охраны труда и повышения квалификации работников финансового управления администрации Погарского района</t>
  </si>
  <si>
    <t>доля расходов районного бюджета, формируемых в рамках муниципальных программ Погарского района; отклонение фактического объема налоговых и неналоговых доходов от первоначального плана; доля просроченной КЗ в общем объеме расходов районного бюджета</t>
  </si>
  <si>
    <t>итого по подразделу 1.2</t>
  </si>
  <si>
    <t>Раздел "Межбюджетные отношения с поселениями Погарского района" (2015-2020 годы)</t>
  </si>
  <si>
    <t>итого по разделу 2</t>
  </si>
  <si>
    <t>2.1</t>
  </si>
  <si>
    <t>Распределение и предоставление дотации на выравнивание бюджетной обеспеченности поселений</t>
  </si>
  <si>
    <t>сохранение основных принципов методики распределения дотации на выравнивание бюджетной обсепченности, с учетом требований бюджетного законодательства</t>
  </si>
  <si>
    <t>итого по подразделу 2.1</t>
  </si>
  <si>
    <t>2.2</t>
  </si>
  <si>
    <t>Распределение и предоставление дотации на поддержку мер по обеспечению сбалансированности поселений</t>
  </si>
  <si>
    <t>соблюдение при распределении дотации на поддержку мер по сбалансированности бюджетов поселений, с учетом требований бюджетного законодательства в части расчетных параметров дефицитов бюджетов</t>
  </si>
  <si>
    <t>итого по подразделу 2.2</t>
  </si>
  <si>
    <t>2.3</t>
  </si>
  <si>
    <t>Предоставление бюджетам поселений субвенции на 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</si>
  <si>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итого по подразделу 2.3</t>
  </si>
  <si>
    <t>2.4</t>
  </si>
  <si>
    <t>Предоставление бюджетам поселений субвенции на предоставление мер социальной поддержки по оплате жилья и коммунальных услуг отдельным категориям граждан, работающих в учреждениях кульутры, находящихся в сельской местности и поселках городского типа на территории Брянской области</t>
  </si>
  <si>
    <t>итого по подразделу 2.4</t>
  </si>
  <si>
    <t>2.5</t>
  </si>
  <si>
    <t>Предоставление бюджетам поселений субвенции по профилактике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</si>
  <si>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итого по подразделу 2.5</t>
  </si>
  <si>
    <t>2.6</t>
  </si>
  <si>
    <t>Предоставление бюджетам поселений иных межбюджетных трансфертов</t>
  </si>
  <si>
    <t>итого по подразделу 2.6</t>
  </si>
  <si>
    <t>Приложение</t>
  </si>
  <si>
    <t>Погарского района</t>
  </si>
  <si>
    <t>к постановлению администрации</t>
  </si>
  <si>
    <t>от 08.02.2018 №128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</si>
</sst>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indent="15"/>
    </xf>
    <xf numFmtId="0" fontId="41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49" fontId="41" fillId="0" borderId="11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tabSelected="1" zoomScale="90" zoomScaleNormal="90" workbookViewId="0" topLeftCell="A1">
      <selection activeCell="A5" sqref="A5:L5"/>
    </sheetView>
  </sheetViews>
  <sheetFormatPr defaultColWidth="9.140625" defaultRowHeight="15"/>
  <cols>
    <col min="1" max="1" width="5.28125" style="0" customWidth="1"/>
    <col min="2" max="2" width="27.8515625" style="0" customWidth="1"/>
    <col min="3" max="3" width="17.7109375" style="0" customWidth="1"/>
    <col min="4" max="4" width="16.7109375" style="0" customWidth="1"/>
    <col min="5" max="5" width="15.00390625" style="0" customWidth="1"/>
    <col min="6" max="6" width="14.00390625" style="0" customWidth="1"/>
    <col min="7" max="7" width="14.140625" style="0" customWidth="1"/>
    <col min="8" max="8" width="16.57421875" style="12" customWidth="1"/>
    <col min="9" max="11" width="16.57421875" style="0" customWidth="1"/>
    <col min="12" max="12" width="27.00390625" style="0" customWidth="1"/>
  </cols>
  <sheetData>
    <row r="1" spans="1:12" ht="20.25" customHeight="1">
      <c r="A1" s="1"/>
      <c r="B1" s="1"/>
      <c r="C1" s="1"/>
      <c r="D1" s="1"/>
      <c r="E1" s="1"/>
      <c r="F1" s="1"/>
      <c r="G1" s="1"/>
      <c r="H1" s="8"/>
      <c r="I1" s="1"/>
      <c r="J1" s="13" t="s">
        <v>53</v>
      </c>
      <c r="K1" s="13"/>
      <c r="L1" s="1"/>
    </row>
    <row r="2" spans="1:12" ht="20.25" customHeight="1">
      <c r="A2" s="1"/>
      <c r="B2" s="1"/>
      <c r="C2" s="1"/>
      <c r="D2" s="1"/>
      <c r="E2" s="1"/>
      <c r="F2" s="1"/>
      <c r="G2" s="1"/>
      <c r="H2" s="8"/>
      <c r="I2" s="1"/>
      <c r="J2" s="13" t="s">
        <v>55</v>
      </c>
      <c r="K2" s="13"/>
      <c r="L2" s="1"/>
    </row>
    <row r="3" spans="1:12" ht="20.25" customHeight="1">
      <c r="A3" s="1"/>
      <c r="B3" s="1"/>
      <c r="C3" s="1"/>
      <c r="D3" s="1"/>
      <c r="E3" s="1"/>
      <c r="F3" s="1"/>
      <c r="G3" s="1"/>
      <c r="H3" s="8"/>
      <c r="I3" s="1"/>
      <c r="J3" s="13" t="s">
        <v>54</v>
      </c>
      <c r="K3" s="13"/>
      <c r="L3" s="1"/>
    </row>
    <row r="4" spans="1:12" ht="20.25" customHeight="1">
      <c r="A4" s="1"/>
      <c r="B4" s="1"/>
      <c r="C4" s="1"/>
      <c r="D4" s="1"/>
      <c r="E4" s="1"/>
      <c r="F4" s="1"/>
      <c r="G4" s="1"/>
      <c r="H4" s="8"/>
      <c r="I4" s="7"/>
      <c r="J4" s="13" t="s">
        <v>56</v>
      </c>
      <c r="K4" s="13"/>
      <c r="L4" s="7"/>
    </row>
    <row r="5" spans="1:12" ht="44.25" customHeight="1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36.75" customHeight="1">
      <c r="A6" s="15" t="s">
        <v>1</v>
      </c>
      <c r="B6" s="15" t="s">
        <v>2</v>
      </c>
      <c r="C6" s="15" t="s">
        <v>3</v>
      </c>
      <c r="D6" s="15" t="s">
        <v>4</v>
      </c>
      <c r="E6" s="18" t="s">
        <v>5</v>
      </c>
      <c r="F6" s="19"/>
      <c r="G6" s="19"/>
      <c r="H6" s="19"/>
      <c r="I6" s="19"/>
      <c r="J6" s="19"/>
      <c r="K6" s="20"/>
      <c r="L6" s="15" t="s">
        <v>6</v>
      </c>
    </row>
    <row r="7" spans="1:12" ht="54.75" customHeight="1">
      <c r="A7" s="16"/>
      <c r="B7" s="17"/>
      <c r="C7" s="17"/>
      <c r="D7" s="17"/>
      <c r="E7" s="2" t="s">
        <v>7</v>
      </c>
      <c r="F7" s="2" t="s">
        <v>8</v>
      </c>
      <c r="G7" s="2" t="s">
        <v>9</v>
      </c>
      <c r="H7" s="9" t="s">
        <v>10</v>
      </c>
      <c r="I7" s="2" t="s">
        <v>11</v>
      </c>
      <c r="J7" s="2" t="s">
        <v>12</v>
      </c>
      <c r="K7" s="2" t="s">
        <v>13</v>
      </c>
      <c r="L7" s="16"/>
    </row>
    <row r="8" spans="1:12" ht="31.5">
      <c r="A8" s="21"/>
      <c r="B8" s="24" t="s">
        <v>14</v>
      </c>
      <c r="C8" s="15" t="s">
        <v>15</v>
      </c>
      <c r="D8" s="3" t="s">
        <v>16</v>
      </c>
      <c r="E8" s="4">
        <f>F8+G8+H8+I8+J8+K8</f>
        <v>85110964.07</v>
      </c>
      <c r="F8" s="4">
        <f>F12+F24</f>
        <v>13983251.8</v>
      </c>
      <c r="G8" s="4">
        <f aca="true" t="shared" si="0" ref="F8:K11">G12+G24</f>
        <v>16031626</v>
      </c>
      <c r="H8" s="10">
        <f>H12+H24</f>
        <v>28618086.27</v>
      </c>
      <c r="I8" s="4">
        <f>I12+I24</f>
        <v>11486000</v>
      </c>
      <c r="J8" s="4">
        <f>J12+J24</f>
        <v>6194000</v>
      </c>
      <c r="K8" s="4">
        <f>K12+K24</f>
        <v>8798000</v>
      </c>
      <c r="L8" s="29"/>
    </row>
    <row r="9" spans="1:12" ht="47.25">
      <c r="A9" s="22"/>
      <c r="B9" s="25"/>
      <c r="C9" s="27"/>
      <c r="D9" s="3" t="s">
        <v>17</v>
      </c>
      <c r="E9" s="4">
        <f aca="true" t="shared" si="1" ref="E9:E51">F9+G9+H9+I9+J9+K9</f>
        <v>85110399.98</v>
      </c>
      <c r="F9" s="4">
        <f t="shared" si="0"/>
        <v>50948851.510000005</v>
      </c>
      <c r="G9" s="4">
        <f t="shared" si="0"/>
        <v>29853749.47</v>
      </c>
      <c r="H9" s="10">
        <f t="shared" si="0"/>
        <v>1394799</v>
      </c>
      <c r="I9" s="4">
        <f t="shared" si="0"/>
        <v>971000</v>
      </c>
      <c r="J9" s="4">
        <f t="shared" si="0"/>
        <v>971000</v>
      </c>
      <c r="K9" s="4">
        <f t="shared" si="0"/>
        <v>971000</v>
      </c>
      <c r="L9" s="30"/>
    </row>
    <row r="10" spans="1:12" ht="31.5">
      <c r="A10" s="22"/>
      <c r="B10" s="25"/>
      <c r="C10" s="27"/>
      <c r="D10" s="3" t="s">
        <v>18</v>
      </c>
      <c r="E10" s="4">
        <f t="shared" si="1"/>
        <v>0</v>
      </c>
      <c r="F10" s="4">
        <f t="shared" si="0"/>
        <v>0</v>
      </c>
      <c r="G10" s="4">
        <f t="shared" si="0"/>
        <v>0</v>
      </c>
      <c r="H10" s="10">
        <f t="shared" si="0"/>
        <v>0</v>
      </c>
      <c r="I10" s="4"/>
      <c r="J10" s="4"/>
      <c r="K10" s="4"/>
      <c r="L10" s="30"/>
    </row>
    <row r="11" spans="1:12" ht="47.25">
      <c r="A11" s="23"/>
      <c r="B11" s="26"/>
      <c r="C11" s="28"/>
      <c r="D11" s="5" t="s">
        <v>19</v>
      </c>
      <c r="E11" s="6">
        <f t="shared" si="1"/>
        <v>170221364.05</v>
      </c>
      <c r="F11" s="6">
        <f t="shared" si="0"/>
        <v>64932103.31</v>
      </c>
      <c r="G11" s="6">
        <f t="shared" si="0"/>
        <v>45885375.47</v>
      </c>
      <c r="H11" s="11">
        <f t="shared" si="0"/>
        <v>30012885.27</v>
      </c>
      <c r="I11" s="6">
        <f t="shared" si="0"/>
        <v>12457000</v>
      </c>
      <c r="J11" s="6">
        <f t="shared" si="0"/>
        <v>7165000</v>
      </c>
      <c r="K11" s="6">
        <f t="shared" si="0"/>
        <v>9769000</v>
      </c>
      <c r="L11" s="31"/>
    </row>
    <row r="12" spans="1:12" ht="31.5">
      <c r="A12" s="32" t="s">
        <v>20</v>
      </c>
      <c r="B12" s="24" t="s">
        <v>21</v>
      </c>
      <c r="C12" s="15" t="s">
        <v>15</v>
      </c>
      <c r="D12" s="3" t="s">
        <v>16</v>
      </c>
      <c r="E12" s="4">
        <f t="shared" si="1"/>
        <v>29185114</v>
      </c>
      <c r="F12" s="4">
        <f aca="true" t="shared" si="2" ref="F12:K15">F16+F20</f>
        <v>4745114</v>
      </c>
      <c r="G12" s="4">
        <f t="shared" si="2"/>
        <v>4890000</v>
      </c>
      <c r="H12" s="10">
        <f t="shared" si="2"/>
        <v>4850000</v>
      </c>
      <c r="I12" s="4">
        <f t="shared" si="2"/>
        <v>5000000</v>
      </c>
      <c r="J12" s="4">
        <f t="shared" si="2"/>
        <v>4850000</v>
      </c>
      <c r="K12" s="4">
        <f t="shared" si="2"/>
        <v>4850000</v>
      </c>
      <c r="L12" s="29"/>
    </row>
    <row r="13" spans="1:12" ht="47.25">
      <c r="A13" s="33"/>
      <c r="B13" s="25"/>
      <c r="C13" s="27"/>
      <c r="D13" s="3" t="s">
        <v>17</v>
      </c>
      <c r="E13" s="4">
        <f t="shared" si="1"/>
        <v>0</v>
      </c>
      <c r="F13" s="4">
        <f t="shared" si="2"/>
        <v>0</v>
      </c>
      <c r="G13" s="4">
        <f t="shared" si="2"/>
        <v>0</v>
      </c>
      <c r="H13" s="10">
        <f t="shared" si="2"/>
        <v>0</v>
      </c>
      <c r="I13" s="4">
        <f t="shared" si="2"/>
        <v>0</v>
      </c>
      <c r="J13" s="4">
        <f t="shared" si="2"/>
        <v>0</v>
      </c>
      <c r="K13" s="4">
        <f t="shared" si="2"/>
        <v>0</v>
      </c>
      <c r="L13" s="30"/>
    </row>
    <row r="14" spans="1:12" ht="31.5">
      <c r="A14" s="33"/>
      <c r="B14" s="25"/>
      <c r="C14" s="27"/>
      <c r="D14" s="3" t="s">
        <v>18</v>
      </c>
      <c r="E14" s="4">
        <f t="shared" si="1"/>
        <v>0</v>
      </c>
      <c r="F14" s="4">
        <f t="shared" si="2"/>
        <v>0</v>
      </c>
      <c r="G14" s="4">
        <f t="shared" si="2"/>
        <v>0</v>
      </c>
      <c r="H14" s="10">
        <f t="shared" si="2"/>
        <v>0</v>
      </c>
      <c r="I14" s="4">
        <f t="shared" si="2"/>
        <v>0</v>
      </c>
      <c r="J14" s="4">
        <f t="shared" si="2"/>
        <v>0</v>
      </c>
      <c r="K14" s="4">
        <f t="shared" si="2"/>
        <v>0</v>
      </c>
      <c r="L14" s="30"/>
    </row>
    <row r="15" spans="1:12" ht="31.5">
      <c r="A15" s="34"/>
      <c r="B15" s="26"/>
      <c r="C15" s="28"/>
      <c r="D15" s="5" t="s">
        <v>22</v>
      </c>
      <c r="E15" s="4">
        <f t="shared" si="1"/>
        <v>29185114</v>
      </c>
      <c r="F15" s="6">
        <f t="shared" si="2"/>
        <v>4745114</v>
      </c>
      <c r="G15" s="6">
        <f t="shared" si="2"/>
        <v>4890000</v>
      </c>
      <c r="H15" s="11">
        <f t="shared" si="2"/>
        <v>4850000</v>
      </c>
      <c r="I15" s="6">
        <f t="shared" si="2"/>
        <v>5000000</v>
      </c>
      <c r="J15" s="6">
        <f t="shared" si="2"/>
        <v>4850000</v>
      </c>
      <c r="K15" s="6">
        <f t="shared" si="2"/>
        <v>4850000</v>
      </c>
      <c r="L15" s="31"/>
    </row>
    <row r="16" spans="1:12" ht="31.5">
      <c r="A16" s="38" t="s">
        <v>23</v>
      </c>
      <c r="B16" s="41" t="s">
        <v>24</v>
      </c>
      <c r="C16" s="15" t="s">
        <v>15</v>
      </c>
      <c r="D16" s="3" t="s">
        <v>16</v>
      </c>
      <c r="E16" s="4">
        <f t="shared" si="1"/>
        <v>0</v>
      </c>
      <c r="F16" s="4"/>
      <c r="G16" s="4"/>
      <c r="H16" s="10"/>
      <c r="I16" s="4"/>
      <c r="J16" s="4"/>
      <c r="K16" s="4"/>
      <c r="L16" s="35" t="s">
        <v>25</v>
      </c>
    </row>
    <row r="17" spans="1:12" ht="47.25">
      <c r="A17" s="39"/>
      <c r="B17" s="42"/>
      <c r="C17" s="27"/>
      <c r="D17" s="3" t="s">
        <v>17</v>
      </c>
      <c r="E17" s="4">
        <f t="shared" si="1"/>
        <v>0</v>
      </c>
      <c r="F17" s="4"/>
      <c r="G17" s="4"/>
      <c r="H17" s="10"/>
      <c r="I17" s="4"/>
      <c r="J17" s="4"/>
      <c r="K17" s="4"/>
      <c r="L17" s="36"/>
    </row>
    <row r="18" spans="1:12" ht="31.5">
      <c r="A18" s="39"/>
      <c r="B18" s="42"/>
      <c r="C18" s="27"/>
      <c r="D18" s="3" t="s">
        <v>18</v>
      </c>
      <c r="E18" s="4">
        <f t="shared" si="1"/>
        <v>0</v>
      </c>
      <c r="F18" s="4"/>
      <c r="G18" s="4"/>
      <c r="H18" s="10"/>
      <c r="I18" s="4"/>
      <c r="J18" s="4"/>
      <c r="K18" s="4"/>
      <c r="L18" s="36"/>
    </row>
    <row r="19" spans="1:12" ht="30.75" customHeight="1">
      <c r="A19" s="40"/>
      <c r="B19" s="43"/>
      <c r="C19" s="28"/>
      <c r="D19" s="3" t="s">
        <v>26</v>
      </c>
      <c r="E19" s="4">
        <f t="shared" si="1"/>
        <v>0</v>
      </c>
      <c r="F19" s="4">
        <f aca="true" t="shared" si="3" ref="F19:K19">F16+F17+F18</f>
        <v>0</v>
      </c>
      <c r="G19" s="4">
        <f t="shared" si="3"/>
        <v>0</v>
      </c>
      <c r="H19" s="10">
        <f t="shared" si="3"/>
        <v>0</v>
      </c>
      <c r="I19" s="4">
        <f t="shared" si="3"/>
        <v>0</v>
      </c>
      <c r="J19" s="4">
        <f t="shared" si="3"/>
        <v>0</v>
      </c>
      <c r="K19" s="4">
        <f t="shared" si="3"/>
        <v>0</v>
      </c>
      <c r="L19" s="37"/>
    </row>
    <row r="20" spans="1:12" ht="48.75" customHeight="1">
      <c r="A20" s="38" t="s">
        <v>27</v>
      </c>
      <c r="B20" s="41" t="s">
        <v>28</v>
      </c>
      <c r="C20" s="15" t="s">
        <v>15</v>
      </c>
      <c r="D20" s="3" t="s">
        <v>16</v>
      </c>
      <c r="E20" s="4">
        <f t="shared" si="1"/>
        <v>29185114</v>
      </c>
      <c r="F20" s="4">
        <v>4745114</v>
      </c>
      <c r="G20" s="4">
        <v>4890000</v>
      </c>
      <c r="H20" s="10">
        <v>4850000</v>
      </c>
      <c r="I20" s="4">
        <f>4850000+150000</f>
        <v>5000000</v>
      </c>
      <c r="J20" s="4">
        <v>4850000</v>
      </c>
      <c r="K20" s="4">
        <v>4850000</v>
      </c>
      <c r="L20" s="44" t="s">
        <v>29</v>
      </c>
    </row>
    <row r="21" spans="1:12" ht="45" customHeight="1">
      <c r="A21" s="39"/>
      <c r="B21" s="42"/>
      <c r="C21" s="27"/>
      <c r="D21" s="3" t="s">
        <v>17</v>
      </c>
      <c r="E21" s="4">
        <f t="shared" si="1"/>
        <v>0</v>
      </c>
      <c r="F21" s="4"/>
      <c r="G21" s="4"/>
      <c r="H21" s="10"/>
      <c r="I21" s="4"/>
      <c r="J21" s="4"/>
      <c r="K21" s="4"/>
      <c r="L21" s="45"/>
    </row>
    <row r="22" spans="1:12" ht="38.25" customHeight="1">
      <c r="A22" s="39"/>
      <c r="B22" s="42"/>
      <c r="C22" s="27"/>
      <c r="D22" s="3" t="s">
        <v>18</v>
      </c>
      <c r="E22" s="4">
        <f t="shared" si="1"/>
        <v>0</v>
      </c>
      <c r="F22" s="4"/>
      <c r="G22" s="4"/>
      <c r="H22" s="10"/>
      <c r="I22" s="4"/>
      <c r="J22" s="4"/>
      <c r="K22" s="4"/>
      <c r="L22" s="45"/>
    </row>
    <row r="23" spans="1:12" ht="43.5" customHeight="1">
      <c r="A23" s="40"/>
      <c r="B23" s="43"/>
      <c r="C23" s="28"/>
      <c r="D23" s="3" t="s">
        <v>30</v>
      </c>
      <c r="E23" s="4">
        <f t="shared" si="1"/>
        <v>29185114</v>
      </c>
      <c r="F23" s="4">
        <f aca="true" t="shared" si="4" ref="F23:K23">F20+F21+F22</f>
        <v>4745114</v>
      </c>
      <c r="G23" s="4">
        <f t="shared" si="4"/>
        <v>4890000</v>
      </c>
      <c r="H23" s="10">
        <f t="shared" si="4"/>
        <v>4850000</v>
      </c>
      <c r="I23" s="4">
        <f t="shared" si="4"/>
        <v>5000000</v>
      </c>
      <c r="J23" s="4">
        <f t="shared" si="4"/>
        <v>4850000</v>
      </c>
      <c r="K23" s="4">
        <f t="shared" si="4"/>
        <v>4850000</v>
      </c>
      <c r="L23" s="46"/>
    </row>
    <row r="24" spans="1:12" ht="31.5">
      <c r="A24" s="24">
        <v>2</v>
      </c>
      <c r="B24" s="24" t="s">
        <v>31</v>
      </c>
      <c r="C24" s="15" t="s">
        <v>15</v>
      </c>
      <c r="D24" s="3" t="s">
        <v>16</v>
      </c>
      <c r="E24" s="4">
        <f t="shared" si="1"/>
        <v>55925850.07</v>
      </c>
      <c r="F24" s="4">
        <f aca="true" t="shared" si="5" ref="F24:K26">F28+F32+F36+F40+F44+F48</f>
        <v>9238137.8</v>
      </c>
      <c r="G24" s="4">
        <f t="shared" si="5"/>
        <v>11141626</v>
      </c>
      <c r="H24" s="10">
        <f t="shared" si="5"/>
        <v>23768086.27</v>
      </c>
      <c r="I24" s="4">
        <f t="shared" si="5"/>
        <v>6486000</v>
      </c>
      <c r="J24" s="4">
        <f t="shared" si="5"/>
        <v>1344000</v>
      </c>
      <c r="K24" s="4">
        <f t="shared" si="5"/>
        <v>3948000</v>
      </c>
      <c r="L24" s="41"/>
    </row>
    <row r="25" spans="1:12" ht="47.25">
      <c r="A25" s="25"/>
      <c r="B25" s="25"/>
      <c r="C25" s="27"/>
      <c r="D25" s="3" t="s">
        <v>17</v>
      </c>
      <c r="E25" s="4">
        <f t="shared" si="1"/>
        <v>85110399.98</v>
      </c>
      <c r="F25" s="4">
        <f t="shared" si="5"/>
        <v>50948851.510000005</v>
      </c>
      <c r="G25" s="4">
        <f>G29+G33+G37+G41+G45+G49</f>
        <v>29853749.47</v>
      </c>
      <c r="H25" s="10">
        <f t="shared" si="5"/>
        <v>1394799</v>
      </c>
      <c r="I25" s="4">
        <f t="shared" si="5"/>
        <v>971000</v>
      </c>
      <c r="J25" s="4">
        <f t="shared" si="5"/>
        <v>971000</v>
      </c>
      <c r="K25" s="4">
        <f t="shared" si="5"/>
        <v>971000</v>
      </c>
      <c r="L25" s="42"/>
    </row>
    <row r="26" spans="1:12" ht="31.5">
      <c r="A26" s="25"/>
      <c r="B26" s="25"/>
      <c r="C26" s="27"/>
      <c r="D26" s="3" t="s">
        <v>18</v>
      </c>
      <c r="E26" s="4">
        <f t="shared" si="1"/>
        <v>0</v>
      </c>
      <c r="F26" s="4">
        <f t="shared" si="5"/>
        <v>0</v>
      </c>
      <c r="G26" s="4">
        <f t="shared" si="5"/>
        <v>0</v>
      </c>
      <c r="H26" s="10">
        <f t="shared" si="5"/>
        <v>0</v>
      </c>
      <c r="I26" s="4">
        <f t="shared" si="5"/>
        <v>0</v>
      </c>
      <c r="J26" s="4">
        <f t="shared" si="5"/>
        <v>0</v>
      </c>
      <c r="K26" s="4">
        <f t="shared" si="5"/>
        <v>0</v>
      </c>
      <c r="L26" s="42"/>
    </row>
    <row r="27" spans="1:12" ht="37.5" customHeight="1">
      <c r="A27" s="26"/>
      <c r="B27" s="26"/>
      <c r="C27" s="28"/>
      <c r="D27" s="5" t="s">
        <v>32</v>
      </c>
      <c r="E27" s="4">
        <f t="shared" si="1"/>
        <v>141036250.05</v>
      </c>
      <c r="F27" s="6">
        <f aca="true" t="shared" si="6" ref="F27:K27">F24+F25+F26</f>
        <v>60186989.31</v>
      </c>
      <c r="G27" s="6">
        <f t="shared" si="6"/>
        <v>40995375.47</v>
      </c>
      <c r="H27" s="11">
        <f t="shared" si="6"/>
        <v>25162885.27</v>
      </c>
      <c r="I27" s="6">
        <f t="shared" si="6"/>
        <v>7457000</v>
      </c>
      <c r="J27" s="6">
        <f t="shared" si="6"/>
        <v>2315000</v>
      </c>
      <c r="K27" s="6">
        <f t="shared" si="6"/>
        <v>4919000</v>
      </c>
      <c r="L27" s="43"/>
    </row>
    <row r="28" spans="1:12" ht="31.5">
      <c r="A28" s="38" t="s">
        <v>33</v>
      </c>
      <c r="B28" s="41" t="s">
        <v>34</v>
      </c>
      <c r="C28" s="15" t="s">
        <v>15</v>
      </c>
      <c r="D28" s="3" t="s">
        <v>16</v>
      </c>
      <c r="E28" s="4">
        <f t="shared" si="1"/>
        <v>0</v>
      </c>
      <c r="F28" s="4"/>
      <c r="G28" s="4"/>
      <c r="H28" s="10"/>
      <c r="I28" s="4"/>
      <c r="J28" s="4"/>
      <c r="K28" s="4"/>
      <c r="L28" s="35" t="s">
        <v>35</v>
      </c>
    </row>
    <row r="29" spans="1:12" ht="47.25">
      <c r="A29" s="47"/>
      <c r="B29" s="42"/>
      <c r="C29" s="27"/>
      <c r="D29" s="3" t="s">
        <v>17</v>
      </c>
      <c r="E29" s="4">
        <f t="shared" si="1"/>
        <v>19892000</v>
      </c>
      <c r="F29" s="4">
        <v>8050000</v>
      </c>
      <c r="G29" s="4">
        <v>7949000</v>
      </c>
      <c r="H29" s="10">
        <v>980000</v>
      </c>
      <c r="I29" s="4">
        <v>971000</v>
      </c>
      <c r="J29" s="4">
        <v>971000</v>
      </c>
      <c r="K29" s="4">
        <v>971000</v>
      </c>
      <c r="L29" s="36"/>
    </row>
    <row r="30" spans="1:12" ht="31.5">
      <c r="A30" s="47"/>
      <c r="B30" s="42"/>
      <c r="C30" s="27"/>
      <c r="D30" s="3" t="s">
        <v>18</v>
      </c>
      <c r="E30" s="4">
        <f t="shared" si="1"/>
        <v>0</v>
      </c>
      <c r="F30" s="4"/>
      <c r="G30" s="4"/>
      <c r="H30" s="10"/>
      <c r="I30" s="4"/>
      <c r="J30" s="4"/>
      <c r="K30" s="4"/>
      <c r="L30" s="36"/>
    </row>
    <row r="31" spans="1:12" ht="33.75" customHeight="1">
      <c r="A31" s="48"/>
      <c r="B31" s="43"/>
      <c r="C31" s="28"/>
      <c r="D31" s="3" t="s">
        <v>36</v>
      </c>
      <c r="E31" s="4">
        <f t="shared" si="1"/>
        <v>19892000</v>
      </c>
      <c r="F31" s="4">
        <f aca="true" t="shared" si="7" ref="F31:K31">F28+F29+F30</f>
        <v>8050000</v>
      </c>
      <c r="G31" s="4">
        <f t="shared" si="7"/>
        <v>7949000</v>
      </c>
      <c r="H31" s="10">
        <f t="shared" si="7"/>
        <v>980000</v>
      </c>
      <c r="I31" s="4">
        <f t="shared" si="7"/>
        <v>971000</v>
      </c>
      <c r="J31" s="4">
        <f t="shared" si="7"/>
        <v>971000</v>
      </c>
      <c r="K31" s="4">
        <f t="shared" si="7"/>
        <v>971000</v>
      </c>
      <c r="L31" s="37"/>
    </row>
    <row r="32" spans="1:12" ht="31.5">
      <c r="A32" s="38" t="s">
        <v>37</v>
      </c>
      <c r="B32" s="41" t="s">
        <v>38</v>
      </c>
      <c r="C32" s="15" t="s">
        <v>15</v>
      </c>
      <c r="D32" s="3" t="s">
        <v>16</v>
      </c>
      <c r="E32" s="4">
        <f t="shared" si="1"/>
        <v>26202243</v>
      </c>
      <c r="F32" s="4"/>
      <c r="G32" s="4"/>
      <c r="H32" s="10">
        <v>14424243</v>
      </c>
      <c r="I32" s="4">
        <v>6486000</v>
      </c>
      <c r="J32" s="4">
        <v>1344000</v>
      </c>
      <c r="K32" s="4">
        <v>3948000</v>
      </c>
      <c r="L32" s="35" t="s">
        <v>39</v>
      </c>
    </row>
    <row r="33" spans="1:12" ht="47.25">
      <c r="A33" s="47"/>
      <c r="B33" s="42"/>
      <c r="C33" s="27"/>
      <c r="D33" s="3" t="s">
        <v>17</v>
      </c>
      <c r="E33" s="4">
        <f t="shared" si="1"/>
        <v>30644853</v>
      </c>
      <c r="F33" s="4">
        <v>16985400</v>
      </c>
      <c r="G33" s="4">
        <v>13659453</v>
      </c>
      <c r="H33" s="10"/>
      <c r="I33" s="4"/>
      <c r="J33" s="4"/>
      <c r="K33" s="4"/>
      <c r="L33" s="36"/>
    </row>
    <row r="34" spans="1:12" ht="36.75" customHeight="1">
      <c r="A34" s="47"/>
      <c r="B34" s="42"/>
      <c r="C34" s="27"/>
      <c r="D34" s="3" t="s">
        <v>18</v>
      </c>
      <c r="E34" s="4">
        <f t="shared" si="1"/>
        <v>0</v>
      </c>
      <c r="F34" s="4"/>
      <c r="G34" s="4"/>
      <c r="H34" s="10"/>
      <c r="I34" s="4"/>
      <c r="J34" s="4"/>
      <c r="K34" s="4"/>
      <c r="L34" s="36"/>
    </row>
    <row r="35" spans="1:12" ht="42" customHeight="1">
      <c r="A35" s="48"/>
      <c r="B35" s="43"/>
      <c r="C35" s="28"/>
      <c r="D35" s="3" t="s">
        <v>40</v>
      </c>
      <c r="E35" s="4">
        <f t="shared" si="1"/>
        <v>56847096</v>
      </c>
      <c r="F35" s="4">
        <f aca="true" t="shared" si="8" ref="F35:K35">F32+F33+F34</f>
        <v>16985400</v>
      </c>
      <c r="G35" s="4">
        <f t="shared" si="8"/>
        <v>13659453</v>
      </c>
      <c r="H35" s="10">
        <f t="shared" si="8"/>
        <v>14424243</v>
      </c>
      <c r="I35" s="4">
        <f t="shared" si="8"/>
        <v>6486000</v>
      </c>
      <c r="J35" s="4">
        <f t="shared" si="8"/>
        <v>1344000</v>
      </c>
      <c r="K35" s="4">
        <f t="shared" si="8"/>
        <v>3948000</v>
      </c>
      <c r="L35" s="37"/>
    </row>
    <row r="36" spans="1:12" ht="37.5" customHeight="1">
      <c r="A36" s="38" t="s">
        <v>41</v>
      </c>
      <c r="B36" s="29" t="s">
        <v>42</v>
      </c>
      <c r="C36" s="15" t="s">
        <v>15</v>
      </c>
      <c r="D36" s="3" t="s">
        <v>16</v>
      </c>
      <c r="E36" s="4">
        <f t="shared" si="1"/>
        <v>0</v>
      </c>
      <c r="F36" s="4"/>
      <c r="G36" s="4"/>
      <c r="H36" s="10"/>
      <c r="I36" s="4"/>
      <c r="J36" s="4"/>
      <c r="K36" s="4"/>
      <c r="L36" s="29"/>
    </row>
    <row r="37" spans="1:12" ht="47.25">
      <c r="A37" s="47"/>
      <c r="B37" s="30"/>
      <c r="C37" s="27"/>
      <c r="D37" s="3" t="s">
        <v>17</v>
      </c>
      <c r="E37" s="4">
        <f>F37+G37+H37+I37+J37+K37</f>
        <v>2067415</v>
      </c>
      <c r="F37" s="4">
        <v>807226</v>
      </c>
      <c r="G37" s="4">
        <v>845390</v>
      </c>
      <c r="H37" s="10">
        <f>829598-414799</f>
        <v>414799</v>
      </c>
      <c r="I37" s="4">
        <f>829598-829598</f>
        <v>0</v>
      </c>
      <c r="J37" s="4">
        <f>829598-829598</f>
        <v>0</v>
      </c>
      <c r="K37" s="4">
        <f>829598-829598</f>
        <v>0</v>
      </c>
      <c r="L37" s="30"/>
    </row>
    <row r="38" spans="1:12" ht="31.5">
      <c r="A38" s="47"/>
      <c r="B38" s="30"/>
      <c r="C38" s="27"/>
      <c r="D38" s="3" t="s">
        <v>18</v>
      </c>
      <c r="E38" s="4">
        <f t="shared" si="1"/>
        <v>0</v>
      </c>
      <c r="F38" s="4"/>
      <c r="G38" s="4"/>
      <c r="H38" s="10"/>
      <c r="I38" s="4"/>
      <c r="J38" s="4"/>
      <c r="K38" s="4"/>
      <c r="L38" s="30"/>
    </row>
    <row r="39" spans="1:12" ht="41.25" customHeight="1">
      <c r="A39" s="48"/>
      <c r="B39" s="31"/>
      <c r="C39" s="28"/>
      <c r="D39" s="3" t="s">
        <v>43</v>
      </c>
      <c r="E39" s="4">
        <f t="shared" si="1"/>
        <v>2067415</v>
      </c>
      <c r="F39" s="4">
        <f aca="true" t="shared" si="9" ref="F39:K39">F36+F37+F38</f>
        <v>807226</v>
      </c>
      <c r="G39" s="4">
        <f t="shared" si="9"/>
        <v>845390</v>
      </c>
      <c r="H39" s="10">
        <f t="shared" si="9"/>
        <v>414799</v>
      </c>
      <c r="I39" s="4">
        <f t="shared" si="9"/>
        <v>0</v>
      </c>
      <c r="J39" s="4">
        <f t="shared" si="9"/>
        <v>0</v>
      </c>
      <c r="K39" s="4">
        <f t="shared" si="9"/>
        <v>0</v>
      </c>
      <c r="L39" s="31"/>
    </row>
    <row r="40" spans="1:12" ht="61.5" customHeight="1">
      <c r="A40" s="38" t="s">
        <v>44</v>
      </c>
      <c r="B40" s="29" t="s">
        <v>45</v>
      </c>
      <c r="C40" s="15" t="s">
        <v>15</v>
      </c>
      <c r="D40" s="3" t="s">
        <v>16</v>
      </c>
      <c r="E40" s="4">
        <f t="shared" si="1"/>
        <v>0</v>
      </c>
      <c r="F40" s="4"/>
      <c r="G40" s="4"/>
      <c r="H40" s="10"/>
      <c r="I40" s="4"/>
      <c r="J40" s="4"/>
      <c r="K40" s="4"/>
      <c r="L40" s="29"/>
    </row>
    <row r="41" spans="1:12" ht="73.5" customHeight="1">
      <c r="A41" s="39"/>
      <c r="B41" s="30"/>
      <c r="C41" s="27"/>
      <c r="D41" s="3" t="s">
        <v>17</v>
      </c>
      <c r="E41" s="4">
        <f t="shared" si="1"/>
        <v>302498</v>
      </c>
      <c r="F41" s="4">
        <v>135550</v>
      </c>
      <c r="G41" s="4">
        <v>166948</v>
      </c>
      <c r="H41" s="10">
        <v>0</v>
      </c>
      <c r="I41" s="4">
        <v>0</v>
      </c>
      <c r="J41" s="4">
        <v>0</v>
      </c>
      <c r="K41" s="4">
        <v>0</v>
      </c>
      <c r="L41" s="30"/>
    </row>
    <row r="42" spans="1:12" ht="31.5">
      <c r="A42" s="39"/>
      <c r="B42" s="30"/>
      <c r="C42" s="27"/>
      <c r="D42" s="3" t="s">
        <v>18</v>
      </c>
      <c r="E42" s="4">
        <f t="shared" si="1"/>
        <v>0</v>
      </c>
      <c r="F42" s="4"/>
      <c r="G42" s="4"/>
      <c r="H42" s="10"/>
      <c r="I42" s="4"/>
      <c r="J42" s="4"/>
      <c r="K42" s="4"/>
      <c r="L42" s="30"/>
    </row>
    <row r="43" spans="1:12" ht="59.25" customHeight="1">
      <c r="A43" s="40"/>
      <c r="B43" s="31"/>
      <c r="C43" s="28"/>
      <c r="D43" s="3" t="s">
        <v>46</v>
      </c>
      <c r="E43" s="4">
        <f t="shared" si="1"/>
        <v>302498</v>
      </c>
      <c r="F43" s="4">
        <f aca="true" t="shared" si="10" ref="F43:K43">F40+F41+F42</f>
        <v>135550</v>
      </c>
      <c r="G43" s="4">
        <f t="shared" si="10"/>
        <v>166948</v>
      </c>
      <c r="H43" s="10">
        <f t="shared" si="10"/>
        <v>0</v>
      </c>
      <c r="I43" s="4">
        <f t="shared" si="10"/>
        <v>0</v>
      </c>
      <c r="J43" s="4">
        <f t="shared" si="10"/>
        <v>0</v>
      </c>
      <c r="K43" s="4">
        <f t="shared" si="10"/>
        <v>0</v>
      </c>
      <c r="L43" s="31"/>
    </row>
    <row r="44" spans="1:12" ht="51.75" customHeight="1">
      <c r="A44" s="38" t="s">
        <v>47</v>
      </c>
      <c r="B44" s="41" t="s">
        <v>48</v>
      </c>
      <c r="C44" s="15" t="s">
        <v>15</v>
      </c>
      <c r="D44" s="3" t="s">
        <v>16</v>
      </c>
      <c r="E44" s="4">
        <f t="shared" si="1"/>
        <v>0</v>
      </c>
      <c r="F44" s="4"/>
      <c r="G44" s="4"/>
      <c r="H44" s="10"/>
      <c r="I44" s="4"/>
      <c r="J44" s="4"/>
      <c r="K44" s="4"/>
      <c r="L44" s="49"/>
    </row>
    <row r="45" spans="1:12" ht="51.75" customHeight="1">
      <c r="A45" s="39"/>
      <c r="B45" s="42"/>
      <c r="C45" s="27"/>
      <c r="D45" s="3" t="s">
        <v>17</v>
      </c>
      <c r="E45" s="4">
        <f t="shared" si="1"/>
        <v>400</v>
      </c>
      <c r="F45" s="4">
        <v>200</v>
      </c>
      <c r="G45" s="4">
        <v>200</v>
      </c>
      <c r="H45" s="10"/>
      <c r="I45" s="4"/>
      <c r="J45" s="4"/>
      <c r="K45" s="4"/>
      <c r="L45" s="30"/>
    </row>
    <row r="46" spans="1:12" ht="51.75" customHeight="1">
      <c r="A46" s="39"/>
      <c r="B46" s="42"/>
      <c r="C46" s="27"/>
      <c r="D46" s="3" t="s">
        <v>18</v>
      </c>
      <c r="E46" s="4">
        <f t="shared" si="1"/>
        <v>0</v>
      </c>
      <c r="F46" s="4"/>
      <c r="G46" s="4"/>
      <c r="H46" s="10"/>
      <c r="I46" s="4"/>
      <c r="J46" s="4"/>
      <c r="K46" s="4"/>
      <c r="L46" s="30"/>
    </row>
    <row r="47" spans="1:12" ht="111" customHeight="1">
      <c r="A47" s="40"/>
      <c r="B47" s="43"/>
      <c r="C47" s="28"/>
      <c r="D47" s="3" t="s">
        <v>49</v>
      </c>
      <c r="E47" s="4">
        <f t="shared" si="1"/>
        <v>400</v>
      </c>
      <c r="F47" s="4">
        <f aca="true" t="shared" si="11" ref="F47:K47">F44+F45+F46</f>
        <v>200</v>
      </c>
      <c r="G47" s="4">
        <f t="shared" si="11"/>
        <v>200</v>
      </c>
      <c r="H47" s="10">
        <f t="shared" si="11"/>
        <v>0</v>
      </c>
      <c r="I47" s="4">
        <f t="shared" si="11"/>
        <v>0</v>
      </c>
      <c r="J47" s="4">
        <f t="shared" si="11"/>
        <v>0</v>
      </c>
      <c r="K47" s="4">
        <f t="shared" si="11"/>
        <v>0</v>
      </c>
      <c r="L47" s="31"/>
    </row>
    <row r="48" spans="1:12" ht="31.5">
      <c r="A48" s="38" t="s">
        <v>50</v>
      </c>
      <c r="B48" s="41" t="s">
        <v>51</v>
      </c>
      <c r="C48" s="15" t="s">
        <v>15</v>
      </c>
      <c r="D48" s="3" t="s">
        <v>16</v>
      </c>
      <c r="E48" s="4">
        <f t="shared" si="1"/>
        <v>29723607.07</v>
      </c>
      <c r="F48" s="4">
        <v>9238137.8</v>
      </c>
      <c r="G48" s="4">
        <v>11141626</v>
      </c>
      <c r="H48" s="10">
        <f>4007843.27+5336000</f>
        <v>9343843.27</v>
      </c>
      <c r="I48" s="4">
        <f>8652000-8652000</f>
        <v>0</v>
      </c>
      <c r="J48" s="4">
        <f>9393900-9263900-130000</f>
        <v>0</v>
      </c>
      <c r="K48" s="4">
        <f>9393900-9263900-130000</f>
        <v>0</v>
      </c>
      <c r="L48" s="29"/>
    </row>
    <row r="49" spans="1:12" ht="47.25">
      <c r="A49" s="39"/>
      <c r="B49" s="42"/>
      <c r="C49" s="27"/>
      <c r="D49" s="3" t="s">
        <v>17</v>
      </c>
      <c r="E49" s="4">
        <f t="shared" si="1"/>
        <v>32203233.98</v>
      </c>
      <c r="F49" s="4">
        <v>24970475.51</v>
      </c>
      <c r="G49" s="4">
        <v>7232758.47</v>
      </c>
      <c r="H49" s="10">
        <v>0</v>
      </c>
      <c r="I49" s="4"/>
      <c r="J49" s="4"/>
      <c r="K49" s="4"/>
      <c r="L49" s="30"/>
    </row>
    <row r="50" spans="1:12" ht="31.5">
      <c r="A50" s="39"/>
      <c r="B50" s="42"/>
      <c r="C50" s="27"/>
      <c r="D50" s="3" t="s">
        <v>18</v>
      </c>
      <c r="E50" s="4">
        <f t="shared" si="1"/>
        <v>0</v>
      </c>
      <c r="F50" s="4"/>
      <c r="G50" s="4"/>
      <c r="H50" s="10"/>
      <c r="I50" s="4"/>
      <c r="J50" s="4"/>
      <c r="K50" s="4"/>
      <c r="L50" s="30"/>
    </row>
    <row r="51" spans="1:12" ht="31.5">
      <c r="A51" s="40"/>
      <c r="B51" s="43"/>
      <c r="C51" s="28"/>
      <c r="D51" s="3" t="s">
        <v>52</v>
      </c>
      <c r="E51" s="4">
        <f t="shared" si="1"/>
        <v>61926841.05</v>
      </c>
      <c r="F51" s="4">
        <f aca="true" t="shared" si="12" ref="F51:K51">F48+F49+F50</f>
        <v>34208613.31</v>
      </c>
      <c r="G51" s="4">
        <f t="shared" si="12"/>
        <v>18374384.47</v>
      </c>
      <c r="H51" s="10">
        <f>H48+H49+H50</f>
        <v>9343843.27</v>
      </c>
      <c r="I51" s="4">
        <f t="shared" si="12"/>
        <v>0</v>
      </c>
      <c r="J51" s="4">
        <f t="shared" si="12"/>
        <v>0</v>
      </c>
      <c r="K51" s="4">
        <f t="shared" si="12"/>
        <v>0</v>
      </c>
      <c r="L51" s="31"/>
    </row>
    <row r="52" spans="1:12" ht="15.75">
      <c r="A52" s="1"/>
      <c r="B52" s="1"/>
      <c r="C52" s="1"/>
      <c r="D52" s="1"/>
      <c r="E52" s="1"/>
      <c r="F52" s="1"/>
      <c r="G52" s="1"/>
      <c r="H52" s="8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8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8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8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8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8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8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8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8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8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8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8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8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8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8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8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8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8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8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8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8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8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8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8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8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8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8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8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8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8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8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8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8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8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8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8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8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8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8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8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8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8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8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8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8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8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8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8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8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8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8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8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8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8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8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8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8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8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8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8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8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8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8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8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8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8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8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8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8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8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8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8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8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8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8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8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8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8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8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8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8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8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8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8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8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8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8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8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8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8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8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8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8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8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8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8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8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8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8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8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8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8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8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8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8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8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8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8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8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8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8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8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8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8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8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8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8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8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8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8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8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8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8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8"/>
      <c r="I175" s="1"/>
      <c r="J175" s="1"/>
      <c r="K175" s="1"/>
      <c r="L175" s="1"/>
    </row>
  </sheetData>
  <sheetProtection/>
  <mergeCells count="51">
    <mergeCell ref="A48:A51"/>
    <mergeCell ref="B48:B51"/>
    <mergeCell ref="C48:C51"/>
    <mergeCell ref="L48:L51"/>
    <mergeCell ref="A40:A43"/>
    <mergeCell ref="B40:B43"/>
    <mergeCell ref="C40:C43"/>
    <mergeCell ref="L40:L43"/>
    <mergeCell ref="A44:A47"/>
    <mergeCell ref="B44:B47"/>
    <mergeCell ref="C44:C47"/>
    <mergeCell ref="L44:L47"/>
    <mergeCell ref="A32:A35"/>
    <mergeCell ref="B32:B35"/>
    <mergeCell ref="C32:C35"/>
    <mergeCell ref="L32:L35"/>
    <mergeCell ref="A36:A39"/>
    <mergeCell ref="B36:B39"/>
    <mergeCell ref="C36:C39"/>
    <mergeCell ref="L36:L39"/>
    <mergeCell ref="A24:A27"/>
    <mergeCell ref="B24:B27"/>
    <mergeCell ref="C24:C27"/>
    <mergeCell ref="L24:L27"/>
    <mergeCell ref="A28:A31"/>
    <mergeCell ref="B28:B31"/>
    <mergeCell ref="C28:C31"/>
    <mergeCell ref="L28:L31"/>
    <mergeCell ref="A16:A19"/>
    <mergeCell ref="B16:B19"/>
    <mergeCell ref="C16:C19"/>
    <mergeCell ref="L16:L19"/>
    <mergeCell ref="A20:A23"/>
    <mergeCell ref="B20:B23"/>
    <mergeCell ref="C20:C23"/>
    <mergeCell ref="L20:L23"/>
    <mergeCell ref="A8:A11"/>
    <mergeCell ref="B8:B11"/>
    <mergeCell ref="C8:C11"/>
    <mergeCell ref="L8:L11"/>
    <mergeCell ref="A12:A15"/>
    <mergeCell ref="B12:B15"/>
    <mergeCell ref="C12:C15"/>
    <mergeCell ref="L12:L15"/>
    <mergeCell ref="A5:L5"/>
    <mergeCell ref="A6:A7"/>
    <mergeCell ref="B6:B7"/>
    <mergeCell ref="C6:C7"/>
    <mergeCell ref="D6:D7"/>
    <mergeCell ref="E6:K6"/>
    <mergeCell ref="L6:L7"/>
  </mergeCells>
  <printOptions/>
  <pageMargins left="0.5118110236220472" right="0" top="0.5511811023622047" bottom="0.5511811023622047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2018-02-06T09:32:40Z</cp:lastPrinted>
  <dcterms:created xsi:type="dcterms:W3CDTF">2015-09-03T11:05:48Z</dcterms:created>
  <dcterms:modified xsi:type="dcterms:W3CDTF">2018-02-12T12:12:38Z</dcterms:modified>
  <cp:category/>
  <cp:version/>
  <cp:contentType/>
  <cp:contentStatus/>
</cp:coreProperties>
</file>