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firstSheet="1" activeTab="1"/>
  </bookViews>
  <sheets>
    <sheet name="Лист1" sheetId="1" r:id="rId1"/>
    <sheet name="18 ил" sheetId="2" r:id="rId2"/>
  </sheets>
  <definedNames>
    <definedName name="_xlnm.Print_Area" localSheetId="1">'18 ил'!$A$1:$J$42</definedName>
  </definedNames>
  <calcPr fullCalcOnLoad="1"/>
</workbook>
</file>

<file path=xl/sharedStrings.xml><?xml version="1.0" encoding="utf-8"?>
<sst xmlns="http://schemas.openxmlformats.org/spreadsheetml/2006/main" count="316" uniqueCount="138">
  <si>
    <t>№ п/п</t>
  </si>
  <si>
    <t>Ответственный исполнитель, соисполнитель</t>
  </si>
  <si>
    <t>Источник финансирования</t>
  </si>
  <si>
    <t>Объем средств на реализацию программы</t>
  </si>
  <si>
    <t>2013 год</t>
  </si>
  <si>
    <t>2014 год</t>
  </si>
  <si>
    <t>2015 год</t>
  </si>
  <si>
    <t>2016 год</t>
  </si>
  <si>
    <t>1.</t>
  </si>
  <si>
    <t>средства районного бюджета</t>
  </si>
  <si>
    <t>всего</t>
  </si>
  <si>
    <t>средства местных бюджетов</t>
  </si>
  <si>
    <t>внебюджетные источники</t>
  </si>
  <si>
    <t>итого по ДЦП</t>
  </si>
  <si>
    <t>1.1.</t>
  </si>
  <si>
    <t>Руководство и управление в сфере установленных функций органов муниципальной власти и органов местного самоуправления</t>
  </si>
  <si>
    <t>1.2.</t>
  </si>
  <si>
    <t>1.3.</t>
  </si>
  <si>
    <t>Обеспечение психолого-медико -социальной помощи</t>
  </si>
  <si>
    <t>2.</t>
  </si>
  <si>
    <t>2.1.</t>
  </si>
  <si>
    <t>Ежемесячное денежное вознаграждение за классное руководство</t>
  </si>
  <si>
    <t>2.2.</t>
  </si>
  <si>
    <t>Финансирование общеобразовательных учреждений в части обеспечения реализации основных общеобразовательных программ</t>
  </si>
  <si>
    <t>2.3.</t>
  </si>
  <si>
    <t>Развитие дошкольного общего образования</t>
  </si>
  <si>
    <t>2.4.</t>
  </si>
  <si>
    <t>3.</t>
  </si>
  <si>
    <t>Компенсация части родительской платы за содержание ребенка в образовательных учреждениях</t>
  </si>
  <si>
    <t>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</si>
  <si>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2.5.</t>
  </si>
  <si>
    <t xml:space="preserve">Управления образования администрации Погарского района </t>
  </si>
  <si>
    <t>Компенсация 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</si>
  <si>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метод</t>
  </si>
  <si>
    <t>средства областного  бюджета</t>
  </si>
  <si>
    <t>средства областного бюджета</t>
  </si>
  <si>
    <t>средства  областного бюджета</t>
  </si>
  <si>
    <t>Обеспечение финансово- хозяйственной деятельности отрасли образования</t>
  </si>
  <si>
    <t>Развитие дополнительного общего образования</t>
  </si>
  <si>
    <t xml:space="preserve">Управление образования администрации Погарского района </t>
  </si>
  <si>
    <t>Обеспечение деятельности образовательных учреждений</t>
  </si>
  <si>
    <t>1.4.</t>
  </si>
  <si>
    <t>3.1.</t>
  </si>
  <si>
    <t>3.2.</t>
  </si>
  <si>
    <t>3.3.</t>
  </si>
  <si>
    <t>План</t>
  </si>
  <si>
    <t>реализации муниципальной программы</t>
  </si>
  <si>
    <t>Наименование   мероприятия программы</t>
  </si>
  <si>
    <t>Срок реализации (годы)</t>
  </si>
  <si>
    <t>Объемы финансирования,рублей</t>
  </si>
  <si>
    <t>Всего</t>
  </si>
  <si>
    <t>2015 г.</t>
  </si>
  <si>
    <t>2016 г.</t>
  </si>
  <si>
    <t>Ответственные исполнители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</si>
  <si>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</si>
  <si>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</si>
  <si>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</si>
  <si>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поддержке одаренных детей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</si>
  <si>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</si>
  <si>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в сфере героико-патриотического воспитания граждан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</si>
  <si>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</si>
  <si>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</si>
  <si>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</si>
  <si>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Приложение 1</t>
  </si>
  <si>
    <t>к муниципальной программе</t>
  </si>
  <si>
    <t xml:space="preserve"> муниципального района  на 2013 – 2016 годы»</t>
  </si>
  <si>
    <t>"Развитие образования Погарского</t>
  </si>
  <si>
    <t>4.</t>
  </si>
  <si>
    <t>4.1</t>
  </si>
  <si>
    <t>4.2</t>
  </si>
  <si>
    <t>4.3.</t>
  </si>
  <si>
    <t>4.4</t>
  </si>
  <si>
    <t>4.5.</t>
  </si>
  <si>
    <t>4.6</t>
  </si>
  <si>
    <t>Мероприятия  по обеспечению пожарной безопасности объектов образования погарского района</t>
  </si>
  <si>
    <t>Муниципальные программы и реализация отдельных мероприятий  в различных сферах муниципального образования</t>
  </si>
  <si>
    <t>Мероприятия "Социальная поддержка населения в сфере образования" (2013 - 2017 годы)</t>
  </si>
  <si>
    <t>Реализация образовательных программ" (2013 -2017 годы)</t>
  </si>
  <si>
    <t>Наименование  программы,мероприятия</t>
  </si>
  <si>
    <t>Развитие образования Погарского района (2013-2016 годы)</t>
  </si>
  <si>
    <t>Управление в сфере образования (2013 - 2016 годы)</t>
  </si>
  <si>
    <t>50000</t>
  </si>
  <si>
    <t>План реализации муниципальной программы "Развитие образования  Погарского района (2013 - 2016 годы)</t>
  </si>
  <si>
    <t>Ожидаемый  непосредственный результат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</si>
  <si>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</si>
  <si>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</si>
  <si>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</si>
  <si>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</si>
  <si>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</si>
  <si>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Обеспечение финансовой  деятельности отрасли образования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</si>
  <si>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</si>
  <si>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</si>
  <si>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Обеспечение хозяйственной деятельности отрасли образования</t>
  </si>
  <si>
    <t>Выявление,поддержка,развитие и социализация одаренных детей</t>
  </si>
  <si>
    <t>Мероприятия по обеспечению пожарной безопасности объектов образования Погарского района</t>
  </si>
  <si>
    <t>Создание безопасных условий для плодотворного  труда во всех объектах образования</t>
  </si>
  <si>
    <t>Повышение уровня патриотизма среди школьников,допризывной молодежи,духовно-нравственное воспитание  молодежи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</si>
  <si>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</si>
  <si>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Снижение количества лиц,потребляющих наркотических средств,снижение степени доступности наркотических средств</t>
  </si>
  <si>
    <t>Предоставление 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</si>
  <si>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 xml:space="preserve">Социальная поддержка населения в сфере  образования </t>
  </si>
  <si>
    <t>Создание психолого-педагогических условий,обеспечивающих психологическое благополучие детей</t>
  </si>
  <si>
    <t>Развитие системы оценки качества образования и востребованности образовательных услуг</t>
  </si>
  <si>
    <t>Обеспечение безопасных условий обучения и воспитания,улучшение материально- технической базы</t>
  </si>
  <si>
    <t>Обеспечение условий  на получение бесплатного и общедоступного дошкольного образования</t>
  </si>
  <si>
    <t>Обеспечение контроля бюджетных средств,их эффективного и целевого использования</t>
  </si>
  <si>
    <t>Обеспечение  методической деятельности подведомственных учреждений</t>
  </si>
  <si>
    <t>Устранение причин совершения дорожно-транспортных проишествий,повышение профилактики  детского доро-транспортно травматизма,предупреждение опасного поведения участников дорожного движения</t>
  </si>
  <si>
    <t>Контроль качества образования, образовательных учреждений осуществление контроля за деятельностью учреждений (организаций), имеющих лицензии на право ведения образовательной деятельности, в части соблюдения лицензионных требований и условий.</t>
  </si>
  <si>
    <t>Техническое  обслуживанияе образовательных учреждений,   осуществление хозяйственной деятельности, материально-технического снабжения и ремонта зданий, сооружений отрасли образования</t>
  </si>
  <si>
    <t>Совершенствование организации и управления муниципальной системой образования, контроль качества образования, разработка муниципальной системы оценки качества образования, сокращение неэффективных расходов отрасли</t>
  </si>
  <si>
    <t>Сбалансированное решение экономических и социальных проблемм занятости подростков,сокращение скрытой безработицы,сокращение  уровня подростковой преступности</t>
  </si>
  <si>
    <t>Мероприятия по развитию туристско-краеведческого направления воспитания школьников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</si>
  <si>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</si>
  <si>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</si>
  <si>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Духовно-нравственное воспитание молодежи</t>
  </si>
  <si>
    <t>Мероприятия по проведению оздоровительной кампании детей</t>
  </si>
  <si>
    <t>Оздоровление детей</t>
  </si>
  <si>
    <t>Развитие склонностей,способностей,               интересов у детей. Социальное и профессиональное самоопределение у детей и молодежи</t>
  </si>
  <si>
    <t>Предоставление дополнительных мер государственной поддержки обучающихся</t>
  </si>
  <si>
    <t>2015-2017гг</t>
  </si>
  <si>
    <t>Обеспечение безопасных условий обучения и воспитания</t>
  </si>
  <si>
    <t>Областной бюджет,бюджет Погарского района</t>
  </si>
  <si>
    <t>Отдельные мероприятия по развитию образования</t>
  </si>
  <si>
    <t>Улучшение материально-технической базы</t>
  </si>
  <si>
    <t>Мероприятия в сфере занятости населения в рамках 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</t>
  </si>
  <si>
    <t>Федеральный бюджет,областной бюджет</t>
  </si>
  <si>
    <t>Мероприятия федеральной целевой программы "Культура России (2012-2018 годы" государственной программы Российской Федерации "Развитие культуры и туризма"</t>
  </si>
  <si>
    <t xml:space="preserve">                                                                                       "Развитие  образования  Погарского  района  ( 2015-2020годы)."</t>
  </si>
  <si>
    <t>2017 -2020г.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</si>
  <si>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</si>
  <si>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2015-2020гг</t>
  </si>
  <si>
    <t>Мероприятия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маламобильных групп населения"</t>
  </si>
  <si>
    <t xml:space="preserve">    </t>
  </si>
  <si>
    <t xml:space="preserve">        Утверждено Постановлением        </t>
  </si>
  <si>
    <t xml:space="preserve">        администрации  Погарского</t>
  </si>
  <si>
    <t xml:space="preserve">        Приложение 2</t>
  </si>
  <si>
    <t xml:space="preserve">        района  от 18.07.2016г. №411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</si>
</sst>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justify" vertical="center" wrapText="1"/>
    </xf>
    <xf numFmtId="43" fontId="10" fillId="0" borderId="10" xfId="0" applyNumberFormat="1" applyFont="1" applyBorder="1" applyAlignment="1">
      <alignment vertical="center" wrapText="1"/>
    </xf>
    <xf numFmtId="43" fontId="12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3" fontId="10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88">
      <selection activeCell="F81" sqref="F81:I81"/>
    </sheetView>
  </sheetViews>
  <sheetFormatPr defaultColWidth="9.00390625" defaultRowHeight="12.75"/>
  <cols>
    <col min="1" max="1" width="4.875" style="0" customWidth="1"/>
    <col min="2" max="2" width="21.25390625" style="0" customWidth="1"/>
    <col min="3" max="4" width="12.75390625" style="0" customWidth="1"/>
    <col min="5" max="5" width="15.625" style="0" customWidth="1"/>
    <col min="6" max="6" width="14.75390625" style="0" customWidth="1"/>
    <col min="7" max="7" width="12.625" style="0" customWidth="1"/>
    <col min="8" max="8" width="12.875" style="0" customWidth="1"/>
    <col min="9" max="9" width="12.25390625" style="0" customWidth="1"/>
    <col min="10" max="10" width="0.2421875" style="0" customWidth="1"/>
    <col min="11" max="11" width="24.00390625" style="0" customWidth="1"/>
  </cols>
  <sheetData>
    <row r="1" ht="12.75">
      <c r="H1" s="21" t="s">
        <v>63</v>
      </c>
    </row>
    <row r="2" ht="12.75">
      <c r="H2" s="21" t="s">
        <v>64</v>
      </c>
    </row>
    <row r="3" ht="12.75">
      <c r="H3" s="21" t="s">
        <v>66</v>
      </c>
    </row>
    <row r="4" ht="12.75">
      <c r="H4" s="21" t="s">
        <v>65</v>
      </c>
    </row>
    <row r="5" spans="8:10" ht="15">
      <c r="H5" s="16"/>
      <c r="I5" s="16"/>
      <c r="J5" s="16"/>
    </row>
    <row r="7" spans="3:10" ht="12.75">
      <c r="C7" s="2" t="s">
        <v>82</v>
      </c>
      <c r="D7" s="2"/>
      <c r="E7" s="2"/>
      <c r="F7" s="2"/>
      <c r="G7" s="2"/>
      <c r="H7" s="2"/>
      <c r="I7" s="2"/>
      <c r="J7" s="2"/>
    </row>
    <row r="8" ht="11.25" customHeight="1"/>
    <row r="9" ht="12.75" hidden="1"/>
    <row r="10" spans="1:11" s="3" customFormat="1" ht="70.5" customHeight="1">
      <c r="A10" s="56" t="s">
        <v>0</v>
      </c>
      <c r="B10" s="71" t="s">
        <v>78</v>
      </c>
      <c r="C10" s="66" t="s">
        <v>1</v>
      </c>
      <c r="D10" s="66" t="s">
        <v>2</v>
      </c>
      <c r="E10" s="68" t="s">
        <v>3</v>
      </c>
      <c r="F10" s="69"/>
      <c r="G10" s="69"/>
      <c r="H10" s="69"/>
      <c r="I10" s="69"/>
      <c r="J10" s="70"/>
      <c r="K10" s="66" t="s">
        <v>53</v>
      </c>
    </row>
    <row r="11" spans="1:11" s="3" customFormat="1" ht="75.75" customHeight="1">
      <c r="A11" s="58"/>
      <c r="B11" s="51"/>
      <c r="C11" s="67"/>
      <c r="D11" s="67"/>
      <c r="E11" s="4" t="s">
        <v>10</v>
      </c>
      <c r="F11" s="5" t="s">
        <v>4</v>
      </c>
      <c r="G11" s="5" t="s">
        <v>5</v>
      </c>
      <c r="H11" s="5" t="s">
        <v>6</v>
      </c>
      <c r="I11" s="5" t="s">
        <v>7</v>
      </c>
      <c r="J11" s="5"/>
      <c r="K11" s="67"/>
    </row>
    <row r="12" spans="1:11" s="3" customFormat="1" ht="12">
      <c r="A12" s="6">
        <v>1</v>
      </c>
      <c r="B12" s="52"/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/>
      <c r="K12" s="6">
        <v>11</v>
      </c>
    </row>
    <row r="13" spans="1:11" s="3" customFormat="1" ht="37.5" customHeight="1">
      <c r="A13" s="56" t="s">
        <v>8</v>
      </c>
      <c r="B13" s="63" t="s">
        <v>79</v>
      </c>
      <c r="C13" s="59" t="s">
        <v>39</v>
      </c>
      <c r="D13" s="7" t="s">
        <v>35</v>
      </c>
      <c r="E13" s="8">
        <f>F13+G13+H13+I13+J13</f>
        <v>591654245.18</v>
      </c>
      <c r="F13" s="8">
        <f>F18+F43+F76</f>
        <v>142206879.06</v>
      </c>
      <c r="G13" s="8">
        <f>G18+G43+G76</f>
        <v>144743182.28</v>
      </c>
      <c r="H13" s="8">
        <f>H18+H43+H76</f>
        <v>152352091.92</v>
      </c>
      <c r="I13" s="8">
        <f>I18+I43+H76</f>
        <v>152352091.92</v>
      </c>
      <c r="J13" s="8"/>
      <c r="K13" s="72" t="s">
        <v>56</v>
      </c>
    </row>
    <row r="14" spans="1:11" s="3" customFormat="1" ht="47.25" customHeight="1">
      <c r="A14" s="57"/>
      <c r="B14" s="64"/>
      <c r="C14" s="60"/>
      <c r="D14" s="7" t="s">
        <v>11</v>
      </c>
      <c r="E14" s="8">
        <f>F14+G14+H14+I14+J14</f>
        <v>533462600</v>
      </c>
      <c r="F14" s="8">
        <f>F19+F44+F77+F97</f>
        <v>135691200</v>
      </c>
      <c r="G14" s="8">
        <f>G19+G44+G77+G97</f>
        <v>133309000</v>
      </c>
      <c r="H14" s="8">
        <f>H19+H44+H77+H97</f>
        <v>132231200</v>
      </c>
      <c r="I14" s="8">
        <f>I19+I44+I77+I97</f>
        <v>132231200</v>
      </c>
      <c r="J14" s="8"/>
      <c r="K14" s="54"/>
    </row>
    <row r="15" spans="1:11" s="3" customFormat="1" ht="23.25" customHeight="1" hidden="1">
      <c r="A15" s="57"/>
      <c r="B15" s="64"/>
      <c r="C15" s="60"/>
      <c r="D15" s="7"/>
      <c r="E15" s="8"/>
      <c r="F15" s="8"/>
      <c r="G15" s="8"/>
      <c r="H15" s="8"/>
      <c r="I15" s="8"/>
      <c r="J15" s="8"/>
      <c r="K15" s="54"/>
    </row>
    <row r="16" spans="1:11" s="3" customFormat="1" ht="24">
      <c r="A16" s="57"/>
      <c r="B16" s="64"/>
      <c r="C16" s="60"/>
      <c r="D16" s="7" t="s">
        <v>12</v>
      </c>
      <c r="E16" s="8">
        <f aca="true" t="shared" si="0" ref="E16:E21">F16+G16+H16+I16+J16</f>
        <v>23600000</v>
      </c>
      <c r="F16" s="8">
        <f>F20+F46+F77</f>
        <v>5900000</v>
      </c>
      <c r="G16" s="8">
        <f>G20+G46+G77</f>
        <v>5900000</v>
      </c>
      <c r="H16" s="8">
        <f>H20+H46+H77</f>
        <v>5900000</v>
      </c>
      <c r="I16" s="8">
        <f>I20+I46+I77</f>
        <v>5900000</v>
      </c>
      <c r="J16" s="8"/>
      <c r="K16" s="54"/>
    </row>
    <row r="17" spans="1:11" s="3" customFormat="1" ht="18" customHeight="1">
      <c r="A17" s="58"/>
      <c r="B17" s="65"/>
      <c r="C17" s="61"/>
      <c r="D17" s="7" t="s">
        <v>13</v>
      </c>
      <c r="E17" s="8">
        <f>E13+E14+E16</f>
        <v>1148716845.1799998</v>
      </c>
      <c r="F17" s="8">
        <f>F13+F14+F16</f>
        <v>283798079.06</v>
      </c>
      <c r="G17" s="8">
        <f>G16+G14+G13</f>
        <v>283952182.28</v>
      </c>
      <c r="H17" s="8">
        <f>H16+H14+H13</f>
        <v>290483291.91999996</v>
      </c>
      <c r="I17" s="8">
        <f>I16+I14+I13</f>
        <v>290483291.91999996</v>
      </c>
      <c r="J17" s="8"/>
      <c r="K17" s="55"/>
    </row>
    <row r="18" spans="1:11" s="3" customFormat="1" ht="42.75" customHeight="1">
      <c r="A18" s="56" t="s">
        <v>14</v>
      </c>
      <c r="B18" s="59" t="s">
        <v>80</v>
      </c>
      <c r="C18" s="59" t="s">
        <v>39</v>
      </c>
      <c r="D18" s="7" t="s">
        <v>36</v>
      </c>
      <c r="E18" s="8">
        <f t="shared" si="0"/>
        <v>0</v>
      </c>
      <c r="F18" s="8">
        <f>F22+F28+F33+F38</f>
        <v>0</v>
      </c>
      <c r="G18" s="8">
        <f>G22+G28+G33+G38</f>
        <v>0</v>
      </c>
      <c r="H18" s="8">
        <f>H22+H28+H33+H38</f>
        <v>0</v>
      </c>
      <c r="I18" s="8">
        <f>I22+I28+I33+I38</f>
        <v>0</v>
      </c>
      <c r="J18" s="8"/>
      <c r="K18" s="72" t="s">
        <v>56</v>
      </c>
    </row>
    <row r="19" spans="1:11" s="3" customFormat="1" ht="34.5" customHeight="1">
      <c r="A19" s="57"/>
      <c r="B19" s="60"/>
      <c r="C19" s="60"/>
      <c r="D19" s="7" t="s">
        <v>11</v>
      </c>
      <c r="E19" s="8">
        <f t="shared" si="0"/>
        <v>51160000</v>
      </c>
      <c r="F19" s="8">
        <f>F23+F34+F39</f>
        <v>12790000</v>
      </c>
      <c r="G19" s="8">
        <f>G23+G34+G39</f>
        <v>12790000</v>
      </c>
      <c r="H19" s="8">
        <f>H23+H34+H39</f>
        <v>12790000</v>
      </c>
      <c r="I19" s="8">
        <f>I23+I34+I39</f>
        <v>12790000</v>
      </c>
      <c r="J19" s="8"/>
      <c r="K19" s="73"/>
    </row>
    <row r="20" spans="1:11" s="3" customFormat="1" ht="24" customHeight="1">
      <c r="A20" s="57"/>
      <c r="B20" s="60"/>
      <c r="C20" s="60"/>
      <c r="D20" s="7" t="s">
        <v>12</v>
      </c>
      <c r="E20" s="8">
        <f t="shared" si="0"/>
        <v>0</v>
      </c>
      <c r="F20" s="8"/>
      <c r="G20" s="8"/>
      <c r="H20" s="8"/>
      <c r="I20" s="8"/>
      <c r="J20" s="8"/>
      <c r="K20" s="73"/>
    </row>
    <row r="21" spans="1:11" s="3" customFormat="1" ht="24" customHeight="1">
      <c r="A21" s="58"/>
      <c r="B21" s="61"/>
      <c r="C21" s="61"/>
      <c r="D21" s="7" t="s">
        <v>13</v>
      </c>
      <c r="E21" s="8">
        <f t="shared" si="0"/>
        <v>51160000</v>
      </c>
      <c r="F21" s="8">
        <f>F18+F19+F20</f>
        <v>12790000</v>
      </c>
      <c r="G21" s="8">
        <f>G18+G19+G20</f>
        <v>12790000</v>
      </c>
      <c r="H21" s="8">
        <f>H18+H19+H20</f>
        <v>12790000</v>
      </c>
      <c r="I21" s="8">
        <f>I18+I19+I20</f>
        <v>12790000</v>
      </c>
      <c r="J21" s="8"/>
      <c r="K21" s="73"/>
    </row>
    <row r="22" spans="1:11" s="3" customFormat="1" ht="37.5" customHeight="1">
      <c r="A22" s="56" t="s">
        <v>16</v>
      </c>
      <c r="B22" s="59" t="s">
        <v>15</v>
      </c>
      <c r="C22" s="59" t="s">
        <v>31</v>
      </c>
      <c r="D22" s="7" t="s">
        <v>36</v>
      </c>
      <c r="E22" s="8">
        <f>F22+G22+H22</f>
        <v>0</v>
      </c>
      <c r="F22" s="8"/>
      <c r="G22" s="8"/>
      <c r="H22" s="8"/>
      <c r="I22" s="8"/>
      <c r="J22" s="8"/>
      <c r="K22" s="74"/>
    </row>
    <row r="23" spans="1:11" s="3" customFormat="1" ht="36" customHeight="1">
      <c r="A23" s="57"/>
      <c r="B23" s="60"/>
      <c r="C23" s="60"/>
      <c r="D23" s="7" t="s">
        <v>11</v>
      </c>
      <c r="E23" s="8">
        <f>F23+G23+H23+I23+J23</f>
        <v>8800000</v>
      </c>
      <c r="F23" s="8">
        <v>2200000</v>
      </c>
      <c r="G23" s="8">
        <v>2200000</v>
      </c>
      <c r="H23" s="8">
        <v>2200000</v>
      </c>
      <c r="I23" s="8">
        <v>2200000</v>
      </c>
      <c r="J23" s="8"/>
      <c r="K23" s="72" t="s">
        <v>56</v>
      </c>
    </row>
    <row r="24" spans="1:11" s="3" customFormat="1" ht="1.5" customHeight="1">
      <c r="A24" s="57"/>
      <c r="B24" s="60"/>
      <c r="C24" s="60"/>
      <c r="D24" s="7" t="s">
        <v>12</v>
      </c>
      <c r="E24" s="8">
        <f>F24+G24+H24</f>
        <v>0</v>
      </c>
      <c r="F24" s="8"/>
      <c r="G24" s="8"/>
      <c r="H24" s="8"/>
      <c r="I24" s="8"/>
      <c r="J24" s="8"/>
      <c r="K24" s="73"/>
    </row>
    <row r="25" spans="1:11" s="3" customFormat="1" ht="36" customHeight="1">
      <c r="A25" s="57"/>
      <c r="B25" s="60"/>
      <c r="C25" s="60"/>
      <c r="D25" s="7" t="s">
        <v>12</v>
      </c>
      <c r="E25" s="8">
        <f>F25+G25+H25</f>
        <v>0</v>
      </c>
      <c r="F25" s="8"/>
      <c r="G25" s="8"/>
      <c r="H25" s="8"/>
      <c r="I25" s="8"/>
      <c r="J25" s="8"/>
      <c r="K25" s="73"/>
    </row>
    <row r="26" spans="1:11" s="3" customFormat="1" ht="18" customHeight="1" hidden="1">
      <c r="A26" s="57"/>
      <c r="B26" s="60"/>
      <c r="C26" s="60"/>
      <c r="D26" s="7" t="s">
        <v>13</v>
      </c>
      <c r="E26" s="8">
        <f>F26+G26+H26</f>
        <v>0</v>
      </c>
      <c r="F26" s="8"/>
      <c r="G26" s="8"/>
      <c r="H26" s="8"/>
      <c r="I26" s="8"/>
      <c r="J26" s="8"/>
      <c r="K26" s="73"/>
    </row>
    <row r="27" spans="1:11" s="3" customFormat="1" ht="22.5" customHeight="1">
      <c r="A27" s="58"/>
      <c r="B27" s="61"/>
      <c r="C27" s="61"/>
      <c r="D27" s="7" t="s">
        <v>13</v>
      </c>
      <c r="E27" s="8">
        <f>F27+G27+H27+I27+J27</f>
        <v>8800000</v>
      </c>
      <c r="F27" s="8">
        <f>F22+F23+F25</f>
        <v>2200000</v>
      </c>
      <c r="G27" s="8">
        <f>G22+G23+G25</f>
        <v>2200000</v>
      </c>
      <c r="H27" s="8">
        <f>H22+H23+H25</f>
        <v>2200000</v>
      </c>
      <c r="I27" s="8">
        <f>I22+I23+I25</f>
        <v>2200000</v>
      </c>
      <c r="J27" s="8"/>
      <c r="K27" s="74"/>
    </row>
    <row r="28" spans="1:11" s="3" customFormat="1" ht="37.5" customHeight="1" hidden="1">
      <c r="A28" s="56" t="s">
        <v>17</v>
      </c>
      <c r="B28" s="59" t="s">
        <v>33</v>
      </c>
      <c r="C28" s="59" t="s">
        <v>31</v>
      </c>
      <c r="D28" s="7"/>
      <c r="E28" s="8"/>
      <c r="F28" s="8"/>
      <c r="G28" s="8"/>
      <c r="H28" s="8"/>
      <c r="I28" s="8"/>
      <c r="J28" s="8"/>
      <c r="K28" s="18" t="s">
        <v>56</v>
      </c>
    </row>
    <row r="29" spans="1:11" s="3" customFormat="1" ht="12" customHeight="1" hidden="1">
      <c r="A29" s="57"/>
      <c r="B29" s="60"/>
      <c r="C29" s="60"/>
      <c r="D29" s="7"/>
      <c r="E29" s="8"/>
      <c r="F29" s="8"/>
      <c r="G29" s="8"/>
      <c r="H29" s="8"/>
      <c r="I29" s="8"/>
      <c r="J29" s="8"/>
      <c r="K29" s="18" t="s">
        <v>56</v>
      </c>
    </row>
    <row r="30" spans="1:11" s="3" customFormat="1" ht="1.5" customHeight="1" hidden="1">
      <c r="A30" s="57"/>
      <c r="B30" s="60"/>
      <c r="C30" s="60"/>
      <c r="D30" s="7"/>
      <c r="E30" s="8"/>
      <c r="F30" s="8"/>
      <c r="G30" s="8"/>
      <c r="H30" s="8"/>
      <c r="I30" s="8"/>
      <c r="J30" s="8"/>
      <c r="K30" s="18" t="s">
        <v>56</v>
      </c>
    </row>
    <row r="31" spans="1:11" s="3" customFormat="1" ht="12" customHeight="1" hidden="1">
      <c r="A31" s="57"/>
      <c r="B31" s="60"/>
      <c r="C31" s="60"/>
      <c r="D31" s="7"/>
      <c r="E31" s="8"/>
      <c r="F31" s="8"/>
      <c r="G31" s="8"/>
      <c r="H31" s="8"/>
      <c r="I31" s="8"/>
      <c r="J31" s="8"/>
      <c r="K31" s="18" t="s">
        <v>56</v>
      </c>
    </row>
    <row r="32" spans="1:11" s="3" customFormat="1" ht="25.5" customHeight="1" hidden="1">
      <c r="A32" s="58"/>
      <c r="B32" s="61"/>
      <c r="C32" s="61"/>
      <c r="D32" s="7"/>
      <c r="E32" s="8"/>
      <c r="F32" s="8"/>
      <c r="G32" s="8"/>
      <c r="H32" s="8"/>
      <c r="I32" s="8"/>
      <c r="J32" s="8"/>
      <c r="K32" s="18" t="s">
        <v>56</v>
      </c>
    </row>
    <row r="33" spans="1:11" s="3" customFormat="1" ht="37.5" customHeight="1">
      <c r="A33" s="62" t="s">
        <v>17</v>
      </c>
      <c r="B33" s="59" t="s">
        <v>18</v>
      </c>
      <c r="C33" s="59" t="s">
        <v>39</v>
      </c>
      <c r="D33" s="7" t="s">
        <v>36</v>
      </c>
      <c r="E33" s="8">
        <f>F33+G33+H33</f>
        <v>0</v>
      </c>
      <c r="F33" s="8"/>
      <c r="G33" s="8"/>
      <c r="H33" s="8"/>
      <c r="I33" s="8"/>
      <c r="J33" s="8"/>
      <c r="K33" s="72" t="s">
        <v>56</v>
      </c>
    </row>
    <row r="34" spans="1:11" s="3" customFormat="1" ht="36">
      <c r="A34" s="57"/>
      <c r="B34" s="60"/>
      <c r="C34" s="60"/>
      <c r="D34" s="7" t="s">
        <v>11</v>
      </c>
      <c r="E34" s="8">
        <f>F34+G34+H34+I34+J34</f>
        <v>3560000</v>
      </c>
      <c r="F34" s="8">
        <v>890000</v>
      </c>
      <c r="G34" s="8">
        <v>890000</v>
      </c>
      <c r="H34" s="8">
        <v>890000</v>
      </c>
      <c r="I34" s="8">
        <v>890000</v>
      </c>
      <c r="J34" s="8"/>
      <c r="K34" s="73"/>
    </row>
    <row r="35" spans="1:11" s="3" customFormat="1" ht="1.5" customHeight="1">
      <c r="A35" s="57"/>
      <c r="B35" s="60"/>
      <c r="C35" s="60"/>
      <c r="D35" s="7" t="s">
        <v>12</v>
      </c>
      <c r="E35" s="8">
        <f>F35+G35+H35</f>
        <v>0</v>
      </c>
      <c r="F35" s="8"/>
      <c r="G35" s="8"/>
      <c r="H35" s="8"/>
      <c r="I35" s="8"/>
      <c r="J35" s="8"/>
      <c r="K35" s="73"/>
    </row>
    <row r="36" spans="1:11" s="3" customFormat="1" ht="24">
      <c r="A36" s="57"/>
      <c r="B36" s="60"/>
      <c r="C36" s="60"/>
      <c r="D36" s="7" t="s">
        <v>12</v>
      </c>
      <c r="E36" s="8">
        <f>F36+G36+H36</f>
        <v>0</v>
      </c>
      <c r="F36" s="8"/>
      <c r="G36" s="8"/>
      <c r="H36" s="8"/>
      <c r="I36" s="8"/>
      <c r="J36" s="8"/>
      <c r="K36" s="73"/>
    </row>
    <row r="37" spans="1:11" s="3" customFormat="1" ht="21.75" customHeight="1">
      <c r="A37" s="58"/>
      <c r="B37" s="61"/>
      <c r="C37" s="61"/>
      <c r="D37" s="7" t="s">
        <v>13</v>
      </c>
      <c r="E37" s="8">
        <f>F37+G37+H37+I37+J37</f>
        <v>3560000</v>
      </c>
      <c r="F37" s="8">
        <f>F33+F34+F36</f>
        <v>890000</v>
      </c>
      <c r="G37" s="8">
        <f>G33+G34+G36</f>
        <v>890000</v>
      </c>
      <c r="H37" s="8">
        <f>H33+H34+H36</f>
        <v>890000</v>
      </c>
      <c r="I37" s="8">
        <f>I33+I34+I36</f>
        <v>890000</v>
      </c>
      <c r="J37" s="8"/>
      <c r="K37" s="74"/>
    </row>
    <row r="38" spans="1:11" s="3" customFormat="1" ht="37.5" customHeight="1">
      <c r="A38" s="62" t="s">
        <v>41</v>
      </c>
      <c r="B38" s="9"/>
      <c r="C38" s="59" t="s">
        <v>39</v>
      </c>
      <c r="D38" s="7" t="s">
        <v>36</v>
      </c>
      <c r="E38" s="8">
        <f>F38+G38+H38</f>
        <v>0</v>
      </c>
      <c r="F38" s="8"/>
      <c r="G38" s="8"/>
      <c r="H38" s="8"/>
      <c r="I38" s="8"/>
      <c r="J38" s="8"/>
      <c r="K38" s="72" t="s">
        <v>56</v>
      </c>
    </row>
    <row r="39" spans="1:11" s="3" customFormat="1" ht="72" customHeight="1">
      <c r="A39" s="57"/>
      <c r="B39" s="10" t="s">
        <v>37</v>
      </c>
      <c r="C39" s="60"/>
      <c r="D39" s="7" t="s">
        <v>11</v>
      </c>
      <c r="E39" s="8">
        <f>F39+G39+H39+I39+J39</f>
        <v>38800000</v>
      </c>
      <c r="F39" s="8">
        <v>9700000</v>
      </c>
      <c r="G39" s="8">
        <v>9700000</v>
      </c>
      <c r="H39" s="8">
        <v>9700000</v>
      </c>
      <c r="I39" s="8">
        <v>9700000</v>
      </c>
      <c r="J39" s="8"/>
      <c r="K39" s="54"/>
    </row>
    <row r="40" spans="1:11" s="3" customFormat="1" ht="1.5" customHeight="1">
      <c r="A40" s="57"/>
      <c r="B40" s="10"/>
      <c r="C40" s="60"/>
      <c r="D40" s="7" t="s">
        <v>12</v>
      </c>
      <c r="E40" s="8">
        <f aca="true" t="shared" si="1" ref="E40:E95">F40+G40+H40+I40+J40</f>
        <v>0</v>
      </c>
      <c r="F40" s="8"/>
      <c r="G40" s="8"/>
      <c r="H40" s="8"/>
      <c r="I40" s="8"/>
      <c r="J40" s="8"/>
      <c r="K40" s="54"/>
    </row>
    <row r="41" spans="1:11" s="3" customFormat="1" ht="24">
      <c r="A41" s="57"/>
      <c r="B41" s="10"/>
      <c r="C41" s="60"/>
      <c r="D41" s="7" t="s">
        <v>12</v>
      </c>
      <c r="E41" s="8">
        <f t="shared" si="1"/>
        <v>0</v>
      </c>
      <c r="F41" s="8"/>
      <c r="G41" s="8"/>
      <c r="H41" s="8"/>
      <c r="I41" s="8"/>
      <c r="J41" s="8"/>
      <c r="K41" s="54"/>
    </row>
    <row r="42" spans="1:11" s="3" customFormat="1" ht="18" customHeight="1">
      <c r="A42" s="58"/>
      <c r="B42" s="11"/>
      <c r="C42" s="61"/>
      <c r="D42" s="7" t="s">
        <v>13</v>
      </c>
      <c r="E42" s="8">
        <f t="shared" si="1"/>
        <v>38800000</v>
      </c>
      <c r="F42" s="8">
        <f>F38+F39+F41</f>
        <v>9700000</v>
      </c>
      <c r="G42" s="8">
        <f>G38+G39+G41</f>
        <v>9700000</v>
      </c>
      <c r="H42" s="8">
        <f>H38+H39+H41</f>
        <v>9700000</v>
      </c>
      <c r="I42" s="8">
        <f>I38+I39+I41</f>
        <v>9700000</v>
      </c>
      <c r="J42" s="8"/>
      <c r="K42" s="55"/>
    </row>
    <row r="43" spans="1:11" s="3" customFormat="1" ht="45.75" customHeight="1">
      <c r="A43" s="56" t="s">
        <v>19</v>
      </c>
      <c r="B43" s="63" t="s">
        <v>77</v>
      </c>
      <c r="C43" s="59" t="s">
        <v>39</v>
      </c>
      <c r="D43" s="7" t="s">
        <v>35</v>
      </c>
      <c r="E43" s="8">
        <f t="shared" si="1"/>
        <v>534351045.17999995</v>
      </c>
      <c r="F43" s="8">
        <f aca="true" t="shared" si="2" ref="F43:I44">F48+F53+F58+F66+F71</f>
        <v>127881079.06</v>
      </c>
      <c r="G43" s="8">
        <f t="shared" si="2"/>
        <v>130417382.28</v>
      </c>
      <c r="H43" s="8">
        <f t="shared" si="2"/>
        <v>138026291.92</v>
      </c>
      <c r="I43" s="8">
        <f t="shared" si="2"/>
        <v>138026291.92</v>
      </c>
      <c r="J43" s="8"/>
      <c r="K43" s="72" t="s">
        <v>56</v>
      </c>
    </row>
    <row r="44" spans="1:11" s="3" customFormat="1" ht="33.75" customHeight="1">
      <c r="A44" s="57"/>
      <c r="B44" s="64"/>
      <c r="C44" s="60"/>
      <c r="D44" s="7" t="s">
        <v>11</v>
      </c>
      <c r="E44" s="8">
        <f t="shared" si="1"/>
        <v>474902600</v>
      </c>
      <c r="F44" s="8">
        <f t="shared" si="2"/>
        <v>121051200</v>
      </c>
      <c r="G44" s="8">
        <f t="shared" si="2"/>
        <v>118669000</v>
      </c>
      <c r="H44" s="8">
        <f t="shared" si="2"/>
        <v>117591200</v>
      </c>
      <c r="I44" s="8">
        <f t="shared" si="2"/>
        <v>117591200</v>
      </c>
      <c r="J44" s="8"/>
      <c r="K44" s="54"/>
    </row>
    <row r="45" spans="1:11" s="3" customFormat="1" ht="0.75" customHeight="1">
      <c r="A45" s="57"/>
      <c r="B45" s="64"/>
      <c r="C45" s="60"/>
      <c r="D45" s="7" t="s">
        <v>12</v>
      </c>
      <c r="E45" s="8"/>
      <c r="F45" s="8"/>
      <c r="G45" s="8"/>
      <c r="H45" s="8"/>
      <c r="I45" s="8"/>
      <c r="J45" s="8"/>
      <c r="K45" s="54"/>
    </row>
    <row r="46" spans="1:11" s="3" customFormat="1" ht="33.75" customHeight="1">
      <c r="A46" s="57"/>
      <c r="B46" s="64"/>
      <c r="C46" s="60"/>
      <c r="D46" s="7" t="s">
        <v>12</v>
      </c>
      <c r="E46" s="8">
        <f t="shared" si="1"/>
        <v>23600000</v>
      </c>
      <c r="F46" s="8">
        <f>F51+F55+F61+F69+F74</f>
        <v>5900000</v>
      </c>
      <c r="G46" s="8">
        <f>G51+G55+G61+G69+G74</f>
        <v>5900000</v>
      </c>
      <c r="H46" s="8">
        <f>H51+H55+H61+H69+H74</f>
        <v>5900000</v>
      </c>
      <c r="I46" s="8">
        <f>I51+I55+I61+I69+I74</f>
        <v>5900000</v>
      </c>
      <c r="J46" s="8"/>
      <c r="K46" s="54"/>
    </row>
    <row r="47" spans="1:11" s="3" customFormat="1" ht="37.5" customHeight="1">
      <c r="A47" s="58"/>
      <c r="B47" s="65"/>
      <c r="C47" s="61"/>
      <c r="D47" s="7" t="s">
        <v>13</v>
      </c>
      <c r="E47" s="8">
        <f t="shared" si="1"/>
        <v>1032853645.18</v>
      </c>
      <c r="F47" s="8">
        <f>F43+F44+F46</f>
        <v>254832279.06</v>
      </c>
      <c r="G47" s="8">
        <f>G43+G44+G46</f>
        <v>254986382.28</v>
      </c>
      <c r="H47" s="8">
        <f>H43+H44+H46</f>
        <v>261517491.92</v>
      </c>
      <c r="I47" s="8">
        <f>I43+I44+I46</f>
        <v>261517491.92</v>
      </c>
      <c r="J47" s="8"/>
      <c r="K47" s="55"/>
    </row>
    <row r="48" spans="1:11" s="3" customFormat="1" ht="37.5" customHeight="1">
      <c r="A48" s="56" t="s">
        <v>20</v>
      </c>
      <c r="B48" s="59" t="s">
        <v>21</v>
      </c>
      <c r="C48" s="59" t="s">
        <v>39</v>
      </c>
      <c r="D48" s="7" t="s">
        <v>36</v>
      </c>
      <c r="E48" s="8">
        <f t="shared" si="1"/>
        <v>9416800</v>
      </c>
      <c r="F48" s="8">
        <v>2354200</v>
      </c>
      <c r="G48" s="8">
        <v>2354200</v>
      </c>
      <c r="H48" s="8">
        <v>2354200</v>
      </c>
      <c r="I48" s="8">
        <v>2354200</v>
      </c>
      <c r="J48" s="8"/>
      <c r="K48" s="72" t="s">
        <v>56</v>
      </c>
    </row>
    <row r="49" spans="1:11" s="3" customFormat="1" ht="36">
      <c r="A49" s="57"/>
      <c r="B49" s="60"/>
      <c r="C49" s="60"/>
      <c r="D49" s="7" t="s">
        <v>11</v>
      </c>
      <c r="E49" s="8">
        <f t="shared" si="1"/>
        <v>0</v>
      </c>
      <c r="F49" s="8"/>
      <c r="G49" s="8"/>
      <c r="H49" s="8"/>
      <c r="I49" s="8"/>
      <c r="J49" s="8"/>
      <c r="K49" s="54"/>
    </row>
    <row r="50" spans="1:11" s="3" customFormat="1" ht="1.5" customHeight="1">
      <c r="A50" s="57"/>
      <c r="B50" s="60"/>
      <c r="C50" s="60"/>
      <c r="D50" s="7" t="s">
        <v>12</v>
      </c>
      <c r="E50" s="8">
        <f t="shared" si="1"/>
        <v>0</v>
      </c>
      <c r="F50" s="8"/>
      <c r="G50" s="8"/>
      <c r="H50" s="8"/>
      <c r="I50" s="8"/>
      <c r="J50" s="8"/>
      <c r="K50" s="54"/>
    </row>
    <row r="51" spans="1:11" s="3" customFormat="1" ht="24">
      <c r="A51" s="57"/>
      <c r="B51" s="60"/>
      <c r="C51" s="60"/>
      <c r="D51" s="7" t="s">
        <v>12</v>
      </c>
      <c r="E51" s="8">
        <f t="shared" si="1"/>
        <v>0</v>
      </c>
      <c r="F51" s="8"/>
      <c r="G51" s="8"/>
      <c r="H51" s="8"/>
      <c r="I51" s="8"/>
      <c r="J51" s="8"/>
      <c r="K51" s="54"/>
    </row>
    <row r="52" spans="1:11" s="3" customFormat="1" ht="18" customHeight="1">
      <c r="A52" s="58"/>
      <c r="B52" s="61"/>
      <c r="C52" s="61"/>
      <c r="D52" s="7" t="s">
        <v>13</v>
      </c>
      <c r="E52" s="8">
        <f t="shared" si="1"/>
        <v>9416800</v>
      </c>
      <c r="F52" s="8">
        <f>F48+F49+F51</f>
        <v>2354200</v>
      </c>
      <c r="G52" s="8">
        <f>G48+G49+G51</f>
        <v>2354200</v>
      </c>
      <c r="H52" s="8">
        <f>H48+H49+H51</f>
        <v>2354200</v>
      </c>
      <c r="I52" s="8">
        <f>I48+I49+I51</f>
        <v>2354200</v>
      </c>
      <c r="J52" s="8"/>
      <c r="K52" s="55"/>
    </row>
    <row r="53" spans="1:11" s="3" customFormat="1" ht="38.25" customHeight="1">
      <c r="A53" s="56" t="s">
        <v>22</v>
      </c>
      <c r="B53" s="59" t="s">
        <v>40</v>
      </c>
      <c r="C53" s="59" t="s">
        <v>39</v>
      </c>
      <c r="D53" s="7" t="s">
        <v>36</v>
      </c>
      <c r="E53" s="8"/>
      <c r="F53" s="8"/>
      <c r="G53" s="8"/>
      <c r="H53" s="8"/>
      <c r="I53" s="8"/>
      <c r="J53" s="8"/>
      <c r="K53" s="72" t="s">
        <v>56</v>
      </c>
    </row>
    <row r="54" spans="1:11" s="3" customFormat="1" ht="32.25" customHeight="1">
      <c r="A54" s="57"/>
      <c r="B54" s="60"/>
      <c r="C54" s="60"/>
      <c r="D54" s="7" t="s">
        <v>11</v>
      </c>
      <c r="E54" s="8">
        <f>F54+G54+H54+I54</f>
        <v>184697800</v>
      </c>
      <c r="F54" s="8">
        <v>47000000</v>
      </c>
      <c r="G54" s="8">
        <v>46617800</v>
      </c>
      <c r="H54" s="8">
        <v>45540000</v>
      </c>
      <c r="I54" s="8">
        <v>45540000</v>
      </c>
      <c r="J54" s="8">
        <v>45540000</v>
      </c>
      <c r="K54" s="54"/>
    </row>
    <row r="55" spans="1:11" s="3" customFormat="1" ht="30" customHeight="1">
      <c r="A55" s="57"/>
      <c r="B55" s="60"/>
      <c r="C55" s="60"/>
      <c r="D55" s="7" t="s">
        <v>12</v>
      </c>
      <c r="E55" s="8">
        <f>F55+G55+H55+I55</f>
        <v>9000000</v>
      </c>
      <c r="F55" s="8">
        <v>2250000</v>
      </c>
      <c r="G55" s="8">
        <v>2250000</v>
      </c>
      <c r="H55" s="8">
        <v>2250000</v>
      </c>
      <c r="I55" s="8">
        <v>2250000</v>
      </c>
      <c r="J55" s="8"/>
      <c r="K55" s="54"/>
    </row>
    <row r="56" spans="1:11" s="3" customFormat="1" ht="18" customHeight="1">
      <c r="A56" s="57"/>
      <c r="B56" s="12"/>
      <c r="C56" s="12"/>
      <c r="D56" s="7" t="s">
        <v>13</v>
      </c>
      <c r="E56" s="8">
        <f>E55+E54</f>
        <v>193697800</v>
      </c>
      <c r="F56" s="8">
        <f>F55+F54</f>
        <v>49250000</v>
      </c>
      <c r="G56" s="8">
        <f>G55+G54</f>
        <v>48867800</v>
      </c>
      <c r="H56" s="8">
        <f>H55+H54</f>
        <v>47790000</v>
      </c>
      <c r="I56" s="8">
        <f>I55+I54</f>
        <v>47790000</v>
      </c>
      <c r="J56" s="8"/>
      <c r="K56" s="54"/>
    </row>
    <row r="57" spans="1:11" s="3" customFormat="1" ht="18" customHeight="1" hidden="1">
      <c r="A57" s="58"/>
      <c r="B57" s="13"/>
      <c r="C57" s="13"/>
      <c r="D57" s="7"/>
      <c r="E57" s="8"/>
      <c r="F57" s="8"/>
      <c r="G57" s="8"/>
      <c r="H57" s="8"/>
      <c r="I57" s="8"/>
      <c r="J57" s="8"/>
      <c r="K57" s="55"/>
    </row>
    <row r="58" spans="1:11" s="3" customFormat="1" ht="37.5" customHeight="1">
      <c r="A58" s="56" t="s">
        <v>24</v>
      </c>
      <c r="B58" s="59" t="s">
        <v>23</v>
      </c>
      <c r="C58" s="59" t="s">
        <v>39</v>
      </c>
      <c r="D58" s="7" t="s">
        <v>35</v>
      </c>
      <c r="E58" s="8">
        <f t="shared" si="1"/>
        <v>524934245.17999995</v>
      </c>
      <c r="F58" s="8">
        <v>125526879.06</v>
      </c>
      <c r="G58" s="8">
        <v>128063182.28</v>
      </c>
      <c r="H58" s="8">
        <v>135672091.92</v>
      </c>
      <c r="I58" s="8">
        <v>135672091.92</v>
      </c>
      <c r="J58" s="8"/>
      <c r="K58" s="18" t="s">
        <v>56</v>
      </c>
    </row>
    <row r="59" spans="1:11" s="3" customFormat="1" ht="36">
      <c r="A59" s="57"/>
      <c r="B59" s="60"/>
      <c r="C59" s="60"/>
      <c r="D59" s="7" t="s">
        <v>11</v>
      </c>
      <c r="E59" s="8">
        <f t="shared" si="1"/>
        <v>0</v>
      </c>
      <c r="F59" s="8"/>
      <c r="G59" s="8"/>
      <c r="H59" s="8"/>
      <c r="I59" s="8"/>
      <c r="J59" s="8"/>
      <c r="K59" s="72" t="s">
        <v>56</v>
      </c>
    </row>
    <row r="60" spans="1:11" s="3" customFormat="1" ht="1.5" customHeight="1">
      <c r="A60" s="57"/>
      <c r="B60" s="60"/>
      <c r="C60" s="60"/>
      <c r="D60" s="7" t="s">
        <v>12</v>
      </c>
      <c r="E60" s="8">
        <f t="shared" si="1"/>
        <v>0</v>
      </c>
      <c r="F60" s="8"/>
      <c r="G60" s="8"/>
      <c r="H60" s="8"/>
      <c r="I60" s="8"/>
      <c r="J60" s="8"/>
      <c r="K60" s="54"/>
    </row>
    <row r="61" spans="1:11" s="3" customFormat="1" ht="24">
      <c r="A61" s="57"/>
      <c r="B61" s="60"/>
      <c r="C61" s="60"/>
      <c r="D61" s="7" t="s">
        <v>12</v>
      </c>
      <c r="E61" s="8">
        <f t="shared" si="1"/>
        <v>0</v>
      </c>
      <c r="F61" s="8"/>
      <c r="G61" s="8"/>
      <c r="H61" s="8"/>
      <c r="I61" s="8"/>
      <c r="J61" s="8"/>
      <c r="K61" s="54"/>
    </row>
    <row r="62" spans="1:11" s="3" customFormat="1" ht="18" customHeight="1">
      <c r="A62" s="58"/>
      <c r="B62" s="61"/>
      <c r="C62" s="61"/>
      <c r="D62" s="7" t="s">
        <v>13</v>
      </c>
      <c r="E62" s="8">
        <f t="shared" si="1"/>
        <v>524934245.17999995</v>
      </c>
      <c r="F62" s="8">
        <f>F58+F59+F61</f>
        <v>125526879.06</v>
      </c>
      <c r="G62" s="8">
        <f>G58+G59+G61</f>
        <v>128063182.28</v>
      </c>
      <c r="H62" s="8">
        <f>H58+H59+H61</f>
        <v>135672091.92</v>
      </c>
      <c r="I62" s="8">
        <f>I58+I59+I61</f>
        <v>135672091.92</v>
      </c>
      <c r="J62" s="8"/>
      <c r="K62" s="54"/>
    </row>
    <row r="63" spans="1:11" s="3" customFormat="1" ht="34.5" customHeight="1" hidden="1">
      <c r="A63" s="62" t="s">
        <v>24</v>
      </c>
      <c r="B63" s="59"/>
      <c r="C63" s="59"/>
      <c r="D63" s="7"/>
      <c r="E63" s="8"/>
      <c r="F63" s="8"/>
      <c r="G63" s="8"/>
      <c r="H63" s="8"/>
      <c r="I63" s="8"/>
      <c r="J63" s="8"/>
      <c r="K63" s="55"/>
    </row>
    <row r="64" spans="1:11" s="3" customFormat="1" ht="35.25" customHeight="1" hidden="1">
      <c r="A64" s="57"/>
      <c r="B64" s="60"/>
      <c r="C64" s="60"/>
      <c r="D64" s="7"/>
      <c r="E64" s="8"/>
      <c r="F64" s="8"/>
      <c r="G64" s="8"/>
      <c r="H64" s="8"/>
      <c r="I64" s="8"/>
      <c r="J64" s="8"/>
      <c r="K64" s="18" t="s">
        <v>56</v>
      </c>
    </row>
    <row r="65" spans="1:11" s="3" customFormat="1" ht="63.75" customHeight="1" hidden="1">
      <c r="A65" s="58"/>
      <c r="B65" s="61"/>
      <c r="C65" s="61"/>
      <c r="D65" s="14"/>
      <c r="E65" s="8"/>
      <c r="F65" s="8"/>
      <c r="G65" s="8"/>
      <c r="H65" s="8"/>
      <c r="I65" s="8"/>
      <c r="J65" s="8"/>
      <c r="K65" s="18" t="s">
        <v>56</v>
      </c>
    </row>
    <row r="66" spans="1:11" s="3" customFormat="1" ht="37.5" customHeight="1">
      <c r="A66" s="56" t="s">
        <v>26</v>
      </c>
      <c r="B66" s="59" t="s">
        <v>25</v>
      </c>
      <c r="C66" s="59" t="s">
        <v>39</v>
      </c>
      <c r="D66" s="7" t="s">
        <v>9</v>
      </c>
      <c r="E66" s="8">
        <f t="shared" si="1"/>
        <v>0</v>
      </c>
      <c r="F66" s="8"/>
      <c r="G66" s="8"/>
      <c r="H66" s="8"/>
      <c r="I66" s="8"/>
      <c r="J66" s="8"/>
      <c r="K66" s="72" t="s">
        <v>56</v>
      </c>
    </row>
    <row r="67" spans="1:11" s="3" customFormat="1" ht="36">
      <c r="A67" s="57"/>
      <c r="B67" s="75"/>
      <c r="C67" s="60"/>
      <c r="D67" s="7" t="s">
        <v>11</v>
      </c>
      <c r="E67" s="8">
        <f t="shared" si="1"/>
        <v>245964800</v>
      </c>
      <c r="F67" s="8">
        <v>62991200</v>
      </c>
      <c r="G67" s="8">
        <v>60991200</v>
      </c>
      <c r="H67" s="8">
        <v>60991200</v>
      </c>
      <c r="I67" s="8">
        <v>60991200</v>
      </c>
      <c r="J67" s="8"/>
      <c r="K67" s="54"/>
    </row>
    <row r="68" spans="1:11" s="3" customFormat="1" ht="15.75" customHeight="1" hidden="1">
      <c r="A68" s="57"/>
      <c r="B68" s="75"/>
      <c r="C68" s="60"/>
      <c r="D68" s="7" t="s">
        <v>12</v>
      </c>
      <c r="E68" s="8"/>
      <c r="F68" s="8"/>
      <c r="G68" s="8"/>
      <c r="H68" s="8"/>
      <c r="I68" s="8"/>
      <c r="J68" s="8"/>
      <c r="K68" s="54"/>
    </row>
    <row r="69" spans="1:11" s="3" customFormat="1" ht="24">
      <c r="A69" s="57"/>
      <c r="B69" s="75"/>
      <c r="C69" s="60"/>
      <c r="D69" s="7" t="s">
        <v>12</v>
      </c>
      <c r="E69" s="8">
        <f t="shared" si="1"/>
        <v>12800000</v>
      </c>
      <c r="F69" s="8">
        <v>3200000</v>
      </c>
      <c r="G69" s="8">
        <v>3200000</v>
      </c>
      <c r="H69" s="8">
        <v>3200000</v>
      </c>
      <c r="I69" s="8">
        <v>3200000</v>
      </c>
      <c r="J69" s="8"/>
      <c r="K69" s="54"/>
    </row>
    <row r="70" spans="1:11" s="3" customFormat="1" ht="18" customHeight="1">
      <c r="A70" s="58"/>
      <c r="B70" s="76"/>
      <c r="C70" s="61"/>
      <c r="D70" s="7" t="s">
        <v>13</v>
      </c>
      <c r="E70" s="8">
        <f t="shared" si="1"/>
        <v>258764800</v>
      </c>
      <c r="F70" s="8">
        <f>F66+F67+F69</f>
        <v>66191200</v>
      </c>
      <c r="G70" s="8">
        <f>G66+G67+G69</f>
        <v>64191200</v>
      </c>
      <c r="H70" s="8">
        <f>H66+H67+H69</f>
        <v>64191200</v>
      </c>
      <c r="I70" s="8">
        <f>I66+I67+I69</f>
        <v>64191200</v>
      </c>
      <c r="J70" s="8"/>
      <c r="K70" s="55"/>
    </row>
    <row r="71" spans="1:11" s="3" customFormat="1" ht="37.5" customHeight="1">
      <c r="A71" s="56" t="s">
        <v>30</v>
      </c>
      <c r="B71" s="59" t="s">
        <v>38</v>
      </c>
      <c r="C71" s="59" t="s">
        <v>39</v>
      </c>
      <c r="D71" s="7" t="s">
        <v>9</v>
      </c>
      <c r="E71" s="8">
        <f t="shared" si="1"/>
        <v>0</v>
      </c>
      <c r="F71" s="8"/>
      <c r="G71" s="8"/>
      <c r="H71" s="8"/>
      <c r="I71" s="8"/>
      <c r="J71" s="8"/>
      <c r="K71" s="72" t="s">
        <v>56</v>
      </c>
    </row>
    <row r="72" spans="1:11" s="3" customFormat="1" ht="33.75" customHeight="1">
      <c r="A72" s="57"/>
      <c r="B72" s="60"/>
      <c r="C72" s="60"/>
      <c r="D72" s="7" t="s">
        <v>11</v>
      </c>
      <c r="E72" s="8">
        <f t="shared" si="1"/>
        <v>44240000</v>
      </c>
      <c r="F72" s="8">
        <v>11060000</v>
      </c>
      <c r="G72" s="8">
        <v>11060000</v>
      </c>
      <c r="H72" s="8">
        <v>11060000</v>
      </c>
      <c r="I72" s="8">
        <v>11060000</v>
      </c>
      <c r="J72" s="8"/>
      <c r="K72" s="54"/>
    </row>
    <row r="73" spans="1:11" s="3" customFormat="1" ht="3.75" customHeight="1" hidden="1">
      <c r="A73" s="57"/>
      <c r="B73" s="60"/>
      <c r="C73" s="60"/>
      <c r="D73" s="7" t="s">
        <v>12</v>
      </c>
      <c r="E73" s="8"/>
      <c r="F73" s="8"/>
      <c r="G73" s="8"/>
      <c r="H73" s="8"/>
      <c r="I73" s="8"/>
      <c r="J73" s="8"/>
      <c r="K73" s="54"/>
    </row>
    <row r="74" spans="1:11" s="3" customFormat="1" ht="24">
      <c r="A74" s="57"/>
      <c r="B74" s="60"/>
      <c r="C74" s="60"/>
      <c r="D74" s="7" t="s">
        <v>12</v>
      </c>
      <c r="E74" s="8">
        <f t="shared" si="1"/>
        <v>1800000</v>
      </c>
      <c r="F74" s="8">
        <v>450000</v>
      </c>
      <c r="G74" s="8">
        <v>450000</v>
      </c>
      <c r="H74" s="8">
        <v>450000</v>
      </c>
      <c r="I74" s="8">
        <v>450000</v>
      </c>
      <c r="J74" s="8"/>
      <c r="K74" s="54"/>
    </row>
    <row r="75" spans="1:11" s="3" customFormat="1" ht="18" customHeight="1">
      <c r="A75" s="58"/>
      <c r="B75" s="61"/>
      <c r="C75" s="61"/>
      <c r="D75" s="7" t="s">
        <v>13</v>
      </c>
      <c r="E75" s="8">
        <f t="shared" si="1"/>
        <v>46040000</v>
      </c>
      <c r="F75" s="8">
        <f>F71+F72+F74</f>
        <v>11510000</v>
      </c>
      <c r="G75" s="8">
        <f>G71+G72+G74</f>
        <v>11510000</v>
      </c>
      <c r="H75" s="8">
        <f>H71+H72+H74</f>
        <v>11510000</v>
      </c>
      <c r="I75" s="8">
        <f>I71+I72+I74</f>
        <v>11510000</v>
      </c>
      <c r="J75" s="8"/>
      <c r="K75" s="55"/>
    </row>
    <row r="76" spans="1:11" s="3" customFormat="1" ht="33" customHeight="1">
      <c r="A76" s="56" t="s">
        <v>27</v>
      </c>
      <c r="B76" s="63" t="s">
        <v>76</v>
      </c>
      <c r="C76" s="59" t="s">
        <v>39</v>
      </c>
      <c r="D76" s="7" t="s">
        <v>9</v>
      </c>
      <c r="E76" s="8">
        <f>F76+G76+H76+I76+J76</f>
        <v>57303200</v>
      </c>
      <c r="F76" s="8">
        <f>F81+F86+F91</f>
        <v>14325800</v>
      </c>
      <c r="G76" s="8">
        <f>G81+G86+G91</f>
        <v>14325800</v>
      </c>
      <c r="H76" s="8">
        <f>H81+H86+H91</f>
        <v>14325800</v>
      </c>
      <c r="I76" s="8">
        <f>I81+I86+I91</f>
        <v>14325800</v>
      </c>
      <c r="J76" s="8"/>
      <c r="K76" s="72" t="s">
        <v>56</v>
      </c>
    </row>
    <row r="77" spans="1:11" s="3" customFormat="1" ht="38.25" customHeight="1">
      <c r="A77" s="57"/>
      <c r="B77" s="64"/>
      <c r="C77" s="60"/>
      <c r="D77" s="7" t="s">
        <v>11</v>
      </c>
      <c r="E77" s="8">
        <f>F77+G77+H77+I77+J77</f>
        <v>0</v>
      </c>
      <c r="F77" s="8"/>
      <c r="G77" s="8"/>
      <c r="H77" s="8"/>
      <c r="I77" s="8"/>
      <c r="J77" s="8"/>
      <c r="K77" s="54"/>
    </row>
    <row r="78" spans="1:11" s="3" customFormat="1" ht="27.75" customHeight="1">
      <c r="A78" s="57"/>
      <c r="B78" s="64"/>
      <c r="C78" s="60"/>
      <c r="D78" s="7" t="s">
        <v>12</v>
      </c>
      <c r="E78" s="8">
        <f>F78+G78+H78+I78+J78</f>
        <v>0</v>
      </c>
      <c r="F78" s="8"/>
      <c r="G78" s="8"/>
      <c r="H78" s="8"/>
      <c r="I78" s="8"/>
      <c r="J78" s="8"/>
      <c r="K78" s="54"/>
    </row>
    <row r="79" spans="1:11" s="3" customFormat="1" ht="18" customHeight="1">
      <c r="A79" s="57"/>
      <c r="B79" s="64"/>
      <c r="C79" s="60"/>
      <c r="D79" s="7" t="s">
        <v>13</v>
      </c>
      <c r="E79" s="8">
        <f>F79+G79+H79+I79+J79</f>
        <v>57303200</v>
      </c>
      <c r="F79" s="8">
        <f>F76</f>
        <v>14325800</v>
      </c>
      <c r="G79" s="8">
        <f>G76</f>
        <v>14325800</v>
      </c>
      <c r="H79" s="8">
        <f>H76</f>
        <v>14325800</v>
      </c>
      <c r="I79" s="8">
        <f>I76</f>
        <v>14325800</v>
      </c>
      <c r="J79" s="8"/>
      <c r="K79" s="54"/>
    </row>
    <row r="80" spans="1:11" s="3" customFormat="1" ht="18" customHeight="1" hidden="1">
      <c r="A80" s="58"/>
      <c r="B80" s="65"/>
      <c r="C80" s="61"/>
      <c r="D80" s="7"/>
      <c r="E80" s="8">
        <f>F80+G80+H80+I80+J80</f>
        <v>114606400</v>
      </c>
      <c r="F80" s="8">
        <f>F76+F77+F79</f>
        <v>28651600</v>
      </c>
      <c r="G80" s="8">
        <f>G76+G77+G79</f>
        <v>28651600</v>
      </c>
      <c r="H80" s="8">
        <f>H76+H77+H79</f>
        <v>28651600</v>
      </c>
      <c r="I80" s="8">
        <f>I76+I77+I79</f>
        <v>28651600</v>
      </c>
      <c r="J80" s="8"/>
      <c r="K80" s="55"/>
    </row>
    <row r="81" spans="1:11" s="3" customFormat="1" ht="75.75" customHeight="1">
      <c r="A81" s="56" t="s">
        <v>42</v>
      </c>
      <c r="B81" s="59" t="s">
        <v>32</v>
      </c>
      <c r="C81" s="59" t="s">
        <v>39</v>
      </c>
      <c r="D81" s="7" t="s">
        <v>35</v>
      </c>
      <c r="E81" s="8">
        <f t="shared" si="1"/>
        <v>50955600</v>
      </c>
      <c r="F81" s="8">
        <v>12738900</v>
      </c>
      <c r="G81" s="8">
        <v>12738900</v>
      </c>
      <c r="H81" s="8">
        <v>12738900</v>
      </c>
      <c r="I81" s="8">
        <v>12738900</v>
      </c>
      <c r="J81" s="8"/>
      <c r="K81" s="72" t="s">
        <v>56</v>
      </c>
    </row>
    <row r="82" spans="1:11" s="3" customFormat="1" ht="12">
      <c r="A82" s="57"/>
      <c r="B82" s="60"/>
      <c r="C82" s="60"/>
      <c r="D82" s="7"/>
      <c r="E82" s="8">
        <f t="shared" si="1"/>
        <v>0</v>
      </c>
      <c r="F82" s="8"/>
      <c r="G82" s="8"/>
      <c r="H82" s="8"/>
      <c r="I82" s="8"/>
      <c r="J82" s="8"/>
      <c r="K82" s="54"/>
    </row>
    <row r="83" spans="1:11" s="3" customFormat="1" ht="1.5" customHeight="1">
      <c r="A83" s="57"/>
      <c r="B83" s="60"/>
      <c r="C83" s="60"/>
      <c r="D83" s="7" t="s">
        <v>12</v>
      </c>
      <c r="E83" s="8">
        <f t="shared" si="1"/>
        <v>0</v>
      </c>
      <c r="F83" s="8"/>
      <c r="G83" s="8"/>
      <c r="H83" s="8"/>
      <c r="I83" s="8"/>
      <c r="J83" s="8"/>
      <c r="K83" s="54"/>
    </row>
    <row r="84" spans="1:11" s="3" customFormat="1" ht="48.75" customHeight="1" hidden="1">
      <c r="A84" s="57"/>
      <c r="B84" s="60"/>
      <c r="C84" s="60"/>
      <c r="D84" s="7"/>
      <c r="E84" s="8"/>
      <c r="F84" s="8"/>
      <c r="G84" s="8"/>
      <c r="H84" s="8"/>
      <c r="I84" s="8"/>
      <c r="J84" s="8"/>
      <c r="K84" s="54"/>
    </row>
    <row r="85" spans="1:11" s="3" customFormat="1" ht="93.75" customHeight="1">
      <c r="A85" s="58"/>
      <c r="B85" s="61"/>
      <c r="C85" s="61"/>
      <c r="D85" s="7" t="s">
        <v>13</v>
      </c>
      <c r="E85" s="8">
        <f t="shared" si="1"/>
        <v>50955600</v>
      </c>
      <c r="F85" s="8">
        <f>F81+F82+F84</f>
        <v>12738900</v>
      </c>
      <c r="G85" s="8">
        <f>G81+G82+G84</f>
        <v>12738900</v>
      </c>
      <c r="H85" s="8">
        <f>H81+H82+H84</f>
        <v>12738900</v>
      </c>
      <c r="I85" s="8">
        <f>I81+I82+I84</f>
        <v>12738900</v>
      </c>
      <c r="J85" s="8"/>
      <c r="K85" s="55"/>
    </row>
    <row r="86" spans="1:11" s="3" customFormat="1" ht="37.5" customHeight="1">
      <c r="A86" s="56" t="s">
        <v>43</v>
      </c>
      <c r="B86" s="59" t="s">
        <v>29</v>
      </c>
      <c r="C86" s="59" t="s">
        <v>39</v>
      </c>
      <c r="D86" s="7" t="s">
        <v>35</v>
      </c>
      <c r="E86" s="8">
        <f t="shared" si="1"/>
        <v>114400</v>
      </c>
      <c r="F86" s="8">
        <v>28600</v>
      </c>
      <c r="G86" s="8">
        <v>28600</v>
      </c>
      <c r="H86" s="8">
        <v>28600</v>
      </c>
      <c r="I86" s="8">
        <v>28600</v>
      </c>
      <c r="J86" s="8"/>
      <c r="K86" s="72" t="s">
        <v>56</v>
      </c>
    </row>
    <row r="87" spans="1:11" s="3" customFormat="1" ht="36">
      <c r="A87" s="57"/>
      <c r="B87" s="60"/>
      <c r="C87" s="60"/>
      <c r="D87" s="7" t="s">
        <v>11</v>
      </c>
      <c r="E87" s="8">
        <f t="shared" si="1"/>
        <v>0</v>
      </c>
      <c r="F87" s="8"/>
      <c r="G87" s="8"/>
      <c r="H87" s="8"/>
      <c r="I87" s="8"/>
      <c r="J87" s="8"/>
      <c r="K87" s="54"/>
    </row>
    <row r="88" spans="1:11" s="3" customFormat="1" ht="1.5" customHeight="1">
      <c r="A88" s="57"/>
      <c r="B88" s="60"/>
      <c r="C88" s="60"/>
      <c r="D88" s="7" t="s">
        <v>12</v>
      </c>
      <c r="E88" s="8">
        <f t="shared" si="1"/>
        <v>0</v>
      </c>
      <c r="F88" s="8"/>
      <c r="G88" s="8"/>
      <c r="H88" s="8"/>
      <c r="I88" s="8"/>
      <c r="J88" s="8"/>
      <c r="K88" s="54"/>
    </row>
    <row r="89" spans="1:11" s="3" customFormat="1" ht="24">
      <c r="A89" s="57"/>
      <c r="B89" s="60"/>
      <c r="C89" s="60"/>
      <c r="D89" s="7" t="s">
        <v>12</v>
      </c>
      <c r="E89" s="8">
        <f t="shared" si="1"/>
        <v>0</v>
      </c>
      <c r="F89" s="8"/>
      <c r="G89" s="8"/>
      <c r="H89" s="8"/>
      <c r="I89" s="8"/>
      <c r="J89" s="8"/>
      <c r="K89" s="54"/>
    </row>
    <row r="90" spans="1:11" s="3" customFormat="1" ht="31.5" customHeight="1">
      <c r="A90" s="58"/>
      <c r="B90" s="61"/>
      <c r="C90" s="61"/>
      <c r="D90" s="7" t="s">
        <v>13</v>
      </c>
      <c r="E90" s="8">
        <f t="shared" si="1"/>
        <v>114400</v>
      </c>
      <c r="F90" s="8">
        <f>F86+F87+F89</f>
        <v>28600</v>
      </c>
      <c r="G90" s="8">
        <f>G86+G87+G89</f>
        <v>28600</v>
      </c>
      <c r="H90" s="8">
        <f>H86+H87+H89</f>
        <v>28600</v>
      </c>
      <c r="I90" s="8">
        <f>I86+I87+I89</f>
        <v>28600</v>
      </c>
      <c r="J90" s="8"/>
      <c r="K90" s="55"/>
    </row>
    <row r="91" spans="1:11" s="3" customFormat="1" ht="37.5" customHeight="1">
      <c r="A91" s="56" t="s">
        <v>44</v>
      </c>
      <c r="B91" s="59" t="s">
        <v>28</v>
      </c>
      <c r="C91" s="59" t="s">
        <v>39</v>
      </c>
      <c r="D91" s="7" t="s">
        <v>34</v>
      </c>
      <c r="E91" s="8">
        <f t="shared" si="1"/>
        <v>6233200</v>
      </c>
      <c r="F91" s="8">
        <v>1558300</v>
      </c>
      <c r="G91" s="8">
        <v>1558300</v>
      </c>
      <c r="H91" s="8">
        <v>1558300</v>
      </c>
      <c r="I91" s="8">
        <v>1558300</v>
      </c>
      <c r="J91" s="8"/>
      <c r="K91" s="72" t="s">
        <v>56</v>
      </c>
    </row>
    <row r="92" spans="1:11" s="3" customFormat="1" ht="36">
      <c r="A92" s="57"/>
      <c r="B92" s="60"/>
      <c r="C92" s="60"/>
      <c r="D92" s="7" t="s">
        <v>11</v>
      </c>
      <c r="E92" s="8">
        <f t="shared" si="1"/>
        <v>0</v>
      </c>
      <c r="F92" s="8"/>
      <c r="G92" s="8"/>
      <c r="H92" s="8"/>
      <c r="I92" s="8"/>
      <c r="J92" s="8"/>
      <c r="K92" s="54"/>
    </row>
    <row r="93" spans="1:11" s="3" customFormat="1" ht="1.5" customHeight="1">
      <c r="A93" s="57"/>
      <c r="B93" s="60"/>
      <c r="C93" s="60"/>
      <c r="D93" s="7" t="s">
        <v>12</v>
      </c>
      <c r="E93" s="8">
        <f t="shared" si="1"/>
        <v>0</v>
      </c>
      <c r="F93" s="8"/>
      <c r="G93" s="8"/>
      <c r="H93" s="8"/>
      <c r="I93" s="8"/>
      <c r="J93" s="8"/>
      <c r="K93" s="54"/>
    </row>
    <row r="94" spans="1:11" s="3" customFormat="1" ht="24">
      <c r="A94" s="57"/>
      <c r="B94" s="60"/>
      <c r="C94" s="60"/>
      <c r="D94" s="7" t="s">
        <v>12</v>
      </c>
      <c r="E94" s="8">
        <f t="shared" si="1"/>
        <v>0</v>
      </c>
      <c r="F94" s="8"/>
      <c r="G94" s="8"/>
      <c r="H94" s="8"/>
      <c r="I94" s="8"/>
      <c r="J94" s="8"/>
      <c r="K94" s="54"/>
    </row>
    <row r="95" spans="1:11" s="3" customFormat="1" ht="18" customHeight="1">
      <c r="A95" s="58"/>
      <c r="B95" s="61"/>
      <c r="C95" s="61"/>
      <c r="D95" s="7" t="s">
        <v>13</v>
      </c>
      <c r="E95" s="8">
        <f t="shared" si="1"/>
        <v>6233200</v>
      </c>
      <c r="F95" s="8">
        <f>F91+F92+F94</f>
        <v>1558300</v>
      </c>
      <c r="G95" s="8">
        <f>G91+G92+G94</f>
        <v>1558300</v>
      </c>
      <c r="H95" s="8">
        <f>H91+H92+H94</f>
        <v>1558300</v>
      </c>
      <c r="I95" s="8">
        <f>I91+I92+I94</f>
        <v>1558300</v>
      </c>
      <c r="J95" s="8"/>
      <c r="K95" s="55"/>
    </row>
    <row r="96" spans="1:11" s="3" customFormat="1" ht="36" customHeight="1" hidden="1">
      <c r="A96" s="53" t="s">
        <v>67</v>
      </c>
      <c r="B96" s="50" t="s">
        <v>75</v>
      </c>
      <c r="C96" s="47" t="s">
        <v>39</v>
      </c>
      <c r="D96" s="7"/>
      <c r="E96" s="8"/>
      <c r="F96" s="8"/>
      <c r="G96" s="8"/>
      <c r="H96" s="8"/>
      <c r="I96" s="8"/>
      <c r="J96" s="8"/>
      <c r="K96" s="18"/>
    </row>
    <row r="97" spans="1:11" s="3" customFormat="1" ht="76.5">
      <c r="A97" s="54"/>
      <c r="B97" s="51"/>
      <c r="C97" s="48"/>
      <c r="D97" s="7" t="s">
        <v>11</v>
      </c>
      <c r="E97" s="15">
        <f>F97+G97+H97+I97</f>
        <v>7400000</v>
      </c>
      <c r="F97" s="24">
        <f>F100+F101+F102+F103+F104+F105</f>
        <v>1850000</v>
      </c>
      <c r="G97" s="24">
        <f>G100+G101+G102+G103+G104+G105</f>
        <v>1850000</v>
      </c>
      <c r="H97" s="24">
        <f>H100+H101+H102+H103+H104+H105</f>
        <v>1850000</v>
      </c>
      <c r="I97" s="24">
        <f>I100+I101+I102+I103+I104+I105</f>
        <v>1850000</v>
      </c>
      <c r="J97" s="7"/>
      <c r="K97" s="18" t="s">
        <v>56</v>
      </c>
    </row>
    <row r="98" spans="1:11" s="3" customFormat="1" ht="12.75" hidden="1">
      <c r="A98" s="54"/>
      <c r="B98" s="51"/>
      <c r="C98" s="48"/>
      <c r="D98" s="7"/>
      <c r="E98" s="7"/>
      <c r="F98" s="7"/>
      <c r="G98" s="7"/>
      <c r="H98" s="7"/>
      <c r="I98" s="7"/>
      <c r="J98" s="7"/>
      <c r="K98" s="18"/>
    </row>
    <row r="99" spans="1:11" ht="12.75">
      <c r="A99" s="55"/>
      <c r="B99" s="52"/>
      <c r="C99" s="49"/>
      <c r="D99" s="15" t="s">
        <v>13</v>
      </c>
      <c r="E99" s="15">
        <f>E97</f>
        <v>7400000</v>
      </c>
      <c r="F99" s="23">
        <f>F97</f>
        <v>1850000</v>
      </c>
      <c r="G99" s="23">
        <f>G97</f>
        <v>1850000</v>
      </c>
      <c r="H99" s="23">
        <f>H97</f>
        <v>1850000</v>
      </c>
      <c r="I99" s="23">
        <f>I97</f>
        <v>1850000</v>
      </c>
      <c r="J99" s="15"/>
      <c r="K99" s="18"/>
    </row>
    <row r="100" spans="1:11" ht="76.5">
      <c r="A100" s="22" t="s">
        <v>68</v>
      </c>
      <c r="B100" s="18" t="s">
        <v>55</v>
      </c>
      <c r="C100" s="15" t="s">
        <v>39</v>
      </c>
      <c r="D100" s="15" t="s">
        <v>11</v>
      </c>
      <c r="E100" s="15">
        <f aca="true" t="shared" si="3" ref="E100:E105">F100+G100+H100+I100</f>
        <v>120000</v>
      </c>
      <c r="F100" s="15">
        <v>30000</v>
      </c>
      <c r="G100" s="15">
        <v>30000</v>
      </c>
      <c r="H100" s="15">
        <v>30000</v>
      </c>
      <c r="I100" s="15">
        <v>30000</v>
      </c>
      <c r="J100" s="15"/>
      <c r="K100" s="18" t="s">
        <v>56</v>
      </c>
    </row>
    <row r="101" spans="1:17" ht="89.25" customHeight="1">
      <c r="A101" s="22" t="s">
        <v>69</v>
      </c>
      <c r="B101" s="18" t="s">
        <v>74</v>
      </c>
      <c r="C101" s="15" t="s">
        <v>39</v>
      </c>
      <c r="D101" s="15" t="s">
        <v>11</v>
      </c>
      <c r="E101" s="15">
        <f t="shared" si="3"/>
        <v>6000000</v>
      </c>
      <c r="F101" s="15">
        <v>1500000</v>
      </c>
      <c r="G101" s="15">
        <v>1500000</v>
      </c>
      <c r="H101" s="15">
        <v>1500000</v>
      </c>
      <c r="I101" s="15">
        <v>1500000</v>
      </c>
      <c r="J101" s="15"/>
      <c r="K101" s="18" t="s">
        <v>56</v>
      </c>
      <c r="L101" s="1"/>
      <c r="M101" s="1"/>
      <c r="N101" s="1"/>
      <c r="O101" s="1"/>
      <c r="P101" s="1"/>
      <c r="Q101" s="1"/>
    </row>
    <row r="102" spans="1:17" ht="76.5">
      <c r="A102" s="22" t="s">
        <v>70</v>
      </c>
      <c r="B102" s="15" t="s">
        <v>57</v>
      </c>
      <c r="C102" s="15" t="s">
        <v>39</v>
      </c>
      <c r="D102" s="15" t="s">
        <v>11</v>
      </c>
      <c r="E102" s="15">
        <f t="shared" si="3"/>
        <v>560000</v>
      </c>
      <c r="F102" s="15">
        <v>140000</v>
      </c>
      <c r="G102" s="15">
        <v>140000</v>
      </c>
      <c r="H102" s="15">
        <v>140000</v>
      </c>
      <c r="I102" s="15">
        <v>140000</v>
      </c>
      <c r="J102" s="15"/>
      <c r="K102" s="18" t="s">
        <v>56</v>
      </c>
      <c r="L102" s="1"/>
      <c r="M102" s="1"/>
      <c r="N102" s="1"/>
      <c r="O102" s="1"/>
      <c r="P102" s="1"/>
      <c r="Q102" s="1"/>
    </row>
    <row r="103" spans="1:17" ht="102">
      <c r="A103" s="22" t="s">
        <v>71</v>
      </c>
      <c r="B103" s="15" t="s">
        <v>58</v>
      </c>
      <c r="C103" s="15" t="s">
        <v>39</v>
      </c>
      <c r="D103" s="15" t="s">
        <v>11</v>
      </c>
      <c r="E103" s="15">
        <f t="shared" si="3"/>
        <v>320000</v>
      </c>
      <c r="F103" s="15">
        <v>80000</v>
      </c>
      <c r="G103" s="15">
        <v>80000</v>
      </c>
      <c r="H103" s="15">
        <v>80000</v>
      </c>
      <c r="I103" s="15">
        <v>80000</v>
      </c>
      <c r="J103" s="15"/>
      <c r="K103" s="18" t="s">
        <v>56</v>
      </c>
      <c r="L103" s="1"/>
      <c r="M103" s="1"/>
      <c r="N103" s="1"/>
      <c r="O103" s="1"/>
      <c r="P103" s="1"/>
      <c r="Q103" s="1"/>
    </row>
    <row r="104" spans="1:17" ht="76.5">
      <c r="A104" s="22" t="s">
        <v>72</v>
      </c>
      <c r="B104" s="15" t="s">
        <v>59</v>
      </c>
      <c r="C104" s="15" t="s">
        <v>39</v>
      </c>
      <c r="D104" s="15" t="s">
        <v>11</v>
      </c>
      <c r="E104" s="15">
        <f t="shared" si="3"/>
        <v>200000</v>
      </c>
      <c r="F104" s="15">
        <v>50000</v>
      </c>
      <c r="G104" s="15">
        <v>50000</v>
      </c>
      <c r="H104" s="15">
        <v>50000</v>
      </c>
      <c r="I104" s="15">
        <v>50000</v>
      </c>
      <c r="J104" s="15"/>
      <c r="K104" s="18" t="s">
        <v>56</v>
      </c>
      <c r="L104" s="1"/>
      <c r="M104" s="1"/>
      <c r="N104" s="1"/>
      <c r="O104" s="1"/>
      <c r="P104" s="1"/>
      <c r="Q104" s="1"/>
    </row>
    <row r="105" spans="1:17" ht="76.5">
      <c r="A105" s="22" t="s">
        <v>73</v>
      </c>
      <c r="B105" s="15" t="s">
        <v>62</v>
      </c>
      <c r="C105" s="15" t="s">
        <v>39</v>
      </c>
      <c r="D105" s="15" t="s">
        <v>11</v>
      </c>
      <c r="E105" s="15">
        <f t="shared" si="3"/>
        <v>200000</v>
      </c>
      <c r="F105" s="23" t="s">
        <v>81</v>
      </c>
      <c r="G105" s="23" t="s">
        <v>81</v>
      </c>
      <c r="H105" s="23" t="s">
        <v>81</v>
      </c>
      <c r="I105" s="23" t="s">
        <v>81</v>
      </c>
      <c r="J105" s="23"/>
      <c r="K105" s="18" t="s">
        <v>56</v>
      </c>
      <c r="L105" s="1"/>
      <c r="M105" s="1"/>
      <c r="N105" s="1"/>
      <c r="O105" s="1"/>
      <c r="P105" s="1"/>
      <c r="Q105" s="1"/>
    </row>
  </sheetData>
  <sheetProtection/>
  <mergeCells count="74">
    <mergeCell ref="K91:K95"/>
    <mergeCell ref="K66:K70"/>
    <mergeCell ref="K71:K75"/>
    <mergeCell ref="K81:K85"/>
    <mergeCell ref="K86:K90"/>
    <mergeCell ref="A76:A80"/>
    <mergeCell ref="B76:B80"/>
    <mergeCell ref="A71:A75"/>
    <mergeCell ref="B71:B75"/>
    <mergeCell ref="B66:B70"/>
    <mergeCell ref="B58:B62"/>
    <mergeCell ref="A63:A65"/>
    <mergeCell ref="B63:B65"/>
    <mergeCell ref="K23:K27"/>
    <mergeCell ref="K33:K37"/>
    <mergeCell ref="C28:C32"/>
    <mergeCell ref="A53:A57"/>
    <mergeCell ref="K38:K42"/>
    <mergeCell ref="K48:K52"/>
    <mergeCell ref="K53:K57"/>
    <mergeCell ref="K43:K47"/>
    <mergeCell ref="B53:B55"/>
    <mergeCell ref="A43:A47"/>
    <mergeCell ref="C76:C80"/>
    <mergeCell ref="K76:K80"/>
    <mergeCell ref="C33:C37"/>
    <mergeCell ref="C71:C75"/>
    <mergeCell ref="K59:K63"/>
    <mergeCell ref="C63:C65"/>
    <mergeCell ref="C53:C55"/>
    <mergeCell ref="C58:C62"/>
    <mergeCell ref="K10:K11"/>
    <mergeCell ref="E10:J10"/>
    <mergeCell ref="D10:D11"/>
    <mergeCell ref="B10:B12"/>
    <mergeCell ref="K13:K17"/>
    <mergeCell ref="C18:C21"/>
    <mergeCell ref="K18:K22"/>
    <mergeCell ref="C10:C11"/>
    <mergeCell ref="B43:B47"/>
    <mergeCell ref="A13:A17"/>
    <mergeCell ref="B13:B17"/>
    <mergeCell ref="C13:C17"/>
    <mergeCell ref="A18:A21"/>
    <mergeCell ref="B18:B21"/>
    <mergeCell ref="A10:A11"/>
    <mergeCell ref="C43:C47"/>
    <mergeCell ref="A22:A27"/>
    <mergeCell ref="B33:B37"/>
    <mergeCell ref="A28:A32"/>
    <mergeCell ref="B28:B32"/>
    <mergeCell ref="B22:B27"/>
    <mergeCell ref="A38:A42"/>
    <mergeCell ref="C22:C27"/>
    <mergeCell ref="B86:B90"/>
    <mergeCell ref="C86:C90"/>
    <mergeCell ref="C38:C42"/>
    <mergeCell ref="A33:A37"/>
    <mergeCell ref="C66:C70"/>
    <mergeCell ref="A48:A52"/>
    <mergeCell ref="B48:B52"/>
    <mergeCell ref="C48:C52"/>
    <mergeCell ref="A66:A70"/>
    <mergeCell ref="A58:A62"/>
    <mergeCell ref="C96:C99"/>
    <mergeCell ref="B96:B99"/>
    <mergeCell ref="A96:A99"/>
    <mergeCell ref="A81:A85"/>
    <mergeCell ref="B81:B85"/>
    <mergeCell ref="C81:C85"/>
    <mergeCell ref="A91:A95"/>
    <mergeCell ref="B91:B95"/>
    <mergeCell ref="C91:C95"/>
    <mergeCell ref="A86:A90"/>
  </mergeCells>
  <printOptions/>
  <pageMargins left="0.21" right="0.2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PageLayoutView="0" workbookViewId="0" topLeftCell="A45">
      <selection activeCell="L13" sqref="L13"/>
    </sheetView>
  </sheetViews>
  <sheetFormatPr defaultColWidth="9.00390625" defaultRowHeight="12.75"/>
  <cols>
    <col min="1" max="1" width="3.875" style="0" customWidth="1"/>
    <col min="2" max="2" width="33.125" style="0" customWidth="1"/>
    <col min="3" max="3" width="22.25390625" style="0" customWidth="1"/>
    <col min="4" max="4" width="14.25390625" style="0" customWidth="1"/>
    <col min="5" max="5" width="17.00390625" style="0" customWidth="1"/>
    <col min="6" max="6" width="28.125" style="0" customWidth="1"/>
    <col min="7" max="7" width="24.25390625" style="0" customWidth="1"/>
    <col min="8" max="8" width="25.75390625" style="0" customWidth="1"/>
    <col min="9" max="9" width="26.75390625" style="0" customWidth="1"/>
    <col min="10" max="10" width="35.375" style="0" customWidth="1"/>
  </cols>
  <sheetData>
    <row r="1" spans="5:10" ht="15.75">
      <c r="E1" s="20"/>
      <c r="F1" s="20"/>
      <c r="H1" s="26"/>
      <c r="I1" s="28"/>
      <c r="J1" s="26"/>
    </row>
    <row r="2" spans="5:10" ht="15.75">
      <c r="E2" s="20"/>
      <c r="F2" s="20"/>
      <c r="H2" s="26"/>
      <c r="I2" s="86" t="s">
        <v>133</v>
      </c>
      <c r="J2" s="43" t="s">
        <v>136</v>
      </c>
    </row>
    <row r="3" spans="5:10" ht="15.75">
      <c r="E3" s="20"/>
      <c r="F3" s="20"/>
      <c r="H3" s="26"/>
      <c r="I3" s="86"/>
      <c r="J3" s="43" t="s">
        <v>134</v>
      </c>
    </row>
    <row r="4" spans="5:10" ht="15.75">
      <c r="E4" s="20"/>
      <c r="F4" s="20"/>
      <c r="H4" s="26"/>
      <c r="I4" s="86"/>
      <c r="J4" s="43" t="s">
        <v>135</v>
      </c>
    </row>
    <row r="5" spans="1:11" ht="15.75">
      <c r="A5" s="16"/>
      <c r="B5" s="16"/>
      <c r="C5" s="16"/>
      <c r="D5" s="16"/>
      <c r="E5" s="16"/>
      <c r="F5" s="16" t="s">
        <v>45</v>
      </c>
      <c r="G5" s="16"/>
      <c r="H5" s="16"/>
      <c r="I5" s="86"/>
      <c r="J5" s="43" t="s">
        <v>137</v>
      </c>
      <c r="K5" s="16"/>
    </row>
    <row r="6" spans="1:10" ht="15.75">
      <c r="A6" s="16"/>
      <c r="B6" s="17"/>
      <c r="C6" s="17"/>
      <c r="D6" s="17" t="s">
        <v>46</v>
      </c>
      <c r="E6" s="17"/>
      <c r="F6" s="17"/>
      <c r="G6" s="16"/>
      <c r="H6" s="16"/>
      <c r="I6" s="16"/>
      <c r="J6" s="43"/>
    </row>
    <row r="7" spans="1:9" ht="15">
      <c r="A7" s="17" t="s">
        <v>128</v>
      </c>
      <c r="B7" s="17"/>
      <c r="C7" s="17"/>
      <c r="D7" s="17"/>
      <c r="E7" s="17"/>
      <c r="F7" s="16"/>
      <c r="G7" s="16"/>
      <c r="H7" s="16"/>
      <c r="I7" s="16"/>
    </row>
    <row r="8" spans="1:9" ht="15">
      <c r="A8" s="16"/>
      <c r="B8" s="16"/>
      <c r="C8" s="16"/>
      <c r="D8" s="16"/>
      <c r="E8" s="16"/>
      <c r="F8" s="16"/>
      <c r="G8" s="16"/>
      <c r="H8" s="16"/>
      <c r="I8" s="16"/>
    </row>
    <row r="9" spans="1:10" ht="15.75">
      <c r="A9" s="80" t="s">
        <v>0</v>
      </c>
      <c r="B9" s="80" t="s">
        <v>47</v>
      </c>
      <c r="C9" s="82" t="s">
        <v>1</v>
      </c>
      <c r="D9" s="80" t="s">
        <v>48</v>
      </c>
      <c r="E9" s="80" t="s">
        <v>2</v>
      </c>
      <c r="F9" s="82" t="s">
        <v>49</v>
      </c>
      <c r="G9" s="82"/>
      <c r="H9" s="82"/>
      <c r="I9" s="82"/>
      <c r="J9" s="80" t="s">
        <v>83</v>
      </c>
    </row>
    <row r="10" spans="1:10" ht="15.75">
      <c r="A10" s="80"/>
      <c r="B10" s="80"/>
      <c r="C10" s="82"/>
      <c r="D10" s="80"/>
      <c r="E10" s="80"/>
      <c r="F10" s="80" t="s">
        <v>50</v>
      </c>
      <c r="G10" s="82"/>
      <c r="H10" s="82"/>
      <c r="I10" s="82"/>
      <c r="J10" s="81"/>
    </row>
    <row r="11" spans="1:10" ht="15.75">
      <c r="A11" s="80"/>
      <c r="B11" s="80"/>
      <c r="C11" s="81"/>
      <c r="D11" s="80"/>
      <c r="E11" s="80"/>
      <c r="F11" s="80"/>
      <c r="G11" s="19" t="s">
        <v>51</v>
      </c>
      <c r="H11" s="19" t="s">
        <v>52</v>
      </c>
      <c r="I11" s="19" t="s">
        <v>129</v>
      </c>
      <c r="J11" s="81"/>
    </row>
    <row r="12" spans="1:14" ht="189" customHeight="1">
      <c r="A12" s="44">
        <v>1</v>
      </c>
      <c r="B12" s="35" t="s">
        <v>60</v>
      </c>
      <c r="C12" s="34" t="s">
        <v>90</v>
      </c>
      <c r="D12" s="34" t="s">
        <v>131</v>
      </c>
      <c r="E12" s="45" t="s">
        <v>54</v>
      </c>
      <c r="F12" s="30">
        <f>G12+H12+I12</f>
        <v>12008468</v>
      </c>
      <c r="G12" s="30">
        <v>2008468</v>
      </c>
      <c r="H12" s="30">
        <v>2000000</v>
      </c>
      <c r="I12" s="30">
        <f>H12*4</f>
        <v>8000000</v>
      </c>
      <c r="J12" s="32" t="s">
        <v>110</v>
      </c>
      <c r="K12" s="25"/>
      <c r="L12" s="25"/>
      <c r="M12" s="25"/>
      <c r="N12" s="25"/>
    </row>
    <row r="13" spans="1:10" ht="105" customHeight="1">
      <c r="A13" s="44">
        <v>2</v>
      </c>
      <c r="B13" s="35" t="s">
        <v>84</v>
      </c>
      <c r="C13" s="34" t="s">
        <v>56</v>
      </c>
      <c r="D13" s="34" t="str">
        <f>D12</f>
        <v>2015-2020гг</v>
      </c>
      <c r="E13" s="34" t="s">
        <v>54</v>
      </c>
      <c r="F13" s="30">
        <f>G13+H13+I13</f>
        <v>97327186.2</v>
      </c>
      <c r="G13" s="30">
        <v>18014686.2</v>
      </c>
      <c r="H13" s="30">
        <v>15862500</v>
      </c>
      <c r="I13" s="30">
        <f>H13*4</f>
        <v>63450000</v>
      </c>
      <c r="J13" s="32" t="s">
        <v>104</v>
      </c>
    </row>
    <row r="14" spans="1:10" ht="144.75" customHeight="1">
      <c r="A14" s="44">
        <v>3</v>
      </c>
      <c r="B14" s="35" t="s">
        <v>113</v>
      </c>
      <c r="C14" s="34" t="s">
        <v>56</v>
      </c>
      <c r="D14" s="34" t="str">
        <f>D13</f>
        <v>2015-2020гг</v>
      </c>
      <c r="E14" s="34" t="s">
        <v>86</v>
      </c>
      <c r="F14" s="30">
        <f>G14+H14+I14</f>
        <v>309575090</v>
      </c>
      <c r="G14" s="30">
        <v>46362590</v>
      </c>
      <c r="H14" s="30">
        <v>52642500</v>
      </c>
      <c r="I14" s="30">
        <f>H14*4</f>
        <v>210570000</v>
      </c>
      <c r="J14" s="32" t="s">
        <v>103</v>
      </c>
    </row>
    <row r="15" spans="1:10" ht="177.75" customHeight="1">
      <c r="A15" s="44">
        <v>4</v>
      </c>
      <c r="B15" s="35" t="s">
        <v>85</v>
      </c>
      <c r="C15" s="34" t="s">
        <v>56</v>
      </c>
      <c r="D15" s="34" t="str">
        <f>D13</f>
        <v>2015-2020гг</v>
      </c>
      <c r="E15" s="34" t="s">
        <v>54</v>
      </c>
      <c r="F15" s="30">
        <f>G15+H15+I15</f>
        <v>247372722.98</v>
      </c>
      <c r="G15" s="30">
        <v>59872722.98</v>
      </c>
      <c r="H15" s="30">
        <v>37500000</v>
      </c>
      <c r="I15" s="30">
        <f>H15*4</f>
        <v>150000000</v>
      </c>
      <c r="J15" s="32" t="s">
        <v>103</v>
      </c>
    </row>
    <row r="16" spans="1:10" ht="0.75" customHeight="1">
      <c r="A16" s="83">
        <v>5</v>
      </c>
      <c r="B16" s="84" t="s">
        <v>130</v>
      </c>
      <c r="C16" s="81" t="s">
        <v>56</v>
      </c>
      <c r="D16" s="85" t="str">
        <f>D15</f>
        <v>2015-2020гг</v>
      </c>
      <c r="E16" s="85" t="s">
        <v>86</v>
      </c>
      <c r="F16" s="77">
        <f>SUM(G16:I20)</f>
        <v>789759315</v>
      </c>
      <c r="G16" s="77">
        <v>132540700</v>
      </c>
      <c r="H16" s="77">
        <v>131443723</v>
      </c>
      <c r="I16" s="77">
        <f>H16*4</f>
        <v>525774892</v>
      </c>
      <c r="J16" s="78" t="s">
        <v>102</v>
      </c>
    </row>
    <row r="17" spans="1:10" ht="31.5" customHeight="1" hidden="1">
      <c r="A17" s="83"/>
      <c r="B17" s="84"/>
      <c r="C17" s="81"/>
      <c r="D17" s="85"/>
      <c r="E17" s="85"/>
      <c r="F17" s="77"/>
      <c r="G17" s="77"/>
      <c r="H17" s="77"/>
      <c r="I17" s="77"/>
      <c r="J17" s="79"/>
    </row>
    <row r="18" spans="1:10" ht="6" customHeight="1">
      <c r="A18" s="83"/>
      <c r="B18" s="84"/>
      <c r="C18" s="81"/>
      <c r="D18" s="85"/>
      <c r="E18" s="85"/>
      <c r="F18" s="77"/>
      <c r="G18" s="77"/>
      <c r="H18" s="77"/>
      <c r="I18" s="77"/>
      <c r="J18" s="79"/>
    </row>
    <row r="19" spans="1:10" ht="12.75" customHeight="1" hidden="1">
      <c r="A19" s="83"/>
      <c r="B19" s="84"/>
      <c r="C19" s="81"/>
      <c r="D19" s="85"/>
      <c r="E19" s="85"/>
      <c r="F19" s="77"/>
      <c r="G19" s="77"/>
      <c r="H19" s="77"/>
      <c r="I19" s="77"/>
      <c r="J19" s="79"/>
    </row>
    <row r="20" spans="1:10" ht="111" customHeight="1">
      <c r="A20" s="83"/>
      <c r="B20" s="84"/>
      <c r="C20" s="81"/>
      <c r="D20" s="85"/>
      <c r="E20" s="85"/>
      <c r="F20" s="77"/>
      <c r="G20" s="77"/>
      <c r="H20" s="77"/>
      <c r="I20" s="77"/>
      <c r="J20" s="79"/>
    </row>
    <row r="21" spans="1:10" ht="111" customHeight="1">
      <c r="A21" s="44">
        <v>6</v>
      </c>
      <c r="B21" s="46" t="s">
        <v>119</v>
      </c>
      <c r="C21" s="34" t="s">
        <v>56</v>
      </c>
      <c r="D21" s="34" t="s">
        <v>120</v>
      </c>
      <c r="E21" s="34" t="s">
        <v>86</v>
      </c>
      <c r="F21" s="30">
        <f>G21+H21+I21</f>
        <v>4928480</v>
      </c>
      <c r="G21" s="30">
        <v>1445980</v>
      </c>
      <c r="H21" s="30">
        <v>696500</v>
      </c>
      <c r="I21" s="30">
        <f>H21*4</f>
        <v>2786000</v>
      </c>
      <c r="J21" s="33" t="s">
        <v>121</v>
      </c>
    </row>
    <row r="22" spans="1:10" ht="130.5" customHeight="1">
      <c r="A22" s="40">
        <v>7</v>
      </c>
      <c r="B22" s="35" t="s">
        <v>87</v>
      </c>
      <c r="C22" s="34" t="s">
        <v>56</v>
      </c>
      <c r="D22" s="34" t="str">
        <f>D16</f>
        <v>2015-2020гг</v>
      </c>
      <c r="E22" s="34" t="s">
        <v>54</v>
      </c>
      <c r="F22" s="30">
        <f aca="true" t="shared" si="0" ref="F22:F30">G22+H22+I22</f>
        <v>85320211</v>
      </c>
      <c r="G22" s="30">
        <v>14820211</v>
      </c>
      <c r="H22" s="30">
        <v>14100000</v>
      </c>
      <c r="I22" s="30">
        <f>H22*4</f>
        <v>56400000</v>
      </c>
      <c r="J22" s="33" t="s">
        <v>118</v>
      </c>
    </row>
    <row r="23" spans="1:10" ht="106.5" customHeight="1">
      <c r="A23" s="40">
        <v>8</v>
      </c>
      <c r="B23" s="35" t="s">
        <v>116</v>
      </c>
      <c r="C23" s="34" t="s">
        <v>56</v>
      </c>
      <c r="D23" s="34" t="str">
        <f>D22</f>
        <v>2015-2020гг</v>
      </c>
      <c r="E23" s="34" t="s">
        <v>122</v>
      </c>
      <c r="F23" s="30">
        <f t="shared" si="0"/>
        <v>3560459.91</v>
      </c>
      <c r="G23" s="30">
        <v>706959.91</v>
      </c>
      <c r="H23" s="30">
        <v>570700</v>
      </c>
      <c r="I23" s="30">
        <f>H23*4</f>
        <v>2282800</v>
      </c>
      <c r="J23" s="33" t="s">
        <v>117</v>
      </c>
    </row>
    <row r="24" spans="1:10" ht="106.5" customHeight="1">
      <c r="A24" s="40">
        <v>9</v>
      </c>
      <c r="B24" s="35" t="s">
        <v>123</v>
      </c>
      <c r="C24" s="34" t="s">
        <v>56</v>
      </c>
      <c r="D24" s="34" t="str">
        <f>D23</f>
        <v>2015-2020гг</v>
      </c>
      <c r="E24" s="34" t="s">
        <v>86</v>
      </c>
      <c r="F24" s="30">
        <f>G24</f>
        <v>537403</v>
      </c>
      <c r="G24" s="30">
        <v>537403</v>
      </c>
      <c r="H24" s="42">
        <v>0</v>
      </c>
      <c r="I24" s="42">
        <v>0</v>
      </c>
      <c r="J24" s="33" t="s">
        <v>124</v>
      </c>
    </row>
    <row r="25" spans="1:10" ht="150" customHeight="1">
      <c r="A25" s="40">
        <v>10</v>
      </c>
      <c r="B25" s="35" t="s">
        <v>127</v>
      </c>
      <c r="C25" s="34" t="str">
        <f>C24</f>
        <v>Управление образования администрации Погарского района,руководители образовательных учреждений</v>
      </c>
      <c r="D25" s="34" t="str">
        <f>D24</f>
        <v>2015-2020гг</v>
      </c>
      <c r="E25" s="34" t="str">
        <f>E24</f>
        <v>Областной бюджет</v>
      </c>
      <c r="F25" s="30">
        <f>G25</f>
        <v>63000</v>
      </c>
      <c r="G25" s="30">
        <v>63000</v>
      </c>
      <c r="H25" s="42">
        <v>0</v>
      </c>
      <c r="I25" s="42">
        <v>0</v>
      </c>
      <c r="J25" s="33" t="str">
        <f>J24</f>
        <v>Улучшение материально-технической базы</v>
      </c>
    </row>
    <row r="26" spans="1:10" ht="295.5" customHeight="1">
      <c r="A26" s="40">
        <v>11</v>
      </c>
      <c r="B26" s="35" t="s">
        <v>132</v>
      </c>
      <c r="C26" s="34" t="str">
        <f>C25</f>
        <v>Управление образования администрации Погарского района,руководители образовательных учреждений</v>
      </c>
      <c r="D26" s="34" t="str">
        <f>D25</f>
        <v>2015-2020гг</v>
      </c>
      <c r="E26" s="34" t="str">
        <f>E25</f>
        <v>Областной бюджет</v>
      </c>
      <c r="F26" s="30">
        <v>1500000</v>
      </c>
      <c r="G26" s="30">
        <v>1500000</v>
      </c>
      <c r="H26" s="42"/>
      <c r="I26" s="42"/>
      <c r="J26" s="33"/>
    </row>
    <row r="27" spans="1:10" ht="96" customHeight="1">
      <c r="A27" s="40">
        <v>12</v>
      </c>
      <c r="B27" s="46" t="s">
        <v>88</v>
      </c>
      <c r="C27" s="34" t="s">
        <v>91</v>
      </c>
      <c r="D27" s="34" t="str">
        <f>D22</f>
        <v>2015-2020гг</v>
      </c>
      <c r="E27" s="34" t="s">
        <v>54</v>
      </c>
      <c r="F27" s="30">
        <f t="shared" si="0"/>
        <v>6830184</v>
      </c>
      <c r="G27" s="30">
        <v>1330184</v>
      </c>
      <c r="H27" s="30">
        <v>1100000</v>
      </c>
      <c r="I27" s="30">
        <f>H27*4</f>
        <v>4400000</v>
      </c>
      <c r="J27" s="33" t="s">
        <v>101</v>
      </c>
    </row>
    <row r="28" spans="1:10" ht="103.5" customHeight="1">
      <c r="A28" s="40">
        <v>13</v>
      </c>
      <c r="B28" s="29" t="s">
        <v>89</v>
      </c>
      <c r="C28" s="34" t="s">
        <v>90</v>
      </c>
      <c r="D28" s="34" t="str">
        <f aca="true" t="shared" si="1" ref="D28:D40">D27</f>
        <v>2015-2020гг</v>
      </c>
      <c r="E28" s="34" t="s">
        <v>54</v>
      </c>
      <c r="F28" s="30">
        <f t="shared" si="0"/>
        <v>37924912.82</v>
      </c>
      <c r="G28" s="30">
        <v>5424912.82</v>
      </c>
      <c r="H28" s="30">
        <v>6500000</v>
      </c>
      <c r="I28" s="30">
        <f>H28*4</f>
        <v>26000000</v>
      </c>
      <c r="J28" s="33" t="s">
        <v>105</v>
      </c>
    </row>
    <row r="29" spans="1:10" ht="210.75" customHeight="1">
      <c r="A29" s="40">
        <v>14</v>
      </c>
      <c r="B29" s="29" t="s">
        <v>92</v>
      </c>
      <c r="C29" s="34" t="s">
        <v>90</v>
      </c>
      <c r="D29" s="34" t="str">
        <f t="shared" si="1"/>
        <v>2015-2020гг</v>
      </c>
      <c r="E29" s="34" t="s">
        <v>54</v>
      </c>
      <c r="F29" s="30">
        <f t="shared" si="0"/>
        <v>71068837</v>
      </c>
      <c r="G29" s="30">
        <v>12068837</v>
      </c>
      <c r="H29" s="30">
        <v>11800000</v>
      </c>
      <c r="I29" s="30">
        <f>H29*4</f>
        <v>47200000</v>
      </c>
      <c r="J29" s="33" t="s">
        <v>109</v>
      </c>
    </row>
    <row r="30" spans="1:10" ht="276.75" customHeight="1">
      <c r="A30" s="40">
        <v>15</v>
      </c>
      <c r="B30" s="29" t="s">
        <v>106</v>
      </c>
      <c r="C30" s="34" t="s">
        <v>90</v>
      </c>
      <c r="D30" s="34" t="str">
        <f t="shared" si="1"/>
        <v>2015-2020гг</v>
      </c>
      <c r="E30" s="34" t="s">
        <v>54</v>
      </c>
      <c r="F30" s="30">
        <f t="shared" si="0"/>
        <v>8754176</v>
      </c>
      <c r="G30" s="30">
        <v>1754176</v>
      </c>
      <c r="H30" s="30">
        <v>1400000</v>
      </c>
      <c r="I30" s="30">
        <f>H30*4</f>
        <v>5600000</v>
      </c>
      <c r="J30" s="33" t="s">
        <v>108</v>
      </c>
    </row>
    <row r="31" spans="1:10" s="27" customFormat="1" ht="349.5" customHeight="1">
      <c r="A31" s="40">
        <v>16</v>
      </c>
      <c r="B31" s="29" t="s">
        <v>97</v>
      </c>
      <c r="C31" s="34" t="s">
        <v>90</v>
      </c>
      <c r="D31" s="34" t="str">
        <f>D33</f>
        <v>2015-2020гг</v>
      </c>
      <c r="E31" s="34" t="s">
        <v>86</v>
      </c>
      <c r="F31" s="30">
        <f>G31+H31+I31</f>
        <v>59958709</v>
      </c>
      <c r="G31" s="30">
        <v>10654909</v>
      </c>
      <c r="H31" s="30">
        <v>9860760</v>
      </c>
      <c r="I31" s="30">
        <f>H31*4</f>
        <v>39443040</v>
      </c>
      <c r="J31" s="33" t="s">
        <v>100</v>
      </c>
    </row>
    <row r="32" spans="1:10" ht="128.25" customHeight="1" hidden="1">
      <c r="A32" s="40">
        <v>12</v>
      </c>
      <c r="B32" s="29" t="s">
        <v>99</v>
      </c>
      <c r="C32" s="34" t="s">
        <v>90</v>
      </c>
      <c r="D32" s="34" t="str">
        <f t="shared" si="1"/>
        <v>2015-2020гг</v>
      </c>
      <c r="E32" s="34" t="s">
        <v>86</v>
      </c>
      <c r="F32" s="30"/>
      <c r="G32" s="30"/>
      <c r="H32" s="30"/>
      <c r="I32" s="30"/>
      <c r="J32" s="33" t="s">
        <v>100</v>
      </c>
    </row>
    <row r="33" spans="1:10" ht="120">
      <c r="A33" s="40">
        <v>17</v>
      </c>
      <c r="B33" s="35" t="s">
        <v>55</v>
      </c>
      <c r="C33" s="34" t="s">
        <v>56</v>
      </c>
      <c r="D33" s="34" t="str">
        <f>D28</f>
        <v>2015-2020гг</v>
      </c>
      <c r="E33" s="34" t="s">
        <v>54</v>
      </c>
      <c r="F33" s="30">
        <f>G33+H33+I33</f>
        <v>140000</v>
      </c>
      <c r="G33" s="41">
        <v>0</v>
      </c>
      <c r="H33" s="30">
        <v>28000</v>
      </c>
      <c r="I33" s="30">
        <f aca="true" t="shared" si="2" ref="I33:I40">H33*4</f>
        <v>112000</v>
      </c>
      <c r="J33" s="33" t="s">
        <v>98</v>
      </c>
    </row>
    <row r="34" spans="1:10" ht="120">
      <c r="A34" s="40">
        <v>18</v>
      </c>
      <c r="B34" s="35" t="s">
        <v>57</v>
      </c>
      <c r="C34" s="34" t="s">
        <v>56</v>
      </c>
      <c r="D34" s="34" t="str">
        <f t="shared" si="1"/>
        <v>2015-2020гг</v>
      </c>
      <c r="E34" s="34" t="s">
        <v>54</v>
      </c>
      <c r="F34" s="30">
        <f aca="true" t="shared" si="3" ref="F34:F41">G34+H34+I34</f>
        <v>583650</v>
      </c>
      <c r="G34" s="30">
        <v>83650</v>
      </c>
      <c r="H34" s="30">
        <v>100000</v>
      </c>
      <c r="I34" s="30">
        <f t="shared" si="2"/>
        <v>400000</v>
      </c>
      <c r="J34" s="33" t="s">
        <v>93</v>
      </c>
    </row>
    <row r="35" spans="1:10" ht="164.25" customHeight="1">
      <c r="A35" s="40">
        <v>19</v>
      </c>
      <c r="B35" s="35" t="s">
        <v>58</v>
      </c>
      <c r="C35" s="34" t="s">
        <v>56</v>
      </c>
      <c r="D35" s="34" t="str">
        <f t="shared" si="1"/>
        <v>2015-2020гг</v>
      </c>
      <c r="E35" s="34" t="s">
        <v>54</v>
      </c>
      <c r="F35" s="30">
        <f t="shared" si="3"/>
        <v>572352</v>
      </c>
      <c r="G35" s="30">
        <v>72352</v>
      </c>
      <c r="H35" s="30">
        <v>100000</v>
      </c>
      <c r="I35" s="30">
        <f t="shared" si="2"/>
        <v>400000</v>
      </c>
      <c r="J35" s="33" t="s">
        <v>111</v>
      </c>
    </row>
    <row r="36" spans="1:10" ht="113.25" customHeight="1">
      <c r="A36" s="40">
        <v>20</v>
      </c>
      <c r="B36" s="35" t="s">
        <v>59</v>
      </c>
      <c r="C36" s="34" t="s">
        <v>56</v>
      </c>
      <c r="D36" s="34" t="str">
        <f t="shared" si="1"/>
        <v>2015-2020гг</v>
      </c>
      <c r="E36" s="34" t="s">
        <v>54</v>
      </c>
      <c r="F36" s="30">
        <f t="shared" si="3"/>
        <v>100000</v>
      </c>
      <c r="G36" s="41">
        <v>0</v>
      </c>
      <c r="H36" s="30">
        <v>20000</v>
      </c>
      <c r="I36" s="30">
        <f t="shared" si="2"/>
        <v>80000</v>
      </c>
      <c r="J36" s="33" t="s">
        <v>96</v>
      </c>
    </row>
    <row r="37" spans="1:10" ht="120">
      <c r="A37" s="40">
        <v>21</v>
      </c>
      <c r="B37" s="35" t="s">
        <v>94</v>
      </c>
      <c r="C37" s="34" t="s">
        <v>56</v>
      </c>
      <c r="D37" s="34" t="str">
        <f>D36</f>
        <v>2015-2020гг</v>
      </c>
      <c r="E37" s="34" t="s">
        <v>54</v>
      </c>
      <c r="F37" s="30">
        <f t="shared" si="3"/>
        <v>3000000</v>
      </c>
      <c r="G37" s="41">
        <v>0</v>
      </c>
      <c r="H37" s="30">
        <v>600000</v>
      </c>
      <c r="I37" s="30">
        <f t="shared" si="2"/>
        <v>2400000</v>
      </c>
      <c r="J37" s="33" t="s">
        <v>95</v>
      </c>
    </row>
    <row r="38" spans="1:10" ht="200.25" customHeight="1">
      <c r="A38" s="40">
        <v>22</v>
      </c>
      <c r="B38" s="35" t="s">
        <v>62</v>
      </c>
      <c r="C38" s="34" t="s">
        <v>56</v>
      </c>
      <c r="D38" s="34" t="str">
        <f t="shared" si="1"/>
        <v>2015-2020гг</v>
      </c>
      <c r="E38" s="34" t="s">
        <v>54</v>
      </c>
      <c r="F38" s="30">
        <f t="shared" si="3"/>
        <v>250000</v>
      </c>
      <c r="G38" s="41">
        <v>0</v>
      </c>
      <c r="H38" s="30">
        <v>50000</v>
      </c>
      <c r="I38" s="30">
        <f t="shared" si="2"/>
        <v>200000</v>
      </c>
      <c r="J38" s="33" t="s">
        <v>107</v>
      </c>
    </row>
    <row r="39" spans="1:10" ht="120">
      <c r="A39" s="40">
        <v>23</v>
      </c>
      <c r="B39" s="35" t="s">
        <v>112</v>
      </c>
      <c r="C39" s="34" t="s">
        <v>56</v>
      </c>
      <c r="D39" s="34" t="str">
        <f t="shared" si="1"/>
        <v>2015-2020гг</v>
      </c>
      <c r="E39" s="34" t="s">
        <v>54</v>
      </c>
      <c r="F39" s="30">
        <f t="shared" si="3"/>
        <v>500000</v>
      </c>
      <c r="G39" s="42">
        <v>0</v>
      </c>
      <c r="H39" s="30">
        <v>100000</v>
      </c>
      <c r="I39" s="30">
        <f t="shared" si="2"/>
        <v>400000</v>
      </c>
      <c r="J39" s="33" t="s">
        <v>115</v>
      </c>
    </row>
    <row r="40" spans="1:10" ht="180">
      <c r="A40" s="40">
        <v>24</v>
      </c>
      <c r="B40" s="35" t="s">
        <v>114</v>
      </c>
      <c r="C40" s="34" t="s">
        <v>56</v>
      </c>
      <c r="D40" s="34" t="str">
        <f t="shared" si="1"/>
        <v>2015-2020гг</v>
      </c>
      <c r="E40" s="34" t="s">
        <v>86</v>
      </c>
      <c r="F40" s="30">
        <f t="shared" si="3"/>
        <v>12004366</v>
      </c>
      <c r="G40" s="30">
        <v>2835206</v>
      </c>
      <c r="H40" s="30">
        <v>1833832</v>
      </c>
      <c r="I40" s="30">
        <f t="shared" si="2"/>
        <v>7335328</v>
      </c>
      <c r="J40" s="33" t="s">
        <v>100</v>
      </c>
    </row>
    <row r="41" spans="1:10" ht="198">
      <c r="A41" s="40">
        <v>25</v>
      </c>
      <c r="B41" s="35" t="s">
        <v>125</v>
      </c>
      <c r="C41" s="34" t="str">
        <f>C40</f>
        <v>Управление образования администрации Погарского района,руководители образовательных учреждений</v>
      </c>
      <c r="D41" s="34" t="str">
        <f>D40</f>
        <v>2015-2020гг</v>
      </c>
      <c r="E41" s="34" t="s">
        <v>126</v>
      </c>
      <c r="F41" s="30">
        <f t="shared" si="3"/>
        <v>145380</v>
      </c>
      <c r="G41" s="30">
        <v>145380</v>
      </c>
      <c r="H41" s="41">
        <v>0</v>
      </c>
      <c r="I41" s="41">
        <f>H41</f>
        <v>0</v>
      </c>
      <c r="J41" s="33" t="str">
        <f>J40</f>
        <v>Социальная поддержка населения в сфере  образования </v>
      </c>
    </row>
    <row r="42" spans="1:10" ht="18.75">
      <c r="A42" s="15"/>
      <c r="B42" s="36" t="s">
        <v>61</v>
      </c>
      <c r="C42" s="36"/>
      <c r="D42" s="34"/>
      <c r="E42" s="34"/>
      <c r="F42" s="31">
        <f>G42+H42+I42</f>
        <v>1753784902.91</v>
      </c>
      <c r="G42" s="31">
        <f>SUM(G12:G41)</f>
        <v>312242327.91</v>
      </c>
      <c r="H42" s="31">
        <f>SUM(H12:H40)</f>
        <v>288308515</v>
      </c>
      <c r="I42" s="31">
        <f>SUM(I12:I40)</f>
        <v>1153234060</v>
      </c>
      <c r="J42" s="33"/>
    </row>
    <row r="43" spans="2:10" ht="29.25" customHeight="1">
      <c r="B43" s="37"/>
      <c r="C43" s="1"/>
      <c r="D43" s="1"/>
      <c r="E43" s="1"/>
      <c r="F43" s="1"/>
      <c r="G43" s="1"/>
      <c r="H43" s="1"/>
      <c r="I43" s="1"/>
      <c r="J43" s="38"/>
    </row>
    <row r="44" spans="2:10" ht="15">
      <c r="B44" s="1"/>
      <c r="C44" s="1"/>
      <c r="D44" s="1"/>
      <c r="E44" s="1"/>
      <c r="F44" s="1"/>
      <c r="G44" s="1"/>
      <c r="H44" s="1"/>
      <c r="I44" s="1"/>
      <c r="J44" s="39"/>
    </row>
    <row r="45" spans="2:10" ht="15">
      <c r="B45" s="1"/>
      <c r="C45" s="1"/>
      <c r="D45" s="1"/>
      <c r="E45" s="1"/>
      <c r="F45" s="1"/>
      <c r="G45" s="1"/>
      <c r="H45" s="1"/>
      <c r="I45" s="1"/>
      <c r="J45" s="39"/>
    </row>
    <row r="46" spans="2:10" ht="15">
      <c r="B46" s="1"/>
      <c r="C46" s="1"/>
      <c r="D46" s="1"/>
      <c r="E46" s="1"/>
      <c r="F46" s="1"/>
      <c r="G46" s="1"/>
      <c r="H46" s="1"/>
      <c r="I46" s="1"/>
      <c r="J46" s="39"/>
    </row>
    <row r="47" spans="2:10" ht="15">
      <c r="B47" s="1"/>
      <c r="C47" s="1"/>
      <c r="D47" s="1"/>
      <c r="E47" s="1"/>
      <c r="F47" s="1"/>
      <c r="G47" s="1"/>
      <c r="H47" s="1"/>
      <c r="I47" s="1"/>
      <c r="J47" s="39"/>
    </row>
    <row r="48" spans="2:10" ht="15">
      <c r="B48" s="1"/>
      <c r="C48" s="1"/>
      <c r="D48" s="1"/>
      <c r="E48" s="1"/>
      <c r="F48" s="1"/>
      <c r="G48" s="1"/>
      <c r="H48" s="1"/>
      <c r="I48" s="1"/>
      <c r="J48" s="39"/>
    </row>
    <row r="49" spans="2:10" ht="15">
      <c r="B49" s="1"/>
      <c r="C49" s="1"/>
      <c r="D49" s="1"/>
      <c r="E49" s="1"/>
      <c r="F49" s="1"/>
      <c r="G49" s="1"/>
      <c r="H49" s="1"/>
      <c r="I49" s="1"/>
      <c r="J49" s="39"/>
    </row>
    <row r="50" spans="2:10" ht="15">
      <c r="B50" s="1"/>
      <c r="C50" s="1"/>
      <c r="D50" s="1"/>
      <c r="E50" s="1"/>
      <c r="F50" s="1"/>
      <c r="G50" s="1"/>
      <c r="H50" s="1"/>
      <c r="I50" s="1"/>
      <c r="J50" s="39"/>
    </row>
    <row r="51" ht="15">
      <c r="J51" s="26"/>
    </row>
    <row r="52" ht="15">
      <c r="J52" s="26"/>
    </row>
    <row r="53" ht="15">
      <c r="J53" s="26"/>
    </row>
    <row r="54" ht="15">
      <c r="J54" s="26"/>
    </row>
    <row r="55" ht="15">
      <c r="J55" s="26"/>
    </row>
    <row r="56" ht="15">
      <c r="J56" s="26"/>
    </row>
    <row r="57" ht="15">
      <c r="J57" s="26"/>
    </row>
    <row r="58" ht="15">
      <c r="J58" s="26"/>
    </row>
    <row r="59" ht="15">
      <c r="J59" s="26"/>
    </row>
    <row r="60" ht="15">
      <c r="J60" s="26"/>
    </row>
    <row r="61" ht="15">
      <c r="J61" s="26"/>
    </row>
    <row r="62" ht="15">
      <c r="J62" s="26"/>
    </row>
    <row r="63" ht="15">
      <c r="J63" s="26"/>
    </row>
    <row r="64" ht="15">
      <c r="J64" s="26"/>
    </row>
    <row r="65" ht="15">
      <c r="J65" s="26"/>
    </row>
    <row r="66" ht="15">
      <c r="J66" s="26"/>
    </row>
    <row r="67" ht="15">
      <c r="J67" s="26"/>
    </row>
    <row r="68" ht="15">
      <c r="J68" s="26"/>
    </row>
    <row r="69" ht="15">
      <c r="J69" s="26"/>
    </row>
    <row r="70" ht="15">
      <c r="J70" s="26"/>
    </row>
    <row r="71" ht="15">
      <c r="J71" s="26"/>
    </row>
    <row r="72" ht="15">
      <c r="J72" s="26"/>
    </row>
    <row r="73" ht="15">
      <c r="J73" s="26"/>
    </row>
    <row r="74" ht="15">
      <c r="J74" s="26"/>
    </row>
    <row r="75" ht="15">
      <c r="J75" s="26"/>
    </row>
    <row r="76" ht="15">
      <c r="J76" s="26"/>
    </row>
  </sheetData>
  <sheetProtection/>
  <mergeCells count="20">
    <mergeCell ref="I2:I5"/>
    <mergeCell ref="A9:A11"/>
    <mergeCell ref="B9:B11"/>
    <mergeCell ref="C9:C11"/>
    <mergeCell ref="D9:D11"/>
    <mergeCell ref="E9:E11"/>
    <mergeCell ref="F9:I9"/>
    <mergeCell ref="A16:A20"/>
    <mergeCell ref="B16:B20"/>
    <mergeCell ref="C16:C20"/>
    <mergeCell ref="D16:D20"/>
    <mergeCell ref="E16:E20"/>
    <mergeCell ref="F16:F20"/>
    <mergeCell ref="H16:H20"/>
    <mergeCell ref="I16:I20"/>
    <mergeCell ref="J16:J20"/>
    <mergeCell ref="J9:J11"/>
    <mergeCell ref="F10:F11"/>
    <mergeCell ref="G10:I10"/>
    <mergeCell ref="G16:G20"/>
  </mergeCells>
  <printOptions/>
  <pageMargins left="0.7480314960629921" right="0.7480314960629921" top="0.984251968503937" bottom="0.984251968503937" header="0.5118110236220472" footer="0.5118110236220472"/>
  <pageSetup fitToHeight="0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2016-07-21T06:07:47Z</cp:lastPrinted>
  <dcterms:created xsi:type="dcterms:W3CDTF">2012-11-07T10:25:22Z</dcterms:created>
  <dcterms:modified xsi:type="dcterms:W3CDTF">2016-07-26T08:45:58Z</dcterms:modified>
  <cp:category/>
  <cp:version/>
  <cp:contentType/>
  <cp:contentStatus/>
</cp:coreProperties>
</file>