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1"/>
  </bookViews>
  <sheets>
    <sheet name="1.2.Ведомст2015 Пр2 Пр 5.8." sheetId="1" r:id="rId1"/>
    <sheet name="1.3.Аналитиче 2015Пр3 Пр 7.7" sheetId="2" r:id="rId2"/>
    <sheet name="1.1. ДОХОДЫ 2015 Пр 1 Пр 2.5." sheetId="3" r:id="rId3"/>
    <sheet name=" Решение №47 от 30.11.2015" sheetId="4" r:id="rId4"/>
  </sheets>
  <definedNames/>
  <calcPr fullCalcOnLoad="1"/>
</workbook>
</file>

<file path=xl/sharedStrings.xml><?xml version="1.0" encoding="utf-8"?>
<sst xmlns="http://schemas.openxmlformats.org/spreadsheetml/2006/main" count="1567" uniqueCount="360">
  <si>
    <t>(тыс. рублей)</t>
  </si>
  <si>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</si>
  <si>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</si>
  <si>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</si>
  <si>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</si>
  <si>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</si>
  <si>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</si>
  <si>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</si>
  <si>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</si>
  <si>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</si>
  <si>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</si>
  <si>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</si>
  <si>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</si>
  <si>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</si>
  <si>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</si>
  <si>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</si>
  <si>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</si>
  <si>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</si>
  <si>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</si>
  <si>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</si>
  <si>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</si>
  <si>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</si>
  <si>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</si>
  <si>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</si>
  <si>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</si>
  <si>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</si>
  <si>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</si>
  <si>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</si>
  <si>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</si>
  <si>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</si>
  <si>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</si>
  <si>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</si>
  <si>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</si>
  <si>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</si>
  <si>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</si>
  <si>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</si>
  <si>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</si>
  <si>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</si>
  <si>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</si>
  <si>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</si>
  <si>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</si>
  <si>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</si>
  <si>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</si>
  <si>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</si>
  <si>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</si>
  <si>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</si>
  <si>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</si>
  <si>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</si>
  <si>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</si>
  <si>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</si>
  <si>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</si>
  <si>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</si>
  <si>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</si>
  <si>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</si>
  <si>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</si>
  <si>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</si>
  <si>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</si>
  <si>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</si>
  <si>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</si>
  <si>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</si>
  <si>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</si>
  <si>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</si>
  <si>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</si>
  <si>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</si>
  <si>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</si>
  <si>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</si>
  <si>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</si>
  <si>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</si>
  <si>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</si>
  <si>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</si>
  <si>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</si>
  <si>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</si>
  <si>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</si>
  <si>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</si>
  <si>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</si>
  <si>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</si>
  <si>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</si>
  <si>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</si>
  <si>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</si>
  <si>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</si>
  <si>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</si>
  <si>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</si>
  <si>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</si>
  <si>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</si>
  <si>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</si>
  <si>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</si>
  <si>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</si>
  <si>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</si>
  <si>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</si>
  <si>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</si>
  <si>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</si>
  <si>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</si>
  <si>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</si>
  <si>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</si>
  <si>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</si>
  <si>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</si>
  <si>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</si>
  <si>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</si>
  <si>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</si>
  <si>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</si>
  <si>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</si>
  <si>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</si>
  <si>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</si>
  <si>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</si>
  <si>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</si>
  <si>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</si>
  <si>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</si>
  <si>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>НАЛОГОВЫЕ И НЕНАЛОГОВЫЕ                                                                                                                                                                                                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</si>
  <si>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</si>
  <si>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</si>
  <si>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</si>
  <si>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</si>
  <si>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</si>
  <si>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</si>
  <si>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</si>
  <si>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</si>
  <si>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</si>
  <si>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</si>
  <si>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</si>
  <si>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</si>
  <si>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</si>
  <si>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</si>
  <si>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</si>
  <si>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</si>
  <si>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</si>
  <si>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</si>
  <si>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</si>
  <si>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</si>
  <si>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</si>
  <si>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</si>
  <si>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</si>
  <si>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</si>
  <si>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</si>
  <si>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</si>
  <si>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</si>
  <si>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</si>
  <si>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</si>
  <si>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</si>
  <si>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</si>
  <si>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бюджетных и автономных  учреждений, а также имущества государственных и муниципальных унитарных предприятий , в т.ч.казенных)</t>
  </si>
  <si>
    <t xml:space="preserve"> 1 11 05010 00 0000 120</t>
  </si>
  <si>
    <t>Доходы , получаемые в виде арендной платы за земльные  участки, государственная собственность на которые не разграничена , а так же от продажи права  на заключение договоров  аренды указанных земельных участков</t>
  </si>
  <si>
    <t xml:space="preserve"> 1 11 05013 10 0000 120</t>
  </si>
  <si>
    <t>Доходы, получаемые в виде арендной платы за земельные участки , государственная собственность на которые 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</si>
  <si>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</si>
  <si>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</si>
  <si>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</si>
  <si>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</si>
  <si>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</si>
  <si>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</si>
  <si>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 xml:space="preserve"> 1 14 06013 10  0000 000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</si>
  <si>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</si>
  <si>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</si>
  <si>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</si>
  <si>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</si>
  <si>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</si>
  <si>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</si>
  <si>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</si>
  <si>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</si>
  <si>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</si>
  <si>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</si>
  <si>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2 02 01003 00 0000 151</t>
  </si>
  <si>
    <t>Дотации бюджетам поселений  на поддержку мер по обеспечению сбалансированности бюджетов</t>
  </si>
  <si>
    <t>2 02 01003 10 0000 151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</si>
  <si>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</si>
  <si>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</si>
  <si>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</si>
  <si>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</si>
  <si>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2 02 02999  00 0000 151</t>
  </si>
  <si>
    <t xml:space="preserve">Прочие субсидии </t>
  </si>
  <si>
    <t>2 02 02999  10 0000 151</t>
  </si>
  <si>
    <t>Прочие субсидии бюджетам поселений</t>
  </si>
  <si>
    <t>2 02 03000 00 0000 151</t>
  </si>
  <si>
    <t>Субвенции бюджетам  РФ</t>
  </si>
  <si>
    <t>2 02 03015 00 0000 151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</si>
  <si>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</si>
  <si>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2 02 03015 10 0000 151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</si>
  <si>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</si>
  <si>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</si>
  <si>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</si>
  <si>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</si>
  <si>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</si>
  <si>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</si>
  <si>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</si>
  <si>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</si>
  <si>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</si>
  <si>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</si>
  <si>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</si>
  <si>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</si>
  <si>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</si>
  <si>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</si>
  <si>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</si>
  <si>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</si>
  <si>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</si>
  <si>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</si>
  <si>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</si>
  <si>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</si>
  <si>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</si>
  <si>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</si>
  <si>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</si>
  <si>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</si>
  <si>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</si>
  <si>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</si>
  <si>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</si>
  <si>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</si>
  <si>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</si>
  <si>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</si>
  <si>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</si>
  <si>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</si>
  <si>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</si>
  <si>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</si>
  <si>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</si>
  <si>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</si>
  <si>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</si>
  <si>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</si>
  <si>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</si>
  <si>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</si>
  <si>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</si>
  <si>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</si>
  <si>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</si>
  <si>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</si>
  <si>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</si>
  <si>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</si>
  <si>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</si>
  <si>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</si>
  <si>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</si>
  <si>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</si>
  <si>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</si>
  <si>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</si>
  <si>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</si>
  <si>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</si>
  <si>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</si>
  <si>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</si>
  <si>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</si>
  <si>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</si>
  <si>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</si>
  <si>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</si>
  <si>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</si>
  <si>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</si>
  <si>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</si>
  <si>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</si>
  <si>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</si>
  <si>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</si>
  <si>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</si>
  <si>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</si>
  <si>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</si>
  <si>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</si>
  <si>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</si>
  <si>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</si>
  <si>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</si>
  <si>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</si>
  <si>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</si>
  <si>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</si>
  <si>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</si>
  <si>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</si>
  <si>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</si>
  <si>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</si>
  <si>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</si>
  <si>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</si>
  <si>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</si>
  <si>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</si>
  <si>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</si>
  <si>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</si>
  <si>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</si>
  <si>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</si>
  <si>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</si>
  <si>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</si>
  <si>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</si>
  <si>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</si>
  <si>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</si>
  <si>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</si>
  <si>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</si>
  <si>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</si>
  <si>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</si>
  <si>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</si>
  <si>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</si>
  <si>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</si>
  <si>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</si>
  <si>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</si>
  <si>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</si>
  <si>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</si>
  <si>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</si>
  <si>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</si>
  <si>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>Утверждено на 2015 год реш. 21 от 30.12.2014г.</t>
  </si>
  <si>
    <t xml:space="preserve">Утверждено на 2015 год </t>
  </si>
  <si>
    <t>Гетуновская сельская администрация</t>
  </si>
  <si>
    <t>Сумма изменений в марте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</si>
  <si>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</si>
  <si>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</si>
  <si>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</si>
  <si>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</si>
  <si>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</si>
  <si>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</si>
  <si>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</si>
  <si>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реш 41 от 08.10.15</t>
  </si>
  <si>
    <t>реш 39 от 30.09.15</t>
  </si>
  <si>
    <t>реш 37 от 31.07.15</t>
  </si>
  <si>
    <t>реш 35 от 16.06.2015</t>
  </si>
  <si>
    <t>реш 31 от 31.05.15</t>
  </si>
  <si>
    <t>реш 28 от 15.04.2015</t>
  </si>
  <si>
    <t>реш 26 от 31.03.2015</t>
  </si>
  <si>
    <t>Утв на 01.01.2016</t>
  </si>
  <si>
    <t>Уточнения за декабрь</t>
  </si>
  <si>
    <t>( рублей)</t>
  </si>
  <si>
    <t>Утверждено на 01.02.15г</t>
  </si>
  <si>
    <t>Утверждено на 01.03.15г</t>
  </si>
  <si>
    <t>Утверждено на 01.04.15г</t>
  </si>
  <si>
    <t>Утверждено на 01.05.15г</t>
  </si>
  <si>
    <t>Утверждено на 01.06.15г</t>
  </si>
  <si>
    <t>Утверждено на 01.07.15г</t>
  </si>
  <si>
    <t>Утверждено на 01.08.15г</t>
  </si>
  <si>
    <t>Утверждено на 01.09.15г</t>
  </si>
  <si>
    <t>Утверждено на 01.10.15г</t>
  </si>
  <si>
    <t>Утверждено на 01.11.15г</t>
  </si>
  <si>
    <t>Утверждено на 01.12.15г</t>
  </si>
  <si>
    <t>Утверждено на 01.01.16г</t>
  </si>
  <si>
    <t>исполнено</t>
  </si>
  <si>
    <t>% исполн ф/плану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</si>
  <si>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</si>
  <si>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</si>
  <si>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</si>
  <si>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</si>
  <si>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</si>
  <si>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</si>
  <si>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</si>
  <si>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</si>
  <si>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</si>
  <si>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</si>
  <si>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</si>
  <si>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</si>
  <si>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</si>
  <si>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</si>
  <si>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</si>
  <si>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>от 30.11.2015г.  № 47</t>
  </si>
  <si>
    <t>3 597 375,94 рублей;</t>
  </si>
  <si>
    <t>уточнено</t>
  </si>
  <si>
    <t>Утверждено на 01.12.2015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</si>
  <si>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</si>
  <si>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1.1.Дополнить решение приложением  2.5. согласно приложению 1 к настоящему решению</t>
  </si>
  <si>
    <t xml:space="preserve">к решению Гетуновского сельского Совета народных депутатов №47 от 30.11.2015г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</si>
  <si>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2.5</t>
  </si>
  <si>
    <t>Изменение прогнозируемых доходов  бюджета Гетуновского сельского поселения на 2015 год предусмотренного приложением 2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</si>
  <si>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</si>
  <si>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</si>
  <si>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>3 385 859 рублей;</t>
  </si>
  <si>
    <t>1.2.Дополнить решение приложением  5.8. согласно приложению 2 к настоящему решению</t>
  </si>
  <si>
    <t xml:space="preserve">                                      Приложение 2</t>
  </si>
  <si>
    <t xml:space="preserve">                                      Приложение 5.8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</si>
  <si>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</si>
  <si>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1.3.Дополнить решение приложением  7.7. согласно приложению 3 к настоящему решению</t>
  </si>
  <si>
    <t xml:space="preserve">                                      Приложение 3</t>
  </si>
  <si>
    <t xml:space="preserve">к решению Гетуновского сельского Совета народных депутатов №47от 30.11.2015г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</si>
  <si>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7.7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</si>
  <si>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</si>
  <si>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Реализация полномочий Гетуновского сельского поселения (2015-2017 годы)</t>
  </si>
  <si>
    <t>Развитие культуры в Гетуновском сельском поселении (2015-2017 годы)</t>
  </si>
  <si>
    <t>2. Настоящее решение вступает в силу со дня его подписания и распространяется на правоотношения, возникшие с 01 января 2015 года.</t>
  </si>
  <si>
    <t>Гетуновское сельское поселение</t>
  </si>
  <si>
    <t>3. Настоящее решение обнародовать.</t>
  </si>
  <si>
    <t>Глава Гетуновского сельского поселения                                                         П.А. Приходько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</si>
</sst>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10"/>
      <color indexed="62"/>
      <name val="Calibri"/>
      <family val="2"/>
    </font>
    <font>
      <b/>
      <sz val="12"/>
      <color indexed="8"/>
      <name val="Calibri"/>
      <family val="0"/>
    </font>
    <font>
      <sz val="14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0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3" fillId="33" borderId="0" xfId="52" applyFont="1" applyFill="1">
      <alignment/>
      <protection/>
    </xf>
    <xf numFmtId="0" fontId="4" fillId="33" borderId="10" xfId="52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horizontal="center" vertical="top" shrinkToFi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horizontal="center" wrapText="1" shrinkToFit="1"/>
      <protection/>
    </xf>
    <xf numFmtId="49" fontId="4" fillId="33" borderId="10" xfId="52" applyNumberFormat="1" applyFont="1" applyFill="1" applyBorder="1" applyAlignment="1">
      <alignment horizontal="center" wrapText="1" shrinkToFit="1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Border="1" applyAlignment="1" quotePrefix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52" applyFont="1">
      <alignment/>
      <protection/>
    </xf>
    <xf numFmtId="0" fontId="11" fillId="0" borderId="0" xfId="0" applyFont="1" applyAlignment="1">
      <alignment/>
    </xf>
    <xf numFmtId="0" fontId="7" fillId="33" borderId="0" xfId="52" applyFont="1" applyFill="1" applyBorder="1">
      <alignment/>
      <protection/>
    </xf>
    <xf numFmtId="49" fontId="9" fillId="33" borderId="10" xfId="52" applyNumberFormat="1" applyFont="1" applyFill="1" applyBorder="1" applyAlignment="1">
      <alignment horizontal="center" wrapText="1" shrinkToFit="1"/>
      <protection/>
    </xf>
    <xf numFmtId="49" fontId="9" fillId="33" borderId="10" xfId="52" applyNumberFormat="1" applyFont="1" applyFill="1" applyBorder="1" applyAlignment="1">
      <alignment horizontal="center" shrinkToFit="1"/>
      <protection/>
    </xf>
    <xf numFmtId="49" fontId="7" fillId="33" borderId="10" xfId="52" applyNumberFormat="1" applyFont="1" applyFill="1" applyBorder="1" applyAlignment="1">
      <alignment horizontal="center" wrapText="1" shrinkToFit="1"/>
      <protection/>
    </xf>
    <xf numFmtId="49" fontId="7" fillId="33" borderId="10" xfId="52" applyNumberFormat="1" applyFont="1" applyFill="1" applyBorder="1" applyAlignment="1">
      <alignment horizontal="center" shrinkToFit="1"/>
      <protection/>
    </xf>
    <xf numFmtId="171" fontId="11" fillId="0" borderId="0" xfId="0" applyNumberFormat="1" applyFont="1" applyAlignment="1">
      <alignment/>
    </xf>
    <xf numFmtId="49" fontId="7" fillId="33" borderId="0" xfId="52" applyNumberFormat="1" applyFont="1" applyFill="1" applyBorder="1">
      <alignment/>
      <protection/>
    </xf>
    <xf numFmtId="49" fontId="11" fillId="0" borderId="0" xfId="0" applyNumberFormat="1" applyFont="1" applyAlignment="1">
      <alignment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49" fontId="7" fillId="0" borderId="10" xfId="52" applyNumberFormat="1" applyFont="1" applyFill="1" applyBorder="1" applyAlignment="1" quotePrefix="1">
      <alignment horizontal="center" wrapText="1"/>
      <protection/>
    </xf>
    <xf numFmtId="0" fontId="9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33" borderId="14" xfId="52" applyFont="1" applyFill="1" applyBorder="1" applyAlignment="1">
      <alignment horizontal="left"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 quotePrefix="1">
      <alignment horizontal="left" wrapText="1"/>
      <protection/>
    </xf>
    <xf numFmtId="0" fontId="10" fillId="33" borderId="10" xfId="52" applyFont="1" applyFill="1" applyBorder="1" applyAlignment="1">
      <alignment horizontal="left" wrapText="1"/>
      <protection/>
    </xf>
    <xf numFmtId="2" fontId="9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52" applyNumberFormat="1" applyFont="1" applyFill="1" applyBorder="1" applyAlignment="1" applyProtection="1">
      <alignment horizontal="right" shrinkToFit="1"/>
      <protection locked="0"/>
    </xf>
    <xf numFmtId="2" fontId="7" fillId="33" borderId="10" xfId="62" applyNumberFormat="1" applyFont="1" applyFill="1" applyBorder="1" applyAlignment="1" applyProtection="1">
      <alignment horizontal="right" shrinkToFit="1"/>
      <protection locked="0"/>
    </xf>
    <xf numFmtId="2" fontId="11" fillId="0" borderId="10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 wrapText="1"/>
    </xf>
    <xf numFmtId="2" fontId="11" fillId="0" borderId="10" xfId="0" applyNumberFormat="1" applyFont="1" applyBorder="1" applyAlignment="1">
      <alignment wrapText="1"/>
    </xf>
    <xf numFmtId="2" fontId="11" fillId="0" borderId="15" xfId="0" applyNumberFormat="1" applyFont="1" applyBorder="1" applyAlignment="1">
      <alignment wrapText="1"/>
    </xf>
    <xf numFmtId="171" fontId="1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>
      <alignment horizontal="center" shrinkToFit="1"/>
      <protection/>
    </xf>
    <xf numFmtId="164" fontId="4" fillId="33" borderId="10" xfId="52" applyNumberFormat="1" applyFont="1" applyFill="1" applyBorder="1" applyAlignment="1" applyProtection="1">
      <alignment horizontal="right" shrinkToFit="1"/>
      <protection locked="0"/>
    </xf>
    <xf numFmtId="2" fontId="4" fillId="33" borderId="10" xfId="52" applyNumberFormat="1" applyFont="1" applyFill="1" applyBorder="1" applyAlignment="1" applyProtection="1">
      <alignment horizontal="right" shrinkToFit="1"/>
      <protection locked="0"/>
    </xf>
    <xf numFmtId="49" fontId="3" fillId="33" borderId="10" xfId="52" applyNumberFormat="1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center" shrinkToFit="1"/>
      <protection/>
    </xf>
    <xf numFmtId="164" fontId="3" fillId="33" borderId="10" xfId="52" applyNumberFormat="1" applyFont="1" applyFill="1" applyBorder="1" applyAlignment="1" applyProtection="1">
      <alignment horizontal="right" shrinkToFit="1"/>
      <protection locked="0"/>
    </xf>
    <xf numFmtId="2" fontId="3" fillId="33" borderId="10" xfId="52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164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4" fillId="0" borderId="0" xfId="0" applyFont="1" applyAlignment="1">
      <alignment/>
    </xf>
    <xf numFmtId="171" fontId="11" fillId="0" borderId="10" xfId="0" applyNumberFormat="1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171" fontId="15" fillId="33" borderId="0" xfId="52" applyNumberFormat="1" applyFont="1" applyFill="1" applyBorder="1" applyAlignment="1">
      <alignment horizontal="right"/>
      <protection/>
    </xf>
    <xf numFmtId="2" fontId="16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52" applyNumberFormat="1" applyFont="1" applyFill="1" applyBorder="1" applyAlignment="1" applyProtection="1">
      <alignment horizontal="right" shrinkToFit="1"/>
      <protection locked="0"/>
    </xf>
    <xf numFmtId="2" fontId="15" fillId="33" borderId="10" xfId="62" applyNumberFormat="1" applyFont="1" applyFill="1" applyBorder="1" applyAlignment="1" applyProtection="1">
      <alignment horizontal="right" shrinkToFit="1"/>
      <protection locked="0"/>
    </xf>
    <xf numFmtId="171" fontId="17" fillId="0" borderId="0" xfId="0" applyNumberFormat="1" applyFont="1" applyAlignment="1">
      <alignment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2" fontId="20" fillId="33" borderId="10" xfId="52" applyNumberFormat="1" applyFont="1" applyFill="1" applyBorder="1" applyAlignment="1" applyProtection="1">
      <alignment horizontal="right" shrinkToFit="1"/>
      <protection locked="0"/>
    </xf>
    <xf numFmtId="2" fontId="21" fillId="33" borderId="10" xfId="52" applyNumberFormat="1" applyFont="1" applyFill="1" applyBorder="1" applyAlignment="1" applyProtection="1">
      <alignment horizontal="right" shrinkToFit="1"/>
      <protection locked="0"/>
    </xf>
    <xf numFmtId="0" fontId="4" fillId="33" borderId="10" xfId="52" applyFont="1" applyFill="1" applyBorder="1" applyAlignment="1">
      <alignment horizontal="left" wrapText="1"/>
      <protection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>
      <alignment wrapText="1"/>
    </xf>
    <xf numFmtId="171" fontId="22" fillId="0" borderId="14" xfId="0" applyNumberFormat="1" applyFont="1" applyBorder="1" applyAlignment="1">
      <alignment wrapText="1"/>
    </xf>
    <xf numFmtId="2" fontId="23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4" fillId="33" borderId="10" xfId="62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71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24" fillId="33" borderId="10" xfId="52" applyNumberFormat="1" applyFont="1" applyFill="1" applyBorder="1" applyAlignment="1" applyProtection="1">
      <alignment horizontal="right" shrinkToFit="1"/>
      <protection locked="0"/>
    </xf>
    <xf numFmtId="2" fontId="25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2" applyNumberFormat="1" applyFont="1" applyFill="1" applyBorder="1" applyAlignment="1" applyProtection="1">
      <alignment horizontal="right" vertical="top" shrinkToFit="1"/>
      <protection locked="0"/>
    </xf>
    <xf numFmtId="2" fontId="11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/>
      <protection/>
    </xf>
    <xf numFmtId="0" fontId="3" fillId="33" borderId="10" xfId="52" applyFont="1" applyFill="1" applyBorder="1" applyAlignment="1">
      <alignment horizontal="lef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49" fontId="9" fillId="0" borderId="10" xfId="52" applyNumberFormat="1" applyFont="1" applyFill="1" applyBorder="1" applyAlignment="1" quotePrefix="1">
      <alignment horizontal="center" wrapText="1"/>
      <protection/>
    </xf>
    <xf numFmtId="0" fontId="7" fillId="33" borderId="0" xfId="52" applyFont="1" applyFill="1" applyAlignment="1">
      <alignment horizontal="center" vertical="center" wrapText="1"/>
      <protection/>
    </xf>
    <xf numFmtId="2" fontId="14" fillId="0" borderId="10" xfId="0" applyNumberFormat="1" applyFont="1" applyBorder="1" applyAlignment="1">
      <alignment/>
    </xf>
    <xf numFmtId="2" fontId="13" fillId="0" borderId="15" xfId="0" applyNumberFormat="1" applyFont="1" applyBorder="1" applyAlignment="1">
      <alignment wrapText="1"/>
    </xf>
    <xf numFmtId="2" fontId="13" fillId="0" borderId="16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17" xfId="0" applyNumberFormat="1" applyFont="1" applyBorder="1" applyAlignment="1">
      <alignment wrapText="1"/>
    </xf>
    <xf numFmtId="2" fontId="11" fillId="0" borderId="0" xfId="0" applyNumberFormat="1" applyFont="1" applyAlignment="1">
      <alignment/>
    </xf>
    <xf numFmtId="2" fontId="11" fillId="0" borderId="10" xfId="0" applyNumberFormat="1" applyFont="1" applyBorder="1" applyAlignment="1">
      <alignment wrapText="1"/>
    </xf>
    <xf numFmtId="2" fontId="11" fillId="0" borderId="18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2" fontId="11" fillId="0" borderId="16" xfId="0" applyNumberFormat="1" applyFont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5" xfId="0" applyNumberFormat="1" applyFont="1" applyBorder="1" applyAlignment="1">
      <alignment wrapText="1"/>
    </xf>
    <xf numFmtId="2" fontId="11" fillId="0" borderId="12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/>
    </xf>
    <xf numFmtId="0" fontId="8" fillId="0" borderId="0" xfId="52" applyFont="1" applyAlignment="1">
      <alignment wrapText="1"/>
      <protection/>
    </xf>
    <xf numFmtId="0" fontId="30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49" fontId="7" fillId="33" borderId="12" xfId="52" applyNumberFormat="1" applyFont="1" applyFill="1" applyBorder="1" applyAlignment="1">
      <alignment horizontal="center" wrapText="1" shrinkToFit="1"/>
      <protection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171" fontId="11" fillId="0" borderId="10" xfId="0" applyNumberFormat="1" applyFont="1" applyBorder="1" applyAlignment="1">
      <alignment wrapText="1"/>
    </xf>
    <xf numFmtId="0" fontId="7" fillId="33" borderId="0" xfId="52" applyFont="1" applyFill="1" applyAlignment="1">
      <alignment horizontal="right" vertical="center" wrapText="1"/>
      <protection/>
    </xf>
    <xf numFmtId="0" fontId="11" fillId="0" borderId="0" xfId="0" applyFont="1" applyAlignment="1">
      <alignment horizontal="right" wrapText="1"/>
    </xf>
    <xf numFmtId="49" fontId="7" fillId="33" borderId="12" xfId="52" applyNumberFormat="1" applyFont="1" applyFill="1" applyBorder="1" applyAlignment="1">
      <alignment horizontal="center" vertical="center" wrapText="1" shrinkToFit="1"/>
      <protection/>
    </xf>
    <xf numFmtId="49" fontId="7" fillId="33" borderId="13" xfId="52" applyNumberFormat="1" applyFont="1" applyFill="1" applyBorder="1" applyAlignment="1">
      <alignment horizontal="center" vertical="center" wrapText="1" shrinkToFit="1"/>
      <protection/>
    </xf>
    <xf numFmtId="49" fontId="7" fillId="33" borderId="14" xfId="52" applyNumberFormat="1" applyFont="1" applyFill="1" applyBorder="1" applyAlignment="1">
      <alignment horizontal="center" vertical="center" wrapText="1" shrinkToFit="1"/>
      <protection/>
    </xf>
    <xf numFmtId="0" fontId="7" fillId="33" borderId="12" xfId="52" applyFont="1" applyFill="1" applyBorder="1" applyAlignment="1">
      <alignment horizontal="center" shrinkToFit="1"/>
      <protection/>
    </xf>
    <xf numFmtId="0" fontId="7" fillId="33" borderId="13" xfId="52" applyFont="1" applyFill="1" applyBorder="1" applyAlignment="1">
      <alignment horizontal="center" shrinkToFit="1"/>
      <protection/>
    </xf>
    <xf numFmtId="0" fontId="7" fillId="33" borderId="14" xfId="52" applyFont="1" applyFill="1" applyBorder="1" applyAlignment="1">
      <alignment horizontal="center" shrinkToFit="1"/>
      <protection/>
    </xf>
    <xf numFmtId="0" fontId="7" fillId="33" borderId="0" xfId="52" applyFont="1" applyFill="1" applyAlignment="1">
      <alignment horizontal="center" vertical="center" wrapText="1"/>
      <protection/>
    </xf>
    <xf numFmtId="49" fontId="7" fillId="33" borderId="12" xfId="52" applyNumberFormat="1" applyFont="1" applyFill="1" applyBorder="1" applyAlignment="1">
      <alignment horizontal="center" shrinkToFit="1"/>
      <protection/>
    </xf>
    <xf numFmtId="49" fontId="7" fillId="33" borderId="13" xfId="52" applyNumberFormat="1" applyFont="1" applyFill="1" applyBorder="1" applyAlignment="1">
      <alignment horizontal="center" shrinkToFit="1"/>
      <protection/>
    </xf>
    <xf numFmtId="49" fontId="7" fillId="33" borderId="14" xfId="52" applyNumberFormat="1" applyFont="1" applyFill="1" applyBorder="1" applyAlignment="1">
      <alignment horizontal="center" shrinkToFit="1"/>
      <protection/>
    </xf>
    <xf numFmtId="0" fontId="28" fillId="33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6" fillId="0" borderId="1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171" fontId="22" fillId="0" borderId="12" xfId="0" applyNumberFormat="1" applyFont="1" applyBorder="1" applyAlignment="1">
      <alignment wrapText="1"/>
    </xf>
    <xf numFmtId="171" fontId="22" fillId="0" borderId="13" xfId="0" applyNumberFormat="1" applyFont="1" applyBorder="1" applyAlignment="1">
      <alignment wrapText="1"/>
    </xf>
    <xf numFmtId="171" fontId="22" fillId="0" borderId="14" xfId="0" applyNumberFormat="1" applyFont="1" applyBorder="1" applyAlignment="1">
      <alignment wrapText="1"/>
    </xf>
    <xf numFmtId="0" fontId="27" fillId="33" borderId="0" xfId="52" applyFont="1" applyFill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center" vertical="center" wrapText="1"/>
      <protection/>
    </xf>
    <xf numFmtId="171" fontId="15" fillId="33" borderId="12" xfId="52" applyNumberFormat="1" applyFont="1" applyFill="1" applyBorder="1" applyAlignment="1">
      <alignment horizontal="center" vertical="center" wrapText="1"/>
      <protection/>
    </xf>
    <xf numFmtId="171" fontId="18" fillId="0" borderId="13" xfId="52" applyNumberFormat="1" applyFont="1" applyBorder="1" applyAlignment="1">
      <alignment horizontal="center" vertical="center" wrapText="1"/>
      <protection/>
    </xf>
    <xf numFmtId="171" fontId="18" fillId="0" borderId="14" xfId="52" applyNumberFormat="1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wrapText="1"/>
    </xf>
    <xf numFmtId="171" fontId="11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171" fontId="13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49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10" xfId="52" applyFont="1" applyFill="1" applyBorder="1" applyAlignment="1">
      <alignment horizontal="center" vertical="center" shrinkToFit="1"/>
      <protection/>
    </xf>
    <xf numFmtId="0" fontId="26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" fillId="33" borderId="0" xfId="52" applyFont="1" applyFill="1" applyBorder="1" applyAlignment="1">
      <alignment horizontal="left" vertical="top" wrapText="1"/>
      <protection/>
    </xf>
    <xf numFmtId="49" fontId="4" fillId="33" borderId="0" xfId="52" applyNumberFormat="1" applyFont="1" applyFill="1" applyBorder="1" applyAlignment="1">
      <alignment horizontal="center" wrapText="1"/>
      <protection/>
    </xf>
    <xf numFmtId="49" fontId="4" fillId="33" borderId="0" xfId="52" applyNumberFormat="1" applyFont="1" applyFill="1" applyBorder="1" applyAlignment="1">
      <alignment horizontal="center" vertical="top" shrinkToFit="1"/>
      <protection/>
    </xf>
    <xf numFmtId="164" fontId="4" fillId="33" borderId="0" xfId="52" applyNumberFormat="1" applyFont="1" applyFill="1" applyBorder="1" applyAlignment="1" applyProtection="1">
      <alignment horizontal="right" vertical="top" shrinkToFit="1"/>
      <protection locked="0"/>
    </xf>
    <xf numFmtId="2" fontId="4" fillId="33" borderId="0" xfId="52" applyNumberFormat="1" applyFont="1" applyFill="1" applyBorder="1" applyAlignment="1" applyProtection="1">
      <alignment horizontal="right" vertical="top" shrinkToFit="1"/>
      <protection locked="0"/>
    </xf>
    <xf numFmtId="2" fontId="14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2"/>
  <sheetViews>
    <sheetView zoomScalePageLayoutView="0" workbookViewId="0" topLeftCell="A90">
      <selection activeCell="A6" sqref="A6"/>
    </sheetView>
  </sheetViews>
  <sheetFormatPr defaultColWidth="9.140625" defaultRowHeight="15"/>
  <cols>
    <col min="1" max="1" width="37.421875" style="18" customWidth="1"/>
    <col min="2" max="2" width="5.28125" style="18" customWidth="1"/>
    <col min="3" max="3" width="3.7109375" style="18" customWidth="1"/>
    <col min="4" max="4" width="4.00390625" style="18" customWidth="1"/>
    <col min="5" max="5" width="8.28125" style="26" customWidth="1"/>
    <col min="6" max="6" width="4.8515625" style="18" customWidth="1"/>
    <col min="7" max="7" width="4.57421875" style="18" customWidth="1"/>
    <col min="8" max="8" width="11.57421875" style="80" hidden="1" customWidth="1"/>
    <col min="9" max="18" width="9.140625" style="24" hidden="1" customWidth="1"/>
    <col min="19" max="19" width="9.140625" style="24" customWidth="1"/>
    <col min="20" max="20" width="9.140625" style="24" hidden="1" customWidth="1"/>
    <col min="21" max="21" width="9.140625" style="86" hidden="1" customWidth="1"/>
    <col min="22" max="33" width="9.140625" style="24" hidden="1" customWidth="1"/>
    <col min="34" max="34" width="9.140625" style="102" customWidth="1"/>
    <col min="35" max="35" width="9.140625" style="102" hidden="1" customWidth="1"/>
    <col min="36" max="36" width="12.7109375" style="102" hidden="1" customWidth="1"/>
    <col min="37" max="37" width="0" style="0" hidden="1" customWidth="1"/>
  </cols>
  <sheetData>
    <row r="1" spans="1:8" ht="15" customHeight="1" hidden="1">
      <c r="A1" s="17"/>
      <c r="B1" s="17"/>
      <c r="C1" s="142" t="s">
        <v>194</v>
      </c>
      <c r="D1" s="142"/>
      <c r="E1" s="142"/>
      <c r="F1" s="142"/>
      <c r="G1" s="142"/>
      <c r="H1" s="142"/>
    </row>
    <row r="2" spans="1:8" ht="66.75" customHeight="1" hidden="1">
      <c r="A2" s="17"/>
      <c r="B2" s="142" t="s">
        <v>271</v>
      </c>
      <c r="C2" s="143"/>
      <c r="D2" s="143"/>
      <c r="E2" s="143"/>
      <c r="F2" s="143"/>
      <c r="G2" s="143"/>
      <c r="H2" s="143"/>
    </row>
    <row r="3" spans="1:36" s="48" customFormat="1" ht="37.5" customHeight="1" hidden="1">
      <c r="A3" s="150" t="s">
        <v>258</v>
      </c>
      <c r="B3" s="150"/>
      <c r="C3" s="150"/>
      <c r="D3" s="150"/>
      <c r="E3" s="150"/>
      <c r="F3" s="150"/>
      <c r="G3" s="150"/>
      <c r="H3" s="150"/>
      <c r="I3" s="47"/>
      <c r="J3" s="47"/>
      <c r="K3" s="47" t="s">
        <v>273</v>
      </c>
      <c r="L3" s="47"/>
      <c r="M3" s="47"/>
      <c r="N3" s="47"/>
      <c r="O3" s="47"/>
      <c r="P3" s="47"/>
      <c r="Q3" s="47"/>
      <c r="R3" s="47"/>
      <c r="S3" s="47"/>
      <c r="T3" s="47"/>
      <c r="U3" s="8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16"/>
      <c r="AI3" s="16"/>
      <c r="AJ3" s="106"/>
    </row>
    <row r="4" spans="1:36" s="48" customFormat="1" ht="56.25" customHeight="1">
      <c r="A4" s="163" t="s">
        <v>345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56"/>
      <c r="M4" s="156"/>
      <c r="N4" s="156"/>
      <c r="O4" s="156"/>
      <c r="P4" s="156"/>
      <c r="Q4" s="156"/>
      <c r="R4" s="156"/>
      <c r="S4" s="156"/>
      <c r="T4" s="47"/>
      <c r="U4" s="87"/>
      <c r="V4" s="47"/>
      <c r="W4" s="47"/>
      <c r="X4" s="47"/>
      <c r="Y4" s="47"/>
      <c r="Z4" s="47" t="s">
        <v>300</v>
      </c>
      <c r="AA4" s="47" t="s">
        <v>299</v>
      </c>
      <c r="AB4" s="47" t="s">
        <v>298</v>
      </c>
      <c r="AC4" s="47" t="s">
        <v>297</v>
      </c>
      <c r="AD4" s="47" t="s">
        <v>296</v>
      </c>
      <c r="AE4" s="47"/>
      <c r="AF4" s="47" t="s">
        <v>295</v>
      </c>
      <c r="AG4" s="47" t="s">
        <v>294</v>
      </c>
      <c r="AH4" s="16"/>
      <c r="AI4" s="16"/>
      <c r="AJ4" s="106"/>
    </row>
    <row r="5" spans="1:36" s="48" customFormat="1" ht="26.25" customHeight="1">
      <c r="A5" s="113"/>
      <c r="B5" s="164" t="s">
        <v>346</v>
      </c>
      <c r="C5" s="164"/>
      <c r="D5" s="164"/>
      <c r="E5" s="164"/>
      <c r="F5" s="164"/>
      <c r="G5" s="164"/>
      <c r="H5" s="164"/>
      <c r="I5" s="164"/>
      <c r="J5" s="164"/>
      <c r="K5" s="164"/>
      <c r="L5" s="47"/>
      <c r="M5" s="47"/>
      <c r="N5" s="47"/>
      <c r="O5" s="47"/>
      <c r="P5" s="47"/>
      <c r="Q5" s="47"/>
      <c r="R5" s="47"/>
      <c r="S5" s="47"/>
      <c r="T5" s="47"/>
      <c r="U5" s="8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16"/>
      <c r="AI5" s="16"/>
      <c r="AJ5" s="106"/>
    </row>
    <row r="6" spans="1:36" s="48" customFormat="1" ht="71.25" customHeight="1">
      <c r="A6" s="113"/>
      <c r="B6" s="154" t="s">
        <v>339</v>
      </c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156"/>
      <c r="N6" s="156"/>
      <c r="O6" s="156"/>
      <c r="P6" s="156"/>
      <c r="Q6" s="156"/>
      <c r="R6" s="156"/>
      <c r="S6" s="156"/>
      <c r="T6" s="47"/>
      <c r="U6" s="8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16"/>
      <c r="AI6" s="16"/>
      <c r="AJ6" s="106"/>
    </row>
    <row r="7" spans="1:36" s="48" customFormat="1" ht="24" customHeight="1">
      <c r="A7" s="113"/>
      <c r="B7" s="164" t="s">
        <v>347</v>
      </c>
      <c r="C7" s="164"/>
      <c r="D7" s="164"/>
      <c r="E7" s="164"/>
      <c r="F7" s="164"/>
      <c r="G7" s="164"/>
      <c r="H7" s="164"/>
      <c r="I7" s="164"/>
      <c r="J7" s="164"/>
      <c r="K7" s="164"/>
      <c r="L7" s="47"/>
      <c r="M7" s="47"/>
      <c r="N7" s="47"/>
      <c r="O7" s="47"/>
      <c r="P7" s="47"/>
      <c r="Q7" s="47"/>
      <c r="R7" s="47"/>
      <c r="S7" s="47"/>
      <c r="T7" s="47"/>
      <c r="U7" s="8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16"/>
      <c r="AI7" s="16"/>
      <c r="AJ7" s="106"/>
    </row>
    <row r="8" spans="1:36" s="48" customFormat="1" ht="48.75" customHeight="1">
      <c r="A8" s="113"/>
      <c r="B8" s="154" t="s">
        <v>337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156"/>
      <c r="N8" s="156"/>
      <c r="O8" s="156"/>
      <c r="P8" s="156"/>
      <c r="Q8" s="156"/>
      <c r="R8" s="156"/>
      <c r="S8" s="156"/>
      <c r="T8" s="47"/>
      <c r="U8" s="8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6"/>
      <c r="AI8" s="16"/>
      <c r="AJ8" s="106"/>
    </row>
    <row r="9" spans="1:36" s="48" customFormat="1" ht="81" customHeight="1">
      <c r="A9" s="157" t="s">
        <v>348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56"/>
      <c r="AB9" s="156"/>
      <c r="AC9" s="156"/>
      <c r="AD9" s="156"/>
      <c r="AE9" s="156"/>
      <c r="AF9" s="156"/>
      <c r="AG9" s="156"/>
      <c r="AH9" s="156"/>
      <c r="AI9" s="16"/>
      <c r="AJ9" s="106"/>
    </row>
    <row r="10" spans="1:35" ht="15">
      <c r="A10" s="19"/>
      <c r="B10" s="19"/>
      <c r="C10" s="19"/>
      <c r="D10" s="19"/>
      <c r="E10" s="25"/>
      <c r="F10" s="19"/>
      <c r="G10" s="19"/>
      <c r="H10" s="76" t="s">
        <v>0</v>
      </c>
      <c r="I10" s="24" t="s">
        <v>183</v>
      </c>
      <c r="J10" s="24" t="s">
        <v>184</v>
      </c>
      <c r="K10" s="24" t="s">
        <v>185</v>
      </c>
      <c r="L10" s="24" t="s">
        <v>186</v>
      </c>
      <c r="M10" s="24" t="s">
        <v>187</v>
      </c>
      <c r="N10" s="24" t="s">
        <v>188</v>
      </c>
      <c r="O10" s="24" t="s">
        <v>189</v>
      </c>
      <c r="P10" s="24" t="s">
        <v>190</v>
      </c>
      <c r="Q10" s="24" t="s">
        <v>191</v>
      </c>
      <c r="R10" s="24" t="s">
        <v>192</v>
      </c>
      <c r="S10" s="25" t="s">
        <v>257</v>
      </c>
      <c r="T10" s="24" t="s">
        <v>193</v>
      </c>
      <c r="AH10" s="24"/>
      <c r="AI10" s="24"/>
    </row>
    <row r="11" spans="1:36" ht="15" customHeight="1">
      <c r="A11" s="144" t="s">
        <v>1</v>
      </c>
      <c r="B11" s="138" t="s">
        <v>2</v>
      </c>
      <c r="C11" s="147" t="s">
        <v>3</v>
      </c>
      <c r="D11" s="147" t="s">
        <v>4</v>
      </c>
      <c r="E11" s="151" t="s">
        <v>5</v>
      </c>
      <c r="F11" s="147" t="s">
        <v>6</v>
      </c>
      <c r="G11" s="27"/>
      <c r="H11" s="165" t="s">
        <v>261</v>
      </c>
      <c r="I11" s="141" t="s">
        <v>262</v>
      </c>
      <c r="J11" s="141" t="s">
        <v>263</v>
      </c>
      <c r="K11" s="141" t="s">
        <v>264</v>
      </c>
      <c r="L11" s="141" t="s">
        <v>265</v>
      </c>
      <c r="M11" s="141" t="s">
        <v>289</v>
      </c>
      <c r="N11" s="141" t="s">
        <v>290</v>
      </c>
      <c r="O11" s="141" t="s">
        <v>291</v>
      </c>
      <c r="P11" s="141" t="s">
        <v>292</v>
      </c>
      <c r="Q11" s="141" t="s">
        <v>293</v>
      </c>
      <c r="R11" s="141" t="s">
        <v>288</v>
      </c>
      <c r="S11" s="141" t="s">
        <v>336</v>
      </c>
      <c r="T11" s="141" t="s">
        <v>301</v>
      </c>
      <c r="U11" s="160" t="s">
        <v>240</v>
      </c>
      <c r="V11" s="169" t="s">
        <v>241</v>
      </c>
      <c r="W11" s="94"/>
      <c r="X11" s="141" t="s">
        <v>238</v>
      </c>
      <c r="Y11" s="141" t="s">
        <v>184</v>
      </c>
      <c r="Z11" s="141" t="s">
        <v>286</v>
      </c>
      <c r="AA11" s="141" t="s">
        <v>272</v>
      </c>
      <c r="AB11" s="141" t="s">
        <v>272</v>
      </c>
      <c r="AC11" s="141" t="s">
        <v>272</v>
      </c>
      <c r="AD11" s="141" t="s">
        <v>272</v>
      </c>
      <c r="AE11" s="141" t="s">
        <v>272</v>
      </c>
      <c r="AF11" s="141" t="s">
        <v>272</v>
      </c>
      <c r="AG11" s="141" t="s">
        <v>272</v>
      </c>
      <c r="AH11" s="141" t="s">
        <v>335</v>
      </c>
      <c r="AI11" s="141" t="s">
        <v>302</v>
      </c>
      <c r="AJ11" s="168" t="s">
        <v>239</v>
      </c>
    </row>
    <row r="12" spans="1:36" ht="15">
      <c r="A12" s="145"/>
      <c r="B12" s="139"/>
      <c r="C12" s="148"/>
      <c r="D12" s="148"/>
      <c r="E12" s="152"/>
      <c r="F12" s="148"/>
      <c r="G12" s="28"/>
      <c r="H12" s="166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61"/>
      <c r="V12" s="170"/>
      <c r="W12" s="42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8"/>
    </row>
    <row r="13" spans="1:36" ht="21.75" customHeight="1">
      <c r="A13" s="146"/>
      <c r="B13" s="140"/>
      <c r="C13" s="149"/>
      <c r="D13" s="149"/>
      <c r="E13" s="153"/>
      <c r="F13" s="149"/>
      <c r="G13" s="29"/>
      <c r="H13" s="167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62"/>
      <c r="V13" s="171"/>
      <c r="W13" s="72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68"/>
    </row>
    <row r="14" spans="1:36" ht="18.75" customHeight="1">
      <c r="A14" s="73" t="s">
        <v>285</v>
      </c>
      <c r="B14" s="75"/>
      <c r="C14" s="29"/>
      <c r="D14" s="29"/>
      <c r="E14" s="74"/>
      <c r="F14" s="29"/>
      <c r="G14" s="29"/>
      <c r="H14" s="8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88"/>
      <c r="V14" s="107"/>
      <c r="W14" s="72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82"/>
    </row>
    <row r="15" spans="1:36" s="67" customFormat="1" ht="20.25" customHeight="1">
      <c r="A15" s="31" t="s">
        <v>7</v>
      </c>
      <c r="B15" s="20" t="s">
        <v>100</v>
      </c>
      <c r="C15" s="21" t="s">
        <v>8</v>
      </c>
      <c r="D15" s="21" t="s">
        <v>207</v>
      </c>
      <c r="E15" s="21" t="s">
        <v>206</v>
      </c>
      <c r="F15" s="21" t="s">
        <v>199</v>
      </c>
      <c r="G15" s="21" t="s">
        <v>199</v>
      </c>
      <c r="H15" s="77">
        <f aca="true" t="shared" si="0" ref="H15:U15">H16+H22+H42</f>
        <v>1199800</v>
      </c>
      <c r="I15" s="38">
        <f t="shared" si="0"/>
        <v>1199800</v>
      </c>
      <c r="J15" s="38">
        <f t="shared" si="0"/>
        <v>1199800</v>
      </c>
      <c r="K15" s="38">
        <f t="shared" si="0"/>
        <v>1372955.94</v>
      </c>
      <c r="L15" s="38">
        <f t="shared" si="0"/>
        <v>1361341.94</v>
      </c>
      <c r="M15" s="38">
        <f t="shared" si="0"/>
        <v>1361341.94</v>
      </c>
      <c r="N15" s="38">
        <f t="shared" si="0"/>
        <v>1361341.94</v>
      </c>
      <c r="O15" s="38">
        <f t="shared" si="0"/>
        <v>1360591.94</v>
      </c>
      <c r="P15" s="38">
        <f t="shared" si="0"/>
        <v>1360591.94</v>
      </c>
      <c r="Q15" s="38">
        <f t="shared" si="0"/>
        <v>1360591.94</v>
      </c>
      <c r="R15" s="38">
        <f t="shared" si="0"/>
        <v>1360591.94</v>
      </c>
      <c r="S15" s="38">
        <f t="shared" si="0"/>
        <v>1360591.94</v>
      </c>
      <c r="T15" s="38">
        <f t="shared" si="0"/>
        <v>1527816.94</v>
      </c>
      <c r="U15" s="89">
        <f t="shared" si="0"/>
        <v>1338291.71</v>
      </c>
      <c r="V15" s="38">
        <f>U15/T15*100</f>
        <v>87.59503020041132</v>
      </c>
      <c r="W15" s="38">
        <f>T15-U15</f>
        <v>189525.22999999998</v>
      </c>
      <c r="X15" s="38">
        <f aca="true" t="shared" si="1" ref="X15:X68">I15-H15</f>
        <v>0</v>
      </c>
      <c r="Y15" s="38">
        <f aca="true" t="shared" si="2" ref="Y15:Y68">J15-I15</f>
        <v>0</v>
      </c>
      <c r="Z15" s="38">
        <f aca="true" t="shared" si="3" ref="Z15:Z68">K15-J15</f>
        <v>173155.93999999994</v>
      </c>
      <c r="AA15" s="38">
        <f aca="true" t="shared" si="4" ref="AA15:AI15">L15-K15</f>
        <v>-11614</v>
      </c>
      <c r="AB15" s="38">
        <f t="shared" si="4"/>
        <v>0</v>
      </c>
      <c r="AC15" s="38">
        <f t="shared" si="4"/>
        <v>0</v>
      </c>
      <c r="AD15" s="38">
        <f t="shared" si="4"/>
        <v>-750</v>
      </c>
      <c r="AE15" s="38">
        <f t="shared" si="4"/>
        <v>0</v>
      </c>
      <c r="AF15" s="38">
        <f t="shared" si="4"/>
        <v>0</v>
      </c>
      <c r="AG15" s="38">
        <f t="shared" si="4"/>
        <v>0</v>
      </c>
      <c r="AH15" s="38">
        <f t="shared" si="4"/>
        <v>0</v>
      </c>
      <c r="AI15" s="38">
        <f t="shared" si="4"/>
        <v>167225</v>
      </c>
      <c r="AJ15" s="105">
        <f aca="true" t="shared" si="5" ref="AJ15:AJ68">Y15+Z15+AA15+AB15+AC15+AD15+AE15+AF15+AG15+AH15+AI15</f>
        <v>328016.93999999994</v>
      </c>
    </row>
    <row r="16" spans="1:36" s="67" customFormat="1" ht="39.75" customHeight="1">
      <c r="A16" s="31" t="s">
        <v>9</v>
      </c>
      <c r="B16" s="20" t="s">
        <v>100</v>
      </c>
      <c r="C16" s="21" t="s">
        <v>8</v>
      </c>
      <c r="D16" s="21" t="s">
        <v>10</v>
      </c>
      <c r="E16" s="21" t="s">
        <v>206</v>
      </c>
      <c r="F16" s="21" t="s">
        <v>199</v>
      </c>
      <c r="G16" s="21" t="s">
        <v>199</v>
      </c>
      <c r="H16" s="77">
        <f>H17</f>
        <v>415700</v>
      </c>
      <c r="I16" s="38">
        <f aca="true" t="shared" si="6" ref="I16:U16">I17</f>
        <v>415700</v>
      </c>
      <c r="J16" s="38">
        <f t="shared" si="6"/>
        <v>415700</v>
      </c>
      <c r="K16" s="38">
        <f t="shared" si="6"/>
        <v>415700</v>
      </c>
      <c r="L16" s="38">
        <f t="shared" si="6"/>
        <v>415700</v>
      </c>
      <c r="M16" s="38">
        <f t="shared" si="6"/>
        <v>415700</v>
      </c>
      <c r="N16" s="38">
        <f t="shared" si="6"/>
        <v>415700</v>
      </c>
      <c r="O16" s="38">
        <f t="shared" si="6"/>
        <v>415700</v>
      </c>
      <c r="P16" s="38">
        <f t="shared" si="6"/>
        <v>415700</v>
      </c>
      <c r="Q16" s="38">
        <f t="shared" si="6"/>
        <v>415700</v>
      </c>
      <c r="R16" s="38">
        <f t="shared" si="6"/>
        <v>415700</v>
      </c>
      <c r="S16" s="38">
        <f t="shared" si="6"/>
        <v>415700</v>
      </c>
      <c r="T16" s="38">
        <f t="shared" si="6"/>
        <v>415700</v>
      </c>
      <c r="U16" s="89">
        <f t="shared" si="6"/>
        <v>402293.4</v>
      </c>
      <c r="V16" s="38">
        <f aca="true" t="shared" si="7" ref="V16:V75">U16/T16*100</f>
        <v>96.77493384652394</v>
      </c>
      <c r="W16" s="38">
        <f aca="true" t="shared" si="8" ref="W16:W68">T16-U16</f>
        <v>13406.599999999977</v>
      </c>
      <c r="X16" s="38">
        <f t="shared" si="1"/>
        <v>0</v>
      </c>
      <c r="Y16" s="38">
        <f t="shared" si="2"/>
        <v>0</v>
      </c>
      <c r="Z16" s="38">
        <f t="shared" si="3"/>
        <v>0</v>
      </c>
      <c r="AA16" s="38">
        <f aca="true" t="shared" si="9" ref="AA16:AA68">L16-K16</f>
        <v>0</v>
      </c>
      <c r="AB16" s="38">
        <f aca="true" t="shared" si="10" ref="AB16:AB68">M16-L16</f>
        <v>0</v>
      </c>
      <c r="AC16" s="38">
        <f aca="true" t="shared" si="11" ref="AC16:AC68">N16-M16</f>
        <v>0</v>
      </c>
      <c r="AD16" s="38">
        <f aca="true" t="shared" si="12" ref="AD16:AD68">O16-N16</f>
        <v>0</v>
      </c>
      <c r="AE16" s="38">
        <f aca="true" t="shared" si="13" ref="AE16:AE68">P16-O16</f>
        <v>0</v>
      </c>
      <c r="AF16" s="38">
        <f aca="true" t="shared" si="14" ref="AF16:AF68">Q16-P16</f>
        <v>0</v>
      </c>
      <c r="AG16" s="38">
        <f aca="true" t="shared" si="15" ref="AG16:AG68">R16-Q16</f>
        <v>0</v>
      </c>
      <c r="AH16" s="38">
        <f aca="true" t="shared" si="16" ref="AH16:AH68">S16-R16</f>
        <v>0</v>
      </c>
      <c r="AI16" s="38">
        <f aca="true" t="shared" si="17" ref="AI16:AI68">T16-S16</f>
        <v>0</v>
      </c>
      <c r="AJ16" s="105">
        <f t="shared" si="5"/>
        <v>0</v>
      </c>
    </row>
    <row r="17" spans="1:36" s="102" customFormat="1" ht="34.5">
      <c r="A17" s="32" t="s">
        <v>11</v>
      </c>
      <c r="B17" s="22" t="s">
        <v>100</v>
      </c>
      <c r="C17" s="23" t="s">
        <v>8</v>
      </c>
      <c r="D17" s="23" t="s">
        <v>10</v>
      </c>
      <c r="E17" s="23" t="s">
        <v>12</v>
      </c>
      <c r="F17" s="23" t="s">
        <v>199</v>
      </c>
      <c r="G17" s="23" t="s">
        <v>199</v>
      </c>
      <c r="H17" s="78">
        <f>H18</f>
        <v>415700</v>
      </c>
      <c r="I17" s="39">
        <f aca="true" t="shared" si="18" ref="I17:U17">I18</f>
        <v>415700</v>
      </c>
      <c r="J17" s="39">
        <f t="shared" si="18"/>
        <v>415700</v>
      </c>
      <c r="K17" s="39">
        <f t="shared" si="18"/>
        <v>415700</v>
      </c>
      <c r="L17" s="39">
        <f t="shared" si="18"/>
        <v>415700</v>
      </c>
      <c r="M17" s="39">
        <f t="shared" si="18"/>
        <v>415700</v>
      </c>
      <c r="N17" s="39">
        <f t="shared" si="18"/>
        <v>415700</v>
      </c>
      <c r="O17" s="39">
        <f t="shared" si="18"/>
        <v>415700</v>
      </c>
      <c r="P17" s="39">
        <f t="shared" si="18"/>
        <v>415700</v>
      </c>
      <c r="Q17" s="39">
        <f t="shared" si="18"/>
        <v>415700</v>
      </c>
      <c r="R17" s="39">
        <f t="shared" si="18"/>
        <v>415700</v>
      </c>
      <c r="S17" s="39">
        <f t="shared" si="18"/>
        <v>415700</v>
      </c>
      <c r="T17" s="39">
        <f t="shared" si="18"/>
        <v>415700</v>
      </c>
      <c r="U17" s="90">
        <f t="shared" si="18"/>
        <v>402293.4</v>
      </c>
      <c r="V17" s="39">
        <f t="shared" si="7"/>
        <v>96.77493384652394</v>
      </c>
      <c r="W17" s="39">
        <f t="shared" si="8"/>
        <v>13406.599999999977</v>
      </c>
      <c r="X17" s="39">
        <f t="shared" si="1"/>
        <v>0</v>
      </c>
      <c r="Y17" s="39">
        <f t="shared" si="2"/>
        <v>0</v>
      </c>
      <c r="Z17" s="39">
        <f t="shared" si="3"/>
        <v>0</v>
      </c>
      <c r="AA17" s="39">
        <f t="shared" si="9"/>
        <v>0</v>
      </c>
      <c r="AB17" s="39">
        <f t="shared" si="10"/>
        <v>0</v>
      </c>
      <c r="AC17" s="39">
        <f t="shared" si="11"/>
        <v>0</v>
      </c>
      <c r="AD17" s="39">
        <f t="shared" si="12"/>
        <v>0</v>
      </c>
      <c r="AE17" s="39">
        <f t="shared" si="13"/>
        <v>0</v>
      </c>
      <c r="AF17" s="39">
        <f t="shared" si="14"/>
        <v>0</v>
      </c>
      <c r="AG17" s="39">
        <f t="shared" si="15"/>
        <v>0</v>
      </c>
      <c r="AH17" s="39">
        <f t="shared" si="16"/>
        <v>0</v>
      </c>
      <c r="AI17" s="39">
        <f t="shared" si="17"/>
        <v>0</v>
      </c>
      <c r="AJ17" s="104">
        <f t="shared" si="5"/>
        <v>0</v>
      </c>
    </row>
    <row r="18" spans="1:36" s="102" customFormat="1" ht="36.75" customHeight="1">
      <c r="A18" s="32" t="s">
        <v>13</v>
      </c>
      <c r="B18" s="22" t="s">
        <v>100</v>
      </c>
      <c r="C18" s="23" t="s">
        <v>8</v>
      </c>
      <c r="D18" s="23" t="s">
        <v>10</v>
      </c>
      <c r="E18" s="23" t="s">
        <v>12</v>
      </c>
      <c r="F18" s="23" t="s">
        <v>14</v>
      </c>
      <c r="G18" s="23" t="s">
        <v>199</v>
      </c>
      <c r="H18" s="79">
        <f>H19</f>
        <v>415700</v>
      </c>
      <c r="I18" s="40">
        <f aca="true" t="shared" si="19" ref="I18:U18">I19</f>
        <v>415700</v>
      </c>
      <c r="J18" s="40">
        <f t="shared" si="19"/>
        <v>415700</v>
      </c>
      <c r="K18" s="40">
        <f t="shared" si="19"/>
        <v>415700</v>
      </c>
      <c r="L18" s="40">
        <f t="shared" si="19"/>
        <v>415700</v>
      </c>
      <c r="M18" s="40">
        <f t="shared" si="19"/>
        <v>415700</v>
      </c>
      <c r="N18" s="40">
        <f t="shared" si="19"/>
        <v>415700</v>
      </c>
      <c r="O18" s="40">
        <f t="shared" si="19"/>
        <v>415700</v>
      </c>
      <c r="P18" s="40">
        <f t="shared" si="19"/>
        <v>415700</v>
      </c>
      <c r="Q18" s="40">
        <f t="shared" si="19"/>
        <v>415700</v>
      </c>
      <c r="R18" s="40">
        <f t="shared" si="19"/>
        <v>415700</v>
      </c>
      <c r="S18" s="40">
        <f t="shared" si="19"/>
        <v>415700</v>
      </c>
      <c r="T18" s="40">
        <f t="shared" si="19"/>
        <v>415700</v>
      </c>
      <c r="U18" s="91">
        <f t="shared" si="19"/>
        <v>402293.4</v>
      </c>
      <c r="V18" s="39">
        <f t="shared" si="7"/>
        <v>96.77493384652394</v>
      </c>
      <c r="W18" s="39">
        <f t="shared" si="8"/>
        <v>13406.599999999977</v>
      </c>
      <c r="X18" s="39">
        <f t="shared" si="1"/>
        <v>0</v>
      </c>
      <c r="Y18" s="39">
        <f t="shared" si="2"/>
        <v>0</v>
      </c>
      <c r="Z18" s="39">
        <f t="shared" si="3"/>
        <v>0</v>
      </c>
      <c r="AA18" s="39">
        <f t="shared" si="9"/>
        <v>0</v>
      </c>
      <c r="AB18" s="39">
        <f t="shared" si="10"/>
        <v>0</v>
      </c>
      <c r="AC18" s="39">
        <f t="shared" si="11"/>
        <v>0</v>
      </c>
      <c r="AD18" s="39">
        <f t="shared" si="12"/>
        <v>0</v>
      </c>
      <c r="AE18" s="39">
        <f t="shared" si="13"/>
        <v>0</v>
      </c>
      <c r="AF18" s="39">
        <f t="shared" si="14"/>
        <v>0</v>
      </c>
      <c r="AG18" s="39">
        <f t="shared" si="15"/>
        <v>0</v>
      </c>
      <c r="AH18" s="39">
        <f t="shared" si="16"/>
        <v>0</v>
      </c>
      <c r="AI18" s="39">
        <f t="shared" si="17"/>
        <v>0</v>
      </c>
      <c r="AJ18" s="104">
        <f t="shared" si="5"/>
        <v>0</v>
      </c>
    </row>
    <row r="19" spans="1:36" s="102" customFormat="1" ht="23.25">
      <c r="A19" s="32" t="s">
        <v>15</v>
      </c>
      <c r="B19" s="22" t="s">
        <v>100</v>
      </c>
      <c r="C19" s="23" t="s">
        <v>8</v>
      </c>
      <c r="D19" s="23" t="s">
        <v>10</v>
      </c>
      <c r="E19" s="23" t="s">
        <v>12</v>
      </c>
      <c r="F19" s="23" t="s">
        <v>260</v>
      </c>
      <c r="G19" s="23" t="s">
        <v>199</v>
      </c>
      <c r="H19" s="78">
        <f>H20+H21</f>
        <v>415700</v>
      </c>
      <c r="I19" s="39">
        <f aca="true" t="shared" si="20" ref="I19:U19">I20+I21</f>
        <v>415700</v>
      </c>
      <c r="J19" s="39">
        <f t="shared" si="20"/>
        <v>415700</v>
      </c>
      <c r="K19" s="39">
        <f t="shared" si="20"/>
        <v>415700</v>
      </c>
      <c r="L19" s="39">
        <f t="shared" si="20"/>
        <v>415700</v>
      </c>
      <c r="M19" s="39">
        <f t="shared" si="20"/>
        <v>415700</v>
      </c>
      <c r="N19" s="39">
        <f t="shared" si="20"/>
        <v>415700</v>
      </c>
      <c r="O19" s="39">
        <f>O20+O21</f>
        <v>415700</v>
      </c>
      <c r="P19" s="39">
        <f>P20+P21</f>
        <v>415700</v>
      </c>
      <c r="Q19" s="39">
        <f>Q20+Q21</f>
        <v>415700</v>
      </c>
      <c r="R19" s="39">
        <f>R20+R21</f>
        <v>415700</v>
      </c>
      <c r="S19" s="39">
        <f>S20+S21</f>
        <v>415700</v>
      </c>
      <c r="T19" s="39">
        <f t="shared" si="20"/>
        <v>415700</v>
      </c>
      <c r="U19" s="90">
        <f t="shared" si="20"/>
        <v>402293.4</v>
      </c>
      <c r="V19" s="39">
        <f t="shared" si="7"/>
        <v>96.77493384652394</v>
      </c>
      <c r="W19" s="39">
        <f t="shared" si="8"/>
        <v>13406.599999999977</v>
      </c>
      <c r="X19" s="39">
        <f t="shared" si="1"/>
        <v>0</v>
      </c>
      <c r="Y19" s="39">
        <f t="shared" si="2"/>
        <v>0</v>
      </c>
      <c r="Z19" s="39">
        <f t="shared" si="3"/>
        <v>0</v>
      </c>
      <c r="AA19" s="39">
        <f t="shared" si="9"/>
        <v>0</v>
      </c>
      <c r="AB19" s="39">
        <f t="shared" si="10"/>
        <v>0</v>
      </c>
      <c r="AC19" s="39">
        <f t="shared" si="11"/>
        <v>0</v>
      </c>
      <c r="AD19" s="39">
        <f t="shared" si="12"/>
        <v>0</v>
      </c>
      <c r="AE19" s="39">
        <f t="shared" si="13"/>
        <v>0</v>
      </c>
      <c r="AF19" s="39">
        <f t="shared" si="14"/>
        <v>0</v>
      </c>
      <c r="AG19" s="39">
        <f t="shared" si="15"/>
        <v>0</v>
      </c>
      <c r="AH19" s="39">
        <f t="shared" si="16"/>
        <v>0</v>
      </c>
      <c r="AI19" s="39">
        <f t="shared" si="17"/>
        <v>0</v>
      </c>
      <c r="AJ19" s="104">
        <f t="shared" si="5"/>
        <v>0</v>
      </c>
    </row>
    <row r="20" spans="1:36" s="102" customFormat="1" ht="15">
      <c r="A20" s="32" t="s">
        <v>236</v>
      </c>
      <c r="B20" s="22" t="s">
        <v>100</v>
      </c>
      <c r="C20" s="23" t="s">
        <v>8</v>
      </c>
      <c r="D20" s="23" t="s">
        <v>10</v>
      </c>
      <c r="E20" s="23" t="s">
        <v>12</v>
      </c>
      <c r="F20" s="23" t="s">
        <v>260</v>
      </c>
      <c r="G20" s="23" t="s">
        <v>224</v>
      </c>
      <c r="H20" s="78">
        <v>319300</v>
      </c>
      <c r="I20" s="39">
        <v>319300</v>
      </c>
      <c r="J20" s="39">
        <v>319300</v>
      </c>
      <c r="K20" s="39">
        <v>319300</v>
      </c>
      <c r="L20" s="41">
        <v>319300</v>
      </c>
      <c r="M20" s="41">
        <v>319300</v>
      </c>
      <c r="N20" s="41">
        <v>319300</v>
      </c>
      <c r="O20" s="41">
        <v>319300</v>
      </c>
      <c r="P20" s="41">
        <v>319300</v>
      </c>
      <c r="Q20" s="41">
        <v>319300</v>
      </c>
      <c r="R20" s="41">
        <v>319300</v>
      </c>
      <c r="S20" s="41">
        <v>319300</v>
      </c>
      <c r="T20" s="41">
        <v>319300</v>
      </c>
      <c r="U20" s="92">
        <v>313750</v>
      </c>
      <c r="V20" s="39">
        <f t="shared" si="7"/>
        <v>98.26182273723771</v>
      </c>
      <c r="W20" s="39">
        <f t="shared" si="8"/>
        <v>5550</v>
      </c>
      <c r="X20" s="39">
        <f t="shared" si="1"/>
        <v>0</v>
      </c>
      <c r="Y20" s="39">
        <f t="shared" si="2"/>
        <v>0</v>
      </c>
      <c r="Z20" s="39">
        <f t="shared" si="3"/>
        <v>0</v>
      </c>
      <c r="AA20" s="39">
        <f t="shared" si="9"/>
        <v>0</v>
      </c>
      <c r="AB20" s="39">
        <f t="shared" si="10"/>
        <v>0</v>
      </c>
      <c r="AC20" s="39">
        <f t="shared" si="11"/>
        <v>0</v>
      </c>
      <c r="AD20" s="39">
        <f t="shared" si="12"/>
        <v>0</v>
      </c>
      <c r="AE20" s="39">
        <f t="shared" si="13"/>
        <v>0</v>
      </c>
      <c r="AF20" s="39">
        <f t="shared" si="14"/>
        <v>0</v>
      </c>
      <c r="AG20" s="39">
        <f t="shared" si="15"/>
        <v>0</v>
      </c>
      <c r="AH20" s="39">
        <f t="shared" si="16"/>
        <v>0</v>
      </c>
      <c r="AI20" s="39">
        <f t="shared" si="17"/>
        <v>0</v>
      </c>
      <c r="AJ20" s="104">
        <f t="shared" si="5"/>
        <v>0</v>
      </c>
    </row>
    <row r="21" spans="1:36" s="102" customFormat="1" ht="15">
      <c r="A21" s="32" t="s">
        <v>226</v>
      </c>
      <c r="B21" s="22" t="s">
        <v>100</v>
      </c>
      <c r="C21" s="23" t="s">
        <v>8</v>
      </c>
      <c r="D21" s="23" t="s">
        <v>10</v>
      </c>
      <c r="E21" s="23" t="s">
        <v>12</v>
      </c>
      <c r="F21" s="23" t="s">
        <v>260</v>
      </c>
      <c r="G21" s="23" t="s">
        <v>223</v>
      </c>
      <c r="H21" s="78">
        <v>96400</v>
      </c>
      <c r="I21" s="39">
        <v>96400</v>
      </c>
      <c r="J21" s="39">
        <v>96400</v>
      </c>
      <c r="K21" s="39">
        <v>96400</v>
      </c>
      <c r="L21" s="41">
        <v>96400</v>
      </c>
      <c r="M21" s="41">
        <v>96400</v>
      </c>
      <c r="N21" s="41">
        <v>96400</v>
      </c>
      <c r="O21" s="41">
        <v>96400</v>
      </c>
      <c r="P21" s="41">
        <v>96400</v>
      </c>
      <c r="Q21" s="41">
        <v>96400</v>
      </c>
      <c r="R21" s="41">
        <v>96400</v>
      </c>
      <c r="S21" s="41">
        <v>96400</v>
      </c>
      <c r="T21" s="41">
        <v>96400</v>
      </c>
      <c r="U21" s="92">
        <v>88543.4</v>
      </c>
      <c r="V21" s="39">
        <f t="shared" si="7"/>
        <v>91.85</v>
      </c>
      <c r="W21" s="39">
        <f t="shared" si="8"/>
        <v>7856.600000000006</v>
      </c>
      <c r="X21" s="39">
        <f t="shared" si="1"/>
        <v>0</v>
      </c>
      <c r="Y21" s="39">
        <f t="shared" si="2"/>
        <v>0</v>
      </c>
      <c r="Z21" s="39">
        <f t="shared" si="3"/>
        <v>0</v>
      </c>
      <c r="AA21" s="39">
        <f t="shared" si="9"/>
        <v>0</v>
      </c>
      <c r="AB21" s="39">
        <f t="shared" si="10"/>
        <v>0</v>
      </c>
      <c r="AC21" s="39">
        <f t="shared" si="11"/>
        <v>0</v>
      </c>
      <c r="AD21" s="39">
        <f t="shared" si="12"/>
        <v>0</v>
      </c>
      <c r="AE21" s="39">
        <f t="shared" si="13"/>
        <v>0</v>
      </c>
      <c r="AF21" s="39">
        <f t="shared" si="14"/>
        <v>0</v>
      </c>
      <c r="AG21" s="39">
        <f t="shared" si="15"/>
        <v>0</v>
      </c>
      <c r="AH21" s="39">
        <f t="shared" si="16"/>
        <v>0</v>
      </c>
      <c r="AI21" s="39">
        <f t="shared" si="17"/>
        <v>0</v>
      </c>
      <c r="AJ21" s="104">
        <f t="shared" si="5"/>
        <v>0</v>
      </c>
    </row>
    <row r="22" spans="1:36" s="67" customFormat="1" ht="43.5">
      <c r="A22" s="31" t="s">
        <v>17</v>
      </c>
      <c r="B22" s="20" t="s">
        <v>100</v>
      </c>
      <c r="C22" s="21" t="s">
        <v>8</v>
      </c>
      <c r="D22" s="21" t="s">
        <v>18</v>
      </c>
      <c r="E22" s="21" t="s">
        <v>206</v>
      </c>
      <c r="F22" s="21" t="s">
        <v>199</v>
      </c>
      <c r="G22" s="21" t="s">
        <v>199</v>
      </c>
      <c r="H22" s="77">
        <f>H23</f>
        <v>760100</v>
      </c>
      <c r="I22" s="38">
        <f aca="true" t="shared" si="21" ref="I22:U22">I23</f>
        <v>760100</v>
      </c>
      <c r="J22" s="38">
        <f t="shared" si="21"/>
        <v>760100</v>
      </c>
      <c r="K22" s="38">
        <f t="shared" si="21"/>
        <v>940116.94</v>
      </c>
      <c r="L22" s="38">
        <f t="shared" si="21"/>
        <v>940116.94</v>
      </c>
      <c r="M22" s="38">
        <f t="shared" si="21"/>
        <v>940116.94</v>
      </c>
      <c r="N22" s="38">
        <f t="shared" si="21"/>
        <v>940116.94</v>
      </c>
      <c r="O22" s="38">
        <f t="shared" si="21"/>
        <v>940116.94</v>
      </c>
      <c r="P22" s="38">
        <f t="shared" si="21"/>
        <v>940116.94</v>
      </c>
      <c r="Q22" s="38">
        <f t="shared" si="21"/>
        <v>940116.94</v>
      </c>
      <c r="R22" s="38">
        <f t="shared" si="21"/>
        <v>940116.94</v>
      </c>
      <c r="S22" s="38">
        <f t="shared" si="21"/>
        <v>940116.94</v>
      </c>
      <c r="T22" s="38">
        <f t="shared" si="21"/>
        <v>1112116.94</v>
      </c>
      <c r="U22" s="89">
        <f t="shared" si="21"/>
        <v>935998.31</v>
      </c>
      <c r="V22" s="38">
        <f t="shared" si="7"/>
        <v>84.16365908426862</v>
      </c>
      <c r="W22" s="38">
        <f t="shared" si="8"/>
        <v>176118.6299999999</v>
      </c>
      <c r="X22" s="38">
        <f t="shared" si="1"/>
        <v>0</v>
      </c>
      <c r="Y22" s="38">
        <f t="shared" si="2"/>
        <v>0</v>
      </c>
      <c r="Z22" s="38">
        <f t="shared" si="3"/>
        <v>180016.93999999994</v>
      </c>
      <c r="AA22" s="38">
        <f t="shared" si="9"/>
        <v>0</v>
      </c>
      <c r="AB22" s="38">
        <f t="shared" si="10"/>
        <v>0</v>
      </c>
      <c r="AC22" s="38">
        <f t="shared" si="11"/>
        <v>0</v>
      </c>
      <c r="AD22" s="38">
        <f t="shared" si="12"/>
        <v>0</v>
      </c>
      <c r="AE22" s="38">
        <f t="shared" si="13"/>
        <v>0</v>
      </c>
      <c r="AF22" s="38">
        <f t="shared" si="14"/>
        <v>0</v>
      </c>
      <c r="AG22" s="38">
        <f t="shared" si="15"/>
        <v>0</v>
      </c>
      <c r="AH22" s="38">
        <f t="shared" si="16"/>
        <v>0</v>
      </c>
      <c r="AI22" s="38">
        <f t="shared" si="17"/>
        <v>172000</v>
      </c>
      <c r="AJ22" s="105">
        <f t="shared" si="5"/>
        <v>352016.93999999994</v>
      </c>
    </row>
    <row r="23" spans="1:36" s="102" customFormat="1" ht="23.25">
      <c r="A23" s="32" t="s">
        <v>19</v>
      </c>
      <c r="B23" s="22" t="s">
        <v>100</v>
      </c>
      <c r="C23" s="23" t="s">
        <v>8</v>
      </c>
      <c r="D23" s="23" t="s">
        <v>18</v>
      </c>
      <c r="E23" s="23" t="s">
        <v>20</v>
      </c>
      <c r="F23" s="23" t="s">
        <v>199</v>
      </c>
      <c r="G23" s="23" t="s">
        <v>199</v>
      </c>
      <c r="H23" s="78">
        <f aca="true" t="shared" si="22" ref="H23:U23">H24+H29+H37</f>
        <v>760100</v>
      </c>
      <c r="I23" s="39">
        <f t="shared" si="22"/>
        <v>760100</v>
      </c>
      <c r="J23" s="39">
        <f t="shared" si="22"/>
        <v>760100</v>
      </c>
      <c r="K23" s="39">
        <f t="shared" si="22"/>
        <v>940116.94</v>
      </c>
      <c r="L23" s="39">
        <f t="shared" si="22"/>
        <v>940116.94</v>
      </c>
      <c r="M23" s="39">
        <f t="shared" si="22"/>
        <v>940116.94</v>
      </c>
      <c r="N23" s="39">
        <f t="shared" si="22"/>
        <v>940116.94</v>
      </c>
      <c r="O23" s="39">
        <f t="shared" si="22"/>
        <v>940116.94</v>
      </c>
      <c r="P23" s="39">
        <f t="shared" si="22"/>
        <v>940116.94</v>
      </c>
      <c r="Q23" s="39">
        <f t="shared" si="22"/>
        <v>940116.94</v>
      </c>
      <c r="R23" s="39">
        <f t="shared" si="22"/>
        <v>940116.94</v>
      </c>
      <c r="S23" s="39">
        <f t="shared" si="22"/>
        <v>940116.94</v>
      </c>
      <c r="T23" s="39">
        <f t="shared" si="22"/>
        <v>1112116.94</v>
      </c>
      <c r="U23" s="90">
        <f t="shared" si="22"/>
        <v>935998.31</v>
      </c>
      <c r="V23" s="39">
        <f t="shared" si="7"/>
        <v>84.16365908426862</v>
      </c>
      <c r="W23" s="39">
        <f t="shared" si="8"/>
        <v>176118.6299999999</v>
      </c>
      <c r="X23" s="39">
        <f t="shared" si="1"/>
        <v>0</v>
      </c>
      <c r="Y23" s="39">
        <f t="shared" si="2"/>
        <v>0</v>
      </c>
      <c r="Z23" s="39">
        <f t="shared" si="3"/>
        <v>180016.93999999994</v>
      </c>
      <c r="AA23" s="39">
        <f t="shared" si="9"/>
        <v>0</v>
      </c>
      <c r="AB23" s="39">
        <f t="shared" si="10"/>
        <v>0</v>
      </c>
      <c r="AC23" s="39">
        <f t="shared" si="11"/>
        <v>0</v>
      </c>
      <c r="AD23" s="39">
        <f t="shared" si="12"/>
        <v>0</v>
      </c>
      <c r="AE23" s="39">
        <f t="shared" si="13"/>
        <v>0</v>
      </c>
      <c r="AF23" s="39">
        <f t="shared" si="14"/>
        <v>0</v>
      </c>
      <c r="AG23" s="39">
        <f t="shared" si="15"/>
        <v>0</v>
      </c>
      <c r="AH23" s="39">
        <f t="shared" si="16"/>
        <v>0</v>
      </c>
      <c r="AI23" s="39">
        <f t="shared" si="17"/>
        <v>172000</v>
      </c>
      <c r="AJ23" s="104">
        <f t="shared" si="5"/>
        <v>352016.93999999994</v>
      </c>
    </row>
    <row r="24" spans="1:36" s="102" customFormat="1" ht="36.75" customHeight="1">
      <c r="A24" s="32" t="s">
        <v>13</v>
      </c>
      <c r="B24" s="22" t="s">
        <v>100</v>
      </c>
      <c r="C24" s="23" t="s">
        <v>8</v>
      </c>
      <c r="D24" s="23" t="s">
        <v>18</v>
      </c>
      <c r="E24" s="23" t="s">
        <v>20</v>
      </c>
      <c r="F24" s="23" t="s">
        <v>14</v>
      </c>
      <c r="G24" s="23" t="s">
        <v>199</v>
      </c>
      <c r="H24" s="78">
        <f>H25</f>
        <v>534000</v>
      </c>
      <c r="I24" s="39">
        <f aca="true" t="shared" si="23" ref="I24:U24">I25</f>
        <v>534000</v>
      </c>
      <c r="J24" s="39">
        <f t="shared" si="23"/>
        <v>534000</v>
      </c>
      <c r="K24" s="39">
        <f t="shared" si="23"/>
        <v>604016.94</v>
      </c>
      <c r="L24" s="39">
        <f t="shared" si="23"/>
        <v>604016.94</v>
      </c>
      <c r="M24" s="39">
        <f t="shared" si="23"/>
        <v>604016.94</v>
      </c>
      <c r="N24" s="39">
        <f t="shared" si="23"/>
        <v>604016.94</v>
      </c>
      <c r="O24" s="39">
        <f t="shared" si="23"/>
        <v>604016.94</v>
      </c>
      <c r="P24" s="39">
        <f t="shared" si="23"/>
        <v>604016.94</v>
      </c>
      <c r="Q24" s="39">
        <f t="shared" si="23"/>
        <v>604016.94</v>
      </c>
      <c r="R24" s="39">
        <f t="shared" si="23"/>
        <v>604016.94</v>
      </c>
      <c r="S24" s="39">
        <f t="shared" si="23"/>
        <v>644516.94</v>
      </c>
      <c r="T24" s="39">
        <f t="shared" si="23"/>
        <v>757516.94</v>
      </c>
      <c r="U24" s="90">
        <f t="shared" si="23"/>
        <v>581793.41</v>
      </c>
      <c r="V24" s="39">
        <f t="shared" si="7"/>
        <v>76.8026930196439</v>
      </c>
      <c r="W24" s="39">
        <f t="shared" si="8"/>
        <v>175723.5299999999</v>
      </c>
      <c r="X24" s="39">
        <f t="shared" si="1"/>
        <v>0</v>
      </c>
      <c r="Y24" s="39">
        <f t="shared" si="2"/>
        <v>0</v>
      </c>
      <c r="Z24" s="39">
        <f t="shared" si="3"/>
        <v>70016.93999999994</v>
      </c>
      <c r="AA24" s="39">
        <f t="shared" si="9"/>
        <v>0</v>
      </c>
      <c r="AB24" s="39">
        <f t="shared" si="10"/>
        <v>0</v>
      </c>
      <c r="AC24" s="39">
        <f t="shared" si="11"/>
        <v>0</v>
      </c>
      <c r="AD24" s="39">
        <f t="shared" si="12"/>
        <v>0</v>
      </c>
      <c r="AE24" s="39">
        <f t="shared" si="13"/>
        <v>0</v>
      </c>
      <c r="AF24" s="39">
        <f t="shared" si="14"/>
        <v>0</v>
      </c>
      <c r="AG24" s="39">
        <f t="shared" si="15"/>
        <v>0</v>
      </c>
      <c r="AH24" s="39">
        <f t="shared" si="16"/>
        <v>40500</v>
      </c>
      <c r="AI24" s="39">
        <f t="shared" si="17"/>
        <v>113000</v>
      </c>
      <c r="AJ24" s="104">
        <f t="shared" si="5"/>
        <v>223516.93999999994</v>
      </c>
    </row>
    <row r="25" spans="1:36" s="102" customFormat="1" ht="23.25">
      <c r="A25" s="32" t="s">
        <v>15</v>
      </c>
      <c r="B25" s="22" t="s">
        <v>100</v>
      </c>
      <c r="C25" s="23" t="s">
        <v>8</v>
      </c>
      <c r="D25" s="23" t="s">
        <v>18</v>
      </c>
      <c r="E25" s="23" t="s">
        <v>20</v>
      </c>
      <c r="F25" s="23" t="s">
        <v>260</v>
      </c>
      <c r="G25" s="23" t="s">
        <v>199</v>
      </c>
      <c r="H25" s="78">
        <f>H26+H27+H28</f>
        <v>534000</v>
      </c>
      <c r="I25" s="39">
        <f aca="true" t="shared" si="24" ref="I25:U25">I26+I27+I28</f>
        <v>534000</v>
      </c>
      <c r="J25" s="39">
        <f t="shared" si="24"/>
        <v>534000</v>
      </c>
      <c r="K25" s="39">
        <f t="shared" si="24"/>
        <v>604016.94</v>
      </c>
      <c r="L25" s="39">
        <f t="shared" si="24"/>
        <v>604016.94</v>
      </c>
      <c r="M25" s="39">
        <f t="shared" si="24"/>
        <v>604016.94</v>
      </c>
      <c r="N25" s="39">
        <f t="shared" si="24"/>
        <v>604016.94</v>
      </c>
      <c r="O25" s="39">
        <f>O26+O27+O28</f>
        <v>604016.94</v>
      </c>
      <c r="P25" s="39">
        <f>P26+P27+P28</f>
        <v>604016.94</v>
      </c>
      <c r="Q25" s="39">
        <f>Q26+Q27+Q28</f>
        <v>604016.94</v>
      </c>
      <c r="R25" s="39">
        <f>R26+R27+R28</f>
        <v>604016.94</v>
      </c>
      <c r="S25" s="39">
        <f>S26+S27+S28</f>
        <v>644516.94</v>
      </c>
      <c r="T25" s="39">
        <f t="shared" si="24"/>
        <v>757516.94</v>
      </c>
      <c r="U25" s="90">
        <f t="shared" si="24"/>
        <v>581793.41</v>
      </c>
      <c r="V25" s="39">
        <f t="shared" si="7"/>
        <v>76.8026930196439</v>
      </c>
      <c r="W25" s="39">
        <f t="shared" si="8"/>
        <v>175723.5299999999</v>
      </c>
      <c r="X25" s="39">
        <f t="shared" si="1"/>
        <v>0</v>
      </c>
      <c r="Y25" s="39">
        <f t="shared" si="2"/>
        <v>0</v>
      </c>
      <c r="Z25" s="39">
        <f t="shared" si="3"/>
        <v>70016.93999999994</v>
      </c>
      <c r="AA25" s="39">
        <f t="shared" si="9"/>
        <v>0</v>
      </c>
      <c r="AB25" s="39">
        <f t="shared" si="10"/>
        <v>0</v>
      </c>
      <c r="AC25" s="39">
        <f t="shared" si="11"/>
        <v>0</v>
      </c>
      <c r="AD25" s="39">
        <f t="shared" si="12"/>
        <v>0</v>
      </c>
      <c r="AE25" s="39">
        <f t="shared" si="13"/>
        <v>0</v>
      </c>
      <c r="AF25" s="39">
        <f t="shared" si="14"/>
        <v>0</v>
      </c>
      <c r="AG25" s="39">
        <f t="shared" si="15"/>
        <v>0</v>
      </c>
      <c r="AH25" s="39">
        <f t="shared" si="16"/>
        <v>40500</v>
      </c>
      <c r="AI25" s="39">
        <f t="shared" si="17"/>
        <v>113000</v>
      </c>
      <c r="AJ25" s="104">
        <f t="shared" si="5"/>
        <v>223516.93999999994</v>
      </c>
    </row>
    <row r="26" spans="1:36" s="102" customFormat="1" ht="15">
      <c r="A26" s="32" t="s">
        <v>225</v>
      </c>
      <c r="B26" s="22" t="s">
        <v>100</v>
      </c>
      <c r="C26" s="23" t="s">
        <v>8</v>
      </c>
      <c r="D26" s="23" t="s">
        <v>18</v>
      </c>
      <c r="E26" s="23" t="s">
        <v>20</v>
      </c>
      <c r="F26" s="23" t="s">
        <v>260</v>
      </c>
      <c r="G26" s="23" t="s">
        <v>224</v>
      </c>
      <c r="H26" s="78">
        <v>380000</v>
      </c>
      <c r="I26" s="39">
        <v>380000</v>
      </c>
      <c r="J26" s="39">
        <v>380000</v>
      </c>
      <c r="K26" s="39">
        <v>430000</v>
      </c>
      <c r="L26" s="41">
        <v>430000</v>
      </c>
      <c r="M26" s="41">
        <v>430000</v>
      </c>
      <c r="N26" s="41">
        <v>430000</v>
      </c>
      <c r="O26" s="41">
        <v>430000</v>
      </c>
      <c r="P26" s="41">
        <v>430000</v>
      </c>
      <c r="Q26" s="41">
        <v>430000</v>
      </c>
      <c r="R26" s="41">
        <v>430000</v>
      </c>
      <c r="S26" s="41">
        <v>464000</v>
      </c>
      <c r="T26" s="41">
        <v>543000</v>
      </c>
      <c r="U26" s="92">
        <v>403861</v>
      </c>
      <c r="V26" s="39">
        <f t="shared" si="7"/>
        <v>74.37587476979742</v>
      </c>
      <c r="W26" s="39">
        <f t="shared" si="8"/>
        <v>139139</v>
      </c>
      <c r="X26" s="39">
        <f t="shared" si="1"/>
        <v>0</v>
      </c>
      <c r="Y26" s="39">
        <f t="shared" si="2"/>
        <v>0</v>
      </c>
      <c r="Z26" s="39">
        <f t="shared" si="3"/>
        <v>50000</v>
      </c>
      <c r="AA26" s="39">
        <f t="shared" si="9"/>
        <v>0</v>
      </c>
      <c r="AB26" s="39">
        <f t="shared" si="10"/>
        <v>0</v>
      </c>
      <c r="AC26" s="39">
        <f t="shared" si="11"/>
        <v>0</v>
      </c>
      <c r="AD26" s="39">
        <f t="shared" si="12"/>
        <v>0</v>
      </c>
      <c r="AE26" s="39">
        <f t="shared" si="13"/>
        <v>0</v>
      </c>
      <c r="AF26" s="39">
        <f t="shared" si="14"/>
        <v>0</v>
      </c>
      <c r="AG26" s="39">
        <f t="shared" si="15"/>
        <v>0</v>
      </c>
      <c r="AH26" s="39">
        <f t="shared" si="16"/>
        <v>34000</v>
      </c>
      <c r="AI26" s="39">
        <f t="shared" si="17"/>
        <v>79000</v>
      </c>
      <c r="AJ26" s="104">
        <f t="shared" si="5"/>
        <v>163000</v>
      </c>
    </row>
    <row r="27" spans="1:36" s="102" customFormat="1" ht="15">
      <c r="A27" s="32" t="s">
        <v>235</v>
      </c>
      <c r="B27" s="22" t="s">
        <v>100</v>
      </c>
      <c r="C27" s="23" t="s">
        <v>8</v>
      </c>
      <c r="D27" s="23" t="s">
        <v>18</v>
      </c>
      <c r="E27" s="23" t="s">
        <v>20</v>
      </c>
      <c r="F27" s="23" t="s">
        <v>260</v>
      </c>
      <c r="G27" s="23" t="s">
        <v>234</v>
      </c>
      <c r="H27" s="78">
        <v>40000</v>
      </c>
      <c r="I27" s="39">
        <v>40000</v>
      </c>
      <c r="J27" s="39">
        <v>40000</v>
      </c>
      <c r="K27" s="39">
        <v>40000</v>
      </c>
      <c r="L27" s="41">
        <v>40000</v>
      </c>
      <c r="M27" s="41">
        <v>40000</v>
      </c>
      <c r="N27" s="41">
        <v>40000</v>
      </c>
      <c r="O27" s="41">
        <v>40000</v>
      </c>
      <c r="P27" s="41">
        <v>40000</v>
      </c>
      <c r="Q27" s="41">
        <v>40000</v>
      </c>
      <c r="R27" s="41">
        <v>40000</v>
      </c>
      <c r="S27" s="41">
        <v>40000</v>
      </c>
      <c r="T27" s="41">
        <v>40000</v>
      </c>
      <c r="U27" s="92">
        <v>40000</v>
      </c>
      <c r="V27" s="39">
        <f t="shared" si="7"/>
        <v>100</v>
      </c>
      <c r="W27" s="39">
        <f t="shared" si="8"/>
        <v>0</v>
      </c>
      <c r="X27" s="39">
        <f t="shared" si="1"/>
        <v>0</v>
      </c>
      <c r="Y27" s="39">
        <f t="shared" si="2"/>
        <v>0</v>
      </c>
      <c r="Z27" s="39">
        <f t="shared" si="3"/>
        <v>0</v>
      </c>
      <c r="AA27" s="39">
        <f t="shared" si="9"/>
        <v>0</v>
      </c>
      <c r="AB27" s="39">
        <f t="shared" si="10"/>
        <v>0</v>
      </c>
      <c r="AC27" s="39">
        <f t="shared" si="11"/>
        <v>0</v>
      </c>
      <c r="AD27" s="39">
        <f t="shared" si="12"/>
        <v>0</v>
      </c>
      <c r="AE27" s="39">
        <f t="shared" si="13"/>
        <v>0</v>
      </c>
      <c r="AF27" s="39">
        <f t="shared" si="14"/>
        <v>0</v>
      </c>
      <c r="AG27" s="39">
        <f t="shared" si="15"/>
        <v>0</v>
      </c>
      <c r="AH27" s="39">
        <f t="shared" si="16"/>
        <v>0</v>
      </c>
      <c r="AI27" s="39">
        <f t="shared" si="17"/>
        <v>0</v>
      </c>
      <c r="AJ27" s="104">
        <f t="shared" si="5"/>
        <v>0</v>
      </c>
    </row>
    <row r="28" spans="1:36" s="102" customFormat="1" ht="15">
      <c r="A28" s="32" t="s">
        <v>226</v>
      </c>
      <c r="B28" s="22" t="s">
        <v>100</v>
      </c>
      <c r="C28" s="23" t="s">
        <v>8</v>
      </c>
      <c r="D28" s="23" t="s">
        <v>18</v>
      </c>
      <c r="E28" s="23" t="s">
        <v>20</v>
      </c>
      <c r="F28" s="23" t="s">
        <v>260</v>
      </c>
      <c r="G28" s="23" t="s">
        <v>223</v>
      </c>
      <c r="H28" s="78">
        <v>114000</v>
      </c>
      <c r="I28" s="39">
        <v>114000</v>
      </c>
      <c r="J28" s="39">
        <v>114000</v>
      </c>
      <c r="K28" s="39">
        <v>134016.94</v>
      </c>
      <c r="L28" s="41">
        <v>134016.94</v>
      </c>
      <c r="M28" s="41">
        <v>134016.94</v>
      </c>
      <c r="N28" s="41">
        <v>134016.94</v>
      </c>
      <c r="O28" s="41">
        <v>134016.94</v>
      </c>
      <c r="P28" s="41">
        <v>134016.94</v>
      </c>
      <c r="Q28" s="41">
        <v>134016.94</v>
      </c>
      <c r="R28" s="41">
        <v>134016.94</v>
      </c>
      <c r="S28" s="41">
        <v>140516.94</v>
      </c>
      <c r="T28" s="41">
        <v>174516.94</v>
      </c>
      <c r="U28" s="92">
        <v>137932.41</v>
      </c>
      <c r="V28" s="39">
        <f t="shared" si="7"/>
        <v>79.03668835816168</v>
      </c>
      <c r="W28" s="39">
        <f t="shared" si="8"/>
        <v>36584.53</v>
      </c>
      <c r="X28" s="39">
        <f t="shared" si="1"/>
        <v>0</v>
      </c>
      <c r="Y28" s="39">
        <f t="shared" si="2"/>
        <v>0</v>
      </c>
      <c r="Z28" s="39">
        <f t="shared" si="3"/>
        <v>20016.940000000002</v>
      </c>
      <c r="AA28" s="39">
        <f t="shared" si="9"/>
        <v>0</v>
      </c>
      <c r="AB28" s="39">
        <f t="shared" si="10"/>
        <v>0</v>
      </c>
      <c r="AC28" s="39">
        <f t="shared" si="11"/>
        <v>0</v>
      </c>
      <c r="AD28" s="39">
        <f t="shared" si="12"/>
        <v>0</v>
      </c>
      <c r="AE28" s="39">
        <f t="shared" si="13"/>
        <v>0</v>
      </c>
      <c r="AF28" s="39">
        <f t="shared" si="14"/>
        <v>0</v>
      </c>
      <c r="AG28" s="39">
        <f t="shared" si="15"/>
        <v>0</v>
      </c>
      <c r="AH28" s="39">
        <f t="shared" si="16"/>
        <v>6500</v>
      </c>
      <c r="AI28" s="39">
        <f t="shared" si="17"/>
        <v>34000</v>
      </c>
      <c r="AJ28" s="104">
        <f t="shared" si="5"/>
        <v>60516.94</v>
      </c>
    </row>
    <row r="29" spans="1:36" s="102" customFormat="1" ht="23.25">
      <c r="A29" s="32" t="s">
        <v>21</v>
      </c>
      <c r="B29" s="22" t="s">
        <v>100</v>
      </c>
      <c r="C29" s="23" t="s">
        <v>8</v>
      </c>
      <c r="D29" s="23" t="s">
        <v>18</v>
      </c>
      <c r="E29" s="23" t="s">
        <v>20</v>
      </c>
      <c r="F29" s="23" t="s">
        <v>22</v>
      </c>
      <c r="G29" s="23" t="s">
        <v>199</v>
      </c>
      <c r="H29" s="78">
        <f>H30+H31+H32+H33+H34+H35+H36</f>
        <v>210100</v>
      </c>
      <c r="I29" s="39">
        <f aca="true" t="shared" si="25" ref="I29:U29">I30+I31+I32+I33+I34+I35+I36</f>
        <v>210100</v>
      </c>
      <c r="J29" s="39">
        <f t="shared" si="25"/>
        <v>210100</v>
      </c>
      <c r="K29" s="39">
        <f t="shared" si="25"/>
        <v>320100</v>
      </c>
      <c r="L29" s="39">
        <f t="shared" si="25"/>
        <v>320100</v>
      </c>
      <c r="M29" s="39">
        <f t="shared" si="25"/>
        <v>320100</v>
      </c>
      <c r="N29" s="39">
        <f t="shared" si="25"/>
        <v>320100</v>
      </c>
      <c r="O29" s="39">
        <f t="shared" si="25"/>
        <v>320100</v>
      </c>
      <c r="P29" s="39">
        <f t="shared" si="25"/>
        <v>320100</v>
      </c>
      <c r="Q29" s="39">
        <f t="shared" si="25"/>
        <v>320100</v>
      </c>
      <c r="R29" s="39">
        <f t="shared" si="25"/>
        <v>320100</v>
      </c>
      <c r="S29" s="39">
        <f t="shared" si="25"/>
        <v>281100</v>
      </c>
      <c r="T29" s="39">
        <f t="shared" si="25"/>
        <v>340400</v>
      </c>
      <c r="U29" s="90">
        <f t="shared" si="25"/>
        <v>340110</v>
      </c>
      <c r="V29" s="39">
        <f t="shared" si="7"/>
        <v>99.91480611045829</v>
      </c>
      <c r="W29" s="39">
        <f t="shared" si="8"/>
        <v>290</v>
      </c>
      <c r="X29" s="39">
        <f t="shared" si="1"/>
        <v>0</v>
      </c>
      <c r="Y29" s="39">
        <f t="shared" si="2"/>
        <v>0</v>
      </c>
      <c r="Z29" s="39">
        <f t="shared" si="3"/>
        <v>110000</v>
      </c>
      <c r="AA29" s="39">
        <f t="shared" si="9"/>
        <v>0</v>
      </c>
      <c r="AB29" s="39">
        <f t="shared" si="10"/>
        <v>0</v>
      </c>
      <c r="AC29" s="39">
        <f t="shared" si="11"/>
        <v>0</v>
      </c>
      <c r="AD29" s="39">
        <f t="shared" si="12"/>
        <v>0</v>
      </c>
      <c r="AE29" s="39">
        <f t="shared" si="13"/>
        <v>0</v>
      </c>
      <c r="AF29" s="39">
        <f t="shared" si="14"/>
        <v>0</v>
      </c>
      <c r="AG29" s="39">
        <f t="shared" si="15"/>
        <v>0</v>
      </c>
      <c r="AH29" s="39">
        <f t="shared" si="16"/>
        <v>-39000</v>
      </c>
      <c r="AI29" s="39">
        <f t="shared" si="17"/>
        <v>59300</v>
      </c>
      <c r="AJ29" s="104">
        <f t="shared" si="5"/>
        <v>130300</v>
      </c>
    </row>
    <row r="30" spans="1:36" s="102" customFormat="1" ht="15">
      <c r="A30" s="32" t="s">
        <v>233</v>
      </c>
      <c r="B30" s="22" t="s">
        <v>100</v>
      </c>
      <c r="C30" s="23" t="s">
        <v>8</v>
      </c>
      <c r="D30" s="23" t="s">
        <v>18</v>
      </c>
      <c r="E30" s="23" t="s">
        <v>20</v>
      </c>
      <c r="F30" s="23" t="s">
        <v>259</v>
      </c>
      <c r="G30" s="23" t="s">
        <v>228</v>
      </c>
      <c r="H30" s="78">
        <v>10000</v>
      </c>
      <c r="I30" s="39">
        <v>10000</v>
      </c>
      <c r="J30" s="39">
        <v>10000</v>
      </c>
      <c r="K30" s="39">
        <v>40000</v>
      </c>
      <c r="L30" s="39">
        <v>40000</v>
      </c>
      <c r="M30" s="39">
        <v>40000</v>
      </c>
      <c r="N30" s="39">
        <v>40000</v>
      </c>
      <c r="O30" s="39">
        <v>40000</v>
      </c>
      <c r="P30" s="39">
        <v>40000</v>
      </c>
      <c r="Q30" s="39">
        <v>40000</v>
      </c>
      <c r="R30" s="39">
        <v>40000</v>
      </c>
      <c r="S30" s="39">
        <v>39000</v>
      </c>
      <c r="T30" s="39">
        <v>41700</v>
      </c>
      <c r="U30" s="90">
        <v>41616.43</v>
      </c>
      <c r="V30" s="39">
        <f t="shared" si="7"/>
        <v>99.79959232613909</v>
      </c>
      <c r="W30" s="39">
        <f t="shared" si="8"/>
        <v>83.56999999999971</v>
      </c>
      <c r="X30" s="39">
        <f t="shared" si="1"/>
        <v>0</v>
      </c>
      <c r="Y30" s="39">
        <f t="shared" si="2"/>
        <v>0</v>
      </c>
      <c r="Z30" s="39">
        <f t="shared" si="3"/>
        <v>30000</v>
      </c>
      <c r="AA30" s="39">
        <f t="shared" si="9"/>
        <v>0</v>
      </c>
      <c r="AB30" s="39">
        <f t="shared" si="10"/>
        <v>0</v>
      </c>
      <c r="AC30" s="39">
        <f t="shared" si="11"/>
        <v>0</v>
      </c>
      <c r="AD30" s="39">
        <f t="shared" si="12"/>
        <v>0</v>
      </c>
      <c r="AE30" s="39">
        <f t="shared" si="13"/>
        <v>0</v>
      </c>
      <c r="AF30" s="39">
        <f t="shared" si="14"/>
        <v>0</v>
      </c>
      <c r="AG30" s="39">
        <f t="shared" si="15"/>
        <v>0</v>
      </c>
      <c r="AH30" s="39">
        <f t="shared" si="16"/>
        <v>-1000</v>
      </c>
      <c r="AI30" s="39">
        <f t="shared" si="17"/>
        <v>2700</v>
      </c>
      <c r="AJ30" s="104">
        <f t="shared" si="5"/>
        <v>31700</v>
      </c>
    </row>
    <row r="31" spans="1:36" s="102" customFormat="1" ht="15">
      <c r="A31" s="32" t="s">
        <v>232</v>
      </c>
      <c r="B31" s="22" t="s">
        <v>100</v>
      </c>
      <c r="C31" s="23" t="s">
        <v>8</v>
      </c>
      <c r="D31" s="23" t="s">
        <v>18</v>
      </c>
      <c r="E31" s="23" t="s">
        <v>20</v>
      </c>
      <c r="F31" s="23" t="s">
        <v>259</v>
      </c>
      <c r="G31" s="23" t="s">
        <v>229</v>
      </c>
      <c r="H31" s="78">
        <v>1000</v>
      </c>
      <c r="I31" s="39">
        <v>1000</v>
      </c>
      <c r="J31" s="39">
        <v>1000</v>
      </c>
      <c r="K31" s="39">
        <v>1000</v>
      </c>
      <c r="L31" s="39">
        <v>1000</v>
      </c>
      <c r="M31" s="39">
        <v>1000</v>
      </c>
      <c r="N31" s="39">
        <v>1000</v>
      </c>
      <c r="O31" s="39">
        <v>1000</v>
      </c>
      <c r="P31" s="39">
        <v>1000</v>
      </c>
      <c r="Q31" s="39">
        <v>1000</v>
      </c>
      <c r="R31" s="39">
        <v>1000</v>
      </c>
      <c r="S31" s="39"/>
      <c r="T31" s="39"/>
      <c r="U31" s="90"/>
      <c r="V31" s="39"/>
      <c r="W31" s="39">
        <f t="shared" si="8"/>
        <v>0</v>
      </c>
      <c r="X31" s="39">
        <f t="shared" si="1"/>
        <v>0</v>
      </c>
      <c r="Y31" s="39">
        <f t="shared" si="2"/>
        <v>0</v>
      </c>
      <c r="Z31" s="39">
        <f t="shared" si="3"/>
        <v>0</v>
      </c>
      <c r="AA31" s="39">
        <f t="shared" si="9"/>
        <v>0</v>
      </c>
      <c r="AB31" s="39">
        <f t="shared" si="10"/>
        <v>0</v>
      </c>
      <c r="AC31" s="39">
        <f t="shared" si="11"/>
        <v>0</v>
      </c>
      <c r="AD31" s="39">
        <f t="shared" si="12"/>
        <v>0</v>
      </c>
      <c r="AE31" s="39">
        <f t="shared" si="13"/>
        <v>0</v>
      </c>
      <c r="AF31" s="39">
        <f t="shared" si="14"/>
        <v>0</v>
      </c>
      <c r="AG31" s="39">
        <f t="shared" si="15"/>
        <v>0</v>
      </c>
      <c r="AH31" s="39">
        <f t="shared" si="16"/>
        <v>-1000</v>
      </c>
      <c r="AI31" s="39">
        <f t="shared" si="17"/>
        <v>0</v>
      </c>
      <c r="AJ31" s="104">
        <f t="shared" si="5"/>
        <v>-1000</v>
      </c>
    </row>
    <row r="32" spans="1:36" s="102" customFormat="1" ht="15">
      <c r="A32" s="32" t="s">
        <v>218</v>
      </c>
      <c r="B32" s="22" t="s">
        <v>100</v>
      </c>
      <c r="C32" s="23" t="s">
        <v>8</v>
      </c>
      <c r="D32" s="23" t="s">
        <v>18</v>
      </c>
      <c r="E32" s="23" t="s">
        <v>20</v>
      </c>
      <c r="F32" s="23" t="s">
        <v>259</v>
      </c>
      <c r="G32" s="23" t="s">
        <v>216</v>
      </c>
      <c r="H32" s="78">
        <v>52300</v>
      </c>
      <c r="I32" s="39">
        <v>52300</v>
      </c>
      <c r="J32" s="39">
        <v>52300</v>
      </c>
      <c r="K32" s="39">
        <v>52300</v>
      </c>
      <c r="L32" s="39">
        <v>52300</v>
      </c>
      <c r="M32" s="39">
        <v>52300</v>
      </c>
      <c r="N32" s="39">
        <v>52300</v>
      </c>
      <c r="O32" s="39">
        <v>52300</v>
      </c>
      <c r="P32" s="39">
        <v>52300</v>
      </c>
      <c r="Q32" s="39">
        <v>52300</v>
      </c>
      <c r="R32" s="39">
        <v>52300</v>
      </c>
      <c r="S32" s="39">
        <v>33300</v>
      </c>
      <c r="T32" s="39">
        <v>28400</v>
      </c>
      <c r="U32" s="90">
        <v>28355.14</v>
      </c>
      <c r="V32" s="39">
        <f t="shared" si="7"/>
        <v>99.84204225352113</v>
      </c>
      <c r="W32" s="39">
        <f t="shared" si="8"/>
        <v>44.86000000000058</v>
      </c>
      <c r="X32" s="39">
        <f t="shared" si="1"/>
        <v>0</v>
      </c>
      <c r="Y32" s="39">
        <f t="shared" si="2"/>
        <v>0</v>
      </c>
      <c r="Z32" s="39">
        <f t="shared" si="3"/>
        <v>0</v>
      </c>
      <c r="AA32" s="39">
        <f t="shared" si="9"/>
        <v>0</v>
      </c>
      <c r="AB32" s="39">
        <f t="shared" si="10"/>
        <v>0</v>
      </c>
      <c r="AC32" s="39">
        <f t="shared" si="11"/>
        <v>0</v>
      </c>
      <c r="AD32" s="39">
        <f t="shared" si="12"/>
        <v>0</v>
      </c>
      <c r="AE32" s="39">
        <f t="shared" si="13"/>
        <v>0</v>
      </c>
      <c r="AF32" s="39">
        <f t="shared" si="14"/>
        <v>0</v>
      </c>
      <c r="AG32" s="39">
        <f t="shared" si="15"/>
        <v>0</v>
      </c>
      <c r="AH32" s="39">
        <f t="shared" si="16"/>
        <v>-19000</v>
      </c>
      <c r="AI32" s="39">
        <f t="shared" si="17"/>
        <v>-4900</v>
      </c>
      <c r="AJ32" s="104">
        <f t="shared" si="5"/>
        <v>-23900</v>
      </c>
    </row>
    <row r="33" spans="1:36" s="102" customFormat="1" ht="15">
      <c r="A33" s="32" t="s">
        <v>219</v>
      </c>
      <c r="B33" s="22" t="s">
        <v>100</v>
      </c>
      <c r="C33" s="23" t="s">
        <v>8</v>
      </c>
      <c r="D33" s="23" t="s">
        <v>18</v>
      </c>
      <c r="E33" s="23" t="s">
        <v>20</v>
      </c>
      <c r="F33" s="23" t="s">
        <v>259</v>
      </c>
      <c r="G33" s="23" t="s">
        <v>217</v>
      </c>
      <c r="H33" s="78">
        <v>3000</v>
      </c>
      <c r="I33" s="39">
        <v>3000</v>
      </c>
      <c r="J33" s="39">
        <v>3000</v>
      </c>
      <c r="K33" s="39">
        <v>8000</v>
      </c>
      <c r="L33" s="39">
        <v>8000</v>
      </c>
      <c r="M33" s="39">
        <v>8000</v>
      </c>
      <c r="N33" s="39">
        <v>8000</v>
      </c>
      <c r="O33" s="39">
        <v>8000</v>
      </c>
      <c r="P33" s="39">
        <v>8000</v>
      </c>
      <c r="Q33" s="39">
        <v>13000</v>
      </c>
      <c r="R33" s="39">
        <v>38000</v>
      </c>
      <c r="S33" s="39">
        <v>38000</v>
      </c>
      <c r="T33" s="39">
        <v>37700</v>
      </c>
      <c r="U33" s="90">
        <v>37679.4</v>
      </c>
      <c r="V33" s="39">
        <f t="shared" si="7"/>
        <v>99.94535809018568</v>
      </c>
      <c r="W33" s="39">
        <f t="shared" si="8"/>
        <v>20.599999999998545</v>
      </c>
      <c r="X33" s="39">
        <f t="shared" si="1"/>
        <v>0</v>
      </c>
      <c r="Y33" s="39">
        <f t="shared" si="2"/>
        <v>0</v>
      </c>
      <c r="Z33" s="39">
        <f t="shared" si="3"/>
        <v>5000</v>
      </c>
      <c r="AA33" s="39">
        <f t="shared" si="9"/>
        <v>0</v>
      </c>
      <c r="AB33" s="39">
        <f t="shared" si="10"/>
        <v>0</v>
      </c>
      <c r="AC33" s="39">
        <f t="shared" si="11"/>
        <v>0</v>
      </c>
      <c r="AD33" s="39">
        <f t="shared" si="12"/>
        <v>0</v>
      </c>
      <c r="AE33" s="39">
        <f t="shared" si="13"/>
        <v>0</v>
      </c>
      <c r="AF33" s="39">
        <f t="shared" si="14"/>
        <v>5000</v>
      </c>
      <c r="AG33" s="39">
        <f t="shared" si="15"/>
        <v>25000</v>
      </c>
      <c r="AH33" s="39">
        <f t="shared" si="16"/>
        <v>0</v>
      </c>
      <c r="AI33" s="39">
        <f t="shared" si="17"/>
        <v>-300</v>
      </c>
      <c r="AJ33" s="104">
        <f t="shared" si="5"/>
        <v>34700</v>
      </c>
    </row>
    <row r="34" spans="1:36" s="102" customFormat="1" ht="15">
      <c r="A34" s="32" t="s">
        <v>213</v>
      </c>
      <c r="B34" s="22" t="s">
        <v>100</v>
      </c>
      <c r="C34" s="23" t="s">
        <v>8</v>
      </c>
      <c r="D34" s="23" t="s">
        <v>18</v>
      </c>
      <c r="E34" s="23" t="s">
        <v>20</v>
      </c>
      <c r="F34" s="23" t="s">
        <v>259</v>
      </c>
      <c r="G34" s="23" t="s">
        <v>211</v>
      </c>
      <c r="H34" s="78">
        <v>20000</v>
      </c>
      <c r="I34" s="39">
        <v>20000</v>
      </c>
      <c r="J34" s="39">
        <v>20000</v>
      </c>
      <c r="K34" s="39">
        <v>70000</v>
      </c>
      <c r="L34" s="39">
        <v>70000</v>
      </c>
      <c r="M34" s="39">
        <v>70000</v>
      </c>
      <c r="N34" s="39">
        <v>70000</v>
      </c>
      <c r="O34" s="39">
        <v>70000</v>
      </c>
      <c r="P34" s="39">
        <v>70000</v>
      </c>
      <c r="Q34" s="39">
        <v>70000</v>
      </c>
      <c r="R34" s="39">
        <v>45000</v>
      </c>
      <c r="S34" s="39">
        <v>27000</v>
      </c>
      <c r="T34" s="39">
        <v>33800</v>
      </c>
      <c r="U34" s="90">
        <v>33799.55</v>
      </c>
      <c r="V34" s="39">
        <f t="shared" si="7"/>
        <v>99.99866863905326</v>
      </c>
      <c r="W34" s="39">
        <f t="shared" si="8"/>
        <v>0.4499999999970896</v>
      </c>
      <c r="X34" s="39">
        <f t="shared" si="1"/>
        <v>0</v>
      </c>
      <c r="Y34" s="39">
        <f t="shared" si="2"/>
        <v>0</v>
      </c>
      <c r="Z34" s="39">
        <f t="shared" si="3"/>
        <v>50000</v>
      </c>
      <c r="AA34" s="39">
        <f t="shared" si="9"/>
        <v>0</v>
      </c>
      <c r="AB34" s="39">
        <f t="shared" si="10"/>
        <v>0</v>
      </c>
      <c r="AC34" s="39">
        <f t="shared" si="11"/>
        <v>0</v>
      </c>
      <c r="AD34" s="39">
        <f t="shared" si="12"/>
        <v>0</v>
      </c>
      <c r="AE34" s="39">
        <f t="shared" si="13"/>
        <v>0</v>
      </c>
      <c r="AF34" s="39">
        <f t="shared" si="14"/>
        <v>0</v>
      </c>
      <c r="AG34" s="39">
        <f t="shared" si="15"/>
        <v>-25000</v>
      </c>
      <c r="AH34" s="39">
        <f t="shared" si="16"/>
        <v>-18000</v>
      </c>
      <c r="AI34" s="39">
        <f t="shared" si="17"/>
        <v>6800</v>
      </c>
      <c r="AJ34" s="104">
        <f t="shared" si="5"/>
        <v>13800</v>
      </c>
    </row>
    <row r="35" spans="1:36" s="102" customFormat="1" ht="15">
      <c r="A35" s="32" t="s">
        <v>231</v>
      </c>
      <c r="B35" s="22" t="s">
        <v>100</v>
      </c>
      <c r="C35" s="23" t="s">
        <v>8</v>
      </c>
      <c r="D35" s="23" t="s">
        <v>18</v>
      </c>
      <c r="E35" s="23" t="s">
        <v>20</v>
      </c>
      <c r="F35" s="23" t="s">
        <v>259</v>
      </c>
      <c r="G35" s="23" t="s">
        <v>230</v>
      </c>
      <c r="H35" s="78">
        <v>10000</v>
      </c>
      <c r="I35" s="39">
        <v>10000</v>
      </c>
      <c r="J35" s="39">
        <v>10000</v>
      </c>
      <c r="K35" s="39">
        <v>5000</v>
      </c>
      <c r="L35" s="39">
        <v>5000</v>
      </c>
      <c r="M35" s="39">
        <v>5000</v>
      </c>
      <c r="N35" s="39">
        <v>5000</v>
      </c>
      <c r="O35" s="39">
        <v>5000</v>
      </c>
      <c r="P35" s="39">
        <v>5000</v>
      </c>
      <c r="Q35" s="39"/>
      <c r="R35" s="39"/>
      <c r="S35" s="39"/>
      <c r="T35" s="39"/>
      <c r="U35" s="90"/>
      <c r="V35" s="39"/>
      <c r="W35" s="39">
        <f t="shared" si="8"/>
        <v>0</v>
      </c>
      <c r="X35" s="39">
        <f t="shared" si="1"/>
        <v>0</v>
      </c>
      <c r="Y35" s="39">
        <f t="shared" si="2"/>
        <v>0</v>
      </c>
      <c r="Z35" s="39">
        <f t="shared" si="3"/>
        <v>-5000</v>
      </c>
      <c r="AA35" s="39">
        <f t="shared" si="9"/>
        <v>0</v>
      </c>
      <c r="AB35" s="39">
        <f t="shared" si="10"/>
        <v>0</v>
      </c>
      <c r="AC35" s="39">
        <f t="shared" si="11"/>
        <v>0</v>
      </c>
      <c r="AD35" s="39">
        <f t="shared" si="12"/>
        <v>0</v>
      </c>
      <c r="AE35" s="39">
        <f t="shared" si="13"/>
        <v>0</v>
      </c>
      <c r="AF35" s="39">
        <f t="shared" si="14"/>
        <v>-5000</v>
      </c>
      <c r="AG35" s="39">
        <f t="shared" si="15"/>
        <v>0</v>
      </c>
      <c r="AH35" s="39">
        <f t="shared" si="16"/>
        <v>0</v>
      </c>
      <c r="AI35" s="39">
        <f t="shared" si="17"/>
        <v>0</v>
      </c>
      <c r="AJ35" s="104">
        <f t="shared" si="5"/>
        <v>-10000</v>
      </c>
    </row>
    <row r="36" spans="1:36" s="102" customFormat="1" ht="15">
      <c r="A36" s="32" t="s">
        <v>214</v>
      </c>
      <c r="B36" s="22" t="s">
        <v>100</v>
      </c>
      <c r="C36" s="23" t="s">
        <v>8</v>
      </c>
      <c r="D36" s="23" t="s">
        <v>18</v>
      </c>
      <c r="E36" s="23" t="s">
        <v>20</v>
      </c>
      <c r="F36" s="23" t="s">
        <v>259</v>
      </c>
      <c r="G36" s="23" t="s">
        <v>212</v>
      </c>
      <c r="H36" s="78">
        <v>113800</v>
      </c>
      <c r="I36" s="39">
        <v>113800</v>
      </c>
      <c r="J36" s="39">
        <v>113800</v>
      </c>
      <c r="K36" s="39">
        <v>143800</v>
      </c>
      <c r="L36" s="39">
        <v>143800</v>
      </c>
      <c r="M36" s="39">
        <v>143800</v>
      </c>
      <c r="N36" s="39">
        <v>143800</v>
      </c>
      <c r="O36" s="39">
        <v>143800</v>
      </c>
      <c r="P36" s="39">
        <v>143800</v>
      </c>
      <c r="Q36" s="39">
        <v>143800</v>
      </c>
      <c r="R36" s="39">
        <v>143800</v>
      </c>
      <c r="S36" s="39">
        <v>143800</v>
      </c>
      <c r="T36" s="39">
        <v>198800</v>
      </c>
      <c r="U36" s="90">
        <v>198659.48</v>
      </c>
      <c r="V36" s="39">
        <f t="shared" si="7"/>
        <v>99.92931589537224</v>
      </c>
      <c r="W36" s="39">
        <f t="shared" si="8"/>
        <v>140.51999999998952</v>
      </c>
      <c r="X36" s="39">
        <f t="shared" si="1"/>
        <v>0</v>
      </c>
      <c r="Y36" s="39">
        <f t="shared" si="2"/>
        <v>0</v>
      </c>
      <c r="Z36" s="39">
        <f t="shared" si="3"/>
        <v>30000</v>
      </c>
      <c r="AA36" s="39">
        <f t="shared" si="9"/>
        <v>0</v>
      </c>
      <c r="AB36" s="39">
        <f t="shared" si="10"/>
        <v>0</v>
      </c>
      <c r="AC36" s="39">
        <f t="shared" si="11"/>
        <v>0</v>
      </c>
      <c r="AD36" s="39">
        <f t="shared" si="12"/>
        <v>0</v>
      </c>
      <c r="AE36" s="39">
        <f t="shared" si="13"/>
        <v>0</v>
      </c>
      <c r="AF36" s="39">
        <f t="shared" si="14"/>
        <v>0</v>
      </c>
      <c r="AG36" s="39">
        <f t="shared" si="15"/>
        <v>0</v>
      </c>
      <c r="AH36" s="39">
        <f t="shared" si="16"/>
        <v>0</v>
      </c>
      <c r="AI36" s="39">
        <f t="shared" si="17"/>
        <v>55000</v>
      </c>
      <c r="AJ36" s="104">
        <f t="shared" si="5"/>
        <v>85000</v>
      </c>
    </row>
    <row r="37" spans="1:36" s="102" customFormat="1" ht="15">
      <c r="A37" s="32" t="s">
        <v>25</v>
      </c>
      <c r="B37" s="22" t="s">
        <v>100</v>
      </c>
      <c r="C37" s="23" t="s">
        <v>8</v>
      </c>
      <c r="D37" s="23" t="s">
        <v>18</v>
      </c>
      <c r="E37" s="23" t="s">
        <v>20</v>
      </c>
      <c r="F37" s="23" t="s">
        <v>26</v>
      </c>
      <c r="G37" s="23" t="s">
        <v>199</v>
      </c>
      <c r="H37" s="78">
        <f>H38+H40</f>
        <v>16000</v>
      </c>
      <c r="I37" s="39">
        <f aca="true" t="shared" si="26" ref="I37:U37">I38+I40</f>
        <v>16000</v>
      </c>
      <c r="J37" s="39">
        <f t="shared" si="26"/>
        <v>16000</v>
      </c>
      <c r="K37" s="39">
        <f t="shared" si="26"/>
        <v>16000</v>
      </c>
      <c r="L37" s="39">
        <f t="shared" si="26"/>
        <v>16000</v>
      </c>
      <c r="M37" s="39">
        <f t="shared" si="26"/>
        <v>16000</v>
      </c>
      <c r="N37" s="39">
        <f t="shared" si="26"/>
        <v>16000</v>
      </c>
      <c r="O37" s="39">
        <f t="shared" si="26"/>
        <v>16000</v>
      </c>
      <c r="P37" s="39">
        <f t="shared" si="26"/>
        <v>16000</v>
      </c>
      <c r="Q37" s="39">
        <f t="shared" si="26"/>
        <v>16000</v>
      </c>
      <c r="R37" s="39">
        <f t="shared" si="26"/>
        <v>16000</v>
      </c>
      <c r="S37" s="39">
        <f t="shared" si="26"/>
        <v>14500</v>
      </c>
      <c r="T37" s="39">
        <f t="shared" si="26"/>
        <v>14200</v>
      </c>
      <c r="U37" s="90">
        <f t="shared" si="26"/>
        <v>14094.9</v>
      </c>
      <c r="V37" s="39">
        <f t="shared" si="7"/>
        <v>99.25985915492957</v>
      </c>
      <c r="W37" s="39">
        <f t="shared" si="8"/>
        <v>105.10000000000036</v>
      </c>
      <c r="X37" s="39">
        <f t="shared" si="1"/>
        <v>0</v>
      </c>
      <c r="Y37" s="39">
        <f t="shared" si="2"/>
        <v>0</v>
      </c>
      <c r="Z37" s="39">
        <f t="shared" si="3"/>
        <v>0</v>
      </c>
      <c r="AA37" s="39">
        <f t="shared" si="9"/>
        <v>0</v>
      </c>
      <c r="AB37" s="39">
        <f t="shared" si="10"/>
        <v>0</v>
      </c>
      <c r="AC37" s="39">
        <f t="shared" si="11"/>
        <v>0</v>
      </c>
      <c r="AD37" s="39">
        <f t="shared" si="12"/>
        <v>0</v>
      </c>
      <c r="AE37" s="39">
        <f t="shared" si="13"/>
        <v>0</v>
      </c>
      <c r="AF37" s="39">
        <f t="shared" si="14"/>
        <v>0</v>
      </c>
      <c r="AG37" s="39">
        <f t="shared" si="15"/>
        <v>0</v>
      </c>
      <c r="AH37" s="39">
        <f t="shared" si="16"/>
        <v>-1500</v>
      </c>
      <c r="AI37" s="39">
        <f t="shared" si="17"/>
        <v>-300</v>
      </c>
      <c r="AJ37" s="104">
        <f t="shared" si="5"/>
        <v>-1800</v>
      </c>
    </row>
    <row r="38" spans="1:36" s="102" customFormat="1" ht="23.25">
      <c r="A38" s="32" t="s">
        <v>27</v>
      </c>
      <c r="B38" s="22" t="s">
        <v>100</v>
      </c>
      <c r="C38" s="23" t="s">
        <v>8</v>
      </c>
      <c r="D38" s="23" t="s">
        <v>18</v>
      </c>
      <c r="E38" s="23" t="s">
        <v>20</v>
      </c>
      <c r="F38" s="23" t="s">
        <v>28</v>
      </c>
      <c r="G38" s="23" t="s">
        <v>199</v>
      </c>
      <c r="H38" s="78">
        <f>H39</f>
        <v>6000</v>
      </c>
      <c r="I38" s="39">
        <f aca="true" t="shared" si="27" ref="I38:U38">I39</f>
        <v>6000</v>
      </c>
      <c r="J38" s="39">
        <f t="shared" si="27"/>
        <v>6000</v>
      </c>
      <c r="K38" s="39">
        <f t="shared" si="27"/>
        <v>6000</v>
      </c>
      <c r="L38" s="39">
        <f t="shared" si="27"/>
        <v>6000</v>
      </c>
      <c r="M38" s="39">
        <f t="shared" si="27"/>
        <v>6000</v>
      </c>
      <c r="N38" s="39">
        <f t="shared" si="27"/>
        <v>6000</v>
      </c>
      <c r="O38" s="39">
        <f>O39</f>
        <v>6000</v>
      </c>
      <c r="P38" s="39">
        <f>P39</f>
        <v>6000</v>
      </c>
      <c r="Q38" s="39">
        <f>Q39</f>
        <v>6000</v>
      </c>
      <c r="R38" s="39">
        <f>R39</f>
        <v>6000</v>
      </c>
      <c r="S38" s="39">
        <f>S39</f>
        <v>4800</v>
      </c>
      <c r="T38" s="39">
        <f t="shared" si="27"/>
        <v>4800</v>
      </c>
      <c r="U38" s="90">
        <f t="shared" si="27"/>
        <v>4734</v>
      </c>
      <c r="V38" s="39">
        <f t="shared" si="7"/>
        <v>98.625</v>
      </c>
      <c r="W38" s="39">
        <f t="shared" si="8"/>
        <v>66</v>
      </c>
      <c r="X38" s="39">
        <f t="shared" si="1"/>
        <v>0</v>
      </c>
      <c r="Y38" s="39">
        <f t="shared" si="2"/>
        <v>0</v>
      </c>
      <c r="Z38" s="39">
        <f t="shared" si="3"/>
        <v>0</v>
      </c>
      <c r="AA38" s="39">
        <f t="shared" si="9"/>
        <v>0</v>
      </c>
      <c r="AB38" s="39">
        <f t="shared" si="10"/>
        <v>0</v>
      </c>
      <c r="AC38" s="39">
        <f t="shared" si="11"/>
        <v>0</v>
      </c>
      <c r="AD38" s="39">
        <f t="shared" si="12"/>
        <v>0</v>
      </c>
      <c r="AE38" s="39">
        <f t="shared" si="13"/>
        <v>0</v>
      </c>
      <c r="AF38" s="39">
        <f t="shared" si="14"/>
        <v>0</v>
      </c>
      <c r="AG38" s="39">
        <f t="shared" si="15"/>
        <v>0</v>
      </c>
      <c r="AH38" s="39">
        <f t="shared" si="16"/>
        <v>-1200</v>
      </c>
      <c r="AI38" s="39">
        <f t="shared" si="17"/>
        <v>0</v>
      </c>
      <c r="AJ38" s="104">
        <f t="shared" si="5"/>
        <v>-1200</v>
      </c>
    </row>
    <row r="39" spans="1:36" s="102" customFormat="1" ht="15">
      <c r="A39" s="32" t="s">
        <v>227</v>
      </c>
      <c r="B39" s="22" t="s">
        <v>100</v>
      </c>
      <c r="C39" s="23" t="s">
        <v>8</v>
      </c>
      <c r="D39" s="23" t="s">
        <v>18</v>
      </c>
      <c r="E39" s="23" t="s">
        <v>20</v>
      </c>
      <c r="F39" s="23" t="s">
        <v>28</v>
      </c>
      <c r="G39" s="23" t="s">
        <v>215</v>
      </c>
      <c r="H39" s="78">
        <v>6000</v>
      </c>
      <c r="I39" s="41">
        <v>6000</v>
      </c>
      <c r="J39" s="41">
        <v>6000</v>
      </c>
      <c r="K39" s="41">
        <v>6000</v>
      </c>
      <c r="L39" s="41">
        <v>6000</v>
      </c>
      <c r="M39" s="41">
        <v>6000</v>
      </c>
      <c r="N39" s="41">
        <v>6000</v>
      </c>
      <c r="O39" s="41">
        <v>6000</v>
      </c>
      <c r="P39" s="41">
        <v>6000</v>
      </c>
      <c r="Q39" s="41">
        <v>6000</v>
      </c>
      <c r="R39" s="41">
        <v>6000</v>
      </c>
      <c r="S39" s="41">
        <v>4800</v>
      </c>
      <c r="T39" s="41">
        <v>4800</v>
      </c>
      <c r="U39" s="92">
        <v>4734</v>
      </c>
      <c r="V39" s="39">
        <f t="shared" si="7"/>
        <v>98.625</v>
      </c>
      <c r="W39" s="39">
        <f t="shared" si="8"/>
        <v>66</v>
      </c>
      <c r="X39" s="39">
        <f t="shared" si="1"/>
        <v>0</v>
      </c>
      <c r="Y39" s="39">
        <f t="shared" si="2"/>
        <v>0</v>
      </c>
      <c r="Z39" s="39">
        <f t="shared" si="3"/>
        <v>0</v>
      </c>
      <c r="AA39" s="39">
        <f t="shared" si="9"/>
        <v>0</v>
      </c>
      <c r="AB39" s="39">
        <f t="shared" si="10"/>
        <v>0</v>
      </c>
      <c r="AC39" s="39">
        <f t="shared" si="11"/>
        <v>0</v>
      </c>
      <c r="AD39" s="39">
        <f t="shared" si="12"/>
        <v>0</v>
      </c>
      <c r="AE39" s="39">
        <f t="shared" si="13"/>
        <v>0</v>
      </c>
      <c r="AF39" s="39">
        <f t="shared" si="14"/>
        <v>0</v>
      </c>
      <c r="AG39" s="39">
        <f t="shared" si="15"/>
        <v>0</v>
      </c>
      <c r="AH39" s="39">
        <f t="shared" si="16"/>
        <v>-1200</v>
      </c>
      <c r="AI39" s="39">
        <f t="shared" si="17"/>
        <v>0</v>
      </c>
      <c r="AJ39" s="104">
        <f t="shared" si="5"/>
        <v>-1200</v>
      </c>
    </row>
    <row r="40" spans="1:36" s="102" customFormat="1" ht="15">
      <c r="A40" s="32" t="s">
        <v>29</v>
      </c>
      <c r="B40" s="22" t="s">
        <v>100</v>
      </c>
      <c r="C40" s="23" t="s">
        <v>8</v>
      </c>
      <c r="D40" s="23" t="s">
        <v>18</v>
      </c>
      <c r="E40" s="23" t="s">
        <v>20</v>
      </c>
      <c r="F40" s="23" t="s">
        <v>30</v>
      </c>
      <c r="G40" s="23" t="s">
        <v>199</v>
      </c>
      <c r="H40" s="78">
        <f>H41</f>
        <v>10000</v>
      </c>
      <c r="I40" s="39">
        <f aca="true" t="shared" si="28" ref="I40:U40">I41</f>
        <v>10000</v>
      </c>
      <c r="J40" s="39">
        <f t="shared" si="28"/>
        <v>10000</v>
      </c>
      <c r="K40" s="39">
        <f t="shared" si="28"/>
        <v>10000</v>
      </c>
      <c r="L40" s="39">
        <f t="shared" si="28"/>
        <v>10000</v>
      </c>
      <c r="M40" s="39">
        <f t="shared" si="28"/>
        <v>10000</v>
      </c>
      <c r="N40" s="39">
        <f t="shared" si="28"/>
        <v>10000</v>
      </c>
      <c r="O40" s="39">
        <f>O41</f>
        <v>10000</v>
      </c>
      <c r="P40" s="39">
        <f>P41</f>
        <v>10000</v>
      </c>
      <c r="Q40" s="39">
        <f>Q41</f>
        <v>10000</v>
      </c>
      <c r="R40" s="39">
        <f>R41</f>
        <v>10000</v>
      </c>
      <c r="S40" s="39">
        <f>S41</f>
        <v>9700</v>
      </c>
      <c r="T40" s="39">
        <f t="shared" si="28"/>
        <v>9400</v>
      </c>
      <c r="U40" s="90">
        <f t="shared" si="28"/>
        <v>9360.9</v>
      </c>
      <c r="V40" s="39">
        <f t="shared" si="7"/>
        <v>99.5840425531915</v>
      </c>
      <c r="W40" s="39">
        <f t="shared" si="8"/>
        <v>39.100000000000364</v>
      </c>
      <c r="X40" s="39">
        <f t="shared" si="1"/>
        <v>0</v>
      </c>
      <c r="Y40" s="39">
        <f t="shared" si="2"/>
        <v>0</v>
      </c>
      <c r="Z40" s="39">
        <f t="shared" si="3"/>
        <v>0</v>
      </c>
      <c r="AA40" s="39">
        <f t="shared" si="9"/>
        <v>0</v>
      </c>
      <c r="AB40" s="39">
        <f t="shared" si="10"/>
        <v>0</v>
      </c>
      <c r="AC40" s="39">
        <f t="shared" si="11"/>
        <v>0</v>
      </c>
      <c r="AD40" s="39">
        <f t="shared" si="12"/>
        <v>0</v>
      </c>
      <c r="AE40" s="39">
        <f t="shared" si="13"/>
        <v>0</v>
      </c>
      <c r="AF40" s="39">
        <f t="shared" si="14"/>
        <v>0</v>
      </c>
      <c r="AG40" s="39">
        <f t="shared" si="15"/>
        <v>0</v>
      </c>
      <c r="AH40" s="39">
        <f t="shared" si="16"/>
        <v>-300</v>
      </c>
      <c r="AI40" s="39">
        <f t="shared" si="17"/>
        <v>-300</v>
      </c>
      <c r="AJ40" s="104">
        <f t="shared" si="5"/>
        <v>-600</v>
      </c>
    </row>
    <row r="41" spans="1:36" s="102" customFormat="1" ht="15">
      <c r="A41" s="32" t="s">
        <v>36</v>
      </c>
      <c r="B41" s="22" t="s">
        <v>100</v>
      </c>
      <c r="C41" s="23" t="s">
        <v>8</v>
      </c>
      <c r="D41" s="23" t="s">
        <v>18</v>
      </c>
      <c r="E41" s="23" t="s">
        <v>20</v>
      </c>
      <c r="F41" s="23" t="s">
        <v>30</v>
      </c>
      <c r="G41" s="23" t="s">
        <v>215</v>
      </c>
      <c r="H41" s="78">
        <v>10000</v>
      </c>
      <c r="I41" s="41">
        <v>10000</v>
      </c>
      <c r="J41" s="41">
        <v>10000</v>
      </c>
      <c r="K41" s="41">
        <v>10000</v>
      </c>
      <c r="L41" s="41">
        <v>10000</v>
      </c>
      <c r="M41" s="41">
        <v>10000</v>
      </c>
      <c r="N41" s="41">
        <v>10000</v>
      </c>
      <c r="O41" s="41">
        <v>10000</v>
      </c>
      <c r="P41" s="41">
        <v>10000</v>
      </c>
      <c r="Q41" s="41">
        <v>10000</v>
      </c>
      <c r="R41" s="41">
        <v>10000</v>
      </c>
      <c r="S41" s="41">
        <v>9700</v>
      </c>
      <c r="T41" s="41">
        <v>9400</v>
      </c>
      <c r="U41" s="92">
        <v>9360.9</v>
      </c>
      <c r="V41" s="39">
        <f t="shared" si="7"/>
        <v>99.5840425531915</v>
      </c>
      <c r="W41" s="39">
        <f t="shared" si="8"/>
        <v>39.100000000000364</v>
      </c>
      <c r="X41" s="39">
        <f t="shared" si="1"/>
        <v>0</v>
      </c>
      <c r="Y41" s="39">
        <f t="shared" si="2"/>
        <v>0</v>
      </c>
      <c r="Z41" s="39">
        <f t="shared" si="3"/>
        <v>0</v>
      </c>
      <c r="AA41" s="39">
        <f t="shared" si="9"/>
        <v>0</v>
      </c>
      <c r="AB41" s="39">
        <f t="shared" si="10"/>
        <v>0</v>
      </c>
      <c r="AC41" s="39">
        <f t="shared" si="11"/>
        <v>0</v>
      </c>
      <c r="AD41" s="39">
        <f t="shared" si="12"/>
        <v>0</v>
      </c>
      <c r="AE41" s="39">
        <f t="shared" si="13"/>
        <v>0</v>
      </c>
      <c r="AF41" s="39">
        <f t="shared" si="14"/>
        <v>0</v>
      </c>
      <c r="AG41" s="39">
        <f t="shared" si="15"/>
        <v>0</v>
      </c>
      <c r="AH41" s="39">
        <f t="shared" si="16"/>
        <v>-300</v>
      </c>
      <c r="AI41" s="39">
        <f t="shared" si="17"/>
        <v>-300</v>
      </c>
      <c r="AJ41" s="104">
        <f t="shared" si="5"/>
        <v>-600</v>
      </c>
    </row>
    <row r="42" spans="1:36" s="67" customFormat="1" ht="15">
      <c r="A42" s="31" t="s">
        <v>31</v>
      </c>
      <c r="B42" s="20" t="s">
        <v>100</v>
      </c>
      <c r="C42" s="21" t="s">
        <v>8</v>
      </c>
      <c r="D42" s="21" t="s">
        <v>32</v>
      </c>
      <c r="E42" s="21" t="s">
        <v>206</v>
      </c>
      <c r="F42" s="21" t="s">
        <v>199</v>
      </c>
      <c r="G42" s="21" t="s">
        <v>199</v>
      </c>
      <c r="H42" s="77">
        <f>H43</f>
        <v>24000</v>
      </c>
      <c r="I42" s="38">
        <f aca="true" t="shared" si="29" ref="I42:U42">I43</f>
        <v>24000</v>
      </c>
      <c r="J42" s="38">
        <f t="shared" si="29"/>
        <v>24000</v>
      </c>
      <c r="K42" s="38">
        <f t="shared" si="29"/>
        <v>17139</v>
      </c>
      <c r="L42" s="38">
        <f t="shared" si="29"/>
        <v>5525</v>
      </c>
      <c r="M42" s="38">
        <f t="shared" si="29"/>
        <v>5525</v>
      </c>
      <c r="N42" s="38">
        <f t="shared" si="29"/>
        <v>5525</v>
      </c>
      <c r="O42" s="38">
        <f t="shared" si="29"/>
        <v>4775</v>
      </c>
      <c r="P42" s="38">
        <f t="shared" si="29"/>
        <v>4775</v>
      </c>
      <c r="Q42" s="38">
        <f t="shared" si="29"/>
        <v>4775</v>
      </c>
      <c r="R42" s="38">
        <f t="shared" si="29"/>
        <v>4775</v>
      </c>
      <c r="S42" s="38">
        <f t="shared" si="29"/>
        <v>4775</v>
      </c>
      <c r="T42" s="38">
        <f t="shared" si="29"/>
        <v>0</v>
      </c>
      <c r="U42" s="89">
        <f t="shared" si="29"/>
        <v>0</v>
      </c>
      <c r="V42" s="38"/>
      <c r="W42" s="38">
        <f t="shared" si="8"/>
        <v>0</v>
      </c>
      <c r="X42" s="38">
        <f t="shared" si="1"/>
        <v>0</v>
      </c>
      <c r="Y42" s="38">
        <f t="shared" si="2"/>
        <v>0</v>
      </c>
      <c r="Z42" s="38">
        <f t="shared" si="3"/>
        <v>-6861</v>
      </c>
      <c r="AA42" s="38">
        <f t="shared" si="9"/>
        <v>-11614</v>
      </c>
      <c r="AB42" s="38">
        <f t="shared" si="10"/>
        <v>0</v>
      </c>
      <c r="AC42" s="38">
        <f t="shared" si="11"/>
        <v>0</v>
      </c>
      <c r="AD42" s="38">
        <f t="shared" si="12"/>
        <v>-750</v>
      </c>
      <c r="AE42" s="38">
        <f t="shared" si="13"/>
        <v>0</v>
      </c>
      <c r="AF42" s="38">
        <f t="shared" si="14"/>
        <v>0</v>
      </c>
      <c r="AG42" s="38">
        <f t="shared" si="15"/>
        <v>0</v>
      </c>
      <c r="AH42" s="38">
        <f t="shared" si="16"/>
        <v>0</v>
      </c>
      <c r="AI42" s="38">
        <f t="shared" si="17"/>
        <v>-4775</v>
      </c>
      <c r="AJ42" s="105">
        <f t="shared" si="5"/>
        <v>-24000</v>
      </c>
    </row>
    <row r="43" spans="1:36" s="102" customFormat="1" ht="15">
      <c r="A43" s="32" t="s">
        <v>33</v>
      </c>
      <c r="B43" s="22" t="s">
        <v>100</v>
      </c>
      <c r="C43" s="23" t="s">
        <v>8</v>
      </c>
      <c r="D43" s="23" t="s">
        <v>32</v>
      </c>
      <c r="E43" s="23" t="s">
        <v>90</v>
      </c>
      <c r="F43" s="23" t="s">
        <v>199</v>
      </c>
      <c r="G43" s="23" t="s">
        <v>199</v>
      </c>
      <c r="H43" s="78">
        <f>H44</f>
        <v>24000</v>
      </c>
      <c r="I43" s="39">
        <f aca="true" t="shared" si="30" ref="I43:U43">I44</f>
        <v>24000</v>
      </c>
      <c r="J43" s="39">
        <f t="shared" si="30"/>
        <v>24000</v>
      </c>
      <c r="K43" s="39">
        <f t="shared" si="30"/>
        <v>17139</v>
      </c>
      <c r="L43" s="39">
        <f t="shared" si="30"/>
        <v>5525</v>
      </c>
      <c r="M43" s="39">
        <f t="shared" si="30"/>
        <v>5525</v>
      </c>
      <c r="N43" s="39">
        <f t="shared" si="30"/>
        <v>5525</v>
      </c>
      <c r="O43" s="39">
        <f t="shared" si="30"/>
        <v>4775</v>
      </c>
      <c r="P43" s="39">
        <f t="shared" si="30"/>
        <v>4775</v>
      </c>
      <c r="Q43" s="39">
        <f t="shared" si="30"/>
        <v>4775</v>
      </c>
      <c r="R43" s="39">
        <f t="shared" si="30"/>
        <v>4775</v>
      </c>
      <c r="S43" s="39">
        <f t="shared" si="30"/>
        <v>4775</v>
      </c>
      <c r="T43" s="39">
        <f t="shared" si="30"/>
        <v>0</v>
      </c>
      <c r="U43" s="90">
        <f t="shared" si="30"/>
        <v>0</v>
      </c>
      <c r="V43" s="39"/>
      <c r="W43" s="39">
        <f t="shared" si="8"/>
        <v>0</v>
      </c>
      <c r="X43" s="39">
        <f t="shared" si="1"/>
        <v>0</v>
      </c>
      <c r="Y43" s="39">
        <f t="shared" si="2"/>
        <v>0</v>
      </c>
      <c r="Z43" s="39">
        <f t="shared" si="3"/>
        <v>-6861</v>
      </c>
      <c r="AA43" s="39">
        <f t="shared" si="9"/>
        <v>-11614</v>
      </c>
      <c r="AB43" s="39">
        <f t="shared" si="10"/>
        <v>0</v>
      </c>
      <c r="AC43" s="39">
        <f t="shared" si="11"/>
        <v>0</v>
      </c>
      <c r="AD43" s="39">
        <f t="shared" si="12"/>
        <v>-750</v>
      </c>
      <c r="AE43" s="39">
        <f t="shared" si="13"/>
        <v>0</v>
      </c>
      <c r="AF43" s="39">
        <f t="shared" si="14"/>
        <v>0</v>
      </c>
      <c r="AG43" s="39">
        <f t="shared" si="15"/>
        <v>0</v>
      </c>
      <c r="AH43" s="39">
        <f t="shared" si="16"/>
        <v>0</v>
      </c>
      <c r="AI43" s="39">
        <f t="shared" si="17"/>
        <v>-4775</v>
      </c>
      <c r="AJ43" s="104">
        <f t="shared" si="5"/>
        <v>-24000</v>
      </c>
    </row>
    <row r="44" spans="1:36" s="102" customFormat="1" ht="15">
      <c r="A44" s="32" t="s">
        <v>35</v>
      </c>
      <c r="B44" s="22" t="s">
        <v>100</v>
      </c>
      <c r="C44" s="23" t="s">
        <v>8</v>
      </c>
      <c r="D44" s="23" t="s">
        <v>32</v>
      </c>
      <c r="E44" s="23" t="s">
        <v>90</v>
      </c>
      <c r="F44" s="23" t="s">
        <v>26</v>
      </c>
      <c r="G44" s="23" t="s">
        <v>199</v>
      </c>
      <c r="H44" s="78">
        <f>H45</f>
        <v>24000</v>
      </c>
      <c r="I44" s="39">
        <f aca="true" t="shared" si="31" ref="I44:U45">I45</f>
        <v>24000</v>
      </c>
      <c r="J44" s="39">
        <f t="shared" si="31"/>
        <v>24000</v>
      </c>
      <c r="K44" s="39">
        <f t="shared" si="31"/>
        <v>17139</v>
      </c>
      <c r="L44" s="39">
        <f t="shared" si="31"/>
        <v>5525</v>
      </c>
      <c r="M44" s="39">
        <f t="shared" si="31"/>
        <v>5525</v>
      </c>
      <c r="N44" s="39">
        <f t="shared" si="31"/>
        <v>5525</v>
      </c>
      <c r="O44" s="39">
        <f t="shared" si="31"/>
        <v>4775</v>
      </c>
      <c r="P44" s="39">
        <f t="shared" si="31"/>
        <v>4775</v>
      </c>
      <c r="Q44" s="39">
        <f t="shared" si="31"/>
        <v>4775</v>
      </c>
      <c r="R44" s="39">
        <f t="shared" si="31"/>
        <v>4775</v>
      </c>
      <c r="S44" s="39">
        <f t="shared" si="31"/>
        <v>4775</v>
      </c>
      <c r="T44" s="39">
        <f t="shared" si="31"/>
        <v>0</v>
      </c>
      <c r="U44" s="90">
        <f t="shared" si="31"/>
        <v>0</v>
      </c>
      <c r="V44" s="39"/>
      <c r="W44" s="39">
        <f t="shared" si="8"/>
        <v>0</v>
      </c>
      <c r="X44" s="39">
        <f t="shared" si="1"/>
        <v>0</v>
      </c>
      <c r="Y44" s="39">
        <f t="shared" si="2"/>
        <v>0</v>
      </c>
      <c r="Z44" s="39">
        <f t="shared" si="3"/>
        <v>-6861</v>
      </c>
      <c r="AA44" s="39">
        <f t="shared" si="9"/>
        <v>-11614</v>
      </c>
      <c r="AB44" s="39">
        <f t="shared" si="10"/>
        <v>0</v>
      </c>
      <c r="AC44" s="39">
        <f t="shared" si="11"/>
        <v>0</v>
      </c>
      <c r="AD44" s="39">
        <f t="shared" si="12"/>
        <v>-750</v>
      </c>
      <c r="AE44" s="39">
        <f t="shared" si="13"/>
        <v>0</v>
      </c>
      <c r="AF44" s="39">
        <f t="shared" si="14"/>
        <v>0</v>
      </c>
      <c r="AG44" s="39">
        <f t="shared" si="15"/>
        <v>0</v>
      </c>
      <c r="AH44" s="39">
        <f t="shared" si="16"/>
        <v>0</v>
      </c>
      <c r="AI44" s="39">
        <f t="shared" si="17"/>
        <v>-4775</v>
      </c>
      <c r="AJ44" s="104">
        <f t="shared" si="5"/>
        <v>-24000</v>
      </c>
    </row>
    <row r="45" spans="1:36" s="102" customFormat="1" ht="15">
      <c r="A45" s="32" t="s">
        <v>200</v>
      </c>
      <c r="B45" s="22" t="s">
        <v>100</v>
      </c>
      <c r="C45" s="23" t="s">
        <v>8</v>
      </c>
      <c r="D45" s="23" t="s">
        <v>32</v>
      </c>
      <c r="E45" s="23" t="s">
        <v>90</v>
      </c>
      <c r="F45" s="23" t="s">
        <v>37</v>
      </c>
      <c r="G45" s="23" t="s">
        <v>199</v>
      </c>
      <c r="H45" s="78">
        <f>H46</f>
        <v>24000</v>
      </c>
      <c r="I45" s="39">
        <f t="shared" si="31"/>
        <v>24000</v>
      </c>
      <c r="J45" s="39">
        <f t="shared" si="31"/>
        <v>24000</v>
      </c>
      <c r="K45" s="39">
        <f t="shared" si="31"/>
        <v>17139</v>
      </c>
      <c r="L45" s="39">
        <f t="shared" si="31"/>
        <v>5525</v>
      </c>
      <c r="M45" s="39">
        <f t="shared" si="31"/>
        <v>5525</v>
      </c>
      <c r="N45" s="39">
        <f t="shared" si="31"/>
        <v>5525</v>
      </c>
      <c r="O45" s="39">
        <f t="shared" si="31"/>
        <v>4775</v>
      </c>
      <c r="P45" s="39">
        <f t="shared" si="31"/>
        <v>4775</v>
      </c>
      <c r="Q45" s="39">
        <f t="shared" si="31"/>
        <v>4775</v>
      </c>
      <c r="R45" s="39">
        <f t="shared" si="31"/>
        <v>4775</v>
      </c>
      <c r="S45" s="39">
        <f t="shared" si="31"/>
        <v>4775</v>
      </c>
      <c r="T45" s="39">
        <f t="shared" si="31"/>
        <v>0</v>
      </c>
      <c r="U45" s="90">
        <f t="shared" si="31"/>
        <v>0</v>
      </c>
      <c r="V45" s="39"/>
      <c r="W45" s="39">
        <f t="shared" si="8"/>
        <v>0</v>
      </c>
      <c r="X45" s="39">
        <f t="shared" si="1"/>
        <v>0</v>
      </c>
      <c r="Y45" s="39">
        <f t="shared" si="2"/>
        <v>0</v>
      </c>
      <c r="Z45" s="39">
        <f t="shared" si="3"/>
        <v>-6861</v>
      </c>
      <c r="AA45" s="39">
        <f t="shared" si="9"/>
        <v>-11614</v>
      </c>
      <c r="AB45" s="39">
        <f t="shared" si="10"/>
        <v>0</v>
      </c>
      <c r="AC45" s="39">
        <f t="shared" si="11"/>
        <v>0</v>
      </c>
      <c r="AD45" s="39">
        <f t="shared" si="12"/>
        <v>-750</v>
      </c>
      <c r="AE45" s="39">
        <f t="shared" si="13"/>
        <v>0</v>
      </c>
      <c r="AF45" s="39">
        <f t="shared" si="14"/>
        <v>0</v>
      </c>
      <c r="AG45" s="39">
        <f t="shared" si="15"/>
        <v>0</v>
      </c>
      <c r="AH45" s="39">
        <f t="shared" si="16"/>
        <v>0</v>
      </c>
      <c r="AI45" s="39">
        <f t="shared" si="17"/>
        <v>-4775</v>
      </c>
      <c r="AJ45" s="104">
        <f t="shared" si="5"/>
        <v>-24000</v>
      </c>
    </row>
    <row r="46" spans="1:36" s="102" customFormat="1" ht="15">
      <c r="A46" s="32" t="s">
        <v>36</v>
      </c>
      <c r="B46" s="22" t="s">
        <v>100</v>
      </c>
      <c r="C46" s="23" t="s">
        <v>8</v>
      </c>
      <c r="D46" s="23" t="s">
        <v>32</v>
      </c>
      <c r="E46" s="23" t="s">
        <v>90</v>
      </c>
      <c r="F46" s="23" t="s">
        <v>37</v>
      </c>
      <c r="G46" s="23" t="s">
        <v>215</v>
      </c>
      <c r="H46" s="78">
        <v>24000</v>
      </c>
      <c r="I46" s="41">
        <v>24000</v>
      </c>
      <c r="J46" s="41">
        <v>24000</v>
      </c>
      <c r="K46" s="41">
        <v>17139</v>
      </c>
      <c r="L46" s="41">
        <v>5525</v>
      </c>
      <c r="M46" s="41">
        <v>5525</v>
      </c>
      <c r="N46" s="41">
        <v>5525</v>
      </c>
      <c r="O46" s="41">
        <v>4775</v>
      </c>
      <c r="P46" s="41">
        <v>4775</v>
      </c>
      <c r="Q46" s="41">
        <v>4775</v>
      </c>
      <c r="R46" s="41">
        <v>4775</v>
      </c>
      <c r="S46" s="41">
        <v>4775</v>
      </c>
      <c r="T46" s="41"/>
      <c r="U46" s="92"/>
      <c r="V46" s="39"/>
      <c r="W46" s="39">
        <f t="shared" si="8"/>
        <v>0</v>
      </c>
      <c r="X46" s="39">
        <f t="shared" si="1"/>
        <v>0</v>
      </c>
      <c r="Y46" s="39">
        <f t="shared" si="2"/>
        <v>0</v>
      </c>
      <c r="Z46" s="39">
        <f t="shared" si="3"/>
        <v>-6861</v>
      </c>
      <c r="AA46" s="39">
        <f t="shared" si="9"/>
        <v>-11614</v>
      </c>
      <c r="AB46" s="39">
        <f t="shared" si="10"/>
        <v>0</v>
      </c>
      <c r="AC46" s="39">
        <f t="shared" si="11"/>
        <v>0</v>
      </c>
      <c r="AD46" s="39">
        <f t="shared" si="12"/>
        <v>-750</v>
      </c>
      <c r="AE46" s="39">
        <f t="shared" si="13"/>
        <v>0</v>
      </c>
      <c r="AF46" s="39">
        <f t="shared" si="14"/>
        <v>0</v>
      </c>
      <c r="AG46" s="39">
        <f t="shared" si="15"/>
        <v>0</v>
      </c>
      <c r="AH46" s="39">
        <f t="shared" si="16"/>
        <v>0</v>
      </c>
      <c r="AI46" s="39">
        <f t="shared" si="17"/>
        <v>-4775</v>
      </c>
      <c r="AJ46" s="104">
        <f t="shared" si="5"/>
        <v>-24000</v>
      </c>
    </row>
    <row r="47" spans="1:36" s="67" customFormat="1" ht="15">
      <c r="A47" s="31" t="s">
        <v>38</v>
      </c>
      <c r="B47" s="20" t="s">
        <v>100</v>
      </c>
      <c r="C47" s="21" t="s">
        <v>10</v>
      </c>
      <c r="D47" s="21" t="s">
        <v>207</v>
      </c>
      <c r="E47" s="21" t="s">
        <v>206</v>
      </c>
      <c r="F47" s="21" t="s">
        <v>199</v>
      </c>
      <c r="G47" s="21" t="s">
        <v>199</v>
      </c>
      <c r="H47" s="77">
        <f>H48</f>
        <v>57187</v>
      </c>
      <c r="I47" s="38">
        <f aca="true" t="shared" si="32" ref="I47:U47">I48</f>
        <v>57187</v>
      </c>
      <c r="J47" s="38">
        <f t="shared" si="32"/>
        <v>57187</v>
      </c>
      <c r="K47" s="38">
        <f t="shared" si="32"/>
        <v>51893</v>
      </c>
      <c r="L47" s="38">
        <f t="shared" si="32"/>
        <v>51893</v>
      </c>
      <c r="M47" s="38">
        <f t="shared" si="32"/>
        <v>51893</v>
      </c>
      <c r="N47" s="38">
        <f t="shared" si="32"/>
        <v>51893</v>
      </c>
      <c r="O47" s="38">
        <f t="shared" si="32"/>
        <v>51893</v>
      </c>
      <c r="P47" s="38">
        <f t="shared" si="32"/>
        <v>51893</v>
      </c>
      <c r="Q47" s="38">
        <f t="shared" si="32"/>
        <v>51893</v>
      </c>
      <c r="R47" s="38">
        <f t="shared" si="32"/>
        <v>51893</v>
      </c>
      <c r="S47" s="38">
        <f t="shared" si="32"/>
        <v>57659</v>
      </c>
      <c r="T47" s="38">
        <f t="shared" si="32"/>
        <v>57659</v>
      </c>
      <c r="U47" s="89">
        <f t="shared" si="32"/>
        <v>57659</v>
      </c>
      <c r="V47" s="38">
        <f t="shared" si="7"/>
        <v>100</v>
      </c>
      <c r="W47" s="38">
        <f t="shared" si="8"/>
        <v>0</v>
      </c>
      <c r="X47" s="38">
        <f t="shared" si="1"/>
        <v>0</v>
      </c>
      <c r="Y47" s="38">
        <f t="shared" si="2"/>
        <v>0</v>
      </c>
      <c r="Z47" s="38">
        <f t="shared" si="3"/>
        <v>-5294</v>
      </c>
      <c r="AA47" s="38">
        <f t="shared" si="9"/>
        <v>0</v>
      </c>
      <c r="AB47" s="38">
        <f t="shared" si="10"/>
        <v>0</v>
      </c>
      <c r="AC47" s="38">
        <f t="shared" si="11"/>
        <v>0</v>
      </c>
      <c r="AD47" s="38">
        <f t="shared" si="12"/>
        <v>0</v>
      </c>
      <c r="AE47" s="38">
        <f t="shared" si="13"/>
        <v>0</v>
      </c>
      <c r="AF47" s="38">
        <f t="shared" si="14"/>
        <v>0</v>
      </c>
      <c r="AG47" s="38">
        <f t="shared" si="15"/>
        <v>0</v>
      </c>
      <c r="AH47" s="38">
        <f t="shared" si="16"/>
        <v>5766</v>
      </c>
      <c r="AI47" s="38">
        <f t="shared" si="17"/>
        <v>0</v>
      </c>
      <c r="AJ47" s="105">
        <f t="shared" si="5"/>
        <v>472</v>
      </c>
    </row>
    <row r="48" spans="1:36" s="102" customFormat="1" ht="15">
      <c r="A48" s="108" t="s">
        <v>39</v>
      </c>
      <c r="B48" s="22" t="s">
        <v>100</v>
      </c>
      <c r="C48" s="23" t="s">
        <v>10</v>
      </c>
      <c r="D48" s="23" t="s">
        <v>40</v>
      </c>
      <c r="E48" s="23" t="s">
        <v>206</v>
      </c>
      <c r="F48" s="23" t="s">
        <v>199</v>
      </c>
      <c r="G48" s="23" t="s">
        <v>199</v>
      </c>
      <c r="H48" s="78">
        <f>H49</f>
        <v>57187</v>
      </c>
      <c r="I48" s="39">
        <f aca="true" t="shared" si="33" ref="I48:U48">I49</f>
        <v>57187</v>
      </c>
      <c r="J48" s="39">
        <f t="shared" si="33"/>
        <v>57187</v>
      </c>
      <c r="K48" s="39">
        <f t="shared" si="33"/>
        <v>51893</v>
      </c>
      <c r="L48" s="39">
        <f t="shared" si="33"/>
        <v>51893</v>
      </c>
      <c r="M48" s="39">
        <f t="shared" si="33"/>
        <v>51893</v>
      </c>
      <c r="N48" s="39">
        <f t="shared" si="33"/>
        <v>51893</v>
      </c>
      <c r="O48" s="39">
        <f t="shared" si="33"/>
        <v>51893</v>
      </c>
      <c r="P48" s="39">
        <f t="shared" si="33"/>
        <v>51893</v>
      </c>
      <c r="Q48" s="39">
        <f t="shared" si="33"/>
        <v>51893</v>
      </c>
      <c r="R48" s="39">
        <f t="shared" si="33"/>
        <v>51893</v>
      </c>
      <c r="S48" s="39">
        <f t="shared" si="33"/>
        <v>57659</v>
      </c>
      <c r="T48" s="39">
        <f t="shared" si="33"/>
        <v>57659</v>
      </c>
      <c r="U48" s="90">
        <f t="shared" si="33"/>
        <v>57659</v>
      </c>
      <c r="V48" s="39">
        <f t="shared" si="7"/>
        <v>100</v>
      </c>
      <c r="W48" s="39">
        <f t="shared" si="8"/>
        <v>0</v>
      </c>
      <c r="X48" s="39">
        <f t="shared" si="1"/>
        <v>0</v>
      </c>
      <c r="Y48" s="39">
        <f t="shared" si="2"/>
        <v>0</v>
      </c>
      <c r="Z48" s="39">
        <f t="shared" si="3"/>
        <v>-5294</v>
      </c>
      <c r="AA48" s="39">
        <f t="shared" si="9"/>
        <v>0</v>
      </c>
      <c r="AB48" s="39">
        <f t="shared" si="10"/>
        <v>0</v>
      </c>
      <c r="AC48" s="39">
        <f t="shared" si="11"/>
        <v>0</v>
      </c>
      <c r="AD48" s="39">
        <f t="shared" si="12"/>
        <v>0</v>
      </c>
      <c r="AE48" s="39">
        <f t="shared" si="13"/>
        <v>0</v>
      </c>
      <c r="AF48" s="39">
        <f t="shared" si="14"/>
        <v>0</v>
      </c>
      <c r="AG48" s="39">
        <f t="shared" si="15"/>
        <v>0</v>
      </c>
      <c r="AH48" s="39">
        <f t="shared" si="16"/>
        <v>5766</v>
      </c>
      <c r="AI48" s="39">
        <f t="shared" si="17"/>
        <v>0</v>
      </c>
      <c r="AJ48" s="104">
        <f t="shared" si="5"/>
        <v>472</v>
      </c>
    </row>
    <row r="49" spans="1:36" s="102" customFormat="1" ht="45.75">
      <c r="A49" s="32" t="s">
        <v>41</v>
      </c>
      <c r="B49" s="22" t="s">
        <v>100</v>
      </c>
      <c r="C49" s="23" t="s">
        <v>10</v>
      </c>
      <c r="D49" s="23" t="s">
        <v>40</v>
      </c>
      <c r="E49" s="23" t="s">
        <v>91</v>
      </c>
      <c r="F49" s="23" t="s">
        <v>199</v>
      </c>
      <c r="G49" s="23" t="s">
        <v>199</v>
      </c>
      <c r="H49" s="78">
        <f>H50+H54</f>
        <v>57187</v>
      </c>
      <c r="I49" s="39">
        <f aca="true" t="shared" si="34" ref="I49:U49">I50+I54</f>
        <v>57187</v>
      </c>
      <c r="J49" s="39">
        <f t="shared" si="34"/>
        <v>57187</v>
      </c>
      <c r="K49" s="39">
        <f t="shared" si="34"/>
        <v>51893</v>
      </c>
      <c r="L49" s="39">
        <f t="shared" si="34"/>
        <v>51893</v>
      </c>
      <c r="M49" s="39">
        <f t="shared" si="34"/>
        <v>51893</v>
      </c>
      <c r="N49" s="39">
        <f t="shared" si="34"/>
        <v>51893</v>
      </c>
      <c r="O49" s="39">
        <f t="shared" si="34"/>
        <v>51893</v>
      </c>
      <c r="P49" s="39">
        <f t="shared" si="34"/>
        <v>51893</v>
      </c>
      <c r="Q49" s="39">
        <f t="shared" si="34"/>
        <v>51893</v>
      </c>
      <c r="R49" s="39">
        <f t="shared" si="34"/>
        <v>51893</v>
      </c>
      <c r="S49" s="39">
        <f t="shared" si="34"/>
        <v>57659</v>
      </c>
      <c r="T49" s="39">
        <f t="shared" si="34"/>
        <v>57659</v>
      </c>
      <c r="U49" s="90">
        <f t="shared" si="34"/>
        <v>57659</v>
      </c>
      <c r="V49" s="39">
        <f t="shared" si="7"/>
        <v>100</v>
      </c>
      <c r="W49" s="39">
        <f t="shared" si="8"/>
        <v>0</v>
      </c>
      <c r="X49" s="39">
        <f t="shared" si="1"/>
        <v>0</v>
      </c>
      <c r="Y49" s="39">
        <f t="shared" si="2"/>
        <v>0</v>
      </c>
      <c r="Z49" s="39">
        <f t="shared" si="3"/>
        <v>-5294</v>
      </c>
      <c r="AA49" s="39">
        <f t="shared" si="9"/>
        <v>0</v>
      </c>
      <c r="AB49" s="39">
        <f t="shared" si="10"/>
        <v>0</v>
      </c>
      <c r="AC49" s="39">
        <f t="shared" si="11"/>
        <v>0</v>
      </c>
      <c r="AD49" s="39">
        <f t="shared" si="12"/>
        <v>0</v>
      </c>
      <c r="AE49" s="39">
        <f t="shared" si="13"/>
        <v>0</v>
      </c>
      <c r="AF49" s="39">
        <f t="shared" si="14"/>
        <v>0</v>
      </c>
      <c r="AG49" s="39">
        <f t="shared" si="15"/>
        <v>0</v>
      </c>
      <c r="AH49" s="39">
        <f t="shared" si="16"/>
        <v>5766</v>
      </c>
      <c r="AI49" s="39">
        <f t="shared" si="17"/>
        <v>0</v>
      </c>
      <c r="AJ49" s="104">
        <f t="shared" si="5"/>
        <v>472</v>
      </c>
    </row>
    <row r="50" spans="1:36" s="102" customFormat="1" ht="33.75" customHeight="1">
      <c r="A50" s="32" t="s">
        <v>13</v>
      </c>
      <c r="B50" s="22" t="s">
        <v>100</v>
      </c>
      <c r="C50" s="23" t="s">
        <v>10</v>
      </c>
      <c r="D50" s="23" t="s">
        <v>40</v>
      </c>
      <c r="E50" s="23" t="s">
        <v>91</v>
      </c>
      <c r="F50" s="23" t="s">
        <v>14</v>
      </c>
      <c r="G50" s="23" t="s">
        <v>199</v>
      </c>
      <c r="H50" s="78">
        <f>H51</f>
        <v>54600</v>
      </c>
      <c r="I50" s="39">
        <f aca="true" t="shared" si="35" ref="I50:U50">I51</f>
        <v>54600</v>
      </c>
      <c r="J50" s="39">
        <f t="shared" si="35"/>
        <v>54600</v>
      </c>
      <c r="K50" s="39">
        <f t="shared" si="35"/>
        <v>51893</v>
      </c>
      <c r="L50" s="39">
        <f t="shared" si="35"/>
        <v>51893</v>
      </c>
      <c r="M50" s="39">
        <f t="shared" si="35"/>
        <v>51893</v>
      </c>
      <c r="N50" s="39">
        <f t="shared" si="35"/>
        <v>51893</v>
      </c>
      <c r="O50" s="39">
        <f t="shared" si="35"/>
        <v>51893</v>
      </c>
      <c r="P50" s="39">
        <f t="shared" si="35"/>
        <v>51893</v>
      </c>
      <c r="Q50" s="39">
        <f t="shared" si="35"/>
        <v>51893</v>
      </c>
      <c r="R50" s="39">
        <f t="shared" si="35"/>
        <v>51893</v>
      </c>
      <c r="S50" s="39">
        <f t="shared" si="35"/>
        <v>53769</v>
      </c>
      <c r="T50" s="39">
        <f t="shared" si="35"/>
        <v>51967</v>
      </c>
      <c r="U50" s="90">
        <f t="shared" si="35"/>
        <v>51967</v>
      </c>
      <c r="V50" s="39">
        <f t="shared" si="7"/>
        <v>100</v>
      </c>
      <c r="W50" s="39">
        <f t="shared" si="8"/>
        <v>0</v>
      </c>
      <c r="X50" s="39">
        <f t="shared" si="1"/>
        <v>0</v>
      </c>
      <c r="Y50" s="39">
        <f t="shared" si="2"/>
        <v>0</v>
      </c>
      <c r="Z50" s="39">
        <f t="shared" si="3"/>
        <v>-2707</v>
      </c>
      <c r="AA50" s="39">
        <f t="shared" si="9"/>
        <v>0</v>
      </c>
      <c r="AB50" s="39">
        <f t="shared" si="10"/>
        <v>0</v>
      </c>
      <c r="AC50" s="39">
        <f t="shared" si="11"/>
        <v>0</v>
      </c>
      <c r="AD50" s="39">
        <f t="shared" si="12"/>
        <v>0</v>
      </c>
      <c r="AE50" s="39">
        <f t="shared" si="13"/>
        <v>0</v>
      </c>
      <c r="AF50" s="39">
        <f t="shared" si="14"/>
        <v>0</v>
      </c>
      <c r="AG50" s="39">
        <f t="shared" si="15"/>
        <v>0</v>
      </c>
      <c r="AH50" s="39">
        <f t="shared" si="16"/>
        <v>1876</v>
      </c>
      <c r="AI50" s="39">
        <f t="shared" si="17"/>
        <v>-1802</v>
      </c>
      <c r="AJ50" s="104">
        <f t="shared" si="5"/>
        <v>-2633</v>
      </c>
    </row>
    <row r="51" spans="1:36" s="102" customFormat="1" ht="43.5" customHeight="1">
      <c r="A51" s="33" t="s">
        <v>43</v>
      </c>
      <c r="B51" s="22" t="s">
        <v>100</v>
      </c>
      <c r="C51" s="23" t="s">
        <v>10</v>
      </c>
      <c r="D51" s="23" t="s">
        <v>40</v>
      </c>
      <c r="E51" s="23" t="s">
        <v>91</v>
      </c>
      <c r="F51" s="23" t="s">
        <v>16</v>
      </c>
      <c r="G51" s="23" t="s">
        <v>199</v>
      </c>
      <c r="H51" s="78">
        <f>H52+H53</f>
        <v>54600</v>
      </c>
      <c r="I51" s="39">
        <f aca="true" t="shared" si="36" ref="I51:U51">I52+I53</f>
        <v>54600</v>
      </c>
      <c r="J51" s="39">
        <f t="shared" si="36"/>
        <v>54600</v>
      </c>
      <c r="K51" s="39">
        <f t="shared" si="36"/>
        <v>51893</v>
      </c>
      <c r="L51" s="39">
        <f t="shared" si="36"/>
        <v>51893</v>
      </c>
      <c r="M51" s="39">
        <f t="shared" si="36"/>
        <v>51893</v>
      </c>
      <c r="N51" s="39">
        <f t="shared" si="36"/>
        <v>51893</v>
      </c>
      <c r="O51" s="39">
        <f>O52+O53</f>
        <v>51893</v>
      </c>
      <c r="P51" s="39">
        <f>P52+P53</f>
        <v>51893</v>
      </c>
      <c r="Q51" s="39">
        <f>Q52+Q53</f>
        <v>51893</v>
      </c>
      <c r="R51" s="39">
        <f>R52+R53</f>
        <v>51893</v>
      </c>
      <c r="S51" s="39">
        <f>S52+S53</f>
        <v>53769</v>
      </c>
      <c r="T51" s="39">
        <f t="shared" si="36"/>
        <v>51967</v>
      </c>
      <c r="U51" s="90">
        <f t="shared" si="36"/>
        <v>51967</v>
      </c>
      <c r="V51" s="39">
        <f t="shared" si="7"/>
        <v>100</v>
      </c>
      <c r="W51" s="39">
        <f t="shared" si="8"/>
        <v>0</v>
      </c>
      <c r="X51" s="39">
        <f t="shared" si="1"/>
        <v>0</v>
      </c>
      <c r="Y51" s="39">
        <f t="shared" si="2"/>
        <v>0</v>
      </c>
      <c r="Z51" s="39">
        <f t="shared" si="3"/>
        <v>-2707</v>
      </c>
      <c r="AA51" s="39">
        <f t="shared" si="9"/>
        <v>0</v>
      </c>
      <c r="AB51" s="39">
        <f t="shared" si="10"/>
        <v>0</v>
      </c>
      <c r="AC51" s="39">
        <f t="shared" si="11"/>
        <v>0</v>
      </c>
      <c r="AD51" s="39">
        <f t="shared" si="12"/>
        <v>0</v>
      </c>
      <c r="AE51" s="39">
        <f t="shared" si="13"/>
        <v>0</v>
      </c>
      <c r="AF51" s="39">
        <f t="shared" si="14"/>
        <v>0</v>
      </c>
      <c r="AG51" s="39">
        <f t="shared" si="15"/>
        <v>0</v>
      </c>
      <c r="AH51" s="39">
        <f t="shared" si="16"/>
        <v>1876</v>
      </c>
      <c r="AI51" s="39">
        <f t="shared" si="17"/>
        <v>-1802</v>
      </c>
      <c r="AJ51" s="104">
        <f t="shared" si="5"/>
        <v>-2633</v>
      </c>
    </row>
    <row r="52" spans="1:36" s="102" customFormat="1" ht="15">
      <c r="A52" s="33" t="s">
        <v>225</v>
      </c>
      <c r="B52" s="22" t="s">
        <v>100</v>
      </c>
      <c r="C52" s="23" t="s">
        <v>10</v>
      </c>
      <c r="D52" s="23" t="s">
        <v>40</v>
      </c>
      <c r="E52" s="23" t="s">
        <v>91</v>
      </c>
      <c r="F52" s="23" t="s">
        <v>260</v>
      </c>
      <c r="G52" s="23" t="s">
        <v>224</v>
      </c>
      <c r="H52" s="78">
        <v>42000</v>
      </c>
      <c r="I52" s="41">
        <v>42000</v>
      </c>
      <c r="J52" s="41">
        <v>42000</v>
      </c>
      <c r="K52" s="41">
        <v>40000</v>
      </c>
      <c r="L52" s="41">
        <v>40000</v>
      </c>
      <c r="M52" s="41">
        <v>40000</v>
      </c>
      <c r="N52" s="41">
        <v>40000</v>
      </c>
      <c r="O52" s="41">
        <v>40000</v>
      </c>
      <c r="P52" s="41">
        <v>40000</v>
      </c>
      <c r="Q52" s="41">
        <v>40000</v>
      </c>
      <c r="R52" s="41">
        <v>40000</v>
      </c>
      <c r="S52" s="41">
        <v>41297</v>
      </c>
      <c r="T52" s="41">
        <v>39913</v>
      </c>
      <c r="U52" s="92">
        <v>39913</v>
      </c>
      <c r="V52" s="39">
        <f t="shared" si="7"/>
        <v>100</v>
      </c>
      <c r="W52" s="39">
        <f t="shared" si="8"/>
        <v>0</v>
      </c>
      <c r="X52" s="39">
        <f t="shared" si="1"/>
        <v>0</v>
      </c>
      <c r="Y52" s="39">
        <f t="shared" si="2"/>
        <v>0</v>
      </c>
      <c r="Z52" s="39">
        <f t="shared" si="3"/>
        <v>-2000</v>
      </c>
      <c r="AA52" s="39">
        <f t="shared" si="9"/>
        <v>0</v>
      </c>
      <c r="AB52" s="39">
        <f t="shared" si="10"/>
        <v>0</v>
      </c>
      <c r="AC52" s="39">
        <f t="shared" si="11"/>
        <v>0</v>
      </c>
      <c r="AD52" s="39">
        <f t="shared" si="12"/>
        <v>0</v>
      </c>
      <c r="AE52" s="39">
        <f t="shared" si="13"/>
        <v>0</v>
      </c>
      <c r="AF52" s="39">
        <f t="shared" si="14"/>
        <v>0</v>
      </c>
      <c r="AG52" s="39">
        <f t="shared" si="15"/>
        <v>0</v>
      </c>
      <c r="AH52" s="39">
        <f t="shared" si="16"/>
        <v>1297</v>
      </c>
      <c r="AI52" s="39">
        <f t="shared" si="17"/>
        <v>-1384</v>
      </c>
      <c r="AJ52" s="104">
        <f t="shared" si="5"/>
        <v>-2087</v>
      </c>
    </row>
    <row r="53" spans="1:36" s="102" customFormat="1" ht="15">
      <c r="A53" s="33" t="s">
        <v>226</v>
      </c>
      <c r="B53" s="22" t="s">
        <v>100</v>
      </c>
      <c r="C53" s="23" t="s">
        <v>10</v>
      </c>
      <c r="D53" s="23" t="s">
        <v>40</v>
      </c>
      <c r="E53" s="23" t="s">
        <v>91</v>
      </c>
      <c r="F53" s="23" t="s">
        <v>260</v>
      </c>
      <c r="G53" s="23" t="s">
        <v>223</v>
      </c>
      <c r="H53" s="78">
        <v>12600</v>
      </c>
      <c r="I53" s="41">
        <v>12600</v>
      </c>
      <c r="J53" s="41">
        <v>12600</v>
      </c>
      <c r="K53" s="41">
        <v>11893</v>
      </c>
      <c r="L53" s="41">
        <v>11893</v>
      </c>
      <c r="M53" s="41">
        <v>11893</v>
      </c>
      <c r="N53" s="41">
        <v>11893</v>
      </c>
      <c r="O53" s="41">
        <v>11893</v>
      </c>
      <c r="P53" s="41">
        <v>11893</v>
      </c>
      <c r="Q53" s="41">
        <v>11893</v>
      </c>
      <c r="R53" s="41">
        <v>11893</v>
      </c>
      <c r="S53" s="41">
        <v>12472</v>
      </c>
      <c r="T53" s="41">
        <v>12054</v>
      </c>
      <c r="U53" s="92">
        <v>12054</v>
      </c>
      <c r="V53" s="39">
        <f t="shared" si="7"/>
        <v>100</v>
      </c>
      <c r="W53" s="39">
        <f t="shared" si="8"/>
        <v>0</v>
      </c>
      <c r="X53" s="39">
        <f t="shared" si="1"/>
        <v>0</v>
      </c>
      <c r="Y53" s="39">
        <f t="shared" si="2"/>
        <v>0</v>
      </c>
      <c r="Z53" s="39">
        <f t="shared" si="3"/>
        <v>-707</v>
      </c>
      <c r="AA53" s="39">
        <f t="shared" si="9"/>
        <v>0</v>
      </c>
      <c r="AB53" s="39">
        <f t="shared" si="10"/>
        <v>0</v>
      </c>
      <c r="AC53" s="39">
        <f t="shared" si="11"/>
        <v>0</v>
      </c>
      <c r="AD53" s="39">
        <f t="shared" si="12"/>
        <v>0</v>
      </c>
      <c r="AE53" s="39">
        <f t="shared" si="13"/>
        <v>0</v>
      </c>
      <c r="AF53" s="39">
        <f t="shared" si="14"/>
        <v>0</v>
      </c>
      <c r="AG53" s="39">
        <f t="shared" si="15"/>
        <v>0</v>
      </c>
      <c r="AH53" s="39">
        <f t="shared" si="16"/>
        <v>579</v>
      </c>
      <c r="AI53" s="39">
        <f t="shared" si="17"/>
        <v>-418</v>
      </c>
      <c r="AJ53" s="104">
        <f t="shared" si="5"/>
        <v>-546</v>
      </c>
    </row>
    <row r="54" spans="1:36" s="102" customFormat="1" ht="23.25">
      <c r="A54" s="32" t="s">
        <v>21</v>
      </c>
      <c r="B54" s="22" t="s">
        <v>100</v>
      </c>
      <c r="C54" s="23" t="s">
        <v>10</v>
      </c>
      <c r="D54" s="23" t="s">
        <v>40</v>
      </c>
      <c r="E54" s="23" t="s">
        <v>91</v>
      </c>
      <c r="F54" s="23" t="s">
        <v>22</v>
      </c>
      <c r="G54" s="23" t="s">
        <v>199</v>
      </c>
      <c r="H54" s="78">
        <f>H55</f>
        <v>2587</v>
      </c>
      <c r="I54" s="39">
        <f aca="true" t="shared" si="37" ref="I54:U55">I55</f>
        <v>2587</v>
      </c>
      <c r="J54" s="39">
        <f t="shared" si="37"/>
        <v>2587</v>
      </c>
      <c r="K54" s="39">
        <f t="shared" si="37"/>
        <v>0</v>
      </c>
      <c r="L54" s="39">
        <f t="shared" si="37"/>
        <v>0</v>
      </c>
      <c r="M54" s="39">
        <f t="shared" si="37"/>
        <v>0</v>
      </c>
      <c r="N54" s="39">
        <f t="shared" si="37"/>
        <v>0</v>
      </c>
      <c r="O54" s="39">
        <f t="shared" si="37"/>
        <v>0</v>
      </c>
      <c r="P54" s="39">
        <f t="shared" si="37"/>
        <v>0</v>
      </c>
      <c r="Q54" s="39">
        <f t="shared" si="37"/>
        <v>0</v>
      </c>
      <c r="R54" s="39">
        <f t="shared" si="37"/>
        <v>0</v>
      </c>
      <c r="S54" s="39">
        <f t="shared" si="37"/>
        <v>3890</v>
      </c>
      <c r="T54" s="39">
        <f t="shared" si="37"/>
        <v>5692</v>
      </c>
      <c r="U54" s="90">
        <f t="shared" si="37"/>
        <v>5692</v>
      </c>
      <c r="V54" s="39">
        <f t="shared" si="7"/>
        <v>100</v>
      </c>
      <c r="W54" s="39">
        <f t="shared" si="8"/>
        <v>0</v>
      </c>
      <c r="X54" s="39">
        <f t="shared" si="1"/>
        <v>0</v>
      </c>
      <c r="Y54" s="39">
        <f t="shared" si="2"/>
        <v>0</v>
      </c>
      <c r="Z54" s="39">
        <f t="shared" si="3"/>
        <v>-2587</v>
      </c>
      <c r="AA54" s="39">
        <f t="shared" si="9"/>
        <v>0</v>
      </c>
      <c r="AB54" s="39">
        <f t="shared" si="10"/>
        <v>0</v>
      </c>
      <c r="AC54" s="39">
        <f t="shared" si="11"/>
        <v>0</v>
      </c>
      <c r="AD54" s="39">
        <f t="shared" si="12"/>
        <v>0</v>
      </c>
      <c r="AE54" s="39">
        <f t="shared" si="13"/>
        <v>0</v>
      </c>
      <c r="AF54" s="39">
        <f t="shared" si="14"/>
        <v>0</v>
      </c>
      <c r="AG54" s="39">
        <f t="shared" si="15"/>
        <v>0</v>
      </c>
      <c r="AH54" s="39">
        <f t="shared" si="16"/>
        <v>3890</v>
      </c>
      <c r="AI54" s="39">
        <f t="shared" si="17"/>
        <v>1802</v>
      </c>
      <c r="AJ54" s="104">
        <f t="shared" si="5"/>
        <v>3105</v>
      </c>
    </row>
    <row r="55" spans="1:36" s="102" customFormat="1" ht="23.25">
      <c r="A55" s="32" t="s">
        <v>23</v>
      </c>
      <c r="B55" s="22" t="s">
        <v>100</v>
      </c>
      <c r="C55" s="23" t="s">
        <v>10</v>
      </c>
      <c r="D55" s="23" t="s">
        <v>40</v>
      </c>
      <c r="E55" s="23" t="s">
        <v>91</v>
      </c>
      <c r="F55" s="23" t="s">
        <v>24</v>
      </c>
      <c r="G55" s="23" t="s">
        <v>199</v>
      </c>
      <c r="H55" s="78">
        <f>H56</f>
        <v>2587</v>
      </c>
      <c r="I55" s="39">
        <f t="shared" si="37"/>
        <v>2587</v>
      </c>
      <c r="J55" s="39">
        <f t="shared" si="37"/>
        <v>2587</v>
      </c>
      <c r="K55" s="39">
        <f t="shared" si="37"/>
        <v>0</v>
      </c>
      <c r="L55" s="39">
        <f t="shared" si="37"/>
        <v>0</v>
      </c>
      <c r="M55" s="39">
        <f t="shared" si="37"/>
        <v>0</v>
      </c>
      <c r="N55" s="39">
        <f t="shared" si="37"/>
        <v>0</v>
      </c>
      <c r="O55" s="39">
        <f t="shared" si="37"/>
        <v>0</v>
      </c>
      <c r="P55" s="39">
        <f t="shared" si="37"/>
        <v>0</v>
      </c>
      <c r="Q55" s="39">
        <f t="shared" si="37"/>
        <v>0</v>
      </c>
      <c r="R55" s="39">
        <f t="shared" si="37"/>
        <v>0</v>
      </c>
      <c r="S55" s="39">
        <f t="shared" si="37"/>
        <v>3890</v>
      </c>
      <c r="T55" s="39">
        <f t="shared" si="37"/>
        <v>5692</v>
      </c>
      <c r="U55" s="90">
        <f t="shared" si="37"/>
        <v>5692</v>
      </c>
      <c r="V55" s="39">
        <f t="shared" si="7"/>
        <v>100</v>
      </c>
      <c r="W55" s="39">
        <f t="shared" si="8"/>
        <v>0</v>
      </c>
      <c r="X55" s="39">
        <f t="shared" si="1"/>
        <v>0</v>
      </c>
      <c r="Y55" s="39">
        <f t="shared" si="2"/>
        <v>0</v>
      </c>
      <c r="Z55" s="39">
        <f t="shared" si="3"/>
        <v>-2587</v>
      </c>
      <c r="AA55" s="39">
        <f t="shared" si="9"/>
        <v>0</v>
      </c>
      <c r="AB55" s="39">
        <f t="shared" si="10"/>
        <v>0</v>
      </c>
      <c r="AC55" s="39">
        <f t="shared" si="11"/>
        <v>0</v>
      </c>
      <c r="AD55" s="39">
        <f t="shared" si="12"/>
        <v>0</v>
      </c>
      <c r="AE55" s="39">
        <f t="shared" si="13"/>
        <v>0</v>
      </c>
      <c r="AF55" s="39">
        <f t="shared" si="14"/>
        <v>0</v>
      </c>
      <c r="AG55" s="39">
        <f t="shared" si="15"/>
        <v>0</v>
      </c>
      <c r="AH55" s="39">
        <f t="shared" si="16"/>
        <v>3890</v>
      </c>
      <c r="AI55" s="39">
        <f t="shared" si="17"/>
        <v>1802</v>
      </c>
      <c r="AJ55" s="104">
        <f t="shared" si="5"/>
        <v>3105</v>
      </c>
    </row>
    <row r="56" spans="1:36" s="102" customFormat="1" ht="15">
      <c r="A56" s="32" t="s">
        <v>214</v>
      </c>
      <c r="B56" s="22" t="s">
        <v>100</v>
      </c>
      <c r="C56" s="23" t="s">
        <v>10</v>
      </c>
      <c r="D56" s="23" t="s">
        <v>40</v>
      </c>
      <c r="E56" s="23" t="s">
        <v>91</v>
      </c>
      <c r="F56" s="23" t="s">
        <v>259</v>
      </c>
      <c r="G56" s="23" t="s">
        <v>212</v>
      </c>
      <c r="H56" s="78">
        <v>2587</v>
      </c>
      <c r="I56" s="41">
        <v>2587</v>
      </c>
      <c r="J56" s="41">
        <v>2587</v>
      </c>
      <c r="K56" s="41"/>
      <c r="L56" s="41"/>
      <c r="M56" s="41"/>
      <c r="N56" s="41"/>
      <c r="O56" s="41"/>
      <c r="P56" s="41"/>
      <c r="Q56" s="41"/>
      <c r="R56" s="41"/>
      <c r="S56" s="41">
        <v>3890</v>
      </c>
      <c r="T56" s="41">
        <v>5692</v>
      </c>
      <c r="U56" s="92">
        <v>5692</v>
      </c>
      <c r="V56" s="39">
        <f t="shared" si="7"/>
        <v>100</v>
      </c>
      <c r="W56" s="39">
        <f t="shared" si="8"/>
        <v>0</v>
      </c>
      <c r="X56" s="39">
        <f t="shared" si="1"/>
        <v>0</v>
      </c>
      <c r="Y56" s="39">
        <f t="shared" si="2"/>
        <v>0</v>
      </c>
      <c r="Z56" s="39">
        <f t="shared" si="3"/>
        <v>-2587</v>
      </c>
      <c r="AA56" s="39">
        <f t="shared" si="9"/>
        <v>0</v>
      </c>
      <c r="AB56" s="39">
        <f t="shared" si="10"/>
        <v>0</v>
      </c>
      <c r="AC56" s="39">
        <f t="shared" si="11"/>
        <v>0</v>
      </c>
      <c r="AD56" s="39">
        <f t="shared" si="12"/>
        <v>0</v>
      </c>
      <c r="AE56" s="39">
        <f t="shared" si="13"/>
        <v>0</v>
      </c>
      <c r="AF56" s="39">
        <f t="shared" si="14"/>
        <v>0</v>
      </c>
      <c r="AG56" s="39">
        <f t="shared" si="15"/>
        <v>0</v>
      </c>
      <c r="AH56" s="39">
        <f t="shared" si="16"/>
        <v>3890</v>
      </c>
      <c r="AI56" s="39">
        <f t="shared" si="17"/>
        <v>1802</v>
      </c>
      <c r="AJ56" s="104">
        <f t="shared" si="5"/>
        <v>3105</v>
      </c>
    </row>
    <row r="57" spans="1:36" s="67" customFormat="1" ht="30.75" customHeight="1">
      <c r="A57" s="31" t="s">
        <v>45</v>
      </c>
      <c r="B57" s="20" t="s">
        <v>100</v>
      </c>
      <c r="C57" s="21" t="s">
        <v>40</v>
      </c>
      <c r="D57" s="21" t="s">
        <v>207</v>
      </c>
      <c r="E57" s="21" t="s">
        <v>206</v>
      </c>
      <c r="F57" s="21" t="s">
        <v>199</v>
      </c>
      <c r="G57" s="21" t="s">
        <v>199</v>
      </c>
      <c r="H57" s="77">
        <f>H58</f>
        <v>111000</v>
      </c>
      <c r="I57" s="38">
        <f aca="true" t="shared" si="38" ref="I57:U57">I58</f>
        <v>111000</v>
      </c>
      <c r="J57" s="38">
        <f t="shared" si="38"/>
        <v>111000</v>
      </c>
      <c r="K57" s="38">
        <f t="shared" si="38"/>
        <v>111000</v>
      </c>
      <c r="L57" s="38">
        <f t="shared" si="38"/>
        <v>112500</v>
      </c>
      <c r="M57" s="38">
        <f t="shared" si="38"/>
        <v>112500</v>
      </c>
      <c r="N57" s="38">
        <f t="shared" si="38"/>
        <v>112500</v>
      </c>
      <c r="O57" s="38">
        <f t="shared" si="38"/>
        <v>112500</v>
      </c>
      <c r="P57" s="38">
        <f t="shared" si="38"/>
        <v>112500</v>
      </c>
      <c r="Q57" s="38">
        <f t="shared" si="38"/>
        <v>112500</v>
      </c>
      <c r="R57" s="38">
        <f t="shared" si="38"/>
        <v>112500</v>
      </c>
      <c r="S57" s="38">
        <f t="shared" si="38"/>
        <v>112500</v>
      </c>
      <c r="T57" s="38">
        <f t="shared" si="38"/>
        <v>6500</v>
      </c>
      <c r="U57" s="89">
        <f t="shared" si="38"/>
        <v>6475.06</v>
      </c>
      <c r="V57" s="38"/>
      <c r="W57" s="38">
        <f t="shared" si="8"/>
        <v>24.9399999999996</v>
      </c>
      <c r="X57" s="38">
        <f t="shared" si="1"/>
        <v>0</v>
      </c>
      <c r="Y57" s="38">
        <f t="shared" si="2"/>
        <v>0</v>
      </c>
      <c r="Z57" s="38">
        <f t="shared" si="3"/>
        <v>0</v>
      </c>
      <c r="AA57" s="38">
        <f t="shared" si="9"/>
        <v>1500</v>
      </c>
      <c r="AB57" s="38">
        <f t="shared" si="10"/>
        <v>0</v>
      </c>
      <c r="AC57" s="38">
        <f t="shared" si="11"/>
        <v>0</v>
      </c>
      <c r="AD57" s="38">
        <f t="shared" si="12"/>
        <v>0</v>
      </c>
      <c r="AE57" s="38">
        <f t="shared" si="13"/>
        <v>0</v>
      </c>
      <c r="AF57" s="38">
        <f t="shared" si="14"/>
        <v>0</v>
      </c>
      <c r="AG57" s="38">
        <f t="shared" si="15"/>
        <v>0</v>
      </c>
      <c r="AH57" s="38">
        <f t="shared" si="16"/>
        <v>0</v>
      </c>
      <c r="AI57" s="38">
        <f t="shared" si="17"/>
        <v>-106000</v>
      </c>
      <c r="AJ57" s="105">
        <f t="shared" si="5"/>
        <v>-104500</v>
      </c>
    </row>
    <row r="58" spans="1:36" s="102" customFormat="1" ht="15">
      <c r="A58" s="109" t="s">
        <v>46</v>
      </c>
      <c r="B58" s="22" t="s">
        <v>100</v>
      </c>
      <c r="C58" s="23" t="s">
        <v>40</v>
      </c>
      <c r="D58" s="23" t="s">
        <v>47</v>
      </c>
      <c r="E58" s="23" t="s">
        <v>206</v>
      </c>
      <c r="F58" s="23" t="s">
        <v>199</v>
      </c>
      <c r="G58" s="23" t="s">
        <v>199</v>
      </c>
      <c r="H58" s="78">
        <f aca="true" t="shared" si="39" ref="H58:U58">H63+H59</f>
        <v>111000</v>
      </c>
      <c r="I58" s="84">
        <f t="shared" si="39"/>
        <v>111000</v>
      </c>
      <c r="J58" s="84">
        <f t="shared" si="39"/>
        <v>111000</v>
      </c>
      <c r="K58" s="84">
        <f t="shared" si="39"/>
        <v>111000</v>
      </c>
      <c r="L58" s="84">
        <f t="shared" si="39"/>
        <v>112500</v>
      </c>
      <c r="M58" s="84">
        <f t="shared" si="39"/>
        <v>112500</v>
      </c>
      <c r="N58" s="84">
        <f t="shared" si="39"/>
        <v>112500</v>
      </c>
      <c r="O58" s="84">
        <f t="shared" si="39"/>
        <v>112500</v>
      </c>
      <c r="P58" s="84">
        <f t="shared" si="39"/>
        <v>112500</v>
      </c>
      <c r="Q58" s="84">
        <f t="shared" si="39"/>
        <v>112500</v>
      </c>
      <c r="R58" s="84">
        <f t="shared" si="39"/>
        <v>112500</v>
      </c>
      <c r="S58" s="84">
        <f t="shared" si="39"/>
        <v>112500</v>
      </c>
      <c r="T58" s="84">
        <f t="shared" si="39"/>
        <v>6500</v>
      </c>
      <c r="U58" s="90">
        <f t="shared" si="39"/>
        <v>6475.06</v>
      </c>
      <c r="V58" s="39"/>
      <c r="W58" s="39">
        <f t="shared" si="8"/>
        <v>24.9399999999996</v>
      </c>
      <c r="X58" s="39">
        <f t="shared" si="1"/>
        <v>0</v>
      </c>
      <c r="Y58" s="39">
        <f t="shared" si="2"/>
        <v>0</v>
      </c>
      <c r="Z58" s="39">
        <f t="shared" si="3"/>
        <v>0</v>
      </c>
      <c r="AA58" s="39">
        <f t="shared" si="9"/>
        <v>1500</v>
      </c>
      <c r="AB58" s="39">
        <f t="shared" si="10"/>
        <v>0</v>
      </c>
      <c r="AC58" s="39">
        <f t="shared" si="11"/>
        <v>0</v>
      </c>
      <c r="AD58" s="39">
        <f t="shared" si="12"/>
        <v>0</v>
      </c>
      <c r="AE58" s="39">
        <f t="shared" si="13"/>
        <v>0</v>
      </c>
      <c r="AF58" s="39">
        <f t="shared" si="14"/>
        <v>0</v>
      </c>
      <c r="AG58" s="39">
        <f t="shared" si="15"/>
        <v>0</v>
      </c>
      <c r="AH58" s="39">
        <f t="shared" si="16"/>
        <v>0</v>
      </c>
      <c r="AI58" s="39">
        <f t="shared" si="17"/>
        <v>-106000</v>
      </c>
      <c r="AJ58" s="104">
        <f t="shared" si="5"/>
        <v>-104500</v>
      </c>
    </row>
    <row r="59" spans="1:36" s="102" customFormat="1" ht="15">
      <c r="A59" s="109"/>
      <c r="B59" s="22" t="s">
        <v>100</v>
      </c>
      <c r="C59" s="23" t="s">
        <v>40</v>
      </c>
      <c r="D59" s="23" t="s">
        <v>47</v>
      </c>
      <c r="E59" s="23" t="s">
        <v>90</v>
      </c>
      <c r="F59" s="23" t="s">
        <v>199</v>
      </c>
      <c r="G59" s="23" t="s">
        <v>199</v>
      </c>
      <c r="H59" s="78">
        <f>H60</f>
        <v>0</v>
      </c>
      <c r="I59" s="84">
        <f aca="true" t="shared" si="40" ref="I59:U59">I60</f>
        <v>0</v>
      </c>
      <c r="J59" s="84">
        <f t="shared" si="40"/>
        <v>0</v>
      </c>
      <c r="K59" s="84">
        <f t="shared" si="40"/>
        <v>0</v>
      </c>
      <c r="L59" s="84">
        <f t="shared" si="40"/>
        <v>1500</v>
      </c>
      <c r="M59" s="84">
        <f t="shared" si="40"/>
        <v>1500</v>
      </c>
      <c r="N59" s="84">
        <f t="shared" si="40"/>
        <v>1500</v>
      </c>
      <c r="O59" s="84">
        <f t="shared" si="40"/>
        <v>1500</v>
      </c>
      <c r="P59" s="84">
        <f t="shared" si="40"/>
        <v>1500</v>
      </c>
      <c r="Q59" s="84">
        <f t="shared" si="40"/>
        <v>1500</v>
      </c>
      <c r="R59" s="84">
        <f t="shared" si="40"/>
        <v>1500</v>
      </c>
      <c r="S59" s="84">
        <f t="shared" si="40"/>
        <v>1500</v>
      </c>
      <c r="T59" s="84">
        <f t="shared" si="40"/>
        <v>1500</v>
      </c>
      <c r="U59" s="90">
        <f t="shared" si="40"/>
        <v>1500</v>
      </c>
      <c r="V59" s="39"/>
      <c r="W59" s="39">
        <f t="shared" si="8"/>
        <v>0</v>
      </c>
      <c r="X59" s="39">
        <f t="shared" si="1"/>
        <v>0</v>
      </c>
      <c r="Y59" s="39">
        <f t="shared" si="2"/>
        <v>0</v>
      </c>
      <c r="Z59" s="39">
        <f t="shared" si="3"/>
        <v>0</v>
      </c>
      <c r="AA59" s="39">
        <f t="shared" si="9"/>
        <v>1500</v>
      </c>
      <c r="AB59" s="39">
        <f t="shared" si="10"/>
        <v>0</v>
      </c>
      <c r="AC59" s="39">
        <f t="shared" si="11"/>
        <v>0</v>
      </c>
      <c r="AD59" s="39">
        <f t="shared" si="12"/>
        <v>0</v>
      </c>
      <c r="AE59" s="39">
        <f t="shared" si="13"/>
        <v>0</v>
      </c>
      <c r="AF59" s="39">
        <f t="shared" si="14"/>
        <v>0</v>
      </c>
      <c r="AG59" s="39">
        <f t="shared" si="15"/>
        <v>0</v>
      </c>
      <c r="AH59" s="39">
        <f t="shared" si="16"/>
        <v>0</v>
      </c>
      <c r="AI59" s="39">
        <f t="shared" si="17"/>
        <v>0</v>
      </c>
      <c r="AJ59" s="104">
        <f t="shared" si="5"/>
        <v>1500</v>
      </c>
    </row>
    <row r="60" spans="1:36" s="102" customFormat="1" ht="15">
      <c r="A60" s="109" t="s">
        <v>21</v>
      </c>
      <c r="B60" s="22" t="s">
        <v>100</v>
      </c>
      <c r="C60" s="23" t="s">
        <v>40</v>
      </c>
      <c r="D60" s="23" t="s">
        <v>47</v>
      </c>
      <c r="E60" s="23" t="s">
        <v>90</v>
      </c>
      <c r="F60" s="23" t="s">
        <v>22</v>
      </c>
      <c r="G60" s="23" t="s">
        <v>199</v>
      </c>
      <c r="H60" s="78">
        <f>H61</f>
        <v>0</v>
      </c>
      <c r="I60" s="84">
        <f aca="true" t="shared" si="41" ref="I60:U60">I61</f>
        <v>0</v>
      </c>
      <c r="J60" s="84">
        <f t="shared" si="41"/>
        <v>0</v>
      </c>
      <c r="K60" s="84">
        <f t="shared" si="41"/>
        <v>0</v>
      </c>
      <c r="L60" s="84">
        <f t="shared" si="41"/>
        <v>1500</v>
      </c>
      <c r="M60" s="84">
        <f t="shared" si="41"/>
        <v>1500</v>
      </c>
      <c r="N60" s="84">
        <f t="shared" si="41"/>
        <v>1500</v>
      </c>
      <c r="O60" s="84">
        <f t="shared" si="41"/>
        <v>1500</v>
      </c>
      <c r="P60" s="84">
        <f t="shared" si="41"/>
        <v>1500</v>
      </c>
      <c r="Q60" s="84">
        <f t="shared" si="41"/>
        <v>1500</v>
      </c>
      <c r="R60" s="84">
        <f t="shared" si="41"/>
        <v>1500</v>
      </c>
      <c r="S60" s="84">
        <f t="shared" si="41"/>
        <v>1500</v>
      </c>
      <c r="T60" s="84">
        <f t="shared" si="41"/>
        <v>1500</v>
      </c>
      <c r="U60" s="90">
        <f t="shared" si="41"/>
        <v>1500</v>
      </c>
      <c r="V60" s="39"/>
      <c r="W60" s="39">
        <f t="shared" si="8"/>
        <v>0</v>
      </c>
      <c r="X60" s="39">
        <f t="shared" si="1"/>
        <v>0</v>
      </c>
      <c r="Y60" s="39">
        <f t="shared" si="2"/>
        <v>0</v>
      </c>
      <c r="Z60" s="39">
        <f t="shared" si="3"/>
        <v>0</v>
      </c>
      <c r="AA60" s="39">
        <f t="shared" si="9"/>
        <v>1500</v>
      </c>
      <c r="AB60" s="39">
        <f t="shared" si="10"/>
        <v>0</v>
      </c>
      <c r="AC60" s="39">
        <f t="shared" si="11"/>
        <v>0</v>
      </c>
      <c r="AD60" s="39">
        <f t="shared" si="12"/>
        <v>0</v>
      </c>
      <c r="AE60" s="39">
        <f t="shared" si="13"/>
        <v>0</v>
      </c>
      <c r="AF60" s="39">
        <f t="shared" si="14"/>
        <v>0</v>
      </c>
      <c r="AG60" s="39">
        <f t="shared" si="15"/>
        <v>0</v>
      </c>
      <c r="AH60" s="39">
        <f t="shared" si="16"/>
        <v>0</v>
      </c>
      <c r="AI60" s="39">
        <f t="shared" si="17"/>
        <v>0</v>
      </c>
      <c r="AJ60" s="104">
        <f t="shared" si="5"/>
        <v>1500</v>
      </c>
    </row>
    <row r="61" spans="1:36" s="102" customFormat="1" ht="15">
      <c r="A61" s="109" t="s">
        <v>23</v>
      </c>
      <c r="B61" s="22" t="s">
        <v>100</v>
      </c>
      <c r="C61" s="23" t="s">
        <v>40</v>
      </c>
      <c r="D61" s="23" t="s">
        <v>47</v>
      </c>
      <c r="E61" s="23" t="s">
        <v>90</v>
      </c>
      <c r="F61" s="23" t="s">
        <v>24</v>
      </c>
      <c r="G61" s="23" t="s">
        <v>199</v>
      </c>
      <c r="H61" s="78">
        <f>H62</f>
        <v>0</v>
      </c>
      <c r="I61" s="84">
        <f aca="true" t="shared" si="42" ref="I61:U61">I62</f>
        <v>0</v>
      </c>
      <c r="J61" s="84">
        <f t="shared" si="42"/>
        <v>0</v>
      </c>
      <c r="K61" s="84">
        <f t="shared" si="42"/>
        <v>0</v>
      </c>
      <c r="L61" s="84">
        <f t="shared" si="42"/>
        <v>1500</v>
      </c>
      <c r="M61" s="84">
        <f t="shared" si="42"/>
        <v>1500</v>
      </c>
      <c r="N61" s="84">
        <f t="shared" si="42"/>
        <v>1500</v>
      </c>
      <c r="O61" s="84">
        <f t="shared" si="42"/>
        <v>1500</v>
      </c>
      <c r="P61" s="84">
        <f t="shared" si="42"/>
        <v>1500</v>
      </c>
      <c r="Q61" s="84">
        <f t="shared" si="42"/>
        <v>1500</v>
      </c>
      <c r="R61" s="84">
        <f t="shared" si="42"/>
        <v>1500</v>
      </c>
      <c r="S61" s="84">
        <f t="shared" si="42"/>
        <v>1500</v>
      </c>
      <c r="T61" s="84">
        <f t="shared" si="42"/>
        <v>1500</v>
      </c>
      <c r="U61" s="90">
        <f t="shared" si="42"/>
        <v>1500</v>
      </c>
      <c r="V61" s="39"/>
      <c r="W61" s="39">
        <f t="shared" si="8"/>
        <v>0</v>
      </c>
      <c r="X61" s="39">
        <f t="shared" si="1"/>
        <v>0</v>
      </c>
      <c r="Y61" s="39">
        <f t="shared" si="2"/>
        <v>0</v>
      </c>
      <c r="Z61" s="39">
        <f t="shared" si="3"/>
        <v>0</v>
      </c>
      <c r="AA61" s="39">
        <f t="shared" si="9"/>
        <v>1500</v>
      </c>
      <c r="AB61" s="39">
        <f t="shared" si="10"/>
        <v>0</v>
      </c>
      <c r="AC61" s="39">
        <f t="shared" si="11"/>
        <v>0</v>
      </c>
      <c r="AD61" s="39">
        <f t="shared" si="12"/>
        <v>0</v>
      </c>
      <c r="AE61" s="39">
        <f t="shared" si="13"/>
        <v>0</v>
      </c>
      <c r="AF61" s="39">
        <f t="shared" si="14"/>
        <v>0</v>
      </c>
      <c r="AG61" s="39">
        <f t="shared" si="15"/>
        <v>0</v>
      </c>
      <c r="AH61" s="39">
        <f t="shared" si="16"/>
        <v>0</v>
      </c>
      <c r="AI61" s="39">
        <f t="shared" si="17"/>
        <v>0</v>
      </c>
      <c r="AJ61" s="104">
        <f t="shared" si="5"/>
        <v>1500</v>
      </c>
    </row>
    <row r="62" spans="1:36" s="102" customFormat="1" ht="15">
      <c r="A62" s="109" t="s">
        <v>214</v>
      </c>
      <c r="B62" s="22" t="s">
        <v>100</v>
      </c>
      <c r="C62" s="23" t="s">
        <v>40</v>
      </c>
      <c r="D62" s="23" t="s">
        <v>47</v>
      </c>
      <c r="E62" s="23" t="s">
        <v>90</v>
      </c>
      <c r="F62" s="23" t="s">
        <v>259</v>
      </c>
      <c r="G62" s="23" t="s">
        <v>212</v>
      </c>
      <c r="H62" s="78"/>
      <c r="I62" s="39"/>
      <c r="J62" s="39"/>
      <c r="K62" s="39"/>
      <c r="L62" s="39">
        <v>1500</v>
      </c>
      <c r="M62" s="39">
        <v>1500</v>
      </c>
      <c r="N62" s="39">
        <v>1500</v>
      </c>
      <c r="O62" s="39">
        <v>1500</v>
      </c>
      <c r="P62" s="39">
        <v>1500</v>
      </c>
      <c r="Q62" s="39">
        <v>1500</v>
      </c>
      <c r="R62" s="39">
        <v>1500</v>
      </c>
      <c r="S62" s="39">
        <v>1500</v>
      </c>
      <c r="T62" s="39">
        <v>1500</v>
      </c>
      <c r="U62" s="90">
        <v>1500</v>
      </c>
      <c r="V62" s="39"/>
      <c r="W62" s="39">
        <f t="shared" si="8"/>
        <v>0</v>
      </c>
      <c r="X62" s="39">
        <f t="shared" si="1"/>
        <v>0</v>
      </c>
      <c r="Y62" s="39">
        <f t="shared" si="2"/>
        <v>0</v>
      </c>
      <c r="Z62" s="39">
        <f t="shared" si="3"/>
        <v>0</v>
      </c>
      <c r="AA62" s="39">
        <f t="shared" si="9"/>
        <v>1500</v>
      </c>
      <c r="AB62" s="39">
        <f t="shared" si="10"/>
        <v>0</v>
      </c>
      <c r="AC62" s="39">
        <f t="shared" si="11"/>
        <v>0</v>
      </c>
      <c r="AD62" s="39">
        <f t="shared" si="12"/>
        <v>0</v>
      </c>
      <c r="AE62" s="39">
        <f t="shared" si="13"/>
        <v>0</v>
      </c>
      <c r="AF62" s="39">
        <f t="shared" si="14"/>
        <v>0</v>
      </c>
      <c r="AG62" s="39">
        <f t="shared" si="15"/>
        <v>0</v>
      </c>
      <c r="AH62" s="39">
        <f t="shared" si="16"/>
        <v>0</v>
      </c>
      <c r="AI62" s="39">
        <f t="shared" si="17"/>
        <v>0</v>
      </c>
      <c r="AJ62" s="104">
        <f t="shared" si="5"/>
        <v>1500</v>
      </c>
    </row>
    <row r="63" spans="1:36" s="102" customFormat="1" ht="15">
      <c r="A63" s="32" t="s">
        <v>48</v>
      </c>
      <c r="B63" s="22" t="s">
        <v>100</v>
      </c>
      <c r="C63" s="23" t="s">
        <v>40</v>
      </c>
      <c r="D63" s="23" t="s">
        <v>47</v>
      </c>
      <c r="E63" s="23" t="s">
        <v>92</v>
      </c>
      <c r="F63" s="23" t="s">
        <v>199</v>
      </c>
      <c r="G63" s="23" t="s">
        <v>199</v>
      </c>
      <c r="H63" s="78">
        <f>H64</f>
        <v>111000</v>
      </c>
      <c r="I63" s="78">
        <f aca="true" t="shared" si="43" ref="I63:U63">I64</f>
        <v>111000</v>
      </c>
      <c r="J63" s="78">
        <f t="shared" si="43"/>
        <v>111000</v>
      </c>
      <c r="K63" s="78">
        <f t="shared" si="43"/>
        <v>111000</v>
      </c>
      <c r="L63" s="78">
        <f t="shared" si="43"/>
        <v>111000</v>
      </c>
      <c r="M63" s="78">
        <f t="shared" si="43"/>
        <v>111000</v>
      </c>
      <c r="N63" s="78">
        <f t="shared" si="43"/>
        <v>111000</v>
      </c>
      <c r="O63" s="78">
        <f t="shared" si="43"/>
        <v>111000</v>
      </c>
      <c r="P63" s="78">
        <f t="shared" si="43"/>
        <v>111000</v>
      </c>
      <c r="Q63" s="78">
        <f t="shared" si="43"/>
        <v>111000</v>
      </c>
      <c r="R63" s="78">
        <f t="shared" si="43"/>
        <v>111000</v>
      </c>
      <c r="S63" s="78">
        <f t="shared" si="43"/>
        <v>111000</v>
      </c>
      <c r="T63" s="78">
        <f t="shared" si="43"/>
        <v>5000</v>
      </c>
      <c r="U63" s="78">
        <f t="shared" si="43"/>
        <v>4975.06</v>
      </c>
      <c r="V63" s="39"/>
      <c r="W63" s="39">
        <f t="shared" si="8"/>
        <v>24.9399999999996</v>
      </c>
      <c r="X63" s="39">
        <f t="shared" si="1"/>
        <v>0</v>
      </c>
      <c r="Y63" s="39">
        <f t="shared" si="2"/>
        <v>0</v>
      </c>
      <c r="Z63" s="39">
        <f t="shared" si="3"/>
        <v>0</v>
      </c>
      <c r="AA63" s="39">
        <f t="shared" si="9"/>
        <v>0</v>
      </c>
      <c r="AB63" s="39">
        <f t="shared" si="10"/>
        <v>0</v>
      </c>
      <c r="AC63" s="39">
        <f t="shared" si="11"/>
        <v>0</v>
      </c>
      <c r="AD63" s="39">
        <f t="shared" si="12"/>
        <v>0</v>
      </c>
      <c r="AE63" s="39">
        <f t="shared" si="13"/>
        <v>0</v>
      </c>
      <c r="AF63" s="39">
        <f t="shared" si="14"/>
        <v>0</v>
      </c>
      <c r="AG63" s="39">
        <f t="shared" si="15"/>
        <v>0</v>
      </c>
      <c r="AH63" s="39">
        <f t="shared" si="16"/>
        <v>0</v>
      </c>
      <c r="AI63" s="39">
        <f t="shared" si="17"/>
        <v>-106000</v>
      </c>
      <c r="AJ63" s="104">
        <f t="shared" si="5"/>
        <v>-106000</v>
      </c>
    </row>
    <row r="64" spans="1:36" s="102" customFormat="1" ht="23.25">
      <c r="A64" s="32" t="s">
        <v>21</v>
      </c>
      <c r="B64" s="22" t="s">
        <v>100</v>
      </c>
      <c r="C64" s="23" t="s">
        <v>40</v>
      </c>
      <c r="D64" s="23" t="s">
        <v>47</v>
      </c>
      <c r="E64" s="23" t="s">
        <v>92</v>
      </c>
      <c r="F64" s="23" t="s">
        <v>22</v>
      </c>
      <c r="G64" s="23" t="s">
        <v>199</v>
      </c>
      <c r="H64" s="78">
        <f>H65</f>
        <v>111000</v>
      </c>
      <c r="I64" s="39">
        <f aca="true" t="shared" si="44" ref="I64:U64">I65</f>
        <v>111000</v>
      </c>
      <c r="J64" s="39">
        <f t="shared" si="44"/>
        <v>111000</v>
      </c>
      <c r="K64" s="39">
        <f t="shared" si="44"/>
        <v>111000</v>
      </c>
      <c r="L64" s="39">
        <f t="shared" si="44"/>
        <v>111000</v>
      </c>
      <c r="M64" s="39">
        <f t="shared" si="44"/>
        <v>111000</v>
      </c>
      <c r="N64" s="39">
        <f t="shared" si="44"/>
        <v>111000</v>
      </c>
      <c r="O64" s="39">
        <f t="shared" si="44"/>
        <v>111000</v>
      </c>
      <c r="P64" s="39">
        <f t="shared" si="44"/>
        <v>111000</v>
      </c>
      <c r="Q64" s="39">
        <f t="shared" si="44"/>
        <v>111000</v>
      </c>
      <c r="R64" s="39">
        <f t="shared" si="44"/>
        <v>111000</v>
      </c>
      <c r="S64" s="39">
        <f t="shared" si="44"/>
        <v>111000</v>
      </c>
      <c r="T64" s="39">
        <f t="shared" si="44"/>
        <v>5000</v>
      </c>
      <c r="U64" s="90">
        <f t="shared" si="44"/>
        <v>4975.06</v>
      </c>
      <c r="V64" s="39"/>
      <c r="W64" s="39">
        <f t="shared" si="8"/>
        <v>24.9399999999996</v>
      </c>
      <c r="X64" s="39">
        <f t="shared" si="1"/>
        <v>0</v>
      </c>
      <c r="Y64" s="39">
        <f t="shared" si="2"/>
        <v>0</v>
      </c>
      <c r="Z64" s="39">
        <f t="shared" si="3"/>
        <v>0</v>
      </c>
      <c r="AA64" s="39">
        <f t="shared" si="9"/>
        <v>0</v>
      </c>
      <c r="AB64" s="39">
        <f t="shared" si="10"/>
        <v>0</v>
      </c>
      <c r="AC64" s="39">
        <f t="shared" si="11"/>
        <v>0</v>
      </c>
      <c r="AD64" s="39">
        <f t="shared" si="12"/>
        <v>0</v>
      </c>
      <c r="AE64" s="39">
        <f t="shared" si="13"/>
        <v>0</v>
      </c>
      <c r="AF64" s="39">
        <f t="shared" si="14"/>
        <v>0</v>
      </c>
      <c r="AG64" s="39">
        <f t="shared" si="15"/>
        <v>0</v>
      </c>
      <c r="AH64" s="39">
        <f t="shared" si="16"/>
        <v>0</v>
      </c>
      <c r="AI64" s="39">
        <f t="shared" si="17"/>
        <v>-106000</v>
      </c>
      <c r="AJ64" s="104">
        <f t="shared" si="5"/>
        <v>-106000</v>
      </c>
    </row>
    <row r="65" spans="1:36" s="102" customFormat="1" ht="23.25">
      <c r="A65" s="32" t="s">
        <v>23</v>
      </c>
      <c r="B65" s="22" t="s">
        <v>100</v>
      </c>
      <c r="C65" s="23" t="s">
        <v>40</v>
      </c>
      <c r="D65" s="23" t="s">
        <v>47</v>
      </c>
      <c r="E65" s="23" t="s">
        <v>92</v>
      </c>
      <c r="F65" s="23" t="s">
        <v>24</v>
      </c>
      <c r="G65" s="23" t="s">
        <v>199</v>
      </c>
      <c r="H65" s="78">
        <f>H66+H67+H68</f>
        <v>111000</v>
      </c>
      <c r="I65" s="39">
        <f aca="true" t="shared" si="45" ref="I65:U65">I66+I67+I68</f>
        <v>111000</v>
      </c>
      <c r="J65" s="39">
        <f t="shared" si="45"/>
        <v>111000</v>
      </c>
      <c r="K65" s="39">
        <f t="shared" si="45"/>
        <v>111000</v>
      </c>
      <c r="L65" s="39">
        <f t="shared" si="45"/>
        <v>111000</v>
      </c>
      <c r="M65" s="39">
        <f t="shared" si="45"/>
        <v>111000</v>
      </c>
      <c r="N65" s="39">
        <f t="shared" si="45"/>
        <v>111000</v>
      </c>
      <c r="O65" s="39">
        <f t="shared" si="45"/>
        <v>111000</v>
      </c>
      <c r="P65" s="39">
        <f t="shared" si="45"/>
        <v>111000</v>
      </c>
      <c r="Q65" s="39">
        <f t="shared" si="45"/>
        <v>111000</v>
      </c>
      <c r="R65" s="39">
        <f t="shared" si="45"/>
        <v>111000</v>
      </c>
      <c r="S65" s="39">
        <f t="shared" si="45"/>
        <v>111000</v>
      </c>
      <c r="T65" s="39">
        <f t="shared" si="45"/>
        <v>5000</v>
      </c>
      <c r="U65" s="90">
        <f t="shared" si="45"/>
        <v>4975.06</v>
      </c>
      <c r="V65" s="39"/>
      <c r="W65" s="39">
        <f t="shared" si="8"/>
        <v>24.9399999999996</v>
      </c>
      <c r="X65" s="39">
        <f t="shared" si="1"/>
        <v>0</v>
      </c>
      <c r="Y65" s="39">
        <f t="shared" si="2"/>
        <v>0</v>
      </c>
      <c r="Z65" s="39">
        <f t="shared" si="3"/>
        <v>0</v>
      </c>
      <c r="AA65" s="39">
        <f t="shared" si="9"/>
        <v>0</v>
      </c>
      <c r="AB65" s="39">
        <f t="shared" si="10"/>
        <v>0</v>
      </c>
      <c r="AC65" s="39">
        <f t="shared" si="11"/>
        <v>0</v>
      </c>
      <c r="AD65" s="39">
        <f t="shared" si="12"/>
        <v>0</v>
      </c>
      <c r="AE65" s="39">
        <f t="shared" si="13"/>
        <v>0</v>
      </c>
      <c r="AF65" s="39">
        <f t="shared" si="14"/>
        <v>0</v>
      </c>
      <c r="AG65" s="39">
        <f t="shared" si="15"/>
        <v>0</v>
      </c>
      <c r="AH65" s="39">
        <f t="shared" si="16"/>
        <v>0</v>
      </c>
      <c r="AI65" s="39">
        <f t="shared" si="17"/>
        <v>-106000</v>
      </c>
      <c r="AJ65" s="104">
        <f t="shared" si="5"/>
        <v>-106000</v>
      </c>
    </row>
    <row r="66" spans="1:36" s="102" customFormat="1" ht="15">
      <c r="A66" s="34" t="s">
        <v>214</v>
      </c>
      <c r="B66" s="22" t="s">
        <v>100</v>
      </c>
      <c r="C66" s="23" t="s">
        <v>40</v>
      </c>
      <c r="D66" s="23" t="s">
        <v>47</v>
      </c>
      <c r="E66" s="23" t="s">
        <v>92</v>
      </c>
      <c r="F66" s="23" t="s">
        <v>259</v>
      </c>
      <c r="G66" s="23" t="s">
        <v>211</v>
      </c>
      <c r="H66" s="78">
        <v>50000</v>
      </c>
      <c r="I66" s="39">
        <v>50000</v>
      </c>
      <c r="J66" s="39">
        <v>50000</v>
      </c>
      <c r="K66" s="39">
        <v>50000</v>
      </c>
      <c r="L66" s="41">
        <v>50000</v>
      </c>
      <c r="M66" s="41">
        <v>50000</v>
      </c>
      <c r="N66" s="41">
        <v>50000</v>
      </c>
      <c r="O66" s="41">
        <v>50000</v>
      </c>
      <c r="P66" s="41">
        <v>50000</v>
      </c>
      <c r="Q66" s="41">
        <v>50000</v>
      </c>
      <c r="R66" s="41">
        <v>50000</v>
      </c>
      <c r="S66" s="41">
        <v>50000</v>
      </c>
      <c r="T66" s="41"/>
      <c r="U66" s="92"/>
      <c r="V66" s="39"/>
      <c r="W66" s="39">
        <f t="shared" si="8"/>
        <v>0</v>
      </c>
      <c r="X66" s="39">
        <f t="shared" si="1"/>
        <v>0</v>
      </c>
      <c r="Y66" s="39">
        <f t="shared" si="2"/>
        <v>0</v>
      </c>
      <c r="Z66" s="39">
        <f t="shared" si="3"/>
        <v>0</v>
      </c>
      <c r="AA66" s="39">
        <f t="shared" si="9"/>
        <v>0</v>
      </c>
      <c r="AB66" s="39">
        <f t="shared" si="10"/>
        <v>0</v>
      </c>
      <c r="AC66" s="39">
        <f t="shared" si="11"/>
        <v>0</v>
      </c>
      <c r="AD66" s="39">
        <f t="shared" si="12"/>
        <v>0</v>
      </c>
      <c r="AE66" s="39">
        <f t="shared" si="13"/>
        <v>0</v>
      </c>
      <c r="AF66" s="39">
        <f t="shared" si="14"/>
        <v>0</v>
      </c>
      <c r="AG66" s="39">
        <f t="shared" si="15"/>
        <v>0</v>
      </c>
      <c r="AH66" s="39">
        <f t="shared" si="16"/>
        <v>0</v>
      </c>
      <c r="AI66" s="39">
        <f t="shared" si="17"/>
        <v>-50000</v>
      </c>
      <c r="AJ66" s="104">
        <f t="shared" si="5"/>
        <v>-50000</v>
      </c>
    </row>
    <row r="67" spans="1:36" s="102" customFormat="1" ht="15">
      <c r="A67" s="34" t="s">
        <v>231</v>
      </c>
      <c r="B67" s="22" t="s">
        <v>100</v>
      </c>
      <c r="C67" s="23" t="s">
        <v>40</v>
      </c>
      <c r="D67" s="23" t="s">
        <v>47</v>
      </c>
      <c r="E67" s="23" t="s">
        <v>92</v>
      </c>
      <c r="F67" s="23" t="s">
        <v>259</v>
      </c>
      <c r="G67" s="23" t="s">
        <v>230</v>
      </c>
      <c r="H67" s="78">
        <v>50000</v>
      </c>
      <c r="I67" s="39">
        <v>50000</v>
      </c>
      <c r="J67" s="39">
        <v>50000</v>
      </c>
      <c r="K67" s="39">
        <v>50000</v>
      </c>
      <c r="L67" s="41">
        <v>50000</v>
      </c>
      <c r="M67" s="41">
        <v>50000</v>
      </c>
      <c r="N67" s="41">
        <v>50000</v>
      </c>
      <c r="O67" s="41">
        <v>50000</v>
      </c>
      <c r="P67" s="41">
        <v>50000</v>
      </c>
      <c r="Q67" s="41">
        <v>50000</v>
      </c>
      <c r="R67" s="41">
        <v>50000</v>
      </c>
      <c r="S67" s="41">
        <v>50000</v>
      </c>
      <c r="T67" s="41"/>
      <c r="U67" s="92"/>
      <c r="V67" s="39"/>
      <c r="W67" s="39">
        <f t="shared" si="8"/>
        <v>0</v>
      </c>
      <c r="X67" s="39">
        <f t="shared" si="1"/>
        <v>0</v>
      </c>
      <c r="Y67" s="39">
        <f t="shared" si="2"/>
        <v>0</v>
      </c>
      <c r="Z67" s="39">
        <f t="shared" si="3"/>
        <v>0</v>
      </c>
      <c r="AA67" s="39">
        <f t="shared" si="9"/>
        <v>0</v>
      </c>
      <c r="AB67" s="39">
        <f t="shared" si="10"/>
        <v>0</v>
      </c>
      <c r="AC67" s="39">
        <f t="shared" si="11"/>
        <v>0</v>
      </c>
      <c r="AD67" s="39">
        <f t="shared" si="12"/>
        <v>0</v>
      </c>
      <c r="AE67" s="39">
        <f t="shared" si="13"/>
        <v>0</v>
      </c>
      <c r="AF67" s="39">
        <f t="shared" si="14"/>
        <v>0</v>
      </c>
      <c r="AG67" s="39">
        <f t="shared" si="15"/>
        <v>0</v>
      </c>
      <c r="AH67" s="39">
        <f t="shared" si="16"/>
        <v>0</v>
      </c>
      <c r="AI67" s="39">
        <f t="shared" si="17"/>
        <v>-50000</v>
      </c>
      <c r="AJ67" s="104">
        <f t="shared" si="5"/>
        <v>-50000</v>
      </c>
    </row>
    <row r="68" spans="1:36" s="102" customFormat="1" ht="15">
      <c r="A68" s="34" t="s">
        <v>214</v>
      </c>
      <c r="B68" s="22" t="s">
        <v>100</v>
      </c>
      <c r="C68" s="23" t="s">
        <v>40</v>
      </c>
      <c r="D68" s="23" t="s">
        <v>47</v>
      </c>
      <c r="E68" s="23" t="s">
        <v>92</v>
      </c>
      <c r="F68" s="23" t="s">
        <v>259</v>
      </c>
      <c r="G68" s="23" t="s">
        <v>212</v>
      </c>
      <c r="H68" s="78">
        <v>11000</v>
      </c>
      <c r="I68" s="39">
        <v>11000</v>
      </c>
      <c r="J68" s="39">
        <v>11000</v>
      </c>
      <c r="K68" s="39">
        <v>11000</v>
      </c>
      <c r="L68" s="41">
        <v>11000</v>
      </c>
      <c r="M68" s="41">
        <v>11000</v>
      </c>
      <c r="N68" s="41">
        <v>11000</v>
      </c>
      <c r="O68" s="41">
        <v>11000</v>
      </c>
      <c r="P68" s="41">
        <v>11000</v>
      </c>
      <c r="Q68" s="41">
        <v>11000</v>
      </c>
      <c r="R68" s="41">
        <v>11000</v>
      </c>
      <c r="S68" s="41">
        <v>11000</v>
      </c>
      <c r="T68" s="41">
        <v>5000</v>
      </c>
      <c r="U68" s="92">
        <v>4975.06</v>
      </c>
      <c r="V68" s="39"/>
      <c r="W68" s="39">
        <f t="shared" si="8"/>
        <v>24.9399999999996</v>
      </c>
      <c r="X68" s="39">
        <f t="shared" si="1"/>
        <v>0</v>
      </c>
      <c r="Y68" s="39">
        <f t="shared" si="2"/>
        <v>0</v>
      </c>
      <c r="Z68" s="39">
        <f t="shared" si="3"/>
        <v>0</v>
      </c>
      <c r="AA68" s="39">
        <f t="shared" si="9"/>
        <v>0</v>
      </c>
      <c r="AB68" s="39">
        <f t="shared" si="10"/>
        <v>0</v>
      </c>
      <c r="AC68" s="39">
        <f t="shared" si="11"/>
        <v>0</v>
      </c>
      <c r="AD68" s="39">
        <f t="shared" si="12"/>
        <v>0</v>
      </c>
      <c r="AE68" s="39">
        <f t="shared" si="13"/>
        <v>0</v>
      </c>
      <c r="AF68" s="39">
        <f t="shared" si="14"/>
        <v>0</v>
      </c>
      <c r="AG68" s="39">
        <f t="shared" si="15"/>
        <v>0</v>
      </c>
      <c r="AH68" s="39">
        <f t="shared" si="16"/>
        <v>0</v>
      </c>
      <c r="AI68" s="39">
        <f t="shared" si="17"/>
        <v>-6000</v>
      </c>
      <c r="AJ68" s="104">
        <f t="shared" si="5"/>
        <v>-6000</v>
      </c>
    </row>
    <row r="69" spans="1:36" s="67" customFormat="1" ht="15">
      <c r="A69" s="85" t="s">
        <v>222</v>
      </c>
      <c r="B69" s="20" t="s">
        <v>100</v>
      </c>
      <c r="C69" s="21" t="s">
        <v>18</v>
      </c>
      <c r="D69" s="21" t="s">
        <v>207</v>
      </c>
      <c r="E69" s="112" t="s">
        <v>206</v>
      </c>
      <c r="F69" s="21" t="s">
        <v>199</v>
      </c>
      <c r="G69" s="21" t="s">
        <v>199</v>
      </c>
      <c r="H69" s="77">
        <f>H70</f>
        <v>0</v>
      </c>
      <c r="I69" s="83">
        <f aca="true" t="shared" si="46" ref="I69:U73">I70</f>
        <v>0</v>
      </c>
      <c r="J69" s="83">
        <f t="shared" si="46"/>
        <v>0</v>
      </c>
      <c r="K69" s="83">
        <f t="shared" si="46"/>
        <v>0</v>
      </c>
      <c r="L69" s="83">
        <f t="shared" si="46"/>
        <v>0</v>
      </c>
      <c r="M69" s="83">
        <f t="shared" si="46"/>
        <v>736700</v>
      </c>
      <c r="N69" s="83">
        <f t="shared" si="46"/>
        <v>736700</v>
      </c>
      <c r="O69" s="83">
        <f t="shared" si="46"/>
        <v>736700</v>
      </c>
      <c r="P69" s="83">
        <f t="shared" si="46"/>
        <v>736700</v>
      </c>
      <c r="Q69" s="83">
        <f t="shared" si="46"/>
        <v>736700</v>
      </c>
      <c r="R69" s="83">
        <f t="shared" si="46"/>
        <v>736700</v>
      </c>
      <c r="S69" s="83">
        <f t="shared" si="46"/>
        <v>736700</v>
      </c>
      <c r="T69" s="83">
        <f t="shared" si="46"/>
        <v>0</v>
      </c>
      <c r="U69" s="89">
        <f t="shared" si="46"/>
        <v>0</v>
      </c>
      <c r="V69" s="38"/>
      <c r="W69" s="38">
        <f aca="true" t="shared" si="47" ref="W69:W125">T69-U69</f>
        <v>0</v>
      </c>
      <c r="X69" s="38">
        <f aca="true" t="shared" si="48" ref="X69:Z124">I69-H69</f>
        <v>0</v>
      </c>
      <c r="Y69" s="38">
        <f t="shared" si="48"/>
        <v>0</v>
      </c>
      <c r="Z69" s="38">
        <f t="shared" si="48"/>
        <v>0</v>
      </c>
      <c r="AA69" s="38">
        <f aca="true" t="shared" si="49" ref="AA69:AA125">L69-K69</f>
        <v>0</v>
      </c>
      <c r="AB69" s="38">
        <f aca="true" t="shared" si="50" ref="AB69:AB125">M69-L69</f>
        <v>736700</v>
      </c>
      <c r="AC69" s="38">
        <f aca="true" t="shared" si="51" ref="AC69:AC125">N69-M69</f>
        <v>0</v>
      </c>
      <c r="AD69" s="38">
        <f aca="true" t="shared" si="52" ref="AD69:AD125">O69-N69</f>
        <v>0</v>
      </c>
      <c r="AE69" s="38">
        <f aca="true" t="shared" si="53" ref="AE69:AE125">P69-O69</f>
        <v>0</v>
      </c>
      <c r="AF69" s="38">
        <f aca="true" t="shared" si="54" ref="AF69:AF125">Q69-P69</f>
        <v>0</v>
      </c>
      <c r="AG69" s="38">
        <f aca="true" t="shared" si="55" ref="AG69:AG125">R69-Q69</f>
        <v>0</v>
      </c>
      <c r="AH69" s="38">
        <f aca="true" t="shared" si="56" ref="AH69:AH125">S69-R69</f>
        <v>0</v>
      </c>
      <c r="AI69" s="38">
        <f aca="true" t="shared" si="57" ref="AI69:AI125">T69-S69</f>
        <v>-736700</v>
      </c>
      <c r="AJ69" s="105">
        <f aca="true" t="shared" si="58" ref="AJ69:AJ124">Y69+Z69+AA69+AB69+AC69+AD69+AE69+AF69+AG69+AH69+AI69</f>
        <v>0</v>
      </c>
    </row>
    <row r="70" spans="1:36" s="102" customFormat="1" ht="15">
      <c r="A70" s="110" t="s">
        <v>222</v>
      </c>
      <c r="B70" s="22" t="s">
        <v>100</v>
      </c>
      <c r="C70" s="23" t="s">
        <v>18</v>
      </c>
      <c r="D70" s="23" t="s">
        <v>50</v>
      </c>
      <c r="E70" s="30" t="s">
        <v>206</v>
      </c>
      <c r="F70" s="23" t="s">
        <v>199</v>
      </c>
      <c r="G70" s="23" t="s">
        <v>199</v>
      </c>
      <c r="H70" s="78">
        <f>H71</f>
        <v>0</v>
      </c>
      <c r="I70" s="84">
        <f t="shared" si="46"/>
        <v>0</v>
      </c>
      <c r="J70" s="84">
        <f t="shared" si="46"/>
        <v>0</v>
      </c>
      <c r="K70" s="84">
        <f t="shared" si="46"/>
        <v>0</v>
      </c>
      <c r="L70" s="84">
        <f t="shared" si="46"/>
        <v>0</v>
      </c>
      <c r="M70" s="84">
        <f t="shared" si="46"/>
        <v>736700</v>
      </c>
      <c r="N70" s="84">
        <f t="shared" si="46"/>
        <v>736700</v>
      </c>
      <c r="O70" s="84">
        <f t="shared" si="46"/>
        <v>736700</v>
      </c>
      <c r="P70" s="84">
        <f t="shared" si="46"/>
        <v>736700</v>
      </c>
      <c r="Q70" s="84">
        <f t="shared" si="46"/>
        <v>736700</v>
      </c>
      <c r="R70" s="84">
        <f t="shared" si="46"/>
        <v>736700</v>
      </c>
      <c r="S70" s="84">
        <f t="shared" si="46"/>
        <v>736700</v>
      </c>
      <c r="T70" s="84">
        <f t="shared" si="46"/>
        <v>0</v>
      </c>
      <c r="U70" s="90">
        <f t="shared" si="46"/>
        <v>0</v>
      </c>
      <c r="V70" s="39"/>
      <c r="W70" s="39">
        <f t="shared" si="47"/>
        <v>0</v>
      </c>
      <c r="X70" s="39">
        <f t="shared" si="48"/>
        <v>0</v>
      </c>
      <c r="Y70" s="39">
        <f t="shared" si="48"/>
        <v>0</v>
      </c>
      <c r="Z70" s="39">
        <f t="shared" si="48"/>
        <v>0</v>
      </c>
      <c r="AA70" s="39">
        <f t="shared" si="49"/>
        <v>0</v>
      </c>
      <c r="AB70" s="39">
        <f t="shared" si="50"/>
        <v>736700</v>
      </c>
      <c r="AC70" s="39">
        <f t="shared" si="51"/>
        <v>0</v>
      </c>
      <c r="AD70" s="39">
        <f t="shared" si="52"/>
        <v>0</v>
      </c>
      <c r="AE70" s="39">
        <f t="shared" si="53"/>
        <v>0</v>
      </c>
      <c r="AF70" s="39">
        <f t="shared" si="54"/>
        <v>0</v>
      </c>
      <c r="AG70" s="39">
        <f t="shared" si="55"/>
        <v>0</v>
      </c>
      <c r="AH70" s="39">
        <f t="shared" si="56"/>
        <v>0</v>
      </c>
      <c r="AI70" s="39">
        <f t="shared" si="57"/>
        <v>-736700</v>
      </c>
      <c r="AJ70" s="104">
        <f t="shared" si="58"/>
        <v>0</v>
      </c>
    </row>
    <row r="71" spans="1:36" s="102" customFormat="1" ht="15">
      <c r="A71" s="110" t="s">
        <v>222</v>
      </c>
      <c r="B71" s="22" t="s">
        <v>100</v>
      </c>
      <c r="C71" s="23" t="s">
        <v>18</v>
      </c>
      <c r="D71" s="23" t="s">
        <v>50</v>
      </c>
      <c r="E71" s="30" t="s">
        <v>287</v>
      </c>
      <c r="F71" s="23" t="s">
        <v>199</v>
      </c>
      <c r="G71" s="23" t="s">
        <v>199</v>
      </c>
      <c r="H71" s="78">
        <f>H72</f>
        <v>0</v>
      </c>
      <c r="I71" s="84">
        <f t="shared" si="46"/>
        <v>0</v>
      </c>
      <c r="J71" s="84">
        <f t="shared" si="46"/>
        <v>0</v>
      </c>
      <c r="K71" s="84">
        <f t="shared" si="46"/>
        <v>0</v>
      </c>
      <c r="L71" s="84">
        <f t="shared" si="46"/>
        <v>0</v>
      </c>
      <c r="M71" s="84">
        <f t="shared" si="46"/>
        <v>736700</v>
      </c>
      <c r="N71" s="84">
        <f t="shared" si="46"/>
        <v>736700</v>
      </c>
      <c r="O71" s="84">
        <f t="shared" si="46"/>
        <v>736700</v>
      </c>
      <c r="P71" s="84">
        <f t="shared" si="46"/>
        <v>736700</v>
      </c>
      <c r="Q71" s="84">
        <f t="shared" si="46"/>
        <v>736700</v>
      </c>
      <c r="R71" s="84">
        <f t="shared" si="46"/>
        <v>736700</v>
      </c>
      <c r="S71" s="84">
        <f t="shared" si="46"/>
        <v>736700</v>
      </c>
      <c r="T71" s="84">
        <f t="shared" si="46"/>
        <v>0</v>
      </c>
      <c r="U71" s="90">
        <f t="shared" si="46"/>
        <v>0</v>
      </c>
      <c r="V71" s="39"/>
      <c r="W71" s="39">
        <f t="shared" si="47"/>
        <v>0</v>
      </c>
      <c r="X71" s="39">
        <f t="shared" si="48"/>
        <v>0</v>
      </c>
      <c r="Y71" s="39">
        <f t="shared" si="48"/>
        <v>0</v>
      </c>
      <c r="Z71" s="39">
        <f t="shared" si="48"/>
        <v>0</v>
      </c>
      <c r="AA71" s="39">
        <f t="shared" si="49"/>
        <v>0</v>
      </c>
      <c r="AB71" s="39">
        <f t="shared" si="50"/>
        <v>736700</v>
      </c>
      <c r="AC71" s="39">
        <f t="shared" si="51"/>
        <v>0</v>
      </c>
      <c r="AD71" s="39">
        <f t="shared" si="52"/>
        <v>0</v>
      </c>
      <c r="AE71" s="39">
        <f t="shared" si="53"/>
        <v>0</v>
      </c>
      <c r="AF71" s="39">
        <f t="shared" si="54"/>
        <v>0</v>
      </c>
      <c r="AG71" s="39">
        <f t="shared" si="55"/>
        <v>0</v>
      </c>
      <c r="AH71" s="39">
        <f t="shared" si="56"/>
        <v>0</v>
      </c>
      <c r="AI71" s="39">
        <f t="shared" si="57"/>
        <v>-736700</v>
      </c>
      <c r="AJ71" s="104">
        <f t="shared" si="58"/>
        <v>0</v>
      </c>
    </row>
    <row r="72" spans="1:36" s="102" customFormat="1" ht="23.25">
      <c r="A72" s="32" t="s">
        <v>21</v>
      </c>
      <c r="B72" s="22" t="s">
        <v>100</v>
      </c>
      <c r="C72" s="23" t="s">
        <v>18</v>
      </c>
      <c r="D72" s="23" t="s">
        <v>50</v>
      </c>
      <c r="E72" s="30" t="s">
        <v>287</v>
      </c>
      <c r="F72" s="23" t="s">
        <v>22</v>
      </c>
      <c r="G72" s="23" t="s">
        <v>199</v>
      </c>
      <c r="H72" s="78">
        <f>H73</f>
        <v>0</v>
      </c>
      <c r="I72" s="84">
        <f t="shared" si="46"/>
        <v>0</v>
      </c>
      <c r="J72" s="84">
        <f t="shared" si="46"/>
        <v>0</v>
      </c>
      <c r="K72" s="84">
        <f t="shared" si="46"/>
        <v>0</v>
      </c>
      <c r="L72" s="84">
        <f t="shared" si="46"/>
        <v>0</v>
      </c>
      <c r="M72" s="84">
        <f t="shared" si="46"/>
        <v>736700</v>
      </c>
      <c r="N72" s="84">
        <f t="shared" si="46"/>
        <v>736700</v>
      </c>
      <c r="O72" s="84">
        <f t="shared" si="46"/>
        <v>736700</v>
      </c>
      <c r="P72" s="84">
        <f t="shared" si="46"/>
        <v>736700</v>
      </c>
      <c r="Q72" s="84">
        <f t="shared" si="46"/>
        <v>736700</v>
      </c>
      <c r="R72" s="84">
        <f t="shared" si="46"/>
        <v>736700</v>
      </c>
      <c r="S72" s="84">
        <f t="shared" si="46"/>
        <v>736700</v>
      </c>
      <c r="T72" s="84">
        <f t="shared" si="46"/>
        <v>0</v>
      </c>
      <c r="U72" s="90">
        <f t="shared" si="46"/>
        <v>0</v>
      </c>
      <c r="V72" s="39"/>
      <c r="W72" s="39">
        <f t="shared" si="47"/>
        <v>0</v>
      </c>
      <c r="X72" s="39">
        <f t="shared" si="48"/>
        <v>0</v>
      </c>
      <c r="Y72" s="39">
        <f t="shared" si="48"/>
        <v>0</v>
      </c>
      <c r="Z72" s="39">
        <f t="shared" si="48"/>
        <v>0</v>
      </c>
      <c r="AA72" s="39">
        <f t="shared" si="49"/>
        <v>0</v>
      </c>
      <c r="AB72" s="39">
        <f t="shared" si="50"/>
        <v>736700</v>
      </c>
      <c r="AC72" s="39">
        <f t="shared" si="51"/>
        <v>0</v>
      </c>
      <c r="AD72" s="39">
        <f t="shared" si="52"/>
        <v>0</v>
      </c>
      <c r="AE72" s="39">
        <f t="shared" si="53"/>
        <v>0</v>
      </c>
      <c r="AF72" s="39">
        <f t="shared" si="54"/>
        <v>0</v>
      </c>
      <c r="AG72" s="39">
        <f t="shared" si="55"/>
        <v>0</v>
      </c>
      <c r="AH72" s="39">
        <f t="shared" si="56"/>
        <v>0</v>
      </c>
      <c r="AI72" s="39">
        <f t="shared" si="57"/>
        <v>-736700</v>
      </c>
      <c r="AJ72" s="104">
        <f t="shared" si="58"/>
        <v>0</v>
      </c>
    </row>
    <row r="73" spans="1:36" s="102" customFormat="1" ht="23.25">
      <c r="A73" s="32" t="s">
        <v>23</v>
      </c>
      <c r="B73" s="22" t="s">
        <v>100</v>
      </c>
      <c r="C73" s="23" t="s">
        <v>18</v>
      </c>
      <c r="D73" s="23" t="s">
        <v>50</v>
      </c>
      <c r="E73" s="30" t="s">
        <v>287</v>
      </c>
      <c r="F73" s="23" t="s">
        <v>24</v>
      </c>
      <c r="G73" s="23" t="s">
        <v>199</v>
      </c>
      <c r="H73" s="78">
        <f>H74</f>
        <v>0</v>
      </c>
      <c r="I73" s="84">
        <f t="shared" si="46"/>
        <v>0</v>
      </c>
      <c r="J73" s="84">
        <f t="shared" si="46"/>
        <v>0</v>
      </c>
      <c r="K73" s="84">
        <f t="shared" si="46"/>
        <v>0</v>
      </c>
      <c r="L73" s="84">
        <f t="shared" si="46"/>
        <v>0</v>
      </c>
      <c r="M73" s="84">
        <f t="shared" si="46"/>
        <v>736700</v>
      </c>
      <c r="N73" s="84">
        <f t="shared" si="46"/>
        <v>736700</v>
      </c>
      <c r="O73" s="84">
        <f t="shared" si="46"/>
        <v>736700</v>
      </c>
      <c r="P73" s="84">
        <f t="shared" si="46"/>
        <v>736700</v>
      </c>
      <c r="Q73" s="84">
        <f t="shared" si="46"/>
        <v>736700</v>
      </c>
      <c r="R73" s="84">
        <f t="shared" si="46"/>
        <v>736700</v>
      </c>
      <c r="S73" s="84">
        <f t="shared" si="46"/>
        <v>736700</v>
      </c>
      <c r="T73" s="84">
        <f t="shared" si="46"/>
        <v>0</v>
      </c>
      <c r="U73" s="90">
        <f t="shared" si="46"/>
        <v>0</v>
      </c>
      <c r="V73" s="39"/>
      <c r="W73" s="39">
        <f t="shared" si="47"/>
        <v>0</v>
      </c>
      <c r="X73" s="39">
        <f t="shared" si="48"/>
        <v>0</v>
      </c>
      <c r="Y73" s="39">
        <f t="shared" si="48"/>
        <v>0</v>
      </c>
      <c r="Z73" s="39">
        <f t="shared" si="48"/>
        <v>0</v>
      </c>
      <c r="AA73" s="39">
        <f t="shared" si="49"/>
        <v>0</v>
      </c>
      <c r="AB73" s="39">
        <f t="shared" si="50"/>
        <v>736700</v>
      </c>
      <c r="AC73" s="39">
        <f t="shared" si="51"/>
        <v>0</v>
      </c>
      <c r="AD73" s="39">
        <f t="shared" si="52"/>
        <v>0</v>
      </c>
      <c r="AE73" s="39">
        <f t="shared" si="53"/>
        <v>0</v>
      </c>
      <c r="AF73" s="39">
        <f t="shared" si="54"/>
        <v>0</v>
      </c>
      <c r="AG73" s="39">
        <f t="shared" si="55"/>
        <v>0</v>
      </c>
      <c r="AH73" s="39">
        <f t="shared" si="56"/>
        <v>0</v>
      </c>
      <c r="AI73" s="39">
        <f t="shared" si="57"/>
        <v>-736700</v>
      </c>
      <c r="AJ73" s="104">
        <f t="shared" si="58"/>
        <v>0</v>
      </c>
    </row>
    <row r="74" spans="1:36" s="102" customFormat="1" ht="15">
      <c r="A74" s="32" t="s">
        <v>219</v>
      </c>
      <c r="B74" s="22" t="s">
        <v>100</v>
      </c>
      <c r="C74" s="23" t="s">
        <v>18</v>
      </c>
      <c r="D74" s="23" t="s">
        <v>50</v>
      </c>
      <c r="E74" s="30" t="s">
        <v>287</v>
      </c>
      <c r="F74" s="23" t="s">
        <v>259</v>
      </c>
      <c r="G74" s="23" t="s">
        <v>217</v>
      </c>
      <c r="H74" s="78"/>
      <c r="I74" s="41"/>
      <c r="J74" s="41"/>
      <c r="K74" s="41"/>
      <c r="L74" s="41"/>
      <c r="M74" s="41">
        <v>736700</v>
      </c>
      <c r="N74" s="41">
        <v>736700</v>
      </c>
      <c r="O74" s="41">
        <v>736700</v>
      </c>
      <c r="P74" s="41">
        <v>736700</v>
      </c>
      <c r="Q74" s="41">
        <v>736700</v>
      </c>
      <c r="R74" s="41">
        <v>736700</v>
      </c>
      <c r="S74" s="41">
        <v>736700</v>
      </c>
      <c r="T74" s="41"/>
      <c r="U74" s="92"/>
      <c r="V74" s="39"/>
      <c r="W74" s="39">
        <f t="shared" si="47"/>
        <v>0</v>
      </c>
      <c r="X74" s="39">
        <f t="shared" si="48"/>
        <v>0</v>
      </c>
      <c r="Y74" s="39">
        <f t="shared" si="48"/>
        <v>0</v>
      </c>
      <c r="Z74" s="39">
        <f t="shared" si="48"/>
        <v>0</v>
      </c>
      <c r="AA74" s="39">
        <f t="shared" si="49"/>
        <v>0</v>
      </c>
      <c r="AB74" s="39">
        <f t="shared" si="50"/>
        <v>736700</v>
      </c>
      <c r="AC74" s="39">
        <f t="shared" si="51"/>
        <v>0</v>
      </c>
      <c r="AD74" s="39">
        <f t="shared" si="52"/>
        <v>0</v>
      </c>
      <c r="AE74" s="39">
        <f t="shared" si="53"/>
        <v>0</v>
      </c>
      <c r="AF74" s="39">
        <f t="shared" si="54"/>
        <v>0</v>
      </c>
      <c r="AG74" s="39">
        <f t="shared" si="55"/>
        <v>0</v>
      </c>
      <c r="AH74" s="39">
        <f t="shared" si="56"/>
        <v>0</v>
      </c>
      <c r="AI74" s="39">
        <f t="shared" si="57"/>
        <v>-736700</v>
      </c>
      <c r="AJ74" s="104">
        <f t="shared" si="58"/>
        <v>0</v>
      </c>
    </row>
    <row r="75" spans="1:36" s="67" customFormat="1" ht="15">
      <c r="A75" s="31" t="s">
        <v>52</v>
      </c>
      <c r="B75" s="20" t="s">
        <v>100</v>
      </c>
      <c r="C75" s="21" t="s">
        <v>53</v>
      </c>
      <c r="D75" s="21" t="s">
        <v>199</v>
      </c>
      <c r="E75" s="21" t="s">
        <v>206</v>
      </c>
      <c r="F75" s="21" t="s">
        <v>199</v>
      </c>
      <c r="G75" s="21" t="s">
        <v>199</v>
      </c>
      <c r="H75" s="77">
        <f>H76</f>
        <v>298200</v>
      </c>
      <c r="I75" s="38">
        <f aca="true" t="shared" si="59" ref="I75:U75">I76</f>
        <v>298200</v>
      </c>
      <c r="J75" s="38">
        <f t="shared" si="59"/>
        <v>298200</v>
      </c>
      <c r="K75" s="38">
        <f t="shared" si="59"/>
        <v>329700</v>
      </c>
      <c r="L75" s="38">
        <f t="shared" si="59"/>
        <v>329700</v>
      </c>
      <c r="M75" s="38">
        <f t="shared" si="59"/>
        <v>339700</v>
      </c>
      <c r="N75" s="38">
        <f t="shared" si="59"/>
        <v>339700</v>
      </c>
      <c r="O75" s="38">
        <f t="shared" si="59"/>
        <v>339700</v>
      </c>
      <c r="P75" s="38">
        <f t="shared" si="59"/>
        <v>339700</v>
      </c>
      <c r="Q75" s="38">
        <f t="shared" si="59"/>
        <v>339700</v>
      </c>
      <c r="R75" s="38">
        <f t="shared" si="59"/>
        <v>339700</v>
      </c>
      <c r="S75" s="38">
        <f t="shared" si="59"/>
        <v>339700</v>
      </c>
      <c r="T75" s="38">
        <f t="shared" si="59"/>
        <v>92220</v>
      </c>
      <c r="U75" s="89">
        <f t="shared" si="59"/>
        <v>86320.11</v>
      </c>
      <c r="V75" s="38">
        <f t="shared" si="7"/>
        <v>93.60237475601821</v>
      </c>
      <c r="W75" s="38">
        <f t="shared" si="47"/>
        <v>5899.889999999999</v>
      </c>
      <c r="X75" s="38">
        <f t="shared" si="48"/>
        <v>0</v>
      </c>
      <c r="Y75" s="38">
        <f t="shared" si="48"/>
        <v>0</v>
      </c>
      <c r="Z75" s="38">
        <f t="shared" si="48"/>
        <v>31500</v>
      </c>
      <c r="AA75" s="38">
        <f t="shared" si="49"/>
        <v>0</v>
      </c>
      <c r="AB75" s="38">
        <f t="shared" si="50"/>
        <v>10000</v>
      </c>
      <c r="AC75" s="38">
        <f t="shared" si="51"/>
        <v>0</v>
      </c>
      <c r="AD75" s="38">
        <f t="shared" si="52"/>
        <v>0</v>
      </c>
      <c r="AE75" s="38">
        <f t="shared" si="53"/>
        <v>0</v>
      </c>
      <c r="AF75" s="38">
        <f t="shared" si="54"/>
        <v>0</v>
      </c>
      <c r="AG75" s="38">
        <f t="shared" si="55"/>
        <v>0</v>
      </c>
      <c r="AH75" s="38">
        <f t="shared" si="56"/>
        <v>0</v>
      </c>
      <c r="AI75" s="38">
        <f t="shared" si="57"/>
        <v>-247480</v>
      </c>
      <c r="AJ75" s="105">
        <f t="shared" si="58"/>
        <v>-205980</v>
      </c>
    </row>
    <row r="76" spans="1:36" s="102" customFormat="1" ht="15">
      <c r="A76" s="32" t="s">
        <v>54</v>
      </c>
      <c r="B76" s="22" t="s">
        <v>100</v>
      </c>
      <c r="C76" s="23" t="s">
        <v>53</v>
      </c>
      <c r="D76" s="23" t="s">
        <v>40</v>
      </c>
      <c r="E76" s="23" t="s">
        <v>206</v>
      </c>
      <c r="F76" s="23" t="s">
        <v>199</v>
      </c>
      <c r="G76" s="23" t="s">
        <v>199</v>
      </c>
      <c r="H76" s="78">
        <f>H77+H84+H88+H94+H100</f>
        <v>298200</v>
      </c>
      <c r="I76" s="84">
        <f aca="true" t="shared" si="60" ref="I76:U76">I77+I84+I88+I94+I100</f>
        <v>298200</v>
      </c>
      <c r="J76" s="84">
        <f t="shared" si="60"/>
        <v>298200</v>
      </c>
      <c r="K76" s="84">
        <f t="shared" si="60"/>
        <v>329700</v>
      </c>
      <c r="L76" s="84">
        <f t="shared" si="60"/>
        <v>329700</v>
      </c>
      <c r="M76" s="84">
        <f t="shared" si="60"/>
        <v>339700</v>
      </c>
      <c r="N76" s="84">
        <f t="shared" si="60"/>
        <v>339700</v>
      </c>
      <c r="O76" s="84">
        <f t="shared" si="60"/>
        <v>339700</v>
      </c>
      <c r="P76" s="84">
        <f t="shared" si="60"/>
        <v>339700</v>
      </c>
      <c r="Q76" s="84">
        <f t="shared" si="60"/>
        <v>339700</v>
      </c>
      <c r="R76" s="84">
        <f t="shared" si="60"/>
        <v>339700</v>
      </c>
      <c r="S76" s="84">
        <f t="shared" si="60"/>
        <v>339700</v>
      </c>
      <c r="T76" s="84">
        <f t="shared" si="60"/>
        <v>92220</v>
      </c>
      <c r="U76" s="90">
        <f t="shared" si="60"/>
        <v>86320.11</v>
      </c>
      <c r="V76" s="39">
        <f aca="true" t="shared" si="61" ref="V76:V140">U76/T76*100</f>
        <v>93.60237475601821</v>
      </c>
      <c r="W76" s="39">
        <f t="shared" si="47"/>
        <v>5899.889999999999</v>
      </c>
      <c r="X76" s="39">
        <f t="shared" si="48"/>
        <v>0</v>
      </c>
      <c r="Y76" s="39">
        <f t="shared" si="48"/>
        <v>0</v>
      </c>
      <c r="Z76" s="39">
        <f t="shared" si="48"/>
        <v>31500</v>
      </c>
      <c r="AA76" s="39">
        <f t="shared" si="49"/>
        <v>0</v>
      </c>
      <c r="AB76" s="39">
        <f t="shared" si="50"/>
        <v>10000</v>
      </c>
      <c r="AC76" s="39">
        <f t="shared" si="51"/>
        <v>0</v>
      </c>
      <c r="AD76" s="39">
        <f t="shared" si="52"/>
        <v>0</v>
      </c>
      <c r="AE76" s="39">
        <f t="shared" si="53"/>
        <v>0</v>
      </c>
      <c r="AF76" s="39">
        <f t="shared" si="54"/>
        <v>0</v>
      </c>
      <c r="AG76" s="39">
        <f t="shared" si="55"/>
        <v>0</v>
      </c>
      <c r="AH76" s="39">
        <f t="shared" si="56"/>
        <v>0</v>
      </c>
      <c r="AI76" s="39">
        <f t="shared" si="57"/>
        <v>-247480</v>
      </c>
      <c r="AJ76" s="104">
        <f t="shared" si="58"/>
        <v>-205980</v>
      </c>
    </row>
    <row r="77" spans="1:36" s="102" customFormat="1" ht="15">
      <c r="A77" s="32" t="s">
        <v>55</v>
      </c>
      <c r="B77" s="22" t="s">
        <v>100</v>
      </c>
      <c r="C77" s="23" t="s">
        <v>53</v>
      </c>
      <c r="D77" s="23" t="s">
        <v>40</v>
      </c>
      <c r="E77" s="30" t="s">
        <v>93</v>
      </c>
      <c r="F77" s="23" t="s">
        <v>199</v>
      </c>
      <c r="G77" s="23" t="s">
        <v>199</v>
      </c>
      <c r="H77" s="78">
        <f>H78</f>
        <v>262200</v>
      </c>
      <c r="I77" s="39">
        <f aca="true" t="shared" si="62" ref="I77:U77">I78</f>
        <v>262200</v>
      </c>
      <c r="J77" s="39">
        <f t="shared" si="62"/>
        <v>262200</v>
      </c>
      <c r="K77" s="39">
        <f t="shared" si="62"/>
        <v>292200</v>
      </c>
      <c r="L77" s="39">
        <f t="shared" si="62"/>
        <v>292200</v>
      </c>
      <c r="M77" s="39">
        <f t="shared" si="62"/>
        <v>292200</v>
      </c>
      <c r="N77" s="39">
        <f t="shared" si="62"/>
        <v>292200</v>
      </c>
      <c r="O77" s="39">
        <f t="shared" si="62"/>
        <v>292200</v>
      </c>
      <c r="P77" s="39">
        <f t="shared" si="62"/>
        <v>292200</v>
      </c>
      <c r="Q77" s="39">
        <f t="shared" si="62"/>
        <v>292200</v>
      </c>
      <c r="R77" s="39">
        <f t="shared" si="62"/>
        <v>292200</v>
      </c>
      <c r="S77" s="39">
        <f t="shared" si="62"/>
        <v>292200</v>
      </c>
      <c r="T77" s="39">
        <f t="shared" si="62"/>
        <v>71200</v>
      </c>
      <c r="U77" s="90">
        <f t="shared" si="62"/>
        <v>70970.11</v>
      </c>
      <c r="V77" s="39">
        <f t="shared" si="61"/>
        <v>99.67712078651687</v>
      </c>
      <c r="W77" s="39">
        <f t="shared" si="47"/>
        <v>229.88999999999942</v>
      </c>
      <c r="X77" s="39">
        <f t="shared" si="48"/>
        <v>0</v>
      </c>
      <c r="Y77" s="39">
        <f t="shared" si="48"/>
        <v>0</v>
      </c>
      <c r="Z77" s="39">
        <f t="shared" si="48"/>
        <v>30000</v>
      </c>
      <c r="AA77" s="39">
        <f t="shared" si="49"/>
        <v>0</v>
      </c>
      <c r="AB77" s="39">
        <f t="shared" si="50"/>
        <v>0</v>
      </c>
      <c r="AC77" s="39">
        <f t="shared" si="51"/>
        <v>0</v>
      </c>
      <c r="AD77" s="39">
        <f t="shared" si="52"/>
        <v>0</v>
      </c>
      <c r="AE77" s="39">
        <f t="shared" si="53"/>
        <v>0</v>
      </c>
      <c r="AF77" s="39">
        <f t="shared" si="54"/>
        <v>0</v>
      </c>
      <c r="AG77" s="39">
        <f t="shared" si="55"/>
        <v>0</v>
      </c>
      <c r="AH77" s="39">
        <f t="shared" si="56"/>
        <v>0</v>
      </c>
      <c r="AI77" s="39">
        <f t="shared" si="57"/>
        <v>-221000</v>
      </c>
      <c r="AJ77" s="104">
        <f t="shared" si="58"/>
        <v>-191000</v>
      </c>
    </row>
    <row r="78" spans="1:36" s="102" customFormat="1" ht="15">
      <c r="A78" s="32" t="s">
        <v>237</v>
      </c>
      <c r="B78" s="22" t="s">
        <v>100</v>
      </c>
      <c r="C78" s="23" t="s">
        <v>53</v>
      </c>
      <c r="D78" s="23" t="s">
        <v>40</v>
      </c>
      <c r="E78" s="30" t="s">
        <v>93</v>
      </c>
      <c r="F78" s="23" t="s">
        <v>22</v>
      </c>
      <c r="G78" s="23" t="s">
        <v>199</v>
      </c>
      <c r="H78" s="78">
        <f>H79</f>
        <v>262200</v>
      </c>
      <c r="I78" s="39">
        <f aca="true" t="shared" si="63" ref="I78:U78">I79</f>
        <v>262200</v>
      </c>
      <c r="J78" s="39">
        <f t="shared" si="63"/>
        <v>262200</v>
      </c>
      <c r="K78" s="39">
        <f t="shared" si="63"/>
        <v>292200</v>
      </c>
      <c r="L78" s="39">
        <f t="shared" si="63"/>
        <v>292200</v>
      </c>
      <c r="M78" s="39">
        <f t="shared" si="63"/>
        <v>292200</v>
      </c>
      <c r="N78" s="39">
        <f t="shared" si="63"/>
        <v>292200</v>
      </c>
      <c r="O78" s="39">
        <f t="shared" si="63"/>
        <v>292200</v>
      </c>
      <c r="P78" s="39">
        <f t="shared" si="63"/>
        <v>292200</v>
      </c>
      <c r="Q78" s="39">
        <f t="shared" si="63"/>
        <v>292200</v>
      </c>
      <c r="R78" s="39">
        <f t="shared" si="63"/>
        <v>292200</v>
      </c>
      <c r="S78" s="39">
        <f t="shared" si="63"/>
        <v>292200</v>
      </c>
      <c r="T78" s="39">
        <f t="shared" si="63"/>
        <v>71200</v>
      </c>
      <c r="U78" s="90">
        <f t="shared" si="63"/>
        <v>70970.11</v>
      </c>
      <c r="V78" s="39">
        <f t="shared" si="61"/>
        <v>99.67712078651687</v>
      </c>
      <c r="W78" s="39">
        <f t="shared" si="47"/>
        <v>229.88999999999942</v>
      </c>
      <c r="X78" s="39">
        <f t="shared" si="48"/>
        <v>0</v>
      </c>
      <c r="Y78" s="39">
        <f t="shared" si="48"/>
        <v>0</v>
      </c>
      <c r="Z78" s="39">
        <f t="shared" si="48"/>
        <v>30000</v>
      </c>
      <c r="AA78" s="39">
        <f t="shared" si="49"/>
        <v>0</v>
      </c>
      <c r="AB78" s="39">
        <f t="shared" si="50"/>
        <v>0</v>
      </c>
      <c r="AC78" s="39">
        <f t="shared" si="51"/>
        <v>0</v>
      </c>
      <c r="AD78" s="39">
        <f t="shared" si="52"/>
        <v>0</v>
      </c>
      <c r="AE78" s="39">
        <f t="shared" si="53"/>
        <v>0</v>
      </c>
      <c r="AF78" s="39">
        <f t="shared" si="54"/>
        <v>0</v>
      </c>
      <c r="AG78" s="39">
        <f t="shared" si="55"/>
        <v>0</v>
      </c>
      <c r="AH78" s="39">
        <f t="shared" si="56"/>
        <v>0</v>
      </c>
      <c r="AI78" s="39">
        <f t="shared" si="57"/>
        <v>-221000</v>
      </c>
      <c r="AJ78" s="104">
        <f t="shared" si="58"/>
        <v>-191000</v>
      </c>
    </row>
    <row r="79" spans="1:36" s="102" customFormat="1" ht="23.25">
      <c r="A79" s="32" t="s">
        <v>23</v>
      </c>
      <c r="B79" s="22" t="s">
        <v>100</v>
      </c>
      <c r="C79" s="23" t="s">
        <v>53</v>
      </c>
      <c r="D79" s="23" t="s">
        <v>40</v>
      </c>
      <c r="E79" s="30" t="s">
        <v>93</v>
      </c>
      <c r="F79" s="23" t="s">
        <v>24</v>
      </c>
      <c r="G79" s="23" t="s">
        <v>199</v>
      </c>
      <c r="H79" s="78">
        <f>H80+H81+H83+H82</f>
        <v>262200</v>
      </c>
      <c r="I79" s="39">
        <f aca="true" t="shared" si="64" ref="I79:U79">I80+I81+I83+I82</f>
        <v>262200</v>
      </c>
      <c r="J79" s="39">
        <f t="shared" si="64"/>
        <v>262200</v>
      </c>
      <c r="K79" s="39">
        <f t="shared" si="64"/>
        <v>292200</v>
      </c>
      <c r="L79" s="39">
        <f t="shared" si="64"/>
        <v>292200</v>
      </c>
      <c r="M79" s="39">
        <f t="shared" si="64"/>
        <v>292200</v>
      </c>
      <c r="N79" s="39">
        <f t="shared" si="64"/>
        <v>292200</v>
      </c>
      <c r="O79" s="39">
        <f t="shared" si="64"/>
        <v>292200</v>
      </c>
      <c r="P79" s="39">
        <f t="shared" si="64"/>
        <v>292200</v>
      </c>
      <c r="Q79" s="39">
        <f t="shared" si="64"/>
        <v>292200</v>
      </c>
      <c r="R79" s="39">
        <f t="shared" si="64"/>
        <v>292200</v>
      </c>
      <c r="S79" s="39">
        <f t="shared" si="64"/>
        <v>292200</v>
      </c>
      <c r="T79" s="39">
        <f t="shared" si="64"/>
        <v>71200</v>
      </c>
      <c r="U79" s="90">
        <f t="shared" si="64"/>
        <v>70970.11</v>
      </c>
      <c r="V79" s="39">
        <f t="shared" si="61"/>
        <v>99.67712078651687</v>
      </c>
      <c r="W79" s="39">
        <f t="shared" si="47"/>
        <v>229.88999999999942</v>
      </c>
      <c r="X79" s="39">
        <f t="shared" si="48"/>
        <v>0</v>
      </c>
      <c r="Y79" s="39">
        <f t="shared" si="48"/>
        <v>0</v>
      </c>
      <c r="Z79" s="39">
        <f t="shared" si="48"/>
        <v>30000</v>
      </c>
      <c r="AA79" s="39">
        <f t="shared" si="49"/>
        <v>0</v>
      </c>
      <c r="AB79" s="39">
        <f t="shared" si="50"/>
        <v>0</v>
      </c>
      <c r="AC79" s="39">
        <f t="shared" si="51"/>
        <v>0</v>
      </c>
      <c r="AD79" s="39">
        <f t="shared" si="52"/>
        <v>0</v>
      </c>
      <c r="AE79" s="39">
        <f t="shared" si="53"/>
        <v>0</v>
      </c>
      <c r="AF79" s="39">
        <f t="shared" si="54"/>
        <v>0</v>
      </c>
      <c r="AG79" s="39">
        <f t="shared" si="55"/>
        <v>0</v>
      </c>
      <c r="AH79" s="39">
        <f t="shared" si="56"/>
        <v>0</v>
      </c>
      <c r="AI79" s="39">
        <f t="shared" si="57"/>
        <v>-221000</v>
      </c>
      <c r="AJ79" s="104">
        <f t="shared" si="58"/>
        <v>-191000</v>
      </c>
    </row>
    <row r="80" spans="1:36" s="102" customFormat="1" ht="15">
      <c r="A80" s="32" t="s">
        <v>218</v>
      </c>
      <c r="B80" s="22" t="s">
        <v>100</v>
      </c>
      <c r="C80" s="23" t="s">
        <v>53</v>
      </c>
      <c r="D80" s="23" t="s">
        <v>40</v>
      </c>
      <c r="E80" s="30" t="s">
        <v>93</v>
      </c>
      <c r="F80" s="23" t="s">
        <v>259</v>
      </c>
      <c r="G80" s="23" t="s">
        <v>216</v>
      </c>
      <c r="H80" s="78">
        <v>180200</v>
      </c>
      <c r="I80" s="39">
        <v>180200</v>
      </c>
      <c r="J80" s="39">
        <v>180200</v>
      </c>
      <c r="K80" s="39">
        <v>210200</v>
      </c>
      <c r="L80" s="41">
        <v>210200</v>
      </c>
      <c r="M80" s="41">
        <v>210200</v>
      </c>
      <c r="N80" s="41">
        <v>210200</v>
      </c>
      <c r="O80" s="41">
        <v>210200</v>
      </c>
      <c r="P80" s="41">
        <v>210200</v>
      </c>
      <c r="Q80" s="41">
        <v>210200</v>
      </c>
      <c r="R80" s="41">
        <v>210200</v>
      </c>
      <c r="S80" s="41">
        <v>210200</v>
      </c>
      <c r="T80" s="41">
        <v>53800</v>
      </c>
      <c r="U80" s="92">
        <v>53738.91</v>
      </c>
      <c r="V80" s="39">
        <f t="shared" si="61"/>
        <v>99.8864498141264</v>
      </c>
      <c r="W80" s="39">
        <f t="shared" si="47"/>
        <v>61.08999999999651</v>
      </c>
      <c r="X80" s="39">
        <f t="shared" si="48"/>
        <v>0</v>
      </c>
      <c r="Y80" s="39">
        <f t="shared" si="48"/>
        <v>0</v>
      </c>
      <c r="Z80" s="39">
        <f t="shared" si="48"/>
        <v>30000</v>
      </c>
      <c r="AA80" s="39">
        <f t="shared" si="49"/>
        <v>0</v>
      </c>
      <c r="AB80" s="39">
        <f t="shared" si="50"/>
        <v>0</v>
      </c>
      <c r="AC80" s="39">
        <f t="shared" si="51"/>
        <v>0</v>
      </c>
      <c r="AD80" s="39">
        <f t="shared" si="52"/>
        <v>0</v>
      </c>
      <c r="AE80" s="39">
        <f t="shared" si="53"/>
        <v>0</v>
      </c>
      <c r="AF80" s="39">
        <f t="shared" si="54"/>
        <v>0</v>
      </c>
      <c r="AG80" s="39">
        <f t="shared" si="55"/>
        <v>0</v>
      </c>
      <c r="AH80" s="39">
        <f t="shared" si="56"/>
        <v>0</v>
      </c>
      <c r="AI80" s="39">
        <f t="shared" si="57"/>
        <v>-156400</v>
      </c>
      <c r="AJ80" s="104">
        <f t="shared" si="58"/>
        <v>-126400</v>
      </c>
    </row>
    <row r="81" spans="1:36" s="102" customFormat="1" ht="15">
      <c r="A81" s="32" t="s">
        <v>219</v>
      </c>
      <c r="B81" s="22" t="s">
        <v>100</v>
      </c>
      <c r="C81" s="23" t="s">
        <v>53</v>
      </c>
      <c r="D81" s="23" t="s">
        <v>40</v>
      </c>
      <c r="E81" s="30" t="s">
        <v>93</v>
      </c>
      <c r="F81" s="23" t="s">
        <v>259</v>
      </c>
      <c r="G81" s="23" t="s">
        <v>217</v>
      </c>
      <c r="H81" s="78">
        <v>30000</v>
      </c>
      <c r="I81" s="39">
        <v>30000</v>
      </c>
      <c r="J81" s="39">
        <v>30000</v>
      </c>
      <c r="K81" s="39">
        <v>30000</v>
      </c>
      <c r="L81" s="41">
        <v>30000</v>
      </c>
      <c r="M81" s="41">
        <v>30000</v>
      </c>
      <c r="N81" s="41">
        <v>30000</v>
      </c>
      <c r="O81" s="41">
        <v>30000</v>
      </c>
      <c r="P81" s="41">
        <v>30000</v>
      </c>
      <c r="Q81" s="41">
        <v>30000</v>
      </c>
      <c r="R81" s="41">
        <v>30000</v>
      </c>
      <c r="S81" s="41">
        <v>30000</v>
      </c>
      <c r="T81" s="41"/>
      <c r="U81" s="92"/>
      <c r="V81" s="39"/>
      <c r="W81" s="39">
        <f t="shared" si="47"/>
        <v>0</v>
      </c>
      <c r="X81" s="39">
        <f t="shared" si="48"/>
        <v>0</v>
      </c>
      <c r="Y81" s="39">
        <f t="shared" si="48"/>
        <v>0</v>
      </c>
      <c r="Z81" s="39">
        <f t="shared" si="48"/>
        <v>0</v>
      </c>
      <c r="AA81" s="39">
        <f t="shared" si="49"/>
        <v>0</v>
      </c>
      <c r="AB81" s="39">
        <f t="shared" si="50"/>
        <v>0</v>
      </c>
      <c r="AC81" s="39">
        <f t="shared" si="51"/>
        <v>0</v>
      </c>
      <c r="AD81" s="39">
        <f t="shared" si="52"/>
        <v>0</v>
      </c>
      <c r="AE81" s="39">
        <f t="shared" si="53"/>
        <v>0</v>
      </c>
      <c r="AF81" s="39">
        <f t="shared" si="54"/>
        <v>0</v>
      </c>
      <c r="AG81" s="39">
        <f t="shared" si="55"/>
        <v>0</v>
      </c>
      <c r="AH81" s="39">
        <f t="shared" si="56"/>
        <v>0</v>
      </c>
      <c r="AI81" s="39">
        <f t="shared" si="57"/>
        <v>-30000</v>
      </c>
      <c r="AJ81" s="104">
        <f t="shared" si="58"/>
        <v>-30000</v>
      </c>
    </row>
    <row r="82" spans="1:36" s="102" customFormat="1" ht="15" hidden="1">
      <c r="A82" s="32" t="s">
        <v>213</v>
      </c>
      <c r="B82" s="22" t="s">
        <v>100</v>
      </c>
      <c r="C82" s="23" t="s">
        <v>53</v>
      </c>
      <c r="D82" s="23" t="s">
        <v>40</v>
      </c>
      <c r="E82" s="30" t="s">
        <v>93</v>
      </c>
      <c r="F82" s="23" t="s">
        <v>259</v>
      </c>
      <c r="G82" s="23" t="s">
        <v>211</v>
      </c>
      <c r="H82" s="78"/>
      <c r="I82" s="39"/>
      <c r="J82" s="39"/>
      <c r="K82" s="39"/>
      <c r="L82" s="41"/>
      <c r="M82" s="41"/>
      <c r="N82" s="41"/>
      <c r="O82" s="41"/>
      <c r="P82" s="41"/>
      <c r="Q82" s="41"/>
      <c r="R82" s="41"/>
      <c r="S82" s="41"/>
      <c r="T82" s="41"/>
      <c r="U82" s="92"/>
      <c r="V82" s="39"/>
      <c r="W82" s="39">
        <f t="shared" si="47"/>
        <v>0</v>
      </c>
      <c r="X82" s="39">
        <f t="shared" si="48"/>
        <v>0</v>
      </c>
      <c r="Y82" s="39">
        <f t="shared" si="48"/>
        <v>0</v>
      </c>
      <c r="Z82" s="39">
        <f t="shared" si="48"/>
        <v>0</v>
      </c>
      <c r="AA82" s="39">
        <f t="shared" si="49"/>
        <v>0</v>
      </c>
      <c r="AB82" s="39">
        <f t="shared" si="50"/>
        <v>0</v>
      </c>
      <c r="AC82" s="39">
        <f t="shared" si="51"/>
        <v>0</v>
      </c>
      <c r="AD82" s="39">
        <f t="shared" si="52"/>
        <v>0</v>
      </c>
      <c r="AE82" s="39">
        <f t="shared" si="53"/>
        <v>0</v>
      </c>
      <c r="AF82" s="39">
        <f t="shared" si="54"/>
        <v>0</v>
      </c>
      <c r="AG82" s="39">
        <f t="shared" si="55"/>
        <v>0</v>
      </c>
      <c r="AH82" s="39">
        <f t="shared" si="56"/>
        <v>0</v>
      </c>
      <c r="AI82" s="39">
        <f t="shared" si="57"/>
        <v>0</v>
      </c>
      <c r="AJ82" s="104">
        <f t="shared" si="58"/>
        <v>0</v>
      </c>
    </row>
    <row r="83" spans="1:36" s="102" customFormat="1" ht="15">
      <c r="A83" s="32" t="s">
        <v>214</v>
      </c>
      <c r="B83" s="22" t="s">
        <v>100</v>
      </c>
      <c r="C83" s="23" t="s">
        <v>53</v>
      </c>
      <c r="D83" s="23" t="s">
        <v>40</v>
      </c>
      <c r="E83" s="30" t="s">
        <v>93</v>
      </c>
      <c r="F83" s="23" t="s">
        <v>259</v>
      </c>
      <c r="G83" s="23" t="s">
        <v>212</v>
      </c>
      <c r="H83" s="78">
        <v>52000</v>
      </c>
      <c r="I83" s="39">
        <v>52000</v>
      </c>
      <c r="J83" s="39">
        <v>52000</v>
      </c>
      <c r="K83" s="39">
        <v>52000</v>
      </c>
      <c r="L83" s="41">
        <v>52000</v>
      </c>
      <c r="M83" s="41">
        <v>52000</v>
      </c>
      <c r="N83" s="41">
        <v>52000</v>
      </c>
      <c r="O83" s="41">
        <v>52000</v>
      </c>
      <c r="P83" s="41">
        <v>52000</v>
      </c>
      <c r="Q83" s="41">
        <v>52000</v>
      </c>
      <c r="R83" s="41">
        <v>52000</v>
      </c>
      <c r="S83" s="41">
        <v>52000</v>
      </c>
      <c r="T83" s="41">
        <v>17400</v>
      </c>
      <c r="U83" s="92">
        <v>17231.2</v>
      </c>
      <c r="V83" s="39">
        <f t="shared" si="61"/>
        <v>99.02988505747126</v>
      </c>
      <c r="W83" s="39">
        <f t="shared" si="47"/>
        <v>168.79999999999927</v>
      </c>
      <c r="X83" s="39">
        <f t="shared" si="48"/>
        <v>0</v>
      </c>
      <c r="Y83" s="39">
        <f t="shared" si="48"/>
        <v>0</v>
      </c>
      <c r="Z83" s="39">
        <f t="shared" si="48"/>
        <v>0</v>
      </c>
      <c r="AA83" s="39">
        <f t="shared" si="49"/>
        <v>0</v>
      </c>
      <c r="AB83" s="39">
        <f t="shared" si="50"/>
        <v>0</v>
      </c>
      <c r="AC83" s="39">
        <f t="shared" si="51"/>
        <v>0</v>
      </c>
      <c r="AD83" s="39">
        <f t="shared" si="52"/>
        <v>0</v>
      </c>
      <c r="AE83" s="39">
        <f t="shared" si="53"/>
        <v>0</v>
      </c>
      <c r="AF83" s="39">
        <f t="shared" si="54"/>
        <v>0</v>
      </c>
      <c r="AG83" s="39">
        <f t="shared" si="55"/>
        <v>0</v>
      </c>
      <c r="AH83" s="39">
        <f t="shared" si="56"/>
        <v>0</v>
      </c>
      <c r="AI83" s="39">
        <f t="shared" si="57"/>
        <v>-34600</v>
      </c>
      <c r="AJ83" s="104">
        <f t="shared" si="58"/>
        <v>-34600</v>
      </c>
    </row>
    <row r="84" spans="1:36" s="102" customFormat="1" ht="15" hidden="1">
      <c r="A84" s="35" t="s">
        <v>56</v>
      </c>
      <c r="B84" s="22" t="s">
        <v>100</v>
      </c>
      <c r="C84" s="23" t="s">
        <v>53</v>
      </c>
      <c r="D84" s="23" t="s">
        <v>40</v>
      </c>
      <c r="E84" s="30" t="s">
        <v>94</v>
      </c>
      <c r="F84" s="23" t="s">
        <v>199</v>
      </c>
      <c r="G84" s="23" t="s">
        <v>199</v>
      </c>
      <c r="H84" s="78">
        <f aca="true" t="shared" si="65" ref="H84:U84">H85</f>
        <v>0</v>
      </c>
      <c r="I84" s="39">
        <f t="shared" si="65"/>
        <v>0</v>
      </c>
      <c r="J84" s="39">
        <f t="shared" si="65"/>
        <v>0</v>
      </c>
      <c r="K84" s="39">
        <f t="shared" si="65"/>
        <v>0</v>
      </c>
      <c r="L84" s="39">
        <f t="shared" si="65"/>
        <v>0</v>
      </c>
      <c r="M84" s="39">
        <f t="shared" si="65"/>
        <v>0</v>
      </c>
      <c r="N84" s="39">
        <f t="shared" si="65"/>
        <v>0</v>
      </c>
      <c r="O84" s="39">
        <f t="shared" si="65"/>
        <v>0</v>
      </c>
      <c r="P84" s="39">
        <f t="shared" si="65"/>
        <v>0</v>
      </c>
      <c r="Q84" s="39">
        <f t="shared" si="65"/>
        <v>0</v>
      </c>
      <c r="R84" s="39">
        <f t="shared" si="65"/>
        <v>0</v>
      </c>
      <c r="S84" s="39">
        <f t="shared" si="65"/>
        <v>0</v>
      </c>
      <c r="T84" s="39">
        <f t="shared" si="65"/>
        <v>0</v>
      </c>
      <c r="U84" s="90">
        <f t="shared" si="65"/>
        <v>0</v>
      </c>
      <c r="V84" s="39"/>
      <c r="W84" s="39">
        <f t="shared" si="47"/>
        <v>0</v>
      </c>
      <c r="X84" s="39">
        <f t="shared" si="48"/>
        <v>0</v>
      </c>
      <c r="Y84" s="39">
        <f t="shared" si="48"/>
        <v>0</v>
      </c>
      <c r="Z84" s="39">
        <f t="shared" si="48"/>
        <v>0</v>
      </c>
      <c r="AA84" s="39">
        <f t="shared" si="49"/>
        <v>0</v>
      </c>
      <c r="AB84" s="39">
        <f t="shared" si="50"/>
        <v>0</v>
      </c>
      <c r="AC84" s="39">
        <f t="shared" si="51"/>
        <v>0</v>
      </c>
      <c r="AD84" s="39">
        <f t="shared" si="52"/>
        <v>0</v>
      </c>
      <c r="AE84" s="39">
        <f t="shared" si="53"/>
        <v>0</v>
      </c>
      <c r="AF84" s="39">
        <f t="shared" si="54"/>
        <v>0</v>
      </c>
      <c r="AG84" s="39">
        <f t="shared" si="55"/>
        <v>0</v>
      </c>
      <c r="AH84" s="39">
        <f t="shared" si="56"/>
        <v>0</v>
      </c>
      <c r="AI84" s="39">
        <f t="shared" si="57"/>
        <v>0</v>
      </c>
      <c r="AJ84" s="104">
        <f t="shared" si="58"/>
        <v>0</v>
      </c>
    </row>
    <row r="85" spans="1:36" s="102" customFormat="1" ht="15" hidden="1">
      <c r="A85" s="32" t="s">
        <v>237</v>
      </c>
      <c r="B85" s="22" t="s">
        <v>100</v>
      </c>
      <c r="C85" s="23" t="s">
        <v>53</v>
      </c>
      <c r="D85" s="23" t="s">
        <v>40</v>
      </c>
      <c r="E85" s="30" t="s">
        <v>94</v>
      </c>
      <c r="F85" s="23" t="s">
        <v>22</v>
      </c>
      <c r="G85" s="23" t="s">
        <v>199</v>
      </c>
      <c r="H85" s="78">
        <f>H86</f>
        <v>0</v>
      </c>
      <c r="I85" s="39">
        <f aca="true" t="shared" si="66" ref="I85:U86">I86</f>
        <v>0</v>
      </c>
      <c r="J85" s="39">
        <f t="shared" si="66"/>
        <v>0</v>
      </c>
      <c r="K85" s="39">
        <f t="shared" si="66"/>
        <v>0</v>
      </c>
      <c r="L85" s="39">
        <f t="shared" si="66"/>
        <v>0</v>
      </c>
      <c r="M85" s="39">
        <f t="shared" si="66"/>
        <v>0</v>
      </c>
      <c r="N85" s="39">
        <f t="shared" si="66"/>
        <v>0</v>
      </c>
      <c r="O85" s="39">
        <f t="shared" si="66"/>
        <v>0</v>
      </c>
      <c r="P85" s="39">
        <f t="shared" si="66"/>
        <v>0</v>
      </c>
      <c r="Q85" s="39">
        <f t="shared" si="66"/>
        <v>0</v>
      </c>
      <c r="R85" s="39">
        <f t="shared" si="66"/>
        <v>0</v>
      </c>
      <c r="S85" s="39">
        <f t="shared" si="66"/>
        <v>0</v>
      </c>
      <c r="T85" s="39">
        <f t="shared" si="66"/>
        <v>0</v>
      </c>
      <c r="U85" s="90">
        <f t="shared" si="66"/>
        <v>0</v>
      </c>
      <c r="V85" s="39"/>
      <c r="W85" s="39">
        <f t="shared" si="47"/>
        <v>0</v>
      </c>
      <c r="X85" s="39">
        <f t="shared" si="48"/>
        <v>0</v>
      </c>
      <c r="Y85" s="39">
        <f t="shared" si="48"/>
        <v>0</v>
      </c>
      <c r="Z85" s="39">
        <f t="shared" si="48"/>
        <v>0</v>
      </c>
      <c r="AA85" s="39">
        <f t="shared" si="49"/>
        <v>0</v>
      </c>
      <c r="AB85" s="39">
        <f t="shared" si="50"/>
        <v>0</v>
      </c>
      <c r="AC85" s="39">
        <f t="shared" si="51"/>
        <v>0</v>
      </c>
      <c r="AD85" s="39">
        <f t="shared" si="52"/>
        <v>0</v>
      </c>
      <c r="AE85" s="39">
        <f t="shared" si="53"/>
        <v>0</v>
      </c>
      <c r="AF85" s="39">
        <f t="shared" si="54"/>
        <v>0</v>
      </c>
      <c r="AG85" s="39">
        <f t="shared" si="55"/>
        <v>0</v>
      </c>
      <c r="AH85" s="39">
        <f t="shared" si="56"/>
        <v>0</v>
      </c>
      <c r="AI85" s="39">
        <f t="shared" si="57"/>
        <v>0</v>
      </c>
      <c r="AJ85" s="104">
        <f t="shared" si="58"/>
        <v>0</v>
      </c>
    </row>
    <row r="86" spans="1:36" s="102" customFormat="1" ht="23.25" hidden="1">
      <c r="A86" s="32" t="s">
        <v>23</v>
      </c>
      <c r="B86" s="22" t="s">
        <v>100</v>
      </c>
      <c r="C86" s="23" t="s">
        <v>53</v>
      </c>
      <c r="D86" s="23" t="s">
        <v>40</v>
      </c>
      <c r="E86" s="30" t="s">
        <v>94</v>
      </c>
      <c r="F86" s="23" t="s">
        <v>259</v>
      </c>
      <c r="G86" s="23" t="s">
        <v>199</v>
      </c>
      <c r="H86" s="78">
        <f>H87</f>
        <v>0</v>
      </c>
      <c r="I86" s="39">
        <f t="shared" si="66"/>
        <v>0</v>
      </c>
      <c r="J86" s="39">
        <f t="shared" si="66"/>
        <v>0</v>
      </c>
      <c r="K86" s="39">
        <f t="shared" si="66"/>
        <v>0</v>
      </c>
      <c r="L86" s="39">
        <f t="shared" si="66"/>
        <v>0</v>
      </c>
      <c r="M86" s="39">
        <f t="shared" si="66"/>
        <v>0</v>
      </c>
      <c r="N86" s="39">
        <f t="shared" si="66"/>
        <v>0</v>
      </c>
      <c r="O86" s="39">
        <f t="shared" si="66"/>
        <v>0</v>
      </c>
      <c r="P86" s="39">
        <f t="shared" si="66"/>
        <v>0</v>
      </c>
      <c r="Q86" s="39">
        <f t="shared" si="66"/>
        <v>0</v>
      </c>
      <c r="R86" s="39">
        <f t="shared" si="66"/>
        <v>0</v>
      </c>
      <c r="S86" s="39">
        <f t="shared" si="66"/>
        <v>0</v>
      </c>
      <c r="T86" s="39">
        <f t="shared" si="66"/>
        <v>0</v>
      </c>
      <c r="U86" s="90">
        <f t="shared" si="66"/>
        <v>0</v>
      </c>
      <c r="V86" s="39"/>
      <c r="W86" s="39">
        <f t="shared" si="47"/>
        <v>0</v>
      </c>
      <c r="X86" s="39">
        <f t="shared" si="48"/>
        <v>0</v>
      </c>
      <c r="Y86" s="39">
        <f t="shared" si="48"/>
        <v>0</v>
      </c>
      <c r="Z86" s="39">
        <f t="shared" si="48"/>
        <v>0</v>
      </c>
      <c r="AA86" s="39">
        <f t="shared" si="49"/>
        <v>0</v>
      </c>
      <c r="AB86" s="39">
        <f t="shared" si="50"/>
        <v>0</v>
      </c>
      <c r="AC86" s="39">
        <f t="shared" si="51"/>
        <v>0</v>
      </c>
      <c r="AD86" s="39">
        <f t="shared" si="52"/>
        <v>0</v>
      </c>
      <c r="AE86" s="39">
        <f t="shared" si="53"/>
        <v>0</v>
      </c>
      <c r="AF86" s="39">
        <f t="shared" si="54"/>
        <v>0</v>
      </c>
      <c r="AG86" s="39">
        <f t="shared" si="55"/>
        <v>0</v>
      </c>
      <c r="AH86" s="39">
        <f t="shared" si="56"/>
        <v>0</v>
      </c>
      <c r="AI86" s="39">
        <f t="shared" si="57"/>
        <v>0</v>
      </c>
      <c r="AJ86" s="104">
        <f t="shared" si="58"/>
        <v>0</v>
      </c>
    </row>
    <row r="87" spans="1:36" s="102" customFormat="1" ht="15" hidden="1">
      <c r="A87" s="32" t="s">
        <v>214</v>
      </c>
      <c r="B87" s="22" t="s">
        <v>100</v>
      </c>
      <c r="C87" s="23" t="s">
        <v>53</v>
      </c>
      <c r="D87" s="23" t="s">
        <v>40</v>
      </c>
      <c r="E87" s="30" t="s">
        <v>94</v>
      </c>
      <c r="F87" s="23" t="s">
        <v>259</v>
      </c>
      <c r="G87" s="23" t="s">
        <v>212</v>
      </c>
      <c r="H87" s="78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92"/>
      <c r="V87" s="39"/>
      <c r="W87" s="39">
        <f t="shared" si="47"/>
        <v>0</v>
      </c>
      <c r="X87" s="39">
        <f t="shared" si="48"/>
        <v>0</v>
      </c>
      <c r="Y87" s="39">
        <f t="shared" si="48"/>
        <v>0</v>
      </c>
      <c r="Z87" s="39">
        <f t="shared" si="48"/>
        <v>0</v>
      </c>
      <c r="AA87" s="39">
        <f t="shared" si="49"/>
        <v>0</v>
      </c>
      <c r="AB87" s="39">
        <f t="shared" si="50"/>
        <v>0</v>
      </c>
      <c r="AC87" s="39">
        <f t="shared" si="51"/>
        <v>0</v>
      </c>
      <c r="AD87" s="39">
        <f t="shared" si="52"/>
        <v>0</v>
      </c>
      <c r="AE87" s="39">
        <f t="shared" si="53"/>
        <v>0</v>
      </c>
      <c r="AF87" s="39">
        <f t="shared" si="54"/>
        <v>0</v>
      </c>
      <c r="AG87" s="39">
        <f t="shared" si="55"/>
        <v>0</v>
      </c>
      <c r="AH87" s="39">
        <f t="shared" si="56"/>
        <v>0</v>
      </c>
      <c r="AI87" s="39">
        <f t="shared" si="57"/>
        <v>0</v>
      </c>
      <c r="AJ87" s="104">
        <f t="shared" si="58"/>
        <v>0</v>
      </c>
    </row>
    <row r="88" spans="1:36" s="102" customFormat="1" ht="23.25">
      <c r="A88" s="32" t="s">
        <v>57</v>
      </c>
      <c r="B88" s="22" t="s">
        <v>100</v>
      </c>
      <c r="C88" s="23" t="s">
        <v>53</v>
      </c>
      <c r="D88" s="23" t="s">
        <v>40</v>
      </c>
      <c r="E88" s="30" t="s">
        <v>95</v>
      </c>
      <c r="F88" s="23" t="s">
        <v>199</v>
      </c>
      <c r="G88" s="23" t="s">
        <v>199</v>
      </c>
      <c r="H88" s="78">
        <f>H89</f>
        <v>18000</v>
      </c>
      <c r="I88" s="39">
        <f aca="true" t="shared" si="67" ref="I88:U88">I89</f>
        <v>18000</v>
      </c>
      <c r="J88" s="39">
        <f t="shared" si="67"/>
        <v>18000</v>
      </c>
      <c r="K88" s="39">
        <f t="shared" si="67"/>
        <v>19500</v>
      </c>
      <c r="L88" s="39">
        <f t="shared" si="67"/>
        <v>19500</v>
      </c>
      <c r="M88" s="39">
        <f t="shared" si="67"/>
        <v>19500</v>
      </c>
      <c r="N88" s="39">
        <f t="shared" si="67"/>
        <v>19500</v>
      </c>
      <c r="O88" s="39">
        <f t="shared" si="67"/>
        <v>19500</v>
      </c>
      <c r="P88" s="39">
        <f t="shared" si="67"/>
        <v>19500</v>
      </c>
      <c r="Q88" s="39">
        <f t="shared" si="67"/>
        <v>19500</v>
      </c>
      <c r="R88" s="39">
        <f t="shared" si="67"/>
        <v>19500</v>
      </c>
      <c r="S88" s="39">
        <f t="shared" si="67"/>
        <v>19500</v>
      </c>
      <c r="T88" s="39">
        <f t="shared" si="67"/>
        <v>11020</v>
      </c>
      <c r="U88" s="90">
        <f t="shared" si="67"/>
        <v>5350</v>
      </c>
      <c r="V88" s="39">
        <f t="shared" si="61"/>
        <v>48.548094373865695</v>
      </c>
      <c r="W88" s="39">
        <f t="shared" si="47"/>
        <v>5670</v>
      </c>
      <c r="X88" s="39">
        <f t="shared" si="48"/>
        <v>0</v>
      </c>
      <c r="Y88" s="39">
        <f t="shared" si="48"/>
        <v>0</v>
      </c>
      <c r="Z88" s="39">
        <f t="shared" si="48"/>
        <v>1500</v>
      </c>
      <c r="AA88" s="39">
        <f t="shared" si="49"/>
        <v>0</v>
      </c>
      <c r="AB88" s="39">
        <f t="shared" si="50"/>
        <v>0</v>
      </c>
      <c r="AC88" s="39">
        <f t="shared" si="51"/>
        <v>0</v>
      </c>
      <c r="AD88" s="39">
        <f t="shared" si="52"/>
        <v>0</v>
      </c>
      <c r="AE88" s="39">
        <f t="shared" si="53"/>
        <v>0</v>
      </c>
      <c r="AF88" s="39">
        <f t="shared" si="54"/>
        <v>0</v>
      </c>
      <c r="AG88" s="39">
        <f t="shared" si="55"/>
        <v>0</v>
      </c>
      <c r="AH88" s="39">
        <f t="shared" si="56"/>
        <v>0</v>
      </c>
      <c r="AI88" s="39">
        <f t="shared" si="57"/>
        <v>-8480</v>
      </c>
      <c r="AJ88" s="104">
        <f t="shared" si="58"/>
        <v>-6980</v>
      </c>
    </row>
    <row r="89" spans="1:36" s="102" customFormat="1" ht="15">
      <c r="A89" s="32" t="s">
        <v>237</v>
      </c>
      <c r="B89" s="22" t="s">
        <v>100</v>
      </c>
      <c r="C89" s="23" t="s">
        <v>53</v>
      </c>
      <c r="D89" s="23" t="s">
        <v>40</v>
      </c>
      <c r="E89" s="30" t="s">
        <v>95</v>
      </c>
      <c r="F89" s="23" t="s">
        <v>22</v>
      </c>
      <c r="G89" s="23" t="s">
        <v>199</v>
      </c>
      <c r="H89" s="78">
        <f>H90</f>
        <v>18000</v>
      </c>
      <c r="I89" s="39">
        <f aca="true" t="shared" si="68" ref="I89:U89">I90</f>
        <v>18000</v>
      </c>
      <c r="J89" s="39">
        <f t="shared" si="68"/>
        <v>18000</v>
      </c>
      <c r="K89" s="39">
        <f t="shared" si="68"/>
        <v>19500</v>
      </c>
      <c r="L89" s="39">
        <f t="shared" si="68"/>
        <v>19500</v>
      </c>
      <c r="M89" s="39">
        <f t="shared" si="68"/>
        <v>19500</v>
      </c>
      <c r="N89" s="39">
        <f t="shared" si="68"/>
        <v>19500</v>
      </c>
      <c r="O89" s="39">
        <f t="shared" si="68"/>
        <v>19500</v>
      </c>
      <c r="P89" s="39">
        <f t="shared" si="68"/>
        <v>19500</v>
      </c>
      <c r="Q89" s="39">
        <f t="shared" si="68"/>
        <v>19500</v>
      </c>
      <c r="R89" s="39">
        <f t="shared" si="68"/>
        <v>19500</v>
      </c>
      <c r="S89" s="39">
        <f t="shared" si="68"/>
        <v>19500</v>
      </c>
      <c r="T89" s="39">
        <f t="shared" si="68"/>
        <v>11020</v>
      </c>
      <c r="U89" s="90">
        <f t="shared" si="68"/>
        <v>5350</v>
      </c>
      <c r="V89" s="39">
        <f t="shared" si="61"/>
        <v>48.548094373865695</v>
      </c>
      <c r="W89" s="39">
        <f t="shared" si="47"/>
        <v>5670</v>
      </c>
      <c r="X89" s="39">
        <f t="shared" si="48"/>
        <v>0</v>
      </c>
      <c r="Y89" s="39">
        <f t="shared" si="48"/>
        <v>0</v>
      </c>
      <c r="Z89" s="39">
        <f t="shared" si="48"/>
        <v>1500</v>
      </c>
      <c r="AA89" s="39">
        <f t="shared" si="49"/>
        <v>0</v>
      </c>
      <c r="AB89" s="39">
        <f t="shared" si="50"/>
        <v>0</v>
      </c>
      <c r="AC89" s="39">
        <f t="shared" si="51"/>
        <v>0</v>
      </c>
      <c r="AD89" s="39">
        <f t="shared" si="52"/>
        <v>0</v>
      </c>
      <c r="AE89" s="39">
        <f t="shared" si="53"/>
        <v>0</v>
      </c>
      <c r="AF89" s="39">
        <f t="shared" si="54"/>
        <v>0</v>
      </c>
      <c r="AG89" s="39">
        <f t="shared" si="55"/>
        <v>0</v>
      </c>
      <c r="AH89" s="39">
        <f t="shared" si="56"/>
        <v>0</v>
      </c>
      <c r="AI89" s="39">
        <f t="shared" si="57"/>
        <v>-8480</v>
      </c>
      <c r="AJ89" s="104">
        <f t="shared" si="58"/>
        <v>-6980</v>
      </c>
    </row>
    <row r="90" spans="1:36" s="102" customFormat="1" ht="23.25">
      <c r="A90" s="32" t="s">
        <v>23</v>
      </c>
      <c r="B90" s="22" t="s">
        <v>100</v>
      </c>
      <c r="C90" s="23" t="s">
        <v>53</v>
      </c>
      <c r="D90" s="23" t="s">
        <v>40</v>
      </c>
      <c r="E90" s="30" t="s">
        <v>95</v>
      </c>
      <c r="F90" s="23" t="s">
        <v>24</v>
      </c>
      <c r="G90" s="23" t="s">
        <v>199</v>
      </c>
      <c r="H90" s="78">
        <f>H91+H92+H93</f>
        <v>18000</v>
      </c>
      <c r="I90" s="39">
        <f aca="true" t="shared" si="69" ref="I90:U90">I91+I92+I93</f>
        <v>18000</v>
      </c>
      <c r="J90" s="39">
        <f t="shared" si="69"/>
        <v>18000</v>
      </c>
      <c r="K90" s="39">
        <f t="shared" si="69"/>
        <v>19500</v>
      </c>
      <c r="L90" s="39">
        <f t="shared" si="69"/>
        <v>19500</v>
      </c>
      <c r="M90" s="39">
        <f t="shared" si="69"/>
        <v>19500</v>
      </c>
      <c r="N90" s="39">
        <f t="shared" si="69"/>
        <v>19500</v>
      </c>
      <c r="O90" s="39">
        <f t="shared" si="69"/>
        <v>19500</v>
      </c>
      <c r="P90" s="39">
        <f t="shared" si="69"/>
        <v>19500</v>
      </c>
      <c r="Q90" s="39">
        <f t="shared" si="69"/>
        <v>19500</v>
      </c>
      <c r="R90" s="39">
        <f t="shared" si="69"/>
        <v>19500</v>
      </c>
      <c r="S90" s="39">
        <f t="shared" si="69"/>
        <v>19500</v>
      </c>
      <c r="T90" s="39">
        <f t="shared" si="69"/>
        <v>11020</v>
      </c>
      <c r="U90" s="90">
        <f t="shared" si="69"/>
        <v>5350</v>
      </c>
      <c r="V90" s="39">
        <f t="shared" si="61"/>
        <v>48.548094373865695</v>
      </c>
      <c r="W90" s="39">
        <f t="shared" si="47"/>
        <v>5670</v>
      </c>
      <c r="X90" s="39">
        <f t="shared" si="48"/>
        <v>0</v>
      </c>
      <c r="Y90" s="39">
        <f t="shared" si="48"/>
        <v>0</v>
      </c>
      <c r="Z90" s="39">
        <f t="shared" si="48"/>
        <v>1500</v>
      </c>
      <c r="AA90" s="39">
        <f t="shared" si="49"/>
        <v>0</v>
      </c>
      <c r="AB90" s="39">
        <f t="shared" si="50"/>
        <v>0</v>
      </c>
      <c r="AC90" s="39">
        <f t="shared" si="51"/>
        <v>0</v>
      </c>
      <c r="AD90" s="39">
        <f t="shared" si="52"/>
        <v>0</v>
      </c>
      <c r="AE90" s="39">
        <f t="shared" si="53"/>
        <v>0</v>
      </c>
      <c r="AF90" s="39">
        <f t="shared" si="54"/>
        <v>0</v>
      </c>
      <c r="AG90" s="39">
        <f t="shared" si="55"/>
        <v>0</v>
      </c>
      <c r="AH90" s="39">
        <f t="shared" si="56"/>
        <v>0</v>
      </c>
      <c r="AI90" s="39">
        <f t="shared" si="57"/>
        <v>-8480</v>
      </c>
      <c r="AJ90" s="104">
        <f t="shared" si="58"/>
        <v>-6980</v>
      </c>
    </row>
    <row r="91" spans="1:36" s="102" customFormat="1" ht="15" hidden="1">
      <c r="A91" s="32" t="s">
        <v>213</v>
      </c>
      <c r="B91" s="22" t="s">
        <v>100</v>
      </c>
      <c r="C91" s="23" t="s">
        <v>53</v>
      </c>
      <c r="D91" s="23" t="s">
        <v>40</v>
      </c>
      <c r="E91" s="30" t="s">
        <v>95</v>
      </c>
      <c r="F91" s="23" t="s">
        <v>259</v>
      </c>
      <c r="G91" s="23" t="s">
        <v>211</v>
      </c>
      <c r="H91" s="78">
        <v>10000</v>
      </c>
      <c r="I91" s="39">
        <v>10000</v>
      </c>
      <c r="J91" s="39">
        <v>10000</v>
      </c>
      <c r="K91" s="39">
        <v>10000</v>
      </c>
      <c r="L91" s="41">
        <v>3000</v>
      </c>
      <c r="M91" s="41">
        <v>3000</v>
      </c>
      <c r="N91" s="41"/>
      <c r="O91" s="41"/>
      <c r="P91" s="41"/>
      <c r="Q91" s="41"/>
      <c r="R91" s="41"/>
      <c r="S91" s="41"/>
      <c r="T91" s="41"/>
      <c r="U91" s="92"/>
      <c r="V91" s="39" t="e">
        <f t="shared" si="61"/>
        <v>#DIV/0!</v>
      </c>
      <c r="W91" s="39">
        <f t="shared" si="47"/>
        <v>0</v>
      </c>
      <c r="X91" s="39">
        <f t="shared" si="48"/>
        <v>0</v>
      </c>
      <c r="Y91" s="39">
        <f t="shared" si="48"/>
        <v>0</v>
      </c>
      <c r="Z91" s="39">
        <f t="shared" si="48"/>
        <v>0</v>
      </c>
      <c r="AA91" s="39">
        <f t="shared" si="49"/>
        <v>-7000</v>
      </c>
      <c r="AB91" s="39">
        <f t="shared" si="50"/>
        <v>0</v>
      </c>
      <c r="AC91" s="39">
        <f t="shared" si="51"/>
        <v>-3000</v>
      </c>
      <c r="AD91" s="39">
        <f t="shared" si="52"/>
        <v>0</v>
      </c>
      <c r="AE91" s="39">
        <f t="shared" si="53"/>
        <v>0</v>
      </c>
      <c r="AF91" s="39">
        <f t="shared" si="54"/>
        <v>0</v>
      </c>
      <c r="AG91" s="39">
        <f t="shared" si="55"/>
        <v>0</v>
      </c>
      <c r="AH91" s="39">
        <f t="shared" si="56"/>
        <v>0</v>
      </c>
      <c r="AI91" s="39">
        <f t="shared" si="57"/>
        <v>0</v>
      </c>
      <c r="AJ91" s="104">
        <f t="shared" si="58"/>
        <v>-10000</v>
      </c>
    </row>
    <row r="92" spans="1:36" s="102" customFormat="1" ht="15">
      <c r="A92" s="32" t="s">
        <v>36</v>
      </c>
      <c r="B92" s="22" t="s">
        <v>100</v>
      </c>
      <c r="C92" s="23" t="s">
        <v>53</v>
      </c>
      <c r="D92" s="23" t="s">
        <v>40</v>
      </c>
      <c r="E92" s="30" t="s">
        <v>95</v>
      </c>
      <c r="F92" s="23" t="s">
        <v>259</v>
      </c>
      <c r="G92" s="23" t="s">
        <v>215</v>
      </c>
      <c r="H92" s="78">
        <v>4000</v>
      </c>
      <c r="I92" s="39">
        <v>4000</v>
      </c>
      <c r="J92" s="39">
        <v>4000</v>
      </c>
      <c r="K92" s="39">
        <v>4000</v>
      </c>
      <c r="L92" s="41">
        <v>5000</v>
      </c>
      <c r="M92" s="41">
        <v>5000</v>
      </c>
      <c r="N92" s="41">
        <v>8000</v>
      </c>
      <c r="O92" s="41">
        <v>8000</v>
      </c>
      <c r="P92" s="41">
        <v>8000</v>
      </c>
      <c r="Q92" s="41">
        <v>8000</v>
      </c>
      <c r="R92" s="41">
        <v>8000</v>
      </c>
      <c r="S92" s="41">
        <v>8000</v>
      </c>
      <c r="T92" s="41">
        <v>8000</v>
      </c>
      <c r="U92" s="92">
        <v>5350</v>
      </c>
      <c r="V92" s="39">
        <f t="shared" si="61"/>
        <v>66.875</v>
      </c>
      <c r="W92" s="39">
        <f t="shared" si="47"/>
        <v>2650</v>
      </c>
      <c r="X92" s="39">
        <f t="shared" si="48"/>
        <v>0</v>
      </c>
      <c r="Y92" s="39">
        <f t="shared" si="48"/>
        <v>0</v>
      </c>
      <c r="Z92" s="39">
        <f t="shared" si="48"/>
        <v>0</v>
      </c>
      <c r="AA92" s="39">
        <f t="shared" si="49"/>
        <v>1000</v>
      </c>
      <c r="AB92" s="39">
        <f t="shared" si="50"/>
        <v>0</v>
      </c>
      <c r="AC92" s="39">
        <f t="shared" si="51"/>
        <v>3000</v>
      </c>
      <c r="AD92" s="39">
        <f t="shared" si="52"/>
        <v>0</v>
      </c>
      <c r="AE92" s="39">
        <f t="shared" si="53"/>
        <v>0</v>
      </c>
      <c r="AF92" s="39">
        <f t="shared" si="54"/>
        <v>0</v>
      </c>
      <c r="AG92" s="39">
        <f t="shared" si="55"/>
        <v>0</v>
      </c>
      <c r="AH92" s="39">
        <f t="shared" si="56"/>
        <v>0</v>
      </c>
      <c r="AI92" s="39">
        <f t="shared" si="57"/>
        <v>0</v>
      </c>
      <c r="AJ92" s="104">
        <f t="shared" si="58"/>
        <v>4000</v>
      </c>
    </row>
    <row r="93" spans="1:36" s="102" customFormat="1" ht="15">
      <c r="A93" s="32" t="s">
        <v>214</v>
      </c>
      <c r="B93" s="22" t="s">
        <v>100</v>
      </c>
      <c r="C93" s="23" t="s">
        <v>53</v>
      </c>
      <c r="D93" s="23" t="s">
        <v>40</v>
      </c>
      <c r="E93" s="30" t="s">
        <v>95</v>
      </c>
      <c r="F93" s="23" t="s">
        <v>259</v>
      </c>
      <c r="G93" s="23" t="s">
        <v>212</v>
      </c>
      <c r="H93" s="78">
        <v>4000</v>
      </c>
      <c r="I93" s="39">
        <v>4000</v>
      </c>
      <c r="J93" s="39">
        <v>4000</v>
      </c>
      <c r="K93" s="39">
        <v>5500</v>
      </c>
      <c r="L93" s="41">
        <v>11500</v>
      </c>
      <c r="M93" s="41">
        <v>11500</v>
      </c>
      <c r="N93" s="41">
        <v>11500</v>
      </c>
      <c r="O93" s="41">
        <v>11500</v>
      </c>
      <c r="P93" s="41">
        <v>11500</v>
      </c>
      <c r="Q93" s="41">
        <v>11500</v>
      </c>
      <c r="R93" s="41">
        <v>11500</v>
      </c>
      <c r="S93" s="41">
        <v>11500</v>
      </c>
      <c r="T93" s="41">
        <v>3020</v>
      </c>
      <c r="U93" s="92"/>
      <c r="V93" s="39"/>
      <c r="W93" s="39">
        <f t="shared" si="47"/>
        <v>3020</v>
      </c>
      <c r="X93" s="39">
        <f t="shared" si="48"/>
        <v>0</v>
      </c>
      <c r="Y93" s="39">
        <f t="shared" si="48"/>
        <v>0</v>
      </c>
      <c r="Z93" s="39">
        <f t="shared" si="48"/>
        <v>1500</v>
      </c>
      <c r="AA93" s="39">
        <f t="shared" si="49"/>
        <v>6000</v>
      </c>
      <c r="AB93" s="39">
        <f t="shared" si="50"/>
        <v>0</v>
      </c>
      <c r="AC93" s="39">
        <f t="shared" si="51"/>
        <v>0</v>
      </c>
      <c r="AD93" s="39">
        <f t="shared" si="52"/>
        <v>0</v>
      </c>
      <c r="AE93" s="39">
        <f t="shared" si="53"/>
        <v>0</v>
      </c>
      <c r="AF93" s="39">
        <f t="shared" si="54"/>
        <v>0</v>
      </c>
      <c r="AG93" s="39">
        <f t="shared" si="55"/>
        <v>0</v>
      </c>
      <c r="AH93" s="39">
        <f t="shared" si="56"/>
        <v>0</v>
      </c>
      <c r="AI93" s="39">
        <f t="shared" si="57"/>
        <v>-8480</v>
      </c>
      <c r="AJ93" s="104">
        <f t="shared" si="58"/>
        <v>-980</v>
      </c>
    </row>
    <row r="94" spans="1:36" s="102" customFormat="1" ht="15">
      <c r="A94" s="35" t="s">
        <v>58</v>
      </c>
      <c r="B94" s="22" t="s">
        <v>100</v>
      </c>
      <c r="C94" s="23" t="s">
        <v>53</v>
      </c>
      <c r="D94" s="23" t="s">
        <v>40</v>
      </c>
      <c r="E94" s="30" t="s">
        <v>96</v>
      </c>
      <c r="F94" s="23" t="s">
        <v>199</v>
      </c>
      <c r="G94" s="23" t="s">
        <v>199</v>
      </c>
      <c r="H94" s="78">
        <f>H95</f>
        <v>18000</v>
      </c>
      <c r="I94" s="39">
        <f aca="true" t="shared" si="70" ref="I94:U94">I95</f>
        <v>18000</v>
      </c>
      <c r="J94" s="39">
        <f t="shared" si="70"/>
        <v>18000</v>
      </c>
      <c r="K94" s="39">
        <f t="shared" si="70"/>
        <v>18000</v>
      </c>
      <c r="L94" s="39">
        <f t="shared" si="70"/>
        <v>18000</v>
      </c>
      <c r="M94" s="39">
        <f t="shared" si="70"/>
        <v>18000</v>
      </c>
      <c r="N94" s="39">
        <f t="shared" si="70"/>
        <v>18000</v>
      </c>
      <c r="O94" s="39">
        <f t="shared" si="70"/>
        <v>18000</v>
      </c>
      <c r="P94" s="39">
        <f t="shared" si="70"/>
        <v>18000</v>
      </c>
      <c r="Q94" s="39">
        <f t="shared" si="70"/>
        <v>18000</v>
      </c>
      <c r="R94" s="39">
        <f t="shared" si="70"/>
        <v>18000</v>
      </c>
      <c r="S94" s="39">
        <f t="shared" si="70"/>
        <v>18000</v>
      </c>
      <c r="T94" s="39">
        <f t="shared" si="70"/>
        <v>0</v>
      </c>
      <c r="U94" s="90">
        <f t="shared" si="70"/>
        <v>0</v>
      </c>
      <c r="V94" s="39" t="e">
        <f t="shared" si="61"/>
        <v>#DIV/0!</v>
      </c>
      <c r="W94" s="39">
        <f t="shared" si="47"/>
        <v>0</v>
      </c>
      <c r="X94" s="39">
        <f t="shared" si="48"/>
        <v>0</v>
      </c>
      <c r="Y94" s="39">
        <f t="shared" si="48"/>
        <v>0</v>
      </c>
      <c r="Z94" s="39">
        <f t="shared" si="48"/>
        <v>0</v>
      </c>
      <c r="AA94" s="39">
        <f t="shared" si="49"/>
        <v>0</v>
      </c>
      <c r="AB94" s="39">
        <f t="shared" si="50"/>
        <v>0</v>
      </c>
      <c r="AC94" s="39">
        <f t="shared" si="51"/>
        <v>0</v>
      </c>
      <c r="AD94" s="39">
        <f t="shared" si="52"/>
        <v>0</v>
      </c>
      <c r="AE94" s="39">
        <f t="shared" si="53"/>
        <v>0</v>
      </c>
      <c r="AF94" s="39">
        <f t="shared" si="54"/>
        <v>0</v>
      </c>
      <c r="AG94" s="39">
        <f t="shared" si="55"/>
        <v>0</v>
      </c>
      <c r="AH94" s="39">
        <f t="shared" si="56"/>
        <v>0</v>
      </c>
      <c r="AI94" s="39">
        <f t="shared" si="57"/>
        <v>-18000</v>
      </c>
      <c r="AJ94" s="104">
        <f t="shared" si="58"/>
        <v>-18000</v>
      </c>
    </row>
    <row r="95" spans="1:36" s="102" customFormat="1" ht="15">
      <c r="A95" s="32" t="s">
        <v>237</v>
      </c>
      <c r="B95" s="22" t="s">
        <v>100</v>
      </c>
      <c r="C95" s="23" t="s">
        <v>53</v>
      </c>
      <c r="D95" s="23" t="s">
        <v>40</v>
      </c>
      <c r="E95" s="30" t="s">
        <v>96</v>
      </c>
      <c r="F95" s="23" t="s">
        <v>22</v>
      </c>
      <c r="G95" s="23" t="s">
        <v>199</v>
      </c>
      <c r="H95" s="78">
        <f>H96</f>
        <v>18000</v>
      </c>
      <c r="I95" s="39">
        <f aca="true" t="shared" si="71" ref="I95:U95">I96</f>
        <v>18000</v>
      </c>
      <c r="J95" s="39">
        <f t="shared" si="71"/>
        <v>18000</v>
      </c>
      <c r="K95" s="39">
        <f t="shared" si="71"/>
        <v>18000</v>
      </c>
      <c r="L95" s="39">
        <f t="shared" si="71"/>
        <v>18000</v>
      </c>
      <c r="M95" s="39">
        <f t="shared" si="71"/>
        <v>18000</v>
      </c>
      <c r="N95" s="39">
        <f t="shared" si="71"/>
        <v>18000</v>
      </c>
      <c r="O95" s="39">
        <f t="shared" si="71"/>
        <v>18000</v>
      </c>
      <c r="P95" s="39">
        <f t="shared" si="71"/>
        <v>18000</v>
      </c>
      <c r="Q95" s="39">
        <f t="shared" si="71"/>
        <v>18000</v>
      </c>
      <c r="R95" s="39">
        <f t="shared" si="71"/>
        <v>18000</v>
      </c>
      <c r="S95" s="39">
        <f t="shared" si="71"/>
        <v>18000</v>
      </c>
      <c r="T95" s="39">
        <f t="shared" si="71"/>
        <v>0</v>
      </c>
      <c r="U95" s="90">
        <f t="shared" si="71"/>
        <v>0</v>
      </c>
      <c r="V95" s="39" t="e">
        <f t="shared" si="61"/>
        <v>#DIV/0!</v>
      </c>
      <c r="W95" s="39">
        <f t="shared" si="47"/>
        <v>0</v>
      </c>
      <c r="X95" s="39">
        <f t="shared" si="48"/>
        <v>0</v>
      </c>
      <c r="Y95" s="39">
        <f t="shared" si="48"/>
        <v>0</v>
      </c>
      <c r="Z95" s="39">
        <f t="shared" si="48"/>
        <v>0</v>
      </c>
      <c r="AA95" s="39">
        <f t="shared" si="49"/>
        <v>0</v>
      </c>
      <c r="AB95" s="39">
        <f t="shared" si="50"/>
        <v>0</v>
      </c>
      <c r="AC95" s="39">
        <f t="shared" si="51"/>
        <v>0</v>
      </c>
      <c r="AD95" s="39">
        <f t="shared" si="52"/>
        <v>0</v>
      </c>
      <c r="AE95" s="39">
        <f t="shared" si="53"/>
        <v>0</v>
      </c>
      <c r="AF95" s="39">
        <f t="shared" si="54"/>
        <v>0</v>
      </c>
      <c r="AG95" s="39">
        <f t="shared" si="55"/>
        <v>0</v>
      </c>
      <c r="AH95" s="39">
        <f t="shared" si="56"/>
        <v>0</v>
      </c>
      <c r="AI95" s="39">
        <f t="shared" si="57"/>
        <v>-18000</v>
      </c>
      <c r="AJ95" s="104">
        <f t="shared" si="58"/>
        <v>-18000</v>
      </c>
    </row>
    <row r="96" spans="1:36" s="102" customFormat="1" ht="23.25">
      <c r="A96" s="32" t="s">
        <v>23</v>
      </c>
      <c r="B96" s="22" t="s">
        <v>100</v>
      </c>
      <c r="C96" s="23" t="s">
        <v>53</v>
      </c>
      <c r="D96" s="23" t="s">
        <v>40</v>
      </c>
      <c r="E96" s="30" t="s">
        <v>96</v>
      </c>
      <c r="F96" s="23" t="s">
        <v>24</v>
      </c>
      <c r="G96" s="23" t="s">
        <v>199</v>
      </c>
      <c r="H96" s="78">
        <f>H97+H99+H98</f>
        <v>18000</v>
      </c>
      <c r="I96" s="39">
        <f aca="true" t="shared" si="72" ref="I96:U96">I97+I99+I98</f>
        <v>18000</v>
      </c>
      <c r="J96" s="39">
        <f t="shared" si="72"/>
        <v>18000</v>
      </c>
      <c r="K96" s="39">
        <f t="shared" si="72"/>
        <v>18000</v>
      </c>
      <c r="L96" s="39">
        <f t="shared" si="72"/>
        <v>18000</v>
      </c>
      <c r="M96" s="39">
        <f t="shared" si="72"/>
        <v>18000</v>
      </c>
      <c r="N96" s="39">
        <f t="shared" si="72"/>
        <v>18000</v>
      </c>
      <c r="O96" s="39">
        <f t="shared" si="72"/>
        <v>18000</v>
      </c>
      <c r="P96" s="39">
        <f t="shared" si="72"/>
        <v>18000</v>
      </c>
      <c r="Q96" s="39">
        <f t="shared" si="72"/>
        <v>18000</v>
      </c>
      <c r="R96" s="39">
        <f t="shared" si="72"/>
        <v>18000</v>
      </c>
      <c r="S96" s="39">
        <f t="shared" si="72"/>
        <v>18000</v>
      </c>
      <c r="T96" s="39">
        <f t="shared" si="72"/>
        <v>0</v>
      </c>
      <c r="U96" s="90">
        <f t="shared" si="72"/>
        <v>0</v>
      </c>
      <c r="V96" s="39" t="e">
        <f t="shared" si="61"/>
        <v>#DIV/0!</v>
      </c>
      <c r="W96" s="39">
        <f t="shared" si="47"/>
        <v>0</v>
      </c>
      <c r="X96" s="39">
        <f t="shared" si="48"/>
        <v>0</v>
      </c>
      <c r="Y96" s="39">
        <f t="shared" si="48"/>
        <v>0</v>
      </c>
      <c r="Z96" s="39">
        <f t="shared" si="48"/>
        <v>0</v>
      </c>
      <c r="AA96" s="39">
        <f t="shared" si="49"/>
        <v>0</v>
      </c>
      <c r="AB96" s="39">
        <f t="shared" si="50"/>
        <v>0</v>
      </c>
      <c r="AC96" s="39">
        <f t="shared" si="51"/>
        <v>0</v>
      </c>
      <c r="AD96" s="39">
        <f t="shared" si="52"/>
        <v>0</v>
      </c>
      <c r="AE96" s="39">
        <f t="shared" si="53"/>
        <v>0</v>
      </c>
      <c r="AF96" s="39">
        <f t="shared" si="54"/>
        <v>0</v>
      </c>
      <c r="AG96" s="39">
        <f t="shared" si="55"/>
        <v>0</v>
      </c>
      <c r="AH96" s="39">
        <f t="shared" si="56"/>
        <v>0</v>
      </c>
      <c r="AI96" s="39">
        <f t="shared" si="57"/>
        <v>-18000</v>
      </c>
      <c r="AJ96" s="104">
        <f t="shared" si="58"/>
        <v>-18000</v>
      </c>
    </row>
    <row r="97" spans="1:36" s="102" customFormat="1" ht="15">
      <c r="A97" s="32" t="s">
        <v>213</v>
      </c>
      <c r="B97" s="22" t="s">
        <v>100</v>
      </c>
      <c r="C97" s="23" t="s">
        <v>53</v>
      </c>
      <c r="D97" s="23" t="s">
        <v>40</v>
      </c>
      <c r="E97" s="30" t="s">
        <v>96</v>
      </c>
      <c r="F97" s="23" t="s">
        <v>259</v>
      </c>
      <c r="G97" s="23" t="s">
        <v>211</v>
      </c>
      <c r="H97" s="78">
        <v>5000</v>
      </c>
      <c r="I97" s="39">
        <v>5000</v>
      </c>
      <c r="J97" s="39">
        <v>5000</v>
      </c>
      <c r="K97" s="39">
        <v>5000</v>
      </c>
      <c r="L97" s="41">
        <v>5000</v>
      </c>
      <c r="M97" s="41">
        <v>5000</v>
      </c>
      <c r="N97" s="41">
        <v>5000</v>
      </c>
      <c r="O97" s="41">
        <v>5000</v>
      </c>
      <c r="P97" s="41">
        <v>5000</v>
      </c>
      <c r="Q97" s="41">
        <v>5000</v>
      </c>
      <c r="R97" s="41">
        <v>5000</v>
      </c>
      <c r="S97" s="41">
        <v>5000</v>
      </c>
      <c r="T97" s="41"/>
      <c r="U97" s="92"/>
      <c r="V97" s="39"/>
      <c r="W97" s="39">
        <f t="shared" si="47"/>
        <v>0</v>
      </c>
      <c r="X97" s="39">
        <f t="shared" si="48"/>
        <v>0</v>
      </c>
      <c r="Y97" s="39">
        <f t="shared" si="48"/>
        <v>0</v>
      </c>
      <c r="Z97" s="39">
        <f t="shared" si="48"/>
        <v>0</v>
      </c>
      <c r="AA97" s="39">
        <f t="shared" si="49"/>
        <v>0</v>
      </c>
      <c r="AB97" s="39">
        <f t="shared" si="50"/>
        <v>0</v>
      </c>
      <c r="AC97" s="39">
        <f t="shared" si="51"/>
        <v>0</v>
      </c>
      <c r="AD97" s="39">
        <f t="shared" si="52"/>
        <v>0</v>
      </c>
      <c r="AE97" s="39">
        <f t="shared" si="53"/>
        <v>0</v>
      </c>
      <c r="AF97" s="39">
        <f t="shared" si="54"/>
        <v>0</v>
      </c>
      <c r="AG97" s="39">
        <f t="shared" si="55"/>
        <v>0</v>
      </c>
      <c r="AH97" s="39">
        <f t="shared" si="56"/>
        <v>0</v>
      </c>
      <c r="AI97" s="39">
        <f t="shared" si="57"/>
        <v>-5000</v>
      </c>
      <c r="AJ97" s="104">
        <f t="shared" si="58"/>
        <v>-5000</v>
      </c>
    </row>
    <row r="98" spans="1:36" s="102" customFormat="1" ht="15">
      <c r="A98" s="32" t="s">
        <v>36</v>
      </c>
      <c r="B98" s="22" t="s">
        <v>100</v>
      </c>
      <c r="C98" s="23" t="s">
        <v>53</v>
      </c>
      <c r="D98" s="23" t="s">
        <v>40</v>
      </c>
      <c r="E98" s="30" t="s">
        <v>96</v>
      </c>
      <c r="F98" s="23" t="s">
        <v>259</v>
      </c>
      <c r="G98" s="23" t="s">
        <v>215</v>
      </c>
      <c r="H98" s="78">
        <v>8000</v>
      </c>
      <c r="I98" s="39">
        <v>8000</v>
      </c>
      <c r="J98" s="39">
        <v>8000</v>
      </c>
      <c r="K98" s="39">
        <v>8000</v>
      </c>
      <c r="L98" s="41">
        <v>8000</v>
      </c>
      <c r="M98" s="41">
        <v>8000</v>
      </c>
      <c r="N98" s="41">
        <v>8000</v>
      </c>
      <c r="O98" s="41">
        <v>8000</v>
      </c>
      <c r="P98" s="41">
        <v>8000</v>
      </c>
      <c r="Q98" s="41">
        <v>8000</v>
      </c>
      <c r="R98" s="41">
        <v>8000</v>
      </c>
      <c r="S98" s="41">
        <v>8000</v>
      </c>
      <c r="T98" s="41"/>
      <c r="U98" s="92"/>
      <c r="V98" s="39"/>
      <c r="W98" s="39">
        <f t="shared" si="47"/>
        <v>0</v>
      </c>
      <c r="X98" s="39">
        <f t="shared" si="48"/>
        <v>0</v>
      </c>
      <c r="Y98" s="39">
        <f t="shared" si="48"/>
        <v>0</v>
      </c>
      <c r="Z98" s="39">
        <f t="shared" si="48"/>
        <v>0</v>
      </c>
      <c r="AA98" s="39">
        <f t="shared" si="49"/>
        <v>0</v>
      </c>
      <c r="AB98" s="39">
        <f t="shared" si="50"/>
        <v>0</v>
      </c>
      <c r="AC98" s="39">
        <f t="shared" si="51"/>
        <v>0</v>
      </c>
      <c r="AD98" s="39">
        <f t="shared" si="52"/>
        <v>0</v>
      </c>
      <c r="AE98" s="39">
        <f t="shared" si="53"/>
        <v>0</v>
      </c>
      <c r="AF98" s="39">
        <f t="shared" si="54"/>
        <v>0</v>
      </c>
      <c r="AG98" s="39">
        <f t="shared" si="55"/>
        <v>0</v>
      </c>
      <c r="AH98" s="39">
        <f t="shared" si="56"/>
        <v>0</v>
      </c>
      <c r="AI98" s="39">
        <f t="shared" si="57"/>
        <v>-8000</v>
      </c>
      <c r="AJ98" s="104">
        <f t="shared" si="58"/>
        <v>-8000</v>
      </c>
    </row>
    <row r="99" spans="1:36" s="102" customFormat="1" ht="15">
      <c r="A99" s="32" t="s">
        <v>214</v>
      </c>
      <c r="B99" s="22" t="s">
        <v>100</v>
      </c>
      <c r="C99" s="23" t="s">
        <v>53</v>
      </c>
      <c r="D99" s="23" t="s">
        <v>40</v>
      </c>
      <c r="E99" s="30" t="s">
        <v>96</v>
      </c>
      <c r="F99" s="23" t="s">
        <v>259</v>
      </c>
      <c r="G99" s="23" t="s">
        <v>212</v>
      </c>
      <c r="H99" s="78">
        <v>5000</v>
      </c>
      <c r="I99" s="39">
        <v>5000</v>
      </c>
      <c r="J99" s="39">
        <v>5000</v>
      </c>
      <c r="K99" s="39">
        <v>5000</v>
      </c>
      <c r="L99" s="41">
        <v>5000</v>
      </c>
      <c r="M99" s="41">
        <v>5000</v>
      </c>
      <c r="N99" s="41">
        <v>5000</v>
      </c>
      <c r="O99" s="41">
        <v>5000</v>
      </c>
      <c r="P99" s="41">
        <v>5000</v>
      </c>
      <c r="Q99" s="41">
        <v>5000</v>
      </c>
      <c r="R99" s="41">
        <v>5000</v>
      </c>
      <c r="S99" s="41">
        <v>5000</v>
      </c>
      <c r="T99" s="41"/>
      <c r="U99" s="92"/>
      <c r="V99" s="39" t="e">
        <f t="shared" si="61"/>
        <v>#DIV/0!</v>
      </c>
      <c r="W99" s="39">
        <f t="shared" si="47"/>
        <v>0</v>
      </c>
      <c r="X99" s="39">
        <f t="shared" si="48"/>
        <v>0</v>
      </c>
      <c r="Y99" s="39">
        <f t="shared" si="48"/>
        <v>0</v>
      </c>
      <c r="Z99" s="39">
        <f t="shared" si="48"/>
        <v>0</v>
      </c>
      <c r="AA99" s="39">
        <f t="shared" si="49"/>
        <v>0</v>
      </c>
      <c r="AB99" s="39">
        <f t="shared" si="50"/>
        <v>0</v>
      </c>
      <c r="AC99" s="39">
        <f t="shared" si="51"/>
        <v>0</v>
      </c>
      <c r="AD99" s="39">
        <f t="shared" si="52"/>
        <v>0</v>
      </c>
      <c r="AE99" s="39">
        <f t="shared" si="53"/>
        <v>0</v>
      </c>
      <c r="AF99" s="39">
        <f t="shared" si="54"/>
        <v>0</v>
      </c>
      <c r="AG99" s="39">
        <f t="shared" si="55"/>
        <v>0</v>
      </c>
      <c r="AH99" s="39">
        <f t="shared" si="56"/>
        <v>0</v>
      </c>
      <c r="AI99" s="39">
        <f t="shared" si="57"/>
        <v>-5000</v>
      </c>
      <c r="AJ99" s="104">
        <f t="shared" si="58"/>
        <v>-5000</v>
      </c>
    </row>
    <row r="100" spans="1:36" s="102" customFormat="1" ht="15">
      <c r="A100" s="32"/>
      <c r="B100" s="22" t="s">
        <v>100</v>
      </c>
      <c r="C100" s="23" t="s">
        <v>53</v>
      </c>
      <c r="D100" s="23" t="s">
        <v>40</v>
      </c>
      <c r="E100" s="30" t="s">
        <v>90</v>
      </c>
      <c r="F100" s="23" t="s">
        <v>199</v>
      </c>
      <c r="G100" s="23" t="s">
        <v>199</v>
      </c>
      <c r="H100" s="78">
        <f>H101</f>
        <v>0</v>
      </c>
      <c r="I100" s="84">
        <f aca="true" t="shared" si="73" ref="I100:U102">I101</f>
        <v>0</v>
      </c>
      <c r="J100" s="84">
        <f t="shared" si="73"/>
        <v>0</v>
      </c>
      <c r="K100" s="84">
        <f t="shared" si="73"/>
        <v>0</v>
      </c>
      <c r="L100" s="84">
        <f t="shared" si="73"/>
        <v>0</v>
      </c>
      <c r="M100" s="84">
        <f t="shared" si="73"/>
        <v>10000</v>
      </c>
      <c r="N100" s="84">
        <f t="shared" si="73"/>
        <v>10000</v>
      </c>
      <c r="O100" s="84">
        <f t="shared" si="73"/>
        <v>10000</v>
      </c>
      <c r="P100" s="84">
        <f t="shared" si="73"/>
        <v>10000</v>
      </c>
      <c r="Q100" s="84">
        <f t="shared" si="73"/>
        <v>10000</v>
      </c>
      <c r="R100" s="84">
        <f t="shared" si="73"/>
        <v>10000</v>
      </c>
      <c r="S100" s="84">
        <f t="shared" si="73"/>
        <v>10000</v>
      </c>
      <c r="T100" s="84">
        <f t="shared" si="73"/>
        <v>10000</v>
      </c>
      <c r="U100" s="90">
        <f t="shared" si="73"/>
        <v>10000</v>
      </c>
      <c r="V100" s="39"/>
      <c r="W100" s="39">
        <f t="shared" si="47"/>
        <v>0</v>
      </c>
      <c r="X100" s="39">
        <f t="shared" si="48"/>
        <v>0</v>
      </c>
      <c r="Y100" s="39">
        <f t="shared" si="48"/>
        <v>0</v>
      </c>
      <c r="Z100" s="39">
        <f t="shared" si="48"/>
        <v>0</v>
      </c>
      <c r="AA100" s="39">
        <f t="shared" si="49"/>
        <v>0</v>
      </c>
      <c r="AB100" s="39">
        <f t="shared" si="50"/>
        <v>10000</v>
      </c>
      <c r="AC100" s="39">
        <f t="shared" si="51"/>
        <v>0</v>
      </c>
      <c r="AD100" s="39">
        <f t="shared" si="52"/>
        <v>0</v>
      </c>
      <c r="AE100" s="39">
        <f t="shared" si="53"/>
        <v>0</v>
      </c>
      <c r="AF100" s="39">
        <f t="shared" si="54"/>
        <v>0</v>
      </c>
      <c r="AG100" s="39">
        <f t="shared" si="55"/>
        <v>0</v>
      </c>
      <c r="AH100" s="39">
        <f t="shared" si="56"/>
        <v>0</v>
      </c>
      <c r="AI100" s="39">
        <f t="shared" si="57"/>
        <v>0</v>
      </c>
      <c r="AJ100" s="104">
        <f t="shared" si="58"/>
        <v>10000</v>
      </c>
    </row>
    <row r="101" spans="1:36" s="102" customFormat="1" ht="23.25">
      <c r="A101" s="32" t="s">
        <v>21</v>
      </c>
      <c r="B101" s="22" t="s">
        <v>100</v>
      </c>
      <c r="C101" s="23" t="s">
        <v>53</v>
      </c>
      <c r="D101" s="23" t="s">
        <v>40</v>
      </c>
      <c r="E101" s="30" t="s">
        <v>90</v>
      </c>
      <c r="F101" s="23" t="s">
        <v>22</v>
      </c>
      <c r="G101" s="23" t="s">
        <v>199</v>
      </c>
      <c r="H101" s="78">
        <f>H102</f>
        <v>0</v>
      </c>
      <c r="I101" s="84">
        <f t="shared" si="73"/>
        <v>0</v>
      </c>
      <c r="J101" s="84">
        <f t="shared" si="73"/>
        <v>0</v>
      </c>
      <c r="K101" s="84">
        <f t="shared" si="73"/>
        <v>0</v>
      </c>
      <c r="L101" s="84">
        <f t="shared" si="73"/>
        <v>0</v>
      </c>
      <c r="M101" s="84">
        <f t="shared" si="73"/>
        <v>10000</v>
      </c>
      <c r="N101" s="84">
        <f t="shared" si="73"/>
        <v>10000</v>
      </c>
      <c r="O101" s="84">
        <f t="shared" si="73"/>
        <v>10000</v>
      </c>
      <c r="P101" s="84">
        <f t="shared" si="73"/>
        <v>10000</v>
      </c>
      <c r="Q101" s="84">
        <f t="shared" si="73"/>
        <v>10000</v>
      </c>
      <c r="R101" s="84">
        <f t="shared" si="73"/>
        <v>10000</v>
      </c>
      <c r="S101" s="84">
        <f t="shared" si="73"/>
        <v>10000</v>
      </c>
      <c r="T101" s="84">
        <f t="shared" si="73"/>
        <v>10000</v>
      </c>
      <c r="U101" s="90">
        <f t="shared" si="73"/>
        <v>10000</v>
      </c>
      <c r="V101" s="39"/>
      <c r="W101" s="39">
        <f t="shared" si="47"/>
        <v>0</v>
      </c>
      <c r="X101" s="39">
        <f t="shared" si="48"/>
        <v>0</v>
      </c>
      <c r="Y101" s="39">
        <f t="shared" si="48"/>
        <v>0</v>
      </c>
      <c r="Z101" s="39">
        <f t="shared" si="48"/>
        <v>0</v>
      </c>
      <c r="AA101" s="39">
        <f t="shared" si="49"/>
        <v>0</v>
      </c>
      <c r="AB101" s="39">
        <f t="shared" si="50"/>
        <v>10000</v>
      </c>
      <c r="AC101" s="39">
        <f t="shared" si="51"/>
        <v>0</v>
      </c>
      <c r="AD101" s="39">
        <f t="shared" si="52"/>
        <v>0</v>
      </c>
      <c r="AE101" s="39">
        <f t="shared" si="53"/>
        <v>0</v>
      </c>
      <c r="AF101" s="39">
        <f t="shared" si="54"/>
        <v>0</v>
      </c>
      <c r="AG101" s="39">
        <f t="shared" si="55"/>
        <v>0</v>
      </c>
      <c r="AH101" s="39">
        <f t="shared" si="56"/>
        <v>0</v>
      </c>
      <c r="AI101" s="39">
        <f t="shared" si="57"/>
        <v>0</v>
      </c>
      <c r="AJ101" s="104">
        <f t="shared" si="58"/>
        <v>10000</v>
      </c>
    </row>
    <row r="102" spans="1:36" s="102" customFormat="1" ht="23.25">
      <c r="A102" s="32" t="s">
        <v>23</v>
      </c>
      <c r="B102" s="22" t="s">
        <v>100</v>
      </c>
      <c r="C102" s="23" t="s">
        <v>53</v>
      </c>
      <c r="D102" s="23" t="s">
        <v>40</v>
      </c>
      <c r="E102" s="30" t="s">
        <v>90</v>
      </c>
      <c r="F102" s="23" t="s">
        <v>24</v>
      </c>
      <c r="G102" s="23" t="s">
        <v>199</v>
      </c>
      <c r="H102" s="78">
        <f>H103</f>
        <v>0</v>
      </c>
      <c r="I102" s="84">
        <f t="shared" si="73"/>
        <v>0</v>
      </c>
      <c r="J102" s="84">
        <f t="shared" si="73"/>
        <v>0</v>
      </c>
      <c r="K102" s="84">
        <f t="shared" si="73"/>
        <v>0</v>
      </c>
      <c r="L102" s="84">
        <f t="shared" si="73"/>
        <v>0</v>
      </c>
      <c r="M102" s="84">
        <f t="shared" si="73"/>
        <v>10000</v>
      </c>
      <c r="N102" s="84">
        <f t="shared" si="73"/>
        <v>10000</v>
      </c>
      <c r="O102" s="84">
        <f t="shared" si="73"/>
        <v>10000</v>
      </c>
      <c r="P102" s="84">
        <f t="shared" si="73"/>
        <v>10000</v>
      </c>
      <c r="Q102" s="84">
        <f t="shared" si="73"/>
        <v>10000</v>
      </c>
      <c r="R102" s="84">
        <f t="shared" si="73"/>
        <v>10000</v>
      </c>
      <c r="S102" s="84">
        <f t="shared" si="73"/>
        <v>10000</v>
      </c>
      <c r="T102" s="84">
        <f t="shared" si="73"/>
        <v>10000</v>
      </c>
      <c r="U102" s="90">
        <f t="shared" si="73"/>
        <v>10000</v>
      </c>
      <c r="V102" s="39"/>
      <c r="W102" s="39">
        <f t="shared" si="47"/>
        <v>0</v>
      </c>
      <c r="X102" s="39">
        <f t="shared" si="48"/>
        <v>0</v>
      </c>
      <c r="Y102" s="39">
        <f t="shared" si="48"/>
        <v>0</v>
      </c>
      <c r="Z102" s="39">
        <f t="shared" si="48"/>
        <v>0</v>
      </c>
      <c r="AA102" s="39">
        <f t="shared" si="49"/>
        <v>0</v>
      </c>
      <c r="AB102" s="39">
        <f t="shared" si="50"/>
        <v>10000</v>
      </c>
      <c r="AC102" s="39">
        <f t="shared" si="51"/>
        <v>0</v>
      </c>
      <c r="AD102" s="39">
        <f t="shared" si="52"/>
        <v>0</v>
      </c>
      <c r="AE102" s="39">
        <f t="shared" si="53"/>
        <v>0</v>
      </c>
      <c r="AF102" s="39">
        <f t="shared" si="54"/>
        <v>0</v>
      </c>
      <c r="AG102" s="39">
        <f t="shared" si="55"/>
        <v>0</v>
      </c>
      <c r="AH102" s="39">
        <f t="shared" si="56"/>
        <v>0</v>
      </c>
      <c r="AI102" s="39">
        <f t="shared" si="57"/>
        <v>0</v>
      </c>
      <c r="AJ102" s="104">
        <f t="shared" si="58"/>
        <v>10000</v>
      </c>
    </row>
    <row r="103" spans="1:36" s="102" customFormat="1" ht="15">
      <c r="A103" s="32" t="s">
        <v>214</v>
      </c>
      <c r="B103" s="22" t="s">
        <v>100</v>
      </c>
      <c r="C103" s="23" t="s">
        <v>53</v>
      </c>
      <c r="D103" s="23" t="s">
        <v>40</v>
      </c>
      <c r="E103" s="30" t="s">
        <v>90</v>
      </c>
      <c r="F103" s="23" t="s">
        <v>259</v>
      </c>
      <c r="G103" s="23" t="s">
        <v>212</v>
      </c>
      <c r="H103" s="78"/>
      <c r="I103" s="39"/>
      <c r="J103" s="39"/>
      <c r="K103" s="96"/>
      <c r="L103" s="41"/>
      <c r="M103" s="41">
        <v>10000</v>
      </c>
      <c r="N103" s="41">
        <v>10000</v>
      </c>
      <c r="O103" s="41">
        <v>10000</v>
      </c>
      <c r="P103" s="41">
        <v>10000</v>
      </c>
      <c r="Q103" s="41">
        <v>10000</v>
      </c>
      <c r="R103" s="41">
        <v>10000</v>
      </c>
      <c r="S103" s="41">
        <v>10000</v>
      </c>
      <c r="T103" s="41">
        <v>10000</v>
      </c>
      <c r="U103" s="92">
        <v>10000</v>
      </c>
      <c r="V103" s="39"/>
      <c r="W103" s="39">
        <f t="shared" si="47"/>
        <v>0</v>
      </c>
      <c r="X103" s="39">
        <f t="shared" si="48"/>
        <v>0</v>
      </c>
      <c r="Y103" s="39">
        <f t="shared" si="48"/>
        <v>0</v>
      </c>
      <c r="Z103" s="39">
        <f t="shared" si="48"/>
        <v>0</v>
      </c>
      <c r="AA103" s="39">
        <f t="shared" si="49"/>
        <v>0</v>
      </c>
      <c r="AB103" s="39">
        <f t="shared" si="50"/>
        <v>10000</v>
      </c>
      <c r="AC103" s="39">
        <f t="shared" si="51"/>
        <v>0</v>
      </c>
      <c r="AD103" s="39">
        <f t="shared" si="52"/>
        <v>0</v>
      </c>
      <c r="AE103" s="39">
        <f t="shared" si="53"/>
        <v>0</v>
      </c>
      <c r="AF103" s="39">
        <f t="shared" si="54"/>
        <v>0</v>
      </c>
      <c r="AG103" s="39">
        <f t="shared" si="55"/>
        <v>0</v>
      </c>
      <c r="AH103" s="39">
        <f t="shared" si="56"/>
        <v>0</v>
      </c>
      <c r="AI103" s="39">
        <f t="shared" si="57"/>
        <v>0</v>
      </c>
      <c r="AJ103" s="104">
        <f t="shared" si="58"/>
        <v>10000</v>
      </c>
    </row>
    <row r="104" spans="1:36" s="67" customFormat="1" ht="15">
      <c r="A104" s="31" t="s">
        <v>59</v>
      </c>
      <c r="B104" s="20" t="s">
        <v>100</v>
      </c>
      <c r="C104" s="21" t="s">
        <v>60</v>
      </c>
      <c r="D104" s="21" t="s">
        <v>207</v>
      </c>
      <c r="E104" s="21" t="s">
        <v>206</v>
      </c>
      <c r="F104" s="21" t="s">
        <v>199</v>
      </c>
      <c r="G104" s="21" t="s">
        <v>199</v>
      </c>
      <c r="H104" s="77">
        <f aca="true" t="shared" si="74" ref="H104:U104">H105+H136</f>
        <v>864000</v>
      </c>
      <c r="I104" s="38">
        <f t="shared" si="74"/>
        <v>864000</v>
      </c>
      <c r="J104" s="38">
        <f t="shared" si="74"/>
        <v>864000</v>
      </c>
      <c r="K104" s="38">
        <f t="shared" si="74"/>
        <v>864000</v>
      </c>
      <c r="L104" s="38">
        <f t="shared" si="74"/>
        <v>864000</v>
      </c>
      <c r="M104" s="38">
        <f t="shared" si="74"/>
        <v>864500</v>
      </c>
      <c r="N104" s="38">
        <f t="shared" si="74"/>
        <v>864500</v>
      </c>
      <c r="O104" s="38">
        <f t="shared" si="74"/>
        <v>864500</v>
      </c>
      <c r="P104" s="38">
        <f t="shared" si="74"/>
        <v>864500</v>
      </c>
      <c r="Q104" s="38">
        <f t="shared" si="74"/>
        <v>865000</v>
      </c>
      <c r="R104" s="38">
        <f t="shared" si="74"/>
        <v>865000</v>
      </c>
      <c r="S104" s="38">
        <f t="shared" si="74"/>
        <v>865000</v>
      </c>
      <c r="T104" s="38">
        <f t="shared" si="74"/>
        <v>680000</v>
      </c>
      <c r="U104" s="89">
        <f t="shared" si="74"/>
        <v>643799.9999999999</v>
      </c>
      <c r="V104" s="38">
        <f t="shared" si="61"/>
        <v>94.67647058823528</v>
      </c>
      <c r="W104" s="38">
        <f t="shared" si="47"/>
        <v>36200.00000000012</v>
      </c>
      <c r="X104" s="38">
        <f t="shared" si="48"/>
        <v>0</v>
      </c>
      <c r="Y104" s="38">
        <f t="shared" si="48"/>
        <v>0</v>
      </c>
      <c r="Z104" s="38">
        <f t="shared" si="48"/>
        <v>0</v>
      </c>
      <c r="AA104" s="38">
        <f t="shared" si="49"/>
        <v>0</v>
      </c>
      <c r="AB104" s="38">
        <f t="shared" si="50"/>
        <v>500</v>
      </c>
      <c r="AC104" s="38">
        <f t="shared" si="51"/>
        <v>0</v>
      </c>
      <c r="AD104" s="38">
        <f t="shared" si="52"/>
        <v>0</v>
      </c>
      <c r="AE104" s="38">
        <f t="shared" si="53"/>
        <v>0</v>
      </c>
      <c r="AF104" s="38">
        <f t="shared" si="54"/>
        <v>500</v>
      </c>
      <c r="AG104" s="38">
        <f t="shared" si="55"/>
        <v>0</v>
      </c>
      <c r="AH104" s="38">
        <f t="shared" si="56"/>
        <v>0</v>
      </c>
      <c r="AI104" s="38">
        <f t="shared" si="57"/>
        <v>-185000</v>
      </c>
      <c r="AJ104" s="105">
        <f t="shared" si="58"/>
        <v>-184000</v>
      </c>
    </row>
    <row r="105" spans="1:36" s="67" customFormat="1" ht="15">
      <c r="A105" s="31" t="s">
        <v>61</v>
      </c>
      <c r="B105" s="20" t="s">
        <v>100</v>
      </c>
      <c r="C105" s="21" t="s">
        <v>60</v>
      </c>
      <c r="D105" s="21" t="s">
        <v>8</v>
      </c>
      <c r="E105" s="21" t="s">
        <v>206</v>
      </c>
      <c r="F105" s="21" t="s">
        <v>199</v>
      </c>
      <c r="G105" s="21" t="s">
        <v>199</v>
      </c>
      <c r="H105" s="77">
        <f>H106+H121+H145</f>
        <v>864000</v>
      </c>
      <c r="I105" s="77">
        <f aca="true" t="shared" si="75" ref="I105:U105">I106+I121+I145</f>
        <v>864000</v>
      </c>
      <c r="J105" s="77">
        <f t="shared" si="75"/>
        <v>864000</v>
      </c>
      <c r="K105" s="77">
        <f t="shared" si="75"/>
        <v>864000</v>
      </c>
      <c r="L105" s="77">
        <f t="shared" si="75"/>
        <v>864000</v>
      </c>
      <c r="M105" s="77">
        <f t="shared" si="75"/>
        <v>864500</v>
      </c>
      <c r="N105" s="77">
        <f t="shared" si="75"/>
        <v>864500</v>
      </c>
      <c r="O105" s="77">
        <f t="shared" si="75"/>
        <v>864500</v>
      </c>
      <c r="P105" s="77">
        <f t="shared" si="75"/>
        <v>864500</v>
      </c>
      <c r="Q105" s="77">
        <f t="shared" si="75"/>
        <v>865000</v>
      </c>
      <c r="R105" s="77">
        <f t="shared" si="75"/>
        <v>865000</v>
      </c>
      <c r="S105" s="77">
        <f t="shared" si="75"/>
        <v>865000</v>
      </c>
      <c r="T105" s="77">
        <f t="shared" si="75"/>
        <v>680000</v>
      </c>
      <c r="U105" s="89">
        <f t="shared" si="75"/>
        <v>643799.9999999999</v>
      </c>
      <c r="V105" s="38">
        <f t="shared" si="61"/>
        <v>94.67647058823528</v>
      </c>
      <c r="W105" s="38">
        <f t="shared" si="47"/>
        <v>36200.00000000012</v>
      </c>
      <c r="X105" s="38">
        <f t="shared" si="48"/>
        <v>0</v>
      </c>
      <c r="Y105" s="38">
        <f t="shared" si="48"/>
        <v>0</v>
      </c>
      <c r="Z105" s="38">
        <f t="shared" si="48"/>
        <v>0</v>
      </c>
      <c r="AA105" s="38">
        <f t="shared" si="49"/>
        <v>0</v>
      </c>
      <c r="AB105" s="38">
        <f t="shared" si="50"/>
        <v>500</v>
      </c>
      <c r="AC105" s="38">
        <f t="shared" si="51"/>
        <v>0</v>
      </c>
      <c r="AD105" s="38">
        <f t="shared" si="52"/>
        <v>0</v>
      </c>
      <c r="AE105" s="38">
        <f t="shared" si="53"/>
        <v>0</v>
      </c>
      <c r="AF105" s="38">
        <f t="shared" si="54"/>
        <v>500</v>
      </c>
      <c r="AG105" s="38">
        <f t="shared" si="55"/>
        <v>0</v>
      </c>
      <c r="AH105" s="38">
        <f t="shared" si="56"/>
        <v>0</v>
      </c>
      <c r="AI105" s="38">
        <f t="shared" si="57"/>
        <v>-185000</v>
      </c>
      <c r="AJ105" s="105">
        <f t="shared" si="58"/>
        <v>-184000</v>
      </c>
    </row>
    <row r="106" spans="1:36" s="102" customFormat="1" ht="15" hidden="1">
      <c r="A106" s="36" t="s">
        <v>62</v>
      </c>
      <c r="B106" s="22" t="s">
        <v>100</v>
      </c>
      <c r="C106" s="23" t="s">
        <v>60</v>
      </c>
      <c r="D106" s="23" t="s">
        <v>8</v>
      </c>
      <c r="E106" s="23" t="s">
        <v>97</v>
      </c>
      <c r="F106" s="23" t="s">
        <v>199</v>
      </c>
      <c r="G106" s="23" t="s">
        <v>199</v>
      </c>
      <c r="H106" s="78">
        <f aca="true" t="shared" si="76" ref="H106:U106">H107</f>
        <v>0</v>
      </c>
      <c r="I106" s="39">
        <f t="shared" si="76"/>
        <v>0</v>
      </c>
      <c r="J106" s="39">
        <f t="shared" si="76"/>
        <v>0</v>
      </c>
      <c r="K106" s="39">
        <f t="shared" si="76"/>
        <v>0</v>
      </c>
      <c r="L106" s="39">
        <f t="shared" si="76"/>
        <v>0</v>
      </c>
      <c r="M106" s="39">
        <f t="shared" si="76"/>
        <v>0</v>
      </c>
      <c r="N106" s="39">
        <f t="shared" si="76"/>
        <v>0</v>
      </c>
      <c r="O106" s="39">
        <f t="shared" si="76"/>
        <v>0</v>
      </c>
      <c r="P106" s="39">
        <f t="shared" si="76"/>
        <v>0</v>
      </c>
      <c r="Q106" s="39">
        <f t="shared" si="76"/>
        <v>0</v>
      </c>
      <c r="R106" s="39">
        <f t="shared" si="76"/>
        <v>0</v>
      </c>
      <c r="S106" s="39">
        <f t="shared" si="76"/>
        <v>0</v>
      </c>
      <c r="T106" s="39">
        <f t="shared" si="76"/>
        <v>0</v>
      </c>
      <c r="U106" s="90">
        <f t="shared" si="76"/>
        <v>0</v>
      </c>
      <c r="V106" s="39" t="e">
        <f t="shared" si="61"/>
        <v>#DIV/0!</v>
      </c>
      <c r="W106" s="39">
        <f t="shared" si="47"/>
        <v>0</v>
      </c>
      <c r="X106" s="39">
        <f t="shared" si="48"/>
        <v>0</v>
      </c>
      <c r="Y106" s="39">
        <f t="shared" si="48"/>
        <v>0</v>
      </c>
      <c r="Z106" s="39">
        <f t="shared" si="48"/>
        <v>0</v>
      </c>
      <c r="AA106" s="39">
        <f t="shared" si="49"/>
        <v>0</v>
      </c>
      <c r="AB106" s="39">
        <f t="shared" si="50"/>
        <v>0</v>
      </c>
      <c r="AC106" s="39">
        <f t="shared" si="51"/>
        <v>0</v>
      </c>
      <c r="AD106" s="39">
        <f t="shared" si="52"/>
        <v>0</v>
      </c>
      <c r="AE106" s="39">
        <f t="shared" si="53"/>
        <v>0</v>
      </c>
      <c r="AF106" s="39">
        <f t="shared" si="54"/>
        <v>0</v>
      </c>
      <c r="AG106" s="39">
        <f t="shared" si="55"/>
        <v>0</v>
      </c>
      <c r="AH106" s="39">
        <f t="shared" si="56"/>
        <v>0</v>
      </c>
      <c r="AI106" s="39">
        <f t="shared" si="57"/>
        <v>0</v>
      </c>
      <c r="AJ106" s="104">
        <f t="shared" si="58"/>
        <v>0</v>
      </c>
    </row>
    <row r="107" spans="1:36" s="102" customFormat="1" ht="34.5" hidden="1">
      <c r="A107" s="32" t="s">
        <v>64</v>
      </c>
      <c r="B107" s="22" t="s">
        <v>100</v>
      </c>
      <c r="C107" s="23" t="s">
        <v>60</v>
      </c>
      <c r="D107" s="23" t="s">
        <v>8</v>
      </c>
      <c r="E107" s="23" t="s">
        <v>97</v>
      </c>
      <c r="F107" s="23" t="s">
        <v>65</v>
      </c>
      <c r="G107" s="23" t="s">
        <v>199</v>
      </c>
      <c r="H107" s="78">
        <f>H108</f>
        <v>0</v>
      </c>
      <c r="I107" s="39">
        <f aca="true" t="shared" si="77" ref="I107:U108">I108</f>
        <v>0</v>
      </c>
      <c r="J107" s="39">
        <f t="shared" si="77"/>
        <v>0</v>
      </c>
      <c r="K107" s="39">
        <f t="shared" si="77"/>
        <v>0</v>
      </c>
      <c r="L107" s="39">
        <f t="shared" si="77"/>
        <v>0</v>
      </c>
      <c r="M107" s="39">
        <f t="shared" si="77"/>
        <v>0</v>
      </c>
      <c r="N107" s="39">
        <f t="shared" si="77"/>
        <v>0</v>
      </c>
      <c r="O107" s="39">
        <f t="shared" si="77"/>
        <v>0</v>
      </c>
      <c r="P107" s="39">
        <f t="shared" si="77"/>
        <v>0</v>
      </c>
      <c r="Q107" s="39">
        <f t="shared" si="77"/>
        <v>0</v>
      </c>
      <c r="R107" s="39">
        <f t="shared" si="77"/>
        <v>0</v>
      </c>
      <c r="S107" s="39">
        <f t="shared" si="77"/>
        <v>0</v>
      </c>
      <c r="T107" s="39">
        <f t="shared" si="77"/>
        <v>0</v>
      </c>
      <c r="U107" s="90">
        <f t="shared" si="77"/>
        <v>0</v>
      </c>
      <c r="V107" s="39" t="e">
        <f t="shared" si="61"/>
        <v>#DIV/0!</v>
      </c>
      <c r="W107" s="39">
        <f t="shared" si="47"/>
        <v>0</v>
      </c>
      <c r="X107" s="39">
        <f t="shared" si="48"/>
        <v>0</v>
      </c>
      <c r="Y107" s="39">
        <f t="shared" si="48"/>
        <v>0</v>
      </c>
      <c r="Z107" s="39">
        <f t="shared" si="48"/>
        <v>0</v>
      </c>
      <c r="AA107" s="39">
        <f t="shared" si="49"/>
        <v>0</v>
      </c>
      <c r="AB107" s="39">
        <f t="shared" si="50"/>
        <v>0</v>
      </c>
      <c r="AC107" s="39">
        <f t="shared" si="51"/>
        <v>0</v>
      </c>
      <c r="AD107" s="39">
        <f t="shared" si="52"/>
        <v>0</v>
      </c>
      <c r="AE107" s="39">
        <f t="shared" si="53"/>
        <v>0</v>
      </c>
      <c r="AF107" s="39">
        <f t="shared" si="54"/>
        <v>0</v>
      </c>
      <c r="AG107" s="39">
        <f t="shared" si="55"/>
        <v>0</v>
      </c>
      <c r="AH107" s="39">
        <f t="shared" si="56"/>
        <v>0</v>
      </c>
      <c r="AI107" s="39">
        <f t="shared" si="57"/>
        <v>0</v>
      </c>
      <c r="AJ107" s="104">
        <f t="shared" si="58"/>
        <v>0</v>
      </c>
    </row>
    <row r="108" spans="1:36" s="102" customFormat="1" ht="34.5" hidden="1">
      <c r="A108" s="32" t="s">
        <v>66</v>
      </c>
      <c r="B108" s="22" t="s">
        <v>100</v>
      </c>
      <c r="C108" s="23" t="s">
        <v>60</v>
      </c>
      <c r="D108" s="23" t="s">
        <v>8</v>
      </c>
      <c r="E108" s="23" t="s">
        <v>97</v>
      </c>
      <c r="F108" s="23" t="s">
        <v>67</v>
      </c>
      <c r="G108" s="23" t="s">
        <v>199</v>
      </c>
      <c r="H108" s="78">
        <f>H109</f>
        <v>0</v>
      </c>
      <c r="I108" s="39">
        <f t="shared" si="77"/>
        <v>0</v>
      </c>
      <c r="J108" s="39">
        <f t="shared" si="77"/>
        <v>0</v>
      </c>
      <c r="K108" s="39">
        <f t="shared" si="77"/>
        <v>0</v>
      </c>
      <c r="L108" s="39">
        <f t="shared" si="77"/>
        <v>0</v>
      </c>
      <c r="M108" s="39">
        <f t="shared" si="77"/>
        <v>0</v>
      </c>
      <c r="N108" s="39">
        <f t="shared" si="77"/>
        <v>0</v>
      </c>
      <c r="O108" s="39">
        <f t="shared" si="77"/>
        <v>0</v>
      </c>
      <c r="P108" s="39">
        <f t="shared" si="77"/>
        <v>0</v>
      </c>
      <c r="Q108" s="39">
        <f t="shared" si="77"/>
        <v>0</v>
      </c>
      <c r="R108" s="39">
        <f t="shared" si="77"/>
        <v>0</v>
      </c>
      <c r="S108" s="39">
        <f t="shared" si="77"/>
        <v>0</v>
      </c>
      <c r="T108" s="39">
        <f t="shared" si="77"/>
        <v>0</v>
      </c>
      <c r="U108" s="90">
        <f t="shared" si="77"/>
        <v>0</v>
      </c>
      <c r="V108" s="39" t="e">
        <f t="shared" si="61"/>
        <v>#DIV/0!</v>
      </c>
      <c r="W108" s="39">
        <f t="shared" si="47"/>
        <v>0</v>
      </c>
      <c r="X108" s="39">
        <f t="shared" si="48"/>
        <v>0</v>
      </c>
      <c r="Y108" s="39">
        <f t="shared" si="48"/>
        <v>0</v>
      </c>
      <c r="Z108" s="39">
        <f t="shared" si="48"/>
        <v>0</v>
      </c>
      <c r="AA108" s="39">
        <f t="shared" si="49"/>
        <v>0</v>
      </c>
      <c r="AB108" s="39">
        <f t="shared" si="50"/>
        <v>0</v>
      </c>
      <c r="AC108" s="39">
        <f t="shared" si="51"/>
        <v>0</v>
      </c>
      <c r="AD108" s="39">
        <f t="shared" si="52"/>
        <v>0</v>
      </c>
      <c r="AE108" s="39">
        <f t="shared" si="53"/>
        <v>0</v>
      </c>
      <c r="AF108" s="39">
        <f t="shared" si="54"/>
        <v>0</v>
      </c>
      <c r="AG108" s="39">
        <f t="shared" si="55"/>
        <v>0</v>
      </c>
      <c r="AH108" s="39">
        <f t="shared" si="56"/>
        <v>0</v>
      </c>
      <c r="AI108" s="39">
        <f t="shared" si="57"/>
        <v>0</v>
      </c>
      <c r="AJ108" s="104">
        <f t="shared" si="58"/>
        <v>0</v>
      </c>
    </row>
    <row r="109" spans="1:36" s="102" customFormat="1" ht="23.25" hidden="1">
      <c r="A109" s="32" t="s">
        <v>210</v>
      </c>
      <c r="B109" s="22" t="s">
        <v>100</v>
      </c>
      <c r="C109" s="23" t="s">
        <v>60</v>
      </c>
      <c r="D109" s="23" t="s">
        <v>8</v>
      </c>
      <c r="E109" s="23" t="s">
        <v>97</v>
      </c>
      <c r="F109" s="23" t="s">
        <v>67</v>
      </c>
      <c r="G109" s="23" t="s">
        <v>209</v>
      </c>
      <c r="H109" s="78">
        <f>H110+H111+H112+H113+H114+H115+H116+H117+H118+H119+H120</f>
        <v>0</v>
      </c>
      <c r="I109" s="39">
        <f aca="true" t="shared" si="78" ref="I109:U109">I110+I111+I112+I113+I114+I115+I116+I117+I118+I119+I120</f>
        <v>0</v>
      </c>
      <c r="J109" s="39">
        <f t="shared" si="78"/>
        <v>0</v>
      </c>
      <c r="K109" s="39">
        <f t="shared" si="78"/>
        <v>0</v>
      </c>
      <c r="L109" s="39">
        <f t="shared" si="78"/>
        <v>0</v>
      </c>
      <c r="M109" s="39">
        <f t="shared" si="78"/>
        <v>0</v>
      </c>
      <c r="N109" s="39">
        <f t="shared" si="78"/>
        <v>0</v>
      </c>
      <c r="O109" s="39">
        <f>O110+O111+O112+O113+O114+O115+O116+O117+O118+O119+O120</f>
        <v>0</v>
      </c>
      <c r="P109" s="39">
        <f>P110+P111+P112+P113+P114+P115+P116+P117+P118+P119+P120</f>
        <v>0</v>
      </c>
      <c r="Q109" s="39">
        <f>Q110+Q111+Q112+Q113+Q114+Q115+Q116+Q117+Q118+Q119+Q120</f>
        <v>0</v>
      </c>
      <c r="R109" s="39">
        <f>R110+R111+R112+R113+R114+R115+R116+R117+R118+R119+R120</f>
        <v>0</v>
      </c>
      <c r="S109" s="39">
        <f>S110+S111+S112+S113+S114+S115+S116+S117+S118+S119+S120</f>
        <v>0</v>
      </c>
      <c r="T109" s="39">
        <f t="shared" si="78"/>
        <v>0</v>
      </c>
      <c r="U109" s="90">
        <f t="shared" si="78"/>
        <v>0</v>
      </c>
      <c r="V109" s="39" t="e">
        <f t="shared" si="61"/>
        <v>#DIV/0!</v>
      </c>
      <c r="W109" s="39">
        <f t="shared" si="47"/>
        <v>0</v>
      </c>
      <c r="X109" s="39">
        <f t="shared" si="48"/>
        <v>0</v>
      </c>
      <c r="Y109" s="39">
        <f t="shared" si="48"/>
        <v>0</v>
      </c>
      <c r="Z109" s="39">
        <f t="shared" si="48"/>
        <v>0</v>
      </c>
      <c r="AA109" s="39">
        <f t="shared" si="49"/>
        <v>0</v>
      </c>
      <c r="AB109" s="39">
        <f t="shared" si="50"/>
        <v>0</v>
      </c>
      <c r="AC109" s="39">
        <f t="shared" si="51"/>
        <v>0</v>
      </c>
      <c r="AD109" s="39">
        <f t="shared" si="52"/>
        <v>0</v>
      </c>
      <c r="AE109" s="39">
        <f t="shared" si="53"/>
        <v>0</v>
      </c>
      <c r="AF109" s="39">
        <f t="shared" si="54"/>
        <v>0</v>
      </c>
      <c r="AG109" s="39">
        <f t="shared" si="55"/>
        <v>0</v>
      </c>
      <c r="AH109" s="39">
        <f t="shared" si="56"/>
        <v>0</v>
      </c>
      <c r="AI109" s="39">
        <f t="shared" si="57"/>
        <v>0</v>
      </c>
      <c r="AJ109" s="104">
        <f t="shared" si="58"/>
        <v>0</v>
      </c>
    </row>
    <row r="110" spans="1:36" s="102" customFormat="1" ht="15" hidden="1">
      <c r="A110" s="32" t="s">
        <v>225</v>
      </c>
      <c r="B110" s="22"/>
      <c r="C110" s="23"/>
      <c r="D110" s="23"/>
      <c r="E110" s="23"/>
      <c r="F110" s="23"/>
      <c r="G110" s="23" t="s">
        <v>224</v>
      </c>
      <c r="H110" s="78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92"/>
      <c r="V110" s="39" t="e">
        <f t="shared" si="61"/>
        <v>#DIV/0!</v>
      </c>
      <c r="W110" s="39">
        <f t="shared" si="47"/>
        <v>0</v>
      </c>
      <c r="X110" s="39">
        <f t="shared" si="48"/>
        <v>0</v>
      </c>
      <c r="Y110" s="39">
        <f t="shared" si="48"/>
        <v>0</v>
      </c>
      <c r="Z110" s="39">
        <f t="shared" si="48"/>
        <v>0</v>
      </c>
      <c r="AA110" s="39">
        <f t="shared" si="49"/>
        <v>0</v>
      </c>
      <c r="AB110" s="39">
        <f t="shared" si="50"/>
        <v>0</v>
      </c>
      <c r="AC110" s="39">
        <f t="shared" si="51"/>
        <v>0</v>
      </c>
      <c r="AD110" s="39">
        <f t="shared" si="52"/>
        <v>0</v>
      </c>
      <c r="AE110" s="39">
        <f t="shared" si="53"/>
        <v>0</v>
      </c>
      <c r="AF110" s="39">
        <f t="shared" si="54"/>
        <v>0</v>
      </c>
      <c r="AG110" s="39">
        <f t="shared" si="55"/>
        <v>0</v>
      </c>
      <c r="AH110" s="39">
        <f t="shared" si="56"/>
        <v>0</v>
      </c>
      <c r="AI110" s="39">
        <f t="shared" si="57"/>
        <v>0</v>
      </c>
      <c r="AJ110" s="104">
        <f t="shared" si="58"/>
        <v>0</v>
      </c>
    </row>
    <row r="111" spans="1:36" s="102" customFormat="1" ht="15" hidden="1">
      <c r="A111" s="32" t="s">
        <v>235</v>
      </c>
      <c r="B111" s="22"/>
      <c r="C111" s="23"/>
      <c r="D111" s="23"/>
      <c r="E111" s="23"/>
      <c r="F111" s="23"/>
      <c r="G111" s="23" t="s">
        <v>234</v>
      </c>
      <c r="H111" s="78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92"/>
      <c r="V111" s="39"/>
      <c r="W111" s="39">
        <f t="shared" si="47"/>
        <v>0</v>
      </c>
      <c r="X111" s="39">
        <f t="shared" si="48"/>
        <v>0</v>
      </c>
      <c r="Y111" s="39">
        <f t="shared" si="48"/>
        <v>0</v>
      </c>
      <c r="Z111" s="39">
        <f t="shared" si="48"/>
        <v>0</v>
      </c>
      <c r="AA111" s="39">
        <f t="shared" si="49"/>
        <v>0</v>
      </c>
      <c r="AB111" s="39">
        <f t="shared" si="50"/>
        <v>0</v>
      </c>
      <c r="AC111" s="39">
        <f t="shared" si="51"/>
        <v>0</v>
      </c>
      <c r="AD111" s="39">
        <f t="shared" si="52"/>
        <v>0</v>
      </c>
      <c r="AE111" s="39">
        <f t="shared" si="53"/>
        <v>0</v>
      </c>
      <c r="AF111" s="39">
        <f t="shared" si="54"/>
        <v>0</v>
      </c>
      <c r="AG111" s="39">
        <f t="shared" si="55"/>
        <v>0</v>
      </c>
      <c r="AH111" s="39">
        <f t="shared" si="56"/>
        <v>0</v>
      </c>
      <c r="AI111" s="39">
        <f t="shared" si="57"/>
        <v>0</v>
      </c>
      <c r="AJ111" s="104">
        <f t="shared" si="58"/>
        <v>0</v>
      </c>
    </row>
    <row r="112" spans="1:36" s="102" customFormat="1" ht="15" hidden="1">
      <c r="A112" s="32" t="s">
        <v>226</v>
      </c>
      <c r="B112" s="22"/>
      <c r="C112" s="23"/>
      <c r="D112" s="23"/>
      <c r="E112" s="23"/>
      <c r="F112" s="23"/>
      <c r="G112" s="23" t="s">
        <v>223</v>
      </c>
      <c r="H112" s="78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92"/>
      <c r="V112" s="39" t="e">
        <f t="shared" si="61"/>
        <v>#DIV/0!</v>
      </c>
      <c r="W112" s="39">
        <f t="shared" si="47"/>
        <v>0</v>
      </c>
      <c r="X112" s="39">
        <f t="shared" si="48"/>
        <v>0</v>
      </c>
      <c r="Y112" s="39">
        <f t="shared" si="48"/>
        <v>0</v>
      </c>
      <c r="Z112" s="39">
        <f t="shared" si="48"/>
        <v>0</v>
      </c>
      <c r="AA112" s="39">
        <f t="shared" si="49"/>
        <v>0</v>
      </c>
      <c r="AB112" s="39">
        <f t="shared" si="50"/>
        <v>0</v>
      </c>
      <c r="AC112" s="39">
        <f t="shared" si="51"/>
        <v>0</v>
      </c>
      <c r="AD112" s="39">
        <f t="shared" si="52"/>
        <v>0</v>
      </c>
      <c r="AE112" s="39">
        <f t="shared" si="53"/>
        <v>0</v>
      </c>
      <c r="AF112" s="39">
        <f t="shared" si="54"/>
        <v>0</v>
      </c>
      <c r="AG112" s="39">
        <f t="shared" si="55"/>
        <v>0</v>
      </c>
      <c r="AH112" s="39">
        <f t="shared" si="56"/>
        <v>0</v>
      </c>
      <c r="AI112" s="39">
        <f t="shared" si="57"/>
        <v>0</v>
      </c>
      <c r="AJ112" s="104">
        <f t="shared" si="58"/>
        <v>0</v>
      </c>
    </row>
    <row r="113" spans="1:36" s="102" customFormat="1" ht="15" hidden="1">
      <c r="A113" s="32" t="s">
        <v>233</v>
      </c>
      <c r="B113" s="22"/>
      <c r="C113" s="23"/>
      <c r="D113" s="23"/>
      <c r="E113" s="23"/>
      <c r="F113" s="23"/>
      <c r="G113" s="23" t="s">
        <v>228</v>
      </c>
      <c r="H113" s="78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92"/>
      <c r="V113" s="39"/>
      <c r="W113" s="39">
        <f t="shared" si="47"/>
        <v>0</v>
      </c>
      <c r="X113" s="39">
        <f t="shared" si="48"/>
        <v>0</v>
      </c>
      <c r="Y113" s="39">
        <f t="shared" si="48"/>
        <v>0</v>
      </c>
      <c r="Z113" s="39">
        <f t="shared" si="48"/>
        <v>0</v>
      </c>
      <c r="AA113" s="39">
        <f t="shared" si="49"/>
        <v>0</v>
      </c>
      <c r="AB113" s="39">
        <f t="shared" si="50"/>
        <v>0</v>
      </c>
      <c r="AC113" s="39">
        <f t="shared" si="51"/>
        <v>0</v>
      </c>
      <c r="AD113" s="39">
        <f t="shared" si="52"/>
        <v>0</v>
      </c>
      <c r="AE113" s="39">
        <f t="shared" si="53"/>
        <v>0</v>
      </c>
      <c r="AF113" s="39">
        <f t="shared" si="54"/>
        <v>0</v>
      </c>
      <c r="AG113" s="39">
        <f t="shared" si="55"/>
        <v>0</v>
      </c>
      <c r="AH113" s="39">
        <f t="shared" si="56"/>
        <v>0</v>
      </c>
      <c r="AI113" s="39">
        <f t="shared" si="57"/>
        <v>0</v>
      </c>
      <c r="AJ113" s="104">
        <f t="shared" si="58"/>
        <v>0</v>
      </c>
    </row>
    <row r="114" spans="1:36" s="102" customFormat="1" ht="15" hidden="1">
      <c r="A114" s="32" t="s">
        <v>232</v>
      </c>
      <c r="B114" s="22"/>
      <c r="C114" s="23"/>
      <c r="D114" s="23"/>
      <c r="E114" s="23"/>
      <c r="F114" s="23"/>
      <c r="G114" s="23" t="s">
        <v>229</v>
      </c>
      <c r="H114" s="78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92"/>
      <c r="V114" s="39"/>
      <c r="W114" s="39">
        <f t="shared" si="47"/>
        <v>0</v>
      </c>
      <c r="X114" s="39">
        <f t="shared" si="48"/>
        <v>0</v>
      </c>
      <c r="Y114" s="39">
        <f t="shared" si="48"/>
        <v>0</v>
      </c>
      <c r="Z114" s="39">
        <f t="shared" si="48"/>
        <v>0</v>
      </c>
      <c r="AA114" s="39">
        <f t="shared" si="49"/>
        <v>0</v>
      </c>
      <c r="AB114" s="39">
        <f t="shared" si="50"/>
        <v>0</v>
      </c>
      <c r="AC114" s="39">
        <f t="shared" si="51"/>
        <v>0</v>
      </c>
      <c r="AD114" s="39">
        <f t="shared" si="52"/>
        <v>0</v>
      </c>
      <c r="AE114" s="39">
        <f t="shared" si="53"/>
        <v>0</v>
      </c>
      <c r="AF114" s="39">
        <f t="shared" si="54"/>
        <v>0</v>
      </c>
      <c r="AG114" s="39">
        <f t="shared" si="55"/>
        <v>0</v>
      </c>
      <c r="AH114" s="39">
        <f t="shared" si="56"/>
        <v>0</v>
      </c>
      <c r="AI114" s="39">
        <f t="shared" si="57"/>
        <v>0</v>
      </c>
      <c r="AJ114" s="104">
        <f t="shared" si="58"/>
        <v>0</v>
      </c>
    </row>
    <row r="115" spans="1:36" s="102" customFormat="1" ht="15" hidden="1">
      <c r="A115" s="32" t="s">
        <v>218</v>
      </c>
      <c r="B115" s="22"/>
      <c r="C115" s="23"/>
      <c r="D115" s="23"/>
      <c r="E115" s="23"/>
      <c r="F115" s="23"/>
      <c r="G115" s="23" t="s">
        <v>216</v>
      </c>
      <c r="H115" s="78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92"/>
      <c r="V115" s="39"/>
      <c r="W115" s="39">
        <f t="shared" si="47"/>
        <v>0</v>
      </c>
      <c r="X115" s="39">
        <f t="shared" si="48"/>
        <v>0</v>
      </c>
      <c r="Y115" s="39">
        <f t="shared" si="48"/>
        <v>0</v>
      </c>
      <c r="Z115" s="39">
        <f t="shared" si="48"/>
        <v>0</v>
      </c>
      <c r="AA115" s="39">
        <f t="shared" si="49"/>
        <v>0</v>
      </c>
      <c r="AB115" s="39">
        <f t="shared" si="50"/>
        <v>0</v>
      </c>
      <c r="AC115" s="39">
        <f t="shared" si="51"/>
        <v>0</v>
      </c>
      <c r="AD115" s="39">
        <f t="shared" si="52"/>
        <v>0</v>
      </c>
      <c r="AE115" s="39">
        <f t="shared" si="53"/>
        <v>0</v>
      </c>
      <c r="AF115" s="39">
        <f t="shared" si="54"/>
        <v>0</v>
      </c>
      <c r="AG115" s="39">
        <f t="shared" si="55"/>
        <v>0</v>
      </c>
      <c r="AH115" s="39">
        <f t="shared" si="56"/>
        <v>0</v>
      </c>
      <c r="AI115" s="39">
        <f t="shared" si="57"/>
        <v>0</v>
      </c>
      <c r="AJ115" s="104">
        <f t="shared" si="58"/>
        <v>0</v>
      </c>
    </row>
    <row r="116" spans="1:36" s="102" customFormat="1" ht="15" hidden="1">
      <c r="A116" s="32" t="s">
        <v>219</v>
      </c>
      <c r="B116" s="22"/>
      <c r="C116" s="23"/>
      <c r="D116" s="23"/>
      <c r="E116" s="23"/>
      <c r="F116" s="23"/>
      <c r="G116" s="23" t="s">
        <v>217</v>
      </c>
      <c r="H116" s="78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92"/>
      <c r="V116" s="39" t="e">
        <f t="shared" si="61"/>
        <v>#DIV/0!</v>
      </c>
      <c r="W116" s="39">
        <f t="shared" si="47"/>
        <v>0</v>
      </c>
      <c r="X116" s="39">
        <f t="shared" si="48"/>
        <v>0</v>
      </c>
      <c r="Y116" s="39">
        <f t="shared" si="48"/>
        <v>0</v>
      </c>
      <c r="Z116" s="39">
        <f t="shared" si="48"/>
        <v>0</v>
      </c>
      <c r="AA116" s="39">
        <f t="shared" si="49"/>
        <v>0</v>
      </c>
      <c r="AB116" s="39">
        <f t="shared" si="50"/>
        <v>0</v>
      </c>
      <c r="AC116" s="39">
        <f t="shared" si="51"/>
        <v>0</v>
      </c>
      <c r="AD116" s="39">
        <f t="shared" si="52"/>
        <v>0</v>
      </c>
      <c r="AE116" s="39">
        <f t="shared" si="53"/>
        <v>0</v>
      </c>
      <c r="AF116" s="39">
        <f t="shared" si="54"/>
        <v>0</v>
      </c>
      <c r="AG116" s="39">
        <f t="shared" si="55"/>
        <v>0</v>
      </c>
      <c r="AH116" s="39">
        <f t="shared" si="56"/>
        <v>0</v>
      </c>
      <c r="AI116" s="39">
        <f t="shared" si="57"/>
        <v>0</v>
      </c>
      <c r="AJ116" s="104">
        <f t="shared" si="58"/>
        <v>0</v>
      </c>
    </row>
    <row r="117" spans="1:36" s="102" customFormat="1" ht="15" hidden="1">
      <c r="A117" s="32" t="s">
        <v>213</v>
      </c>
      <c r="B117" s="22"/>
      <c r="C117" s="23"/>
      <c r="D117" s="23"/>
      <c r="E117" s="23"/>
      <c r="F117" s="23"/>
      <c r="G117" s="23" t="s">
        <v>211</v>
      </c>
      <c r="H117" s="78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92"/>
      <c r="V117" s="39" t="e">
        <f t="shared" si="61"/>
        <v>#DIV/0!</v>
      </c>
      <c r="W117" s="39">
        <f t="shared" si="47"/>
        <v>0</v>
      </c>
      <c r="X117" s="39">
        <f t="shared" si="48"/>
        <v>0</v>
      </c>
      <c r="Y117" s="39">
        <f t="shared" si="48"/>
        <v>0</v>
      </c>
      <c r="Z117" s="39">
        <f t="shared" si="48"/>
        <v>0</v>
      </c>
      <c r="AA117" s="39">
        <f t="shared" si="49"/>
        <v>0</v>
      </c>
      <c r="AB117" s="39">
        <f t="shared" si="50"/>
        <v>0</v>
      </c>
      <c r="AC117" s="39">
        <f t="shared" si="51"/>
        <v>0</v>
      </c>
      <c r="AD117" s="39">
        <f t="shared" si="52"/>
        <v>0</v>
      </c>
      <c r="AE117" s="39">
        <f t="shared" si="53"/>
        <v>0</v>
      </c>
      <c r="AF117" s="39">
        <f t="shared" si="54"/>
        <v>0</v>
      </c>
      <c r="AG117" s="39">
        <f t="shared" si="55"/>
        <v>0</v>
      </c>
      <c r="AH117" s="39">
        <f t="shared" si="56"/>
        <v>0</v>
      </c>
      <c r="AI117" s="39">
        <f t="shared" si="57"/>
        <v>0</v>
      </c>
      <c r="AJ117" s="104">
        <f t="shared" si="58"/>
        <v>0</v>
      </c>
    </row>
    <row r="118" spans="1:36" s="102" customFormat="1" ht="15" hidden="1">
      <c r="A118" s="32" t="s">
        <v>36</v>
      </c>
      <c r="B118" s="22"/>
      <c r="C118" s="23"/>
      <c r="D118" s="23"/>
      <c r="E118" s="23"/>
      <c r="F118" s="23"/>
      <c r="G118" s="23" t="s">
        <v>215</v>
      </c>
      <c r="H118" s="78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92"/>
      <c r="V118" s="39" t="e">
        <f t="shared" si="61"/>
        <v>#DIV/0!</v>
      </c>
      <c r="W118" s="39">
        <f t="shared" si="47"/>
        <v>0</v>
      </c>
      <c r="X118" s="39">
        <f t="shared" si="48"/>
        <v>0</v>
      </c>
      <c r="Y118" s="39">
        <f t="shared" si="48"/>
        <v>0</v>
      </c>
      <c r="Z118" s="39">
        <f t="shared" si="48"/>
        <v>0</v>
      </c>
      <c r="AA118" s="39">
        <f t="shared" si="49"/>
        <v>0</v>
      </c>
      <c r="AB118" s="39">
        <f t="shared" si="50"/>
        <v>0</v>
      </c>
      <c r="AC118" s="39">
        <f t="shared" si="51"/>
        <v>0</v>
      </c>
      <c r="AD118" s="39">
        <f t="shared" si="52"/>
        <v>0</v>
      </c>
      <c r="AE118" s="39">
        <f t="shared" si="53"/>
        <v>0</v>
      </c>
      <c r="AF118" s="39">
        <f t="shared" si="54"/>
        <v>0</v>
      </c>
      <c r="AG118" s="39">
        <f t="shared" si="55"/>
        <v>0</v>
      </c>
      <c r="AH118" s="39">
        <f t="shared" si="56"/>
        <v>0</v>
      </c>
      <c r="AI118" s="39">
        <f t="shared" si="57"/>
        <v>0</v>
      </c>
      <c r="AJ118" s="104">
        <f t="shared" si="58"/>
        <v>0</v>
      </c>
    </row>
    <row r="119" spans="1:36" s="102" customFormat="1" ht="15" hidden="1">
      <c r="A119" s="32" t="s">
        <v>231</v>
      </c>
      <c r="B119" s="22"/>
      <c r="C119" s="23"/>
      <c r="D119" s="23"/>
      <c r="E119" s="23"/>
      <c r="F119" s="23"/>
      <c r="G119" s="23" t="s">
        <v>230</v>
      </c>
      <c r="H119" s="78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92"/>
      <c r="V119" s="39"/>
      <c r="W119" s="39">
        <f t="shared" si="47"/>
        <v>0</v>
      </c>
      <c r="X119" s="39">
        <f t="shared" si="48"/>
        <v>0</v>
      </c>
      <c r="Y119" s="39">
        <f t="shared" si="48"/>
        <v>0</v>
      </c>
      <c r="Z119" s="39">
        <f t="shared" si="48"/>
        <v>0</v>
      </c>
      <c r="AA119" s="39">
        <f t="shared" si="49"/>
        <v>0</v>
      </c>
      <c r="AB119" s="39">
        <f t="shared" si="50"/>
        <v>0</v>
      </c>
      <c r="AC119" s="39">
        <f t="shared" si="51"/>
        <v>0</v>
      </c>
      <c r="AD119" s="39">
        <f t="shared" si="52"/>
        <v>0</v>
      </c>
      <c r="AE119" s="39">
        <f t="shared" si="53"/>
        <v>0</v>
      </c>
      <c r="AF119" s="39">
        <f t="shared" si="54"/>
        <v>0</v>
      </c>
      <c r="AG119" s="39">
        <f t="shared" si="55"/>
        <v>0</v>
      </c>
      <c r="AH119" s="39">
        <f t="shared" si="56"/>
        <v>0</v>
      </c>
      <c r="AI119" s="39">
        <f t="shared" si="57"/>
        <v>0</v>
      </c>
      <c r="AJ119" s="104">
        <f t="shared" si="58"/>
        <v>0</v>
      </c>
    </row>
    <row r="120" spans="1:36" s="102" customFormat="1" ht="15" hidden="1">
      <c r="A120" s="32" t="s">
        <v>214</v>
      </c>
      <c r="B120" s="22"/>
      <c r="C120" s="23"/>
      <c r="D120" s="23"/>
      <c r="E120" s="23"/>
      <c r="F120" s="23"/>
      <c r="G120" s="23" t="s">
        <v>212</v>
      </c>
      <c r="H120" s="78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92"/>
      <c r="V120" s="39"/>
      <c r="W120" s="39">
        <f t="shared" si="47"/>
        <v>0</v>
      </c>
      <c r="X120" s="39">
        <f t="shared" si="48"/>
        <v>0</v>
      </c>
      <c r="Y120" s="39">
        <f t="shared" si="48"/>
        <v>0</v>
      </c>
      <c r="Z120" s="39">
        <f t="shared" si="48"/>
        <v>0</v>
      </c>
      <c r="AA120" s="39">
        <f t="shared" si="49"/>
        <v>0</v>
      </c>
      <c r="AB120" s="39">
        <f t="shared" si="50"/>
        <v>0</v>
      </c>
      <c r="AC120" s="39">
        <f t="shared" si="51"/>
        <v>0</v>
      </c>
      <c r="AD120" s="39">
        <f t="shared" si="52"/>
        <v>0</v>
      </c>
      <c r="AE120" s="39">
        <f t="shared" si="53"/>
        <v>0</v>
      </c>
      <c r="AF120" s="39">
        <f t="shared" si="54"/>
        <v>0</v>
      </c>
      <c r="AG120" s="39">
        <f t="shared" si="55"/>
        <v>0</v>
      </c>
      <c r="AH120" s="39">
        <f t="shared" si="56"/>
        <v>0</v>
      </c>
      <c r="AI120" s="39">
        <f t="shared" si="57"/>
        <v>0</v>
      </c>
      <c r="AJ120" s="104">
        <f t="shared" si="58"/>
        <v>0</v>
      </c>
    </row>
    <row r="121" spans="1:36" s="67" customFormat="1" ht="15">
      <c r="A121" s="31" t="s">
        <v>101</v>
      </c>
      <c r="B121" s="20" t="s">
        <v>100</v>
      </c>
      <c r="C121" s="21" t="s">
        <v>60</v>
      </c>
      <c r="D121" s="21" t="s">
        <v>8</v>
      </c>
      <c r="E121" s="21" t="s">
        <v>102</v>
      </c>
      <c r="F121" s="21" t="s">
        <v>199</v>
      </c>
      <c r="G121" s="21" t="s">
        <v>199</v>
      </c>
      <c r="H121" s="77">
        <f aca="true" t="shared" si="79" ref="H121:U121">H122</f>
        <v>864000</v>
      </c>
      <c r="I121" s="38">
        <f t="shared" si="79"/>
        <v>864000</v>
      </c>
      <c r="J121" s="38">
        <f t="shared" si="79"/>
        <v>864000</v>
      </c>
      <c r="K121" s="38">
        <f t="shared" si="79"/>
        <v>864000</v>
      </c>
      <c r="L121" s="38">
        <f t="shared" si="79"/>
        <v>864000</v>
      </c>
      <c r="M121" s="38">
        <f t="shared" si="79"/>
        <v>864000</v>
      </c>
      <c r="N121" s="38">
        <f t="shared" si="79"/>
        <v>864000</v>
      </c>
      <c r="O121" s="38">
        <f t="shared" si="79"/>
        <v>864000</v>
      </c>
      <c r="P121" s="38">
        <f t="shared" si="79"/>
        <v>864000</v>
      </c>
      <c r="Q121" s="38">
        <f t="shared" si="79"/>
        <v>864000</v>
      </c>
      <c r="R121" s="38">
        <f t="shared" si="79"/>
        <v>864000</v>
      </c>
      <c r="S121" s="38">
        <f t="shared" si="79"/>
        <v>864000</v>
      </c>
      <c r="T121" s="38">
        <f t="shared" si="79"/>
        <v>679000</v>
      </c>
      <c r="U121" s="89">
        <f t="shared" si="79"/>
        <v>642799.9999999999</v>
      </c>
      <c r="V121" s="38">
        <f t="shared" si="61"/>
        <v>94.66863033873342</v>
      </c>
      <c r="W121" s="38">
        <f t="shared" si="47"/>
        <v>36200.00000000012</v>
      </c>
      <c r="X121" s="38">
        <f t="shared" si="48"/>
        <v>0</v>
      </c>
      <c r="Y121" s="38">
        <f t="shared" si="48"/>
        <v>0</v>
      </c>
      <c r="Z121" s="38">
        <f t="shared" si="48"/>
        <v>0</v>
      </c>
      <c r="AA121" s="38">
        <f t="shared" si="49"/>
        <v>0</v>
      </c>
      <c r="AB121" s="38">
        <f t="shared" si="50"/>
        <v>0</v>
      </c>
      <c r="AC121" s="38">
        <f t="shared" si="51"/>
        <v>0</v>
      </c>
      <c r="AD121" s="38">
        <f t="shared" si="52"/>
        <v>0</v>
      </c>
      <c r="AE121" s="38">
        <f t="shared" si="53"/>
        <v>0</v>
      </c>
      <c r="AF121" s="38">
        <f t="shared" si="54"/>
        <v>0</v>
      </c>
      <c r="AG121" s="38">
        <f t="shared" si="55"/>
        <v>0</v>
      </c>
      <c r="AH121" s="38">
        <f t="shared" si="56"/>
        <v>0</v>
      </c>
      <c r="AI121" s="38">
        <f t="shared" si="57"/>
        <v>-185000</v>
      </c>
      <c r="AJ121" s="105">
        <f t="shared" si="58"/>
        <v>-185000</v>
      </c>
    </row>
    <row r="122" spans="1:36" s="102" customFormat="1" ht="34.5">
      <c r="A122" s="32" t="s">
        <v>64</v>
      </c>
      <c r="B122" s="22" t="s">
        <v>100</v>
      </c>
      <c r="C122" s="23" t="s">
        <v>60</v>
      </c>
      <c r="D122" s="23" t="s">
        <v>8</v>
      </c>
      <c r="E122" s="23" t="s">
        <v>102</v>
      </c>
      <c r="F122" s="23" t="s">
        <v>65</v>
      </c>
      <c r="G122" s="23" t="s">
        <v>199</v>
      </c>
      <c r="H122" s="78">
        <f>H123</f>
        <v>864000</v>
      </c>
      <c r="I122" s="39">
        <f aca="true" t="shared" si="80" ref="I122:U123">I123</f>
        <v>864000</v>
      </c>
      <c r="J122" s="39">
        <f t="shared" si="80"/>
        <v>864000</v>
      </c>
      <c r="K122" s="39">
        <f t="shared" si="80"/>
        <v>864000</v>
      </c>
      <c r="L122" s="39">
        <f t="shared" si="80"/>
        <v>864000</v>
      </c>
      <c r="M122" s="39">
        <f t="shared" si="80"/>
        <v>864000</v>
      </c>
      <c r="N122" s="39">
        <f t="shared" si="80"/>
        <v>864000</v>
      </c>
      <c r="O122" s="39">
        <f t="shared" si="80"/>
        <v>864000</v>
      </c>
      <c r="P122" s="39">
        <f t="shared" si="80"/>
        <v>864000</v>
      </c>
      <c r="Q122" s="39">
        <f t="shared" si="80"/>
        <v>864000</v>
      </c>
      <c r="R122" s="39">
        <f t="shared" si="80"/>
        <v>864000</v>
      </c>
      <c r="S122" s="39">
        <f t="shared" si="80"/>
        <v>864000</v>
      </c>
      <c r="T122" s="39">
        <f t="shared" si="80"/>
        <v>679000</v>
      </c>
      <c r="U122" s="90">
        <f t="shared" si="80"/>
        <v>642799.9999999999</v>
      </c>
      <c r="V122" s="39">
        <f t="shared" si="61"/>
        <v>94.66863033873342</v>
      </c>
      <c r="W122" s="39">
        <f t="shared" si="47"/>
        <v>36200.00000000012</v>
      </c>
      <c r="X122" s="39">
        <f t="shared" si="48"/>
        <v>0</v>
      </c>
      <c r="Y122" s="39">
        <f t="shared" si="48"/>
        <v>0</v>
      </c>
      <c r="Z122" s="39">
        <f t="shared" si="48"/>
        <v>0</v>
      </c>
      <c r="AA122" s="39">
        <f t="shared" si="49"/>
        <v>0</v>
      </c>
      <c r="AB122" s="39">
        <f t="shared" si="50"/>
        <v>0</v>
      </c>
      <c r="AC122" s="39">
        <f t="shared" si="51"/>
        <v>0</v>
      </c>
      <c r="AD122" s="39">
        <f t="shared" si="52"/>
        <v>0</v>
      </c>
      <c r="AE122" s="39">
        <f t="shared" si="53"/>
        <v>0</v>
      </c>
      <c r="AF122" s="39">
        <f t="shared" si="54"/>
        <v>0</v>
      </c>
      <c r="AG122" s="39">
        <f t="shared" si="55"/>
        <v>0</v>
      </c>
      <c r="AH122" s="39">
        <f t="shared" si="56"/>
        <v>0</v>
      </c>
      <c r="AI122" s="39">
        <f t="shared" si="57"/>
        <v>-185000</v>
      </c>
      <c r="AJ122" s="104">
        <f t="shared" si="58"/>
        <v>-185000</v>
      </c>
    </row>
    <row r="123" spans="1:36" s="102" customFormat="1" ht="34.5">
      <c r="A123" s="32" t="s">
        <v>66</v>
      </c>
      <c r="B123" s="22" t="s">
        <v>100</v>
      </c>
      <c r="C123" s="23" t="s">
        <v>60</v>
      </c>
      <c r="D123" s="23" t="s">
        <v>8</v>
      </c>
      <c r="E123" s="23" t="s">
        <v>102</v>
      </c>
      <c r="F123" s="23" t="s">
        <v>67</v>
      </c>
      <c r="G123" s="23" t="s">
        <v>199</v>
      </c>
      <c r="H123" s="78">
        <f>H124</f>
        <v>864000</v>
      </c>
      <c r="I123" s="39">
        <f t="shared" si="80"/>
        <v>864000</v>
      </c>
      <c r="J123" s="39">
        <f t="shared" si="80"/>
        <v>864000</v>
      </c>
      <c r="K123" s="39">
        <f t="shared" si="80"/>
        <v>864000</v>
      </c>
      <c r="L123" s="39">
        <f t="shared" si="80"/>
        <v>864000</v>
      </c>
      <c r="M123" s="39">
        <f t="shared" si="80"/>
        <v>864000</v>
      </c>
      <c r="N123" s="39">
        <f t="shared" si="80"/>
        <v>864000</v>
      </c>
      <c r="O123" s="39">
        <f t="shared" si="80"/>
        <v>864000</v>
      </c>
      <c r="P123" s="39">
        <f t="shared" si="80"/>
        <v>864000</v>
      </c>
      <c r="Q123" s="39">
        <f t="shared" si="80"/>
        <v>864000</v>
      </c>
      <c r="R123" s="39">
        <f t="shared" si="80"/>
        <v>864000</v>
      </c>
      <c r="S123" s="39">
        <f t="shared" si="80"/>
        <v>864000</v>
      </c>
      <c r="T123" s="39">
        <f t="shared" si="80"/>
        <v>679000</v>
      </c>
      <c r="U123" s="90">
        <f t="shared" si="80"/>
        <v>642799.9999999999</v>
      </c>
      <c r="V123" s="39">
        <f t="shared" si="61"/>
        <v>94.66863033873342</v>
      </c>
      <c r="W123" s="39">
        <f t="shared" si="47"/>
        <v>36200.00000000012</v>
      </c>
      <c r="X123" s="39">
        <f t="shared" si="48"/>
        <v>0</v>
      </c>
      <c r="Y123" s="39">
        <f t="shared" si="48"/>
        <v>0</v>
      </c>
      <c r="Z123" s="39">
        <f t="shared" si="48"/>
        <v>0</v>
      </c>
      <c r="AA123" s="39">
        <f t="shared" si="49"/>
        <v>0</v>
      </c>
      <c r="AB123" s="39">
        <f t="shared" si="50"/>
        <v>0</v>
      </c>
      <c r="AC123" s="39">
        <f t="shared" si="51"/>
        <v>0</v>
      </c>
      <c r="AD123" s="39">
        <f t="shared" si="52"/>
        <v>0</v>
      </c>
      <c r="AE123" s="39">
        <f t="shared" si="53"/>
        <v>0</v>
      </c>
      <c r="AF123" s="39">
        <f t="shared" si="54"/>
        <v>0</v>
      </c>
      <c r="AG123" s="39">
        <f t="shared" si="55"/>
        <v>0</v>
      </c>
      <c r="AH123" s="39">
        <f t="shared" si="56"/>
        <v>0</v>
      </c>
      <c r="AI123" s="39">
        <f t="shared" si="57"/>
        <v>-185000</v>
      </c>
      <c r="AJ123" s="104">
        <f t="shared" si="58"/>
        <v>-185000</v>
      </c>
    </row>
    <row r="124" spans="1:36" s="102" customFormat="1" ht="23.25">
      <c r="A124" s="32" t="s">
        <v>210</v>
      </c>
      <c r="B124" s="22" t="s">
        <v>100</v>
      </c>
      <c r="C124" s="23" t="s">
        <v>60</v>
      </c>
      <c r="D124" s="23" t="s">
        <v>8</v>
      </c>
      <c r="E124" s="23" t="s">
        <v>102</v>
      </c>
      <c r="F124" s="23" t="s">
        <v>67</v>
      </c>
      <c r="G124" s="23" t="s">
        <v>209</v>
      </c>
      <c r="H124" s="78">
        <f>H125+H126+H127+H128+H129+H130+H131+H132+H133+H134+H135</f>
        <v>864000</v>
      </c>
      <c r="I124" s="39">
        <f aca="true" t="shared" si="81" ref="I124:U124">I125+I126+I127+I128+I129+I130+I131+I132+I133+I134+I135</f>
        <v>864000</v>
      </c>
      <c r="J124" s="39">
        <f t="shared" si="81"/>
        <v>864000</v>
      </c>
      <c r="K124" s="39">
        <f t="shared" si="81"/>
        <v>864000</v>
      </c>
      <c r="L124" s="39">
        <f t="shared" si="81"/>
        <v>864000</v>
      </c>
      <c r="M124" s="39">
        <f t="shared" si="81"/>
        <v>864000</v>
      </c>
      <c r="N124" s="39">
        <f t="shared" si="81"/>
        <v>864000</v>
      </c>
      <c r="O124" s="39">
        <f>O125+O126+O127+O128+O129+O130+O131+O132+O133+O134+O135</f>
        <v>864000</v>
      </c>
      <c r="P124" s="39">
        <f>P125+P126+P127+P128+P129+P130+P131+P132+P133+P134+P135</f>
        <v>864000</v>
      </c>
      <c r="Q124" s="39">
        <f>Q125+Q126+Q127+Q128+Q129+Q130+Q131+Q132+Q133+Q134+Q135</f>
        <v>864000</v>
      </c>
      <c r="R124" s="39">
        <f>R125+R126+R127+R128+R129+R130+R131+R132+R133+R134+R135</f>
        <v>864000</v>
      </c>
      <c r="S124" s="39">
        <f>S125+S126+S127+S128+S129+S130+S131+S132+S133+S134+S135</f>
        <v>864000</v>
      </c>
      <c r="T124" s="39">
        <f t="shared" si="81"/>
        <v>679000</v>
      </c>
      <c r="U124" s="90">
        <f t="shared" si="81"/>
        <v>642799.9999999999</v>
      </c>
      <c r="V124" s="39">
        <f t="shared" si="61"/>
        <v>94.66863033873342</v>
      </c>
      <c r="W124" s="39">
        <f t="shared" si="47"/>
        <v>36200.00000000012</v>
      </c>
      <c r="X124" s="39">
        <f t="shared" si="48"/>
        <v>0</v>
      </c>
      <c r="Y124" s="39">
        <f t="shared" si="48"/>
        <v>0</v>
      </c>
      <c r="Z124" s="39">
        <f t="shared" si="48"/>
        <v>0</v>
      </c>
      <c r="AA124" s="39">
        <f t="shared" si="49"/>
        <v>0</v>
      </c>
      <c r="AB124" s="39">
        <f t="shared" si="50"/>
        <v>0</v>
      </c>
      <c r="AC124" s="39">
        <f t="shared" si="51"/>
        <v>0</v>
      </c>
      <c r="AD124" s="39">
        <f t="shared" si="52"/>
        <v>0</v>
      </c>
      <c r="AE124" s="39">
        <f t="shared" si="53"/>
        <v>0</v>
      </c>
      <c r="AF124" s="39">
        <f t="shared" si="54"/>
        <v>0</v>
      </c>
      <c r="AG124" s="39">
        <f t="shared" si="55"/>
        <v>0</v>
      </c>
      <c r="AH124" s="39">
        <f t="shared" si="56"/>
        <v>0</v>
      </c>
      <c r="AI124" s="39">
        <f t="shared" si="57"/>
        <v>-185000</v>
      </c>
      <c r="AJ124" s="104">
        <f t="shared" si="58"/>
        <v>-185000</v>
      </c>
    </row>
    <row r="125" spans="1:36" s="102" customFormat="1" ht="15" hidden="1">
      <c r="A125" s="32" t="s">
        <v>225</v>
      </c>
      <c r="B125" s="22"/>
      <c r="C125" s="23"/>
      <c r="D125" s="23"/>
      <c r="E125" s="23"/>
      <c r="F125" s="23"/>
      <c r="G125" s="23" t="s">
        <v>224</v>
      </c>
      <c r="H125" s="78">
        <v>444000</v>
      </c>
      <c r="I125" s="39">
        <v>444000</v>
      </c>
      <c r="J125" s="39">
        <v>444000</v>
      </c>
      <c r="K125" s="39">
        <v>444000</v>
      </c>
      <c r="L125" s="41">
        <v>444000</v>
      </c>
      <c r="M125" s="41">
        <v>444000</v>
      </c>
      <c r="N125" s="41">
        <v>444000</v>
      </c>
      <c r="O125" s="41">
        <v>444000</v>
      </c>
      <c r="P125" s="41">
        <v>444000</v>
      </c>
      <c r="Q125" s="41">
        <v>444000</v>
      </c>
      <c r="R125" s="41">
        <v>444000</v>
      </c>
      <c r="S125" s="41">
        <v>444000</v>
      </c>
      <c r="T125" s="41">
        <v>431000</v>
      </c>
      <c r="U125" s="92">
        <v>407813.05</v>
      </c>
      <c r="V125" s="39">
        <f t="shared" si="61"/>
        <v>94.62019721577725</v>
      </c>
      <c r="W125" s="39">
        <f t="shared" si="47"/>
        <v>23186.95000000001</v>
      </c>
      <c r="X125" s="39">
        <f aca="true" t="shared" si="82" ref="X125:Z162">I125-H125</f>
        <v>0</v>
      </c>
      <c r="Y125" s="39">
        <f t="shared" si="82"/>
        <v>0</v>
      </c>
      <c r="Z125" s="39">
        <f t="shared" si="82"/>
        <v>0</v>
      </c>
      <c r="AA125" s="39">
        <f t="shared" si="49"/>
        <v>0</v>
      </c>
      <c r="AB125" s="39">
        <f t="shared" si="50"/>
        <v>0</v>
      </c>
      <c r="AC125" s="39">
        <f t="shared" si="51"/>
        <v>0</v>
      </c>
      <c r="AD125" s="39">
        <f t="shared" si="52"/>
        <v>0</v>
      </c>
      <c r="AE125" s="39">
        <f t="shared" si="53"/>
        <v>0</v>
      </c>
      <c r="AF125" s="39">
        <f t="shared" si="54"/>
        <v>0</v>
      </c>
      <c r="AG125" s="39">
        <f t="shared" si="55"/>
        <v>0</v>
      </c>
      <c r="AH125" s="39">
        <f t="shared" si="56"/>
        <v>0</v>
      </c>
      <c r="AI125" s="39">
        <f t="shared" si="57"/>
        <v>-13000</v>
      </c>
      <c r="AJ125" s="104">
        <f aca="true" t="shared" si="83" ref="AJ125:AJ162">Y125+Z125+AA125+AB125+AC125+AD125+AE125+AF125+AG125+AH125+AI125</f>
        <v>-13000</v>
      </c>
    </row>
    <row r="126" spans="1:36" s="102" customFormat="1" ht="15" hidden="1">
      <c r="A126" s="32" t="s">
        <v>235</v>
      </c>
      <c r="B126" s="22"/>
      <c r="C126" s="23"/>
      <c r="D126" s="23"/>
      <c r="E126" s="23"/>
      <c r="F126" s="23"/>
      <c r="G126" s="23" t="s">
        <v>234</v>
      </c>
      <c r="H126" s="78">
        <v>1000</v>
      </c>
      <c r="I126" s="39">
        <v>1000</v>
      </c>
      <c r="J126" s="39">
        <v>1000</v>
      </c>
      <c r="K126" s="39">
        <v>1000</v>
      </c>
      <c r="L126" s="41">
        <v>1000</v>
      </c>
      <c r="M126" s="41">
        <v>1000</v>
      </c>
      <c r="N126" s="41">
        <v>1000</v>
      </c>
      <c r="O126" s="41">
        <v>1000</v>
      </c>
      <c r="P126" s="41">
        <v>1000</v>
      </c>
      <c r="Q126" s="41">
        <v>1000</v>
      </c>
      <c r="R126" s="41">
        <v>1000</v>
      </c>
      <c r="S126" s="41">
        <v>1000</v>
      </c>
      <c r="T126" s="41"/>
      <c r="U126" s="92"/>
      <c r="V126" s="39"/>
      <c r="W126" s="39">
        <f aca="true" t="shared" si="84" ref="W126:W162">T126-U126</f>
        <v>0</v>
      </c>
      <c r="X126" s="39">
        <f t="shared" si="82"/>
        <v>0</v>
      </c>
      <c r="Y126" s="39">
        <f t="shared" si="82"/>
        <v>0</v>
      </c>
      <c r="Z126" s="39">
        <f t="shared" si="82"/>
        <v>0</v>
      </c>
      <c r="AA126" s="39">
        <f aca="true" t="shared" si="85" ref="AA126:AA162">L126-K126</f>
        <v>0</v>
      </c>
      <c r="AB126" s="39">
        <f aca="true" t="shared" si="86" ref="AB126:AB162">M126-L126</f>
        <v>0</v>
      </c>
      <c r="AC126" s="39">
        <f aca="true" t="shared" si="87" ref="AC126:AC162">N126-M126</f>
        <v>0</v>
      </c>
      <c r="AD126" s="39">
        <f aca="true" t="shared" si="88" ref="AD126:AD162">O126-N126</f>
        <v>0</v>
      </c>
      <c r="AE126" s="39">
        <f aca="true" t="shared" si="89" ref="AE126:AE162">P126-O126</f>
        <v>0</v>
      </c>
      <c r="AF126" s="39">
        <f aca="true" t="shared" si="90" ref="AF126:AF162">Q126-P126</f>
        <v>0</v>
      </c>
      <c r="AG126" s="39">
        <f aca="true" t="shared" si="91" ref="AG126:AG162">R126-Q126</f>
        <v>0</v>
      </c>
      <c r="AH126" s="39">
        <f aca="true" t="shared" si="92" ref="AH126:AH162">S126-R126</f>
        <v>0</v>
      </c>
      <c r="AI126" s="39">
        <f aca="true" t="shared" si="93" ref="AI126:AI162">T126-S126</f>
        <v>-1000</v>
      </c>
      <c r="AJ126" s="104">
        <f t="shared" si="83"/>
        <v>-1000</v>
      </c>
    </row>
    <row r="127" spans="1:36" s="102" customFormat="1" ht="15" hidden="1">
      <c r="A127" s="32" t="s">
        <v>226</v>
      </c>
      <c r="B127" s="22"/>
      <c r="C127" s="23"/>
      <c r="D127" s="23"/>
      <c r="E127" s="23"/>
      <c r="F127" s="23"/>
      <c r="G127" s="23" t="s">
        <v>223</v>
      </c>
      <c r="H127" s="78">
        <v>136000</v>
      </c>
      <c r="I127" s="39">
        <v>136000</v>
      </c>
      <c r="J127" s="39">
        <v>136000</v>
      </c>
      <c r="K127" s="39">
        <v>136000</v>
      </c>
      <c r="L127" s="41">
        <v>136000</v>
      </c>
      <c r="M127" s="41">
        <v>136000</v>
      </c>
      <c r="N127" s="41">
        <v>136000</v>
      </c>
      <c r="O127" s="41">
        <v>136000</v>
      </c>
      <c r="P127" s="41">
        <v>136000</v>
      </c>
      <c r="Q127" s="41">
        <v>136000</v>
      </c>
      <c r="R127" s="41">
        <v>136000</v>
      </c>
      <c r="S127" s="41">
        <v>136000</v>
      </c>
      <c r="T127" s="41">
        <v>129000</v>
      </c>
      <c r="U127" s="92">
        <v>117831.84</v>
      </c>
      <c r="V127" s="39">
        <f t="shared" si="61"/>
        <v>91.34251162790697</v>
      </c>
      <c r="W127" s="39">
        <f t="shared" si="84"/>
        <v>11168.160000000003</v>
      </c>
      <c r="X127" s="39">
        <f t="shared" si="82"/>
        <v>0</v>
      </c>
      <c r="Y127" s="39">
        <f t="shared" si="82"/>
        <v>0</v>
      </c>
      <c r="Z127" s="39">
        <f t="shared" si="82"/>
        <v>0</v>
      </c>
      <c r="AA127" s="39">
        <f t="shared" si="85"/>
        <v>0</v>
      </c>
      <c r="AB127" s="39">
        <f t="shared" si="86"/>
        <v>0</v>
      </c>
      <c r="AC127" s="39">
        <f t="shared" si="87"/>
        <v>0</v>
      </c>
      <c r="AD127" s="39">
        <f t="shared" si="88"/>
        <v>0</v>
      </c>
      <c r="AE127" s="39">
        <f t="shared" si="89"/>
        <v>0</v>
      </c>
      <c r="AF127" s="39">
        <f t="shared" si="90"/>
        <v>0</v>
      </c>
      <c r="AG127" s="39">
        <f t="shared" si="91"/>
        <v>0</v>
      </c>
      <c r="AH127" s="39">
        <f t="shared" si="92"/>
        <v>0</v>
      </c>
      <c r="AI127" s="39">
        <f t="shared" si="93"/>
        <v>-7000</v>
      </c>
      <c r="AJ127" s="104">
        <f t="shared" si="83"/>
        <v>-7000</v>
      </c>
    </row>
    <row r="128" spans="1:36" s="102" customFormat="1" ht="15" hidden="1">
      <c r="A128" s="32" t="s">
        <v>233</v>
      </c>
      <c r="B128" s="22"/>
      <c r="C128" s="23"/>
      <c r="D128" s="23"/>
      <c r="E128" s="23"/>
      <c r="F128" s="23"/>
      <c r="G128" s="23" t="s">
        <v>228</v>
      </c>
      <c r="H128" s="78">
        <v>15000</v>
      </c>
      <c r="I128" s="39">
        <v>15000</v>
      </c>
      <c r="J128" s="39">
        <v>15000</v>
      </c>
      <c r="K128" s="39">
        <v>15000</v>
      </c>
      <c r="L128" s="41">
        <v>15000</v>
      </c>
      <c r="M128" s="41">
        <v>15000</v>
      </c>
      <c r="N128" s="41">
        <v>15000</v>
      </c>
      <c r="O128" s="41">
        <v>15000</v>
      </c>
      <c r="P128" s="41">
        <v>15000</v>
      </c>
      <c r="Q128" s="41">
        <v>15000</v>
      </c>
      <c r="R128" s="41">
        <v>15000</v>
      </c>
      <c r="S128" s="41">
        <v>5000</v>
      </c>
      <c r="T128" s="41">
        <v>5000</v>
      </c>
      <c r="U128" s="92">
        <v>4722.2</v>
      </c>
      <c r="V128" s="39">
        <f t="shared" si="61"/>
        <v>94.44399999999999</v>
      </c>
      <c r="W128" s="39">
        <f t="shared" si="84"/>
        <v>277.8000000000002</v>
      </c>
      <c r="X128" s="39">
        <f t="shared" si="82"/>
        <v>0</v>
      </c>
      <c r="Y128" s="39">
        <f t="shared" si="82"/>
        <v>0</v>
      </c>
      <c r="Z128" s="39">
        <f t="shared" si="82"/>
        <v>0</v>
      </c>
      <c r="AA128" s="39">
        <f t="shared" si="85"/>
        <v>0</v>
      </c>
      <c r="AB128" s="39">
        <f t="shared" si="86"/>
        <v>0</v>
      </c>
      <c r="AC128" s="39">
        <f t="shared" si="87"/>
        <v>0</v>
      </c>
      <c r="AD128" s="39">
        <f t="shared" si="88"/>
        <v>0</v>
      </c>
      <c r="AE128" s="39">
        <f t="shared" si="89"/>
        <v>0</v>
      </c>
      <c r="AF128" s="39">
        <f t="shared" si="90"/>
        <v>0</v>
      </c>
      <c r="AG128" s="39">
        <f t="shared" si="91"/>
        <v>0</v>
      </c>
      <c r="AH128" s="39">
        <f t="shared" si="92"/>
        <v>-10000</v>
      </c>
      <c r="AI128" s="39">
        <f t="shared" si="93"/>
        <v>0</v>
      </c>
      <c r="AJ128" s="104">
        <f t="shared" si="83"/>
        <v>-10000</v>
      </c>
    </row>
    <row r="129" spans="1:36" s="102" customFormat="1" ht="15" hidden="1">
      <c r="A129" s="32" t="s">
        <v>232</v>
      </c>
      <c r="B129" s="22"/>
      <c r="C129" s="23"/>
      <c r="D129" s="23"/>
      <c r="E129" s="23"/>
      <c r="F129" s="23"/>
      <c r="G129" s="23" t="s">
        <v>229</v>
      </c>
      <c r="H129" s="78">
        <v>1000</v>
      </c>
      <c r="I129" s="39">
        <v>1000</v>
      </c>
      <c r="J129" s="39">
        <v>1000</v>
      </c>
      <c r="K129" s="39">
        <v>1000</v>
      </c>
      <c r="L129" s="41">
        <v>1000</v>
      </c>
      <c r="M129" s="41">
        <v>1000</v>
      </c>
      <c r="N129" s="41">
        <v>1000</v>
      </c>
      <c r="O129" s="41">
        <v>1000</v>
      </c>
      <c r="P129" s="41">
        <v>1000</v>
      </c>
      <c r="Q129" s="41">
        <v>1000</v>
      </c>
      <c r="R129" s="41">
        <v>1000</v>
      </c>
      <c r="S129" s="41"/>
      <c r="T129" s="41"/>
      <c r="U129" s="92"/>
      <c r="V129" s="39"/>
      <c r="W129" s="39">
        <f t="shared" si="84"/>
        <v>0</v>
      </c>
      <c r="X129" s="39">
        <f t="shared" si="82"/>
        <v>0</v>
      </c>
      <c r="Y129" s="39">
        <f t="shared" si="82"/>
        <v>0</v>
      </c>
      <c r="Z129" s="39">
        <f t="shared" si="82"/>
        <v>0</v>
      </c>
      <c r="AA129" s="39">
        <f t="shared" si="85"/>
        <v>0</v>
      </c>
      <c r="AB129" s="39">
        <f t="shared" si="86"/>
        <v>0</v>
      </c>
      <c r="AC129" s="39">
        <f t="shared" si="87"/>
        <v>0</v>
      </c>
      <c r="AD129" s="39">
        <f t="shared" si="88"/>
        <v>0</v>
      </c>
      <c r="AE129" s="39">
        <f t="shared" si="89"/>
        <v>0</v>
      </c>
      <c r="AF129" s="39">
        <f t="shared" si="90"/>
        <v>0</v>
      </c>
      <c r="AG129" s="39">
        <f t="shared" si="91"/>
        <v>0</v>
      </c>
      <c r="AH129" s="39">
        <f t="shared" si="92"/>
        <v>-1000</v>
      </c>
      <c r="AI129" s="39">
        <f t="shared" si="93"/>
        <v>0</v>
      </c>
      <c r="AJ129" s="104">
        <f t="shared" si="83"/>
        <v>-1000</v>
      </c>
    </row>
    <row r="130" spans="1:36" s="102" customFormat="1" ht="15" hidden="1">
      <c r="A130" s="32" t="s">
        <v>218</v>
      </c>
      <c r="B130" s="22"/>
      <c r="C130" s="23"/>
      <c r="D130" s="23"/>
      <c r="E130" s="23"/>
      <c r="F130" s="23"/>
      <c r="G130" s="23" t="s">
        <v>216</v>
      </c>
      <c r="H130" s="78">
        <v>155000</v>
      </c>
      <c r="I130" s="39">
        <v>155000</v>
      </c>
      <c r="J130" s="39">
        <v>155000</v>
      </c>
      <c r="K130" s="39">
        <v>155000</v>
      </c>
      <c r="L130" s="41">
        <v>155000</v>
      </c>
      <c r="M130" s="41">
        <v>155000</v>
      </c>
      <c r="N130" s="41">
        <v>155000</v>
      </c>
      <c r="O130" s="41">
        <v>155000</v>
      </c>
      <c r="P130" s="41">
        <v>155000</v>
      </c>
      <c r="Q130" s="41">
        <v>155000</v>
      </c>
      <c r="R130" s="41">
        <v>155000</v>
      </c>
      <c r="S130" s="41">
        <v>155000</v>
      </c>
      <c r="T130" s="41">
        <v>17000</v>
      </c>
      <c r="U130" s="92">
        <v>16402.21</v>
      </c>
      <c r="V130" s="39">
        <f t="shared" si="61"/>
        <v>96.48358823529412</v>
      </c>
      <c r="W130" s="39">
        <f t="shared" si="84"/>
        <v>597.7900000000009</v>
      </c>
      <c r="X130" s="39">
        <f t="shared" si="82"/>
        <v>0</v>
      </c>
      <c r="Y130" s="39">
        <f t="shared" si="82"/>
        <v>0</v>
      </c>
      <c r="Z130" s="39">
        <f t="shared" si="82"/>
        <v>0</v>
      </c>
      <c r="AA130" s="39">
        <f t="shared" si="85"/>
        <v>0</v>
      </c>
      <c r="AB130" s="39">
        <f t="shared" si="86"/>
        <v>0</v>
      </c>
      <c r="AC130" s="39">
        <f t="shared" si="87"/>
        <v>0</v>
      </c>
      <c r="AD130" s="39">
        <f t="shared" si="88"/>
        <v>0</v>
      </c>
      <c r="AE130" s="39">
        <f t="shared" si="89"/>
        <v>0</v>
      </c>
      <c r="AF130" s="39">
        <f t="shared" si="90"/>
        <v>0</v>
      </c>
      <c r="AG130" s="39">
        <f t="shared" si="91"/>
        <v>0</v>
      </c>
      <c r="AH130" s="39">
        <f t="shared" si="92"/>
        <v>0</v>
      </c>
      <c r="AI130" s="39">
        <f t="shared" si="93"/>
        <v>-138000</v>
      </c>
      <c r="AJ130" s="104">
        <f t="shared" si="83"/>
        <v>-138000</v>
      </c>
    </row>
    <row r="131" spans="1:36" s="102" customFormat="1" ht="15" hidden="1">
      <c r="A131" s="32" t="s">
        <v>219</v>
      </c>
      <c r="B131" s="22"/>
      <c r="C131" s="23"/>
      <c r="D131" s="23"/>
      <c r="E131" s="23"/>
      <c r="F131" s="23"/>
      <c r="G131" s="23" t="s">
        <v>217</v>
      </c>
      <c r="H131" s="78">
        <v>12000</v>
      </c>
      <c r="I131" s="39">
        <v>12000</v>
      </c>
      <c r="J131" s="39">
        <v>12000</v>
      </c>
      <c r="K131" s="39">
        <v>12000</v>
      </c>
      <c r="L131" s="41">
        <v>12000</v>
      </c>
      <c r="M131" s="41">
        <v>12000</v>
      </c>
      <c r="N131" s="41">
        <v>12000</v>
      </c>
      <c r="O131" s="41">
        <v>12000</v>
      </c>
      <c r="P131" s="41">
        <v>12000</v>
      </c>
      <c r="Q131" s="41">
        <v>12000</v>
      </c>
      <c r="R131" s="41">
        <v>12000</v>
      </c>
      <c r="S131" s="41">
        <v>12000</v>
      </c>
      <c r="T131" s="41">
        <v>12150</v>
      </c>
      <c r="U131" s="92">
        <v>12127.78</v>
      </c>
      <c r="V131" s="39">
        <f t="shared" si="61"/>
        <v>99.81711934156378</v>
      </c>
      <c r="W131" s="39">
        <f t="shared" si="84"/>
        <v>22.219999999999345</v>
      </c>
      <c r="X131" s="39">
        <f t="shared" si="82"/>
        <v>0</v>
      </c>
      <c r="Y131" s="39">
        <f t="shared" si="82"/>
        <v>0</v>
      </c>
      <c r="Z131" s="39">
        <f t="shared" si="82"/>
        <v>0</v>
      </c>
      <c r="AA131" s="39">
        <f t="shared" si="85"/>
        <v>0</v>
      </c>
      <c r="AB131" s="39">
        <f t="shared" si="86"/>
        <v>0</v>
      </c>
      <c r="AC131" s="39">
        <f t="shared" si="87"/>
        <v>0</v>
      </c>
      <c r="AD131" s="39">
        <f t="shared" si="88"/>
        <v>0</v>
      </c>
      <c r="AE131" s="39">
        <f t="shared" si="89"/>
        <v>0</v>
      </c>
      <c r="AF131" s="39">
        <f t="shared" si="90"/>
        <v>0</v>
      </c>
      <c r="AG131" s="39">
        <f t="shared" si="91"/>
        <v>0</v>
      </c>
      <c r="AH131" s="39">
        <f t="shared" si="92"/>
        <v>0</v>
      </c>
      <c r="AI131" s="39">
        <f t="shared" si="93"/>
        <v>150</v>
      </c>
      <c r="AJ131" s="104">
        <f t="shared" si="83"/>
        <v>150</v>
      </c>
    </row>
    <row r="132" spans="1:36" s="102" customFormat="1" ht="15" hidden="1">
      <c r="A132" s="32" t="s">
        <v>213</v>
      </c>
      <c r="B132" s="22"/>
      <c r="C132" s="23"/>
      <c r="D132" s="23"/>
      <c r="E132" s="23"/>
      <c r="F132" s="23"/>
      <c r="G132" s="23" t="s">
        <v>211</v>
      </c>
      <c r="H132" s="78">
        <v>10000</v>
      </c>
      <c r="I132" s="39">
        <v>10000</v>
      </c>
      <c r="J132" s="39">
        <v>10000</v>
      </c>
      <c r="K132" s="39">
        <v>10000</v>
      </c>
      <c r="L132" s="41">
        <v>10000</v>
      </c>
      <c r="M132" s="41">
        <v>10000</v>
      </c>
      <c r="N132" s="41">
        <v>10000</v>
      </c>
      <c r="O132" s="41">
        <v>10000</v>
      </c>
      <c r="P132" s="41">
        <v>10000</v>
      </c>
      <c r="Q132" s="41">
        <v>10000</v>
      </c>
      <c r="R132" s="41">
        <v>10000</v>
      </c>
      <c r="S132" s="41">
        <v>11000</v>
      </c>
      <c r="T132" s="41">
        <v>10850</v>
      </c>
      <c r="U132" s="92">
        <v>10699.38</v>
      </c>
      <c r="V132" s="39">
        <f t="shared" si="61"/>
        <v>98.61179723502303</v>
      </c>
      <c r="W132" s="39">
        <f t="shared" si="84"/>
        <v>150.6200000000008</v>
      </c>
      <c r="X132" s="39">
        <f t="shared" si="82"/>
        <v>0</v>
      </c>
      <c r="Y132" s="39">
        <f t="shared" si="82"/>
        <v>0</v>
      </c>
      <c r="Z132" s="39">
        <f t="shared" si="82"/>
        <v>0</v>
      </c>
      <c r="AA132" s="39">
        <f t="shared" si="85"/>
        <v>0</v>
      </c>
      <c r="AB132" s="39">
        <f t="shared" si="86"/>
        <v>0</v>
      </c>
      <c r="AC132" s="39">
        <f t="shared" si="87"/>
        <v>0</v>
      </c>
      <c r="AD132" s="39">
        <f t="shared" si="88"/>
        <v>0</v>
      </c>
      <c r="AE132" s="39">
        <f t="shared" si="89"/>
        <v>0</v>
      </c>
      <c r="AF132" s="39">
        <f t="shared" si="90"/>
        <v>0</v>
      </c>
      <c r="AG132" s="39">
        <f t="shared" si="91"/>
        <v>0</v>
      </c>
      <c r="AH132" s="39">
        <f t="shared" si="92"/>
        <v>1000</v>
      </c>
      <c r="AI132" s="39">
        <f t="shared" si="93"/>
        <v>-150</v>
      </c>
      <c r="AJ132" s="104">
        <f t="shared" si="83"/>
        <v>850</v>
      </c>
    </row>
    <row r="133" spans="1:36" s="102" customFormat="1" ht="15" hidden="1">
      <c r="A133" s="32" t="s">
        <v>36</v>
      </c>
      <c r="B133" s="22"/>
      <c r="C133" s="23"/>
      <c r="D133" s="23"/>
      <c r="E133" s="23"/>
      <c r="F133" s="23"/>
      <c r="G133" s="23" t="s">
        <v>215</v>
      </c>
      <c r="H133" s="78">
        <v>50000</v>
      </c>
      <c r="I133" s="39">
        <v>50000</v>
      </c>
      <c r="J133" s="39">
        <v>50000</v>
      </c>
      <c r="K133" s="39">
        <v>50000</v>
      </c>
      <c r="L133" s="41">
        <v>50000</v>
      </c>
      <c r="M133" s="41">
        <v>50000</v>
      </c>
      <c r="N133" s="41">
        <v>50000</v>
      </c>
      <c r="O133" s="41">
        <v>50000</v>
      </c>
      <c r="P133" s="41">
        <v>50000</v>
      </c>
      <c r="Q133" s="41">
        <v>50000</v>
      </c>
      <c r="R133" s="41">
        <v>50000</v>
      </c>
      <c r="S133" s="41">
        <v>60000</v>
      </c>
      <c r="T133" s="41">
        <v>59100</v>
      </c>
      <c r="U133" s="92">
        <v>59005.1</v>
      </c>
      <c r="V133" s="39">
        <f t="shared" si="61"/>
        <v>99.83942470389171</v>
      </c>
      <c r="W133" s="39">
        <f t="shared" si="84"/>
        <v>94.90000000000146</v>
      </c>
      <c r="X133" s="39">
        <f t="shared" si="82"/>
        <v>0</v>
      </c>
      <c r="Y133" s="39">
        <f t="shared" si="82"/>
        <v>0</v>
      </c>
      <c r="Z133" s="39">
        <f t="shared" si="82"/>
        <v>0</v>
      </c>
      <c r="AA133" s="39">
        <f t="shared" si="85"/>
        <v>0</v>
      </c>
      <c r="AB133" s="39">
        <f t="shared" si="86"/>
        <v>0</v>
      </c>
      <c r="AC133" s="39">
        <f t="shared" si="87"/>
        <v>0</v>
      </c>
      <c r="AD133" s="39">
        <f t="shared" si="88"/>
        <v>0</v>
      </c>
      <c r="AE133" s="39">
        <f t="shared" si="89"/>
        <v>0</v>
      </c>
      <c r="AF133" s="39">
        <f t="shared" si="90"/>
        <v>0</v>
      </c>
      <c r="AG133" s="39">
        <f t="shared" si="91"/>
        <v>0</v>
      </c>
      <c r="AH133" s="39">
        <f t="shared" si="92"/>
        <v>10000</v>
      </c>
      <c r="AI133" s="39">
        <f t="shared" si="93"/>
        <v>-900</v>
      </c>
      <c r="AJ133" s="104">
        <f t="shared" si="83"/>
        <v>9100</v>
      </c>
    </row>
    <row r="134" spans="1:36" s="102" customFormat="1" ht="15" hidden="1">
      <c r="A134" s="32" t="s">
        <v>231</v>
      </c>
      <c r="B134" s="22"/>
      <c r="C134" s="23"/>
      <c r="D134" s="23"/>
      <c r="E134" s="23"/>
      <c r="F134" s="23"/>
      <c r="G134" s="23" t="s">
        <v>230</v>
      </c>
      <c r="H134" s="78">
        <v>10000</v>
      </c>
      <c r="I134" s="39">
        <v>10000</v>
      </c>
      <c r="J134" s="39">
        <v>10000</v>
      </c>
      <c r="K134" s="39">
        <v>10000</v>
      </c>
      <c r="L134" s="41">
        <v>10000</v>
      </c>
      <c r="M134" s="41">
        <v>10000</v>
      </c>
      <c r="N134" s="41">
        <v>10000</v>
      </c>
      <c r="O134" s="41">
        <v>10000</v>
      </c>
      <c r="P134" s="41">
        <v>10000</v>
      </c>
      <c r="Q134" s="41">
        <v>10000</v>
      </c>
      <c r="R134" s="41">
        <v>10000</v>
      </c>
      <c r="S134" s="41">
        <v>10000</v>
      </c>
      <c r="T134" s="41"/>
      <c r="U134" s="92"/>
      <c r="V134" s="39"/>
      <c r="W134" s="39">
        <f t="shared" si="84"/>
        <v>0</v>
      </c>
      <c r="X134" s="39">
        <f t="shared" si="82"/>
        <v>0</v>
      </c>
      <c r="Y134" s="39">
        <f t="shared" si="82"/>
        <v>0</v>
      </c>
      <c r="Z134" s="39">
        <f t="shared" si="82"/>
        <v>0</v>
      </c>
      <c r="AA134" s="39">
        <f t="shared" si="85"/>
        <v>0</v>
      </c>
      <c r="AB134" s="39">
        <f t="shared" si="86"/>
        <v>0</v>
      </c>
      <c r="AC134" s="39">
        <f t="shared" si="87"/>
        <v>0</v>
      </c>
      <c r="AD134" s="39">
        <f t="shared" si="88"/>
        <v>0</v>
      </c>
      <c r="AE134" s="39">
        <f t="shared" si="89"/>
        <v>0</v>
      </c>
      <c r="AF134" s="39">
        <f t="shared" si="90"/>
        <v>0</v>
      </c>
      <c r="AG134" s="39">
        <f t="shared" si="91"/>
        <v>0</v>
      </c>
      <c r="AH134" s="39">
        <f t="shared" si="92"/>
        <v>0</v>
      </c>
      <c r="AI134" s="39">
        <f t="shared" si="93"/>
        <v>-10000</v>
      </c>
      <c r="AJ134" s="104">
        <f t="shared" si="83"/>
        <v>-10000</v>
      </c>
    </row>
    <row r="135" spans="1:36" s="102" customFormat="1" ht="15" hidden="1">
      <c r="A135" s="32" t="s">
        <v>214</v>
      </c>
      <c r="B135" s="22"/>
      <c r="C135" s="23"/>
      <c r="D135" s="23"/>
      <c r="E135" s="23"/>
      <c r="F135" s="23"/>
      <c r="G135" s="23" t="s">
        <v>212</v>
      </c>
      <c r="H135" s="78">
        <v>30000</v>
      </c>
      <c r="I135" s="39">
        <v>30000</v>
      </c>
      <c r="J135" s="39">
        <v>30000</v>
      </c>
      <c r="K135" s="39">
        <v>30000</v>
      </c>
      <c r="L135" s="41">
        <v>30000</v>
      </c>
      <c r="M135" s="41">
        <v>30000</v>
      </c>
      <c r="N135" s="41">
        <v>30000</v>
      </c>
      <c r="O135" s="41">
        <v>30000</v>
      </c>
      <c r="P135" s="41">
        <v>30000</v>
      </c>
      <c r="Q135" s="41">
        <v>30000</v>
      </c>
      <c r="R135" s="41">
        <v>30000</v>
      </c>
      <c r="S135" s="41">
        <v>30000</v>
      </c>
      <c r="T135" s="41">
        <v>14900</v>
      </c>
      <c r="U135" s="92">
        <v>14198.44</v>
      </c>
      <c r="V135" s="39">
        <f t="shared" si="61"/>
        <v>95.29154362416108</v>
      </c>
      <c r="W135" s="39">
        <f t="shared" si="84"/>
        <v>701.5599999999995</v>
      </c>
      <c r="X135" s="39">
        <f t="shared" si="82"/>
        <v>0</v>
      </c>
      <c r="Y135" s="39">
        <f t="shared" si="82"/>
        <v>0</v>
      </c>
      <c r="Z135" s="39">
        <f t="shared" si="82"/>
        <v>0</v>
      </c>
      <c r="AA135" s="39">
        <f t="shared" si="85"/>
        <v>0</v>
      </c>
      <c r="AB135" s="39">
        <f t="shared" si="86"/>
        <v>0</v>
      </c>
      <c r="AC135" s="39">
        <f t="shared" si="87"/>
        <v>0</v>
      </c>
      <c r="AD135" s="39">
        <f t="shared" si="88"/>
        <v>0</v>
      </c>
      <c r="AE135" s="39">
        <f t="shared" si="89"/>
        <v>0</v>
      </c>
      <c r="AF135" s="39">
        <f t="shared" si="90"/>
        <v>0</v>
      </c>
      <c r="AG135" s="39">
        <f t="shared" si="91"/>
        <v>0</v>
      </c>
      <c r="AH135" s="39">
        <f t="shared" si="92"/>
        <v>0</v>
      </c>
      <c r="AI135" s="39">
        <f t="shared" si="93"/>
        <v>-15100</v>
      </c>
      <c r="AJ135" s="104">
        <f t="shared" si="83"/>
        <v>-15100</v>
      </c>
    </row>
    <row r="136" spans="1:36" s="102" customFormat="1" ht="23.25" hidden="1">
      <c r="A136" s="108" t="s">
        <v>68</v>
      </c>
      <c r="B136" s="22" t="s">
        <v>100</v>
      </c>
      <c r="C136" s="23" t="s">
        <v>60</v>
      </c>
      <c r="D136" s="23" t="s">
        <v>18</v>
      </c>
      <c r="E136" s="23" t="s">
        <v>206</v>
      </c>
      <c r="F136" s="23" t="s">
        <v>199</v>
      </c>
      <c r="G136" s="23" t="s">
        <v>199</v>
      </c>
      <c r="H136" s="78">
        <f aca="true" t="shared" si="94" ref="H136:U136">H141+H137</f>
        <v>0</v>
      </c>
      <c r="I136" s="39">
        <f t="shared" si="94"/>
        <v>0</v>
      </c>
      <c r="J136" s="39">
        <f t="shared" si="94"/>
        <v>0</v>
      </c>
      <c r="K136" s="39">
        <f t="shared" si="94"/>
        <v>0</v>
      </c>
      <c r="L136" s="39">
        <f t="shared" si="94"/>
        <v>0</v>
      </c>
      <c r="M136" s="39">
        <f t="shared" si="94"/>
        <v>0</v>
      </c>
      <c r="N136" s="39">
        <f t="shared" si="94"/>
        <v>0</v>
      </c>
      <c r="O136" s="39">
        <f t="shared" si="94"/>
        <v>0</v>
      </c>
      <c r="P136" s="39">
        <f t="shared" si="94"/>
        <v>0</v>
      </c>
      <c r="Q136" s="39">
        <f t="shared" si="94"/>
        <v>0</v>
      </c>
      <c r="R136" s="39">
        <f t="shared" si="94"/>
        <v>0</v>
      </c>
      <c r="S136" s="39">
        <f t="shared" si="94"/>
        <v>0</v>
      </c>
      <c r="T136" s="39">
        <f t="shared" si="94"/>
        <v>0</v>
      </c>
      <c r="U136" s="90">
        <f t="shared" si="94"/>
        <v>0</v>
      </c>
      <c r="V136" s="39" t="e">
        <f t="shared" si="61"/>
        <v>#DIV/0!</v>
      </c>
      <c r="W136" s="39">
        <f t="shared" si="84"/>
        <v>0</v>
      </c>
      <c r="X136" s="39">
        <f t="shared" si="82"/>
        <v>0</v>
      </c>
      <c r="Y136" s="39">
        <f t="shared" si="82"/>
        <v>0</v>
      </c>
      <c r="Z136" s="39">
        <f t="shared" si="82"/>
        <v>0</v>
      </c>
      <c r="AA136" s="39">
        <f t="shared" si="85"/>
        <v>0</v>
      </c>
      <c r="AB136" s="39">
        <f t="shared" si="86"/>
        <v>0</v>
      </c>
      <c r="AC136" s="39">
        <f t="shared" si="87"/>
        <v>0</v>
      </c>
      <c r="AD136" s="39">
        <f t="shared" si="88"/>
        <v>0</v>
      </c>
      <c r="AE136" s="39">
        <f t="shared" si="89"/>
        <v>0</v>
      </c>
      <c r="AF136" s="39">
        <f t="shared" si="90"/>
        <v>0</v>
      </c>
      <c r="AG136" s="39">
        <f t="shared" si="91"/>
        <v>0</v>
      </c>
      <c r="AH136" s="39">
        <f t="shared" si="92"/>
        <v>0</v>
      </c>
      <c r="AI136" s="39">
        <f t="shared" si="93"/>
        <v>0</v>
      </c>
      <c r="AJ136" s="104">
        <f t="shared" si="83"/>
        <v>0</v>
      </c>
    </row>
    <row r="137" spans="1:36" s="102" customFormat="1" ht="15" hidden="1">
      <c r="A137" s="108" t="s">
        <v>221</v>
      </c>
      <c r="B137" s="22" t="s">
        <v>100</v>
      </c>
      <c r="C137" s="23" t="s">
        <v>60</v>
      </c>
      <c r="D137" s="23" t="s">
        <v>18</v>
      </c>
      <c r="E137" s="23" t="s">
        <v>220</v>
      </c>
      <c r="F137" s="23" t="s">
        <v>199</v>
      </c>
      <c r="G137" s="23" t="s">
        <v>199</v>
      </c>
      <c r="H137" s="78">
        <f>H138+H139+H140</f>
        <v>0</v>
      </c>
      <c r="I137" s="39">
        <f aca="true" t="shared" si="95" ref="I137:U137">I138+I139+I140</f>
        <v>0</v>
      </c>
      <c r="J137" s="39">
        <f t="shared" si="95"/>
        <v>0</v>
      </c>
      <c r="K137" s="39">
        <f t="shared" si="95"/>
        <v>0</v>
      </c>
      <c r="L137" s="39">
        <f t="shared" si="95"/>
        <v>0</v>
      </c>
      <c r="M137" s="39">
        <f t="shared" si="95"/>
        <v>0</v>
      </c>
      <c r="N137" s="39">
        <f t="shared" si="95"/>
        <v>0</v>
      </c>
      <c r="O137" s="39">
        <f t="shared" si="95"/>
        <v>0</v>
      </c>
      <c r="P137" s="39">
        <f t="shared" si="95"/>
        <v>0</v>
      </c>
      <c r="Q137" s="39">
        <f t="shared" si="95"/>
        <v>0</v>
      </c>
      <c r="R137" s="39">
        <f t="shared" si="95"/>
        <v>0</v>
      </c>
      <c r="S137" s="39">
        <f t="shared" si="95"/>
        <v>0</v>
      </c>
      <c r="T137" s="39">
        <f t="shared" si="95"/>
        <v>0</v>
      </c>
      <c r="U137" s="90">
        <f t="shared" si="95"/>
        <v>0</v>
      </c>
      <c r="V137" s="39" t="e">
        <f t="shared" si="61"/>
        <v>#DIV/0!</v>
      </c>
      <c r="W137" s="39">
        <f t="shared" si="84"/>
        <v>0</v>
      </c>
      <c r="X137" s="39">
        <f t="shared" si="82"/>
        <v>0</v>
      </c>
      <c r="Y137" s="39">
        <f t="shared" si="82"/>
        <v>0</v>
      </c>
      <c r="Z137" s="39">
        <f t="shared" si="82"/>
        <v>0</v>
      </c>
      <c r="AA137" s="39">
        <f t="shared" si="85"/>
        <v>0</v>
      </c>
      <c r="AB137" s="39">
        <f t="shared" si="86"/>
        <v>0</v>
      </c>
      <c r="AC137" s="39">
        <f t="shared" si="87"/>
        <v>0</v>
      </c>
      <c r="AD137" s="39">
        <f t="shared" si="88"/>
        <v>0</v>
      </c>
      <c r="AE137" s="39">
        <f t="shared" si="89"/>
        <v>0</v>
      </c>
      <c r="AF137" s="39">
        <f t="shared" si="90"/>
        <v>0</v>
      </c>
      <c r="AG137" s="39">
        <f t="shared" si="91"/>
        <v>0</v>
      </c>
      <c r="AH137" s="39">
        <f t="shared" si="92"/>
        <v>0</v>
      </c>
      <c r="AI137" s="39">
        <f t="shared" si="93"/>
        <v>0</v>
      </c>
      <c r="AJ137" s="104">
        <f t="shared" si="83"/>
        <v>0</v>
      </c>
    </row>
    <row r="138" spans="1:36" s="102" customFormat="1" ht="15" hidden="1">
      <c r="A138" s="108" t="s">
        <v>200</v>
      </c>
      <c r="B138" s="22" t="s">
        <v>100</v>
      </c>
      <c r="C138" s="23" t="s">
        <v>60</v>
      </c>
      <c r="D138" s="23" t="s">
        <v>18</v>
      </c>
      <c r="E138" s="23" t="s">
        <v>220</v>
      </c>
      <c r="F138" s="23" t="s">
        <v>37</v>
      </c>
      <c r="G138" s="23" t="s">
        <v>215</v>
      </c>
      <c r="H138" s="7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90"/>
      <c r="V138" s="39" t="e">
        <f t="shared" si="61"/>
        <v>#DIV/0!</v>
      </c>
      <c r="W138" s="39">
        <f t="shared" si="84"/>
        <v>0</v>
      </c>
      <c r="X138" s="39">
        <f t="shared" si="82"/>
        <v>0</v>
      </c>
      <c r="Y138" s="39">
        <f t="shared" si="82"/>
        <v>0</v>
      </c>
      <c r="Z138" s="39">
        <f t="shared" si="82"/>
        <v>0</v>
      </c>
      <c r="AA138" s="39">
        <f t="shared" si="85"/>
        <v>0</v>
      </c>
      <c r="AB138" s="39">
        <f t="shared" si="86"/>
        <v>0</v>
      </c>
      <c r="AC138" s="39">
        <f t="shared" si="87"/>
        <v>0</v>
      </c>
      <c r="AD138" s="39">
        <f t="shared" si="88"/>
        <v>0</v>
      </c>
      <c r="AE138" s="39">
        <f t="shared" si="89"/>
        <v>0</v>
      </c>
      <c r="AF138" s="39">
        <f t="shared" si="90"/>
        <v>0</v>
      </c>
      <c r="AG138" s="39">
        <f t="shared" si="91"/>
        <v>0</v>
      </c>
      <c r="AH138" s="39">
        <f t="shared" si="92"/>
        <v>0</v>
      </c>
      <c r="AI138" s="39">
        <f t="shared" si="93"/>
        <v>0</v>
      </c>
      <c r="AJ138" s="104">
        <f t="shared" si="83"/>
        <v>0</v>
      </c>
    </row>
    <row r="139" spans="1:36" s="102" customFormat="1" ht="15" hidden="1">
      <c r="A139" s="108" t="s">
        <v>214</v>
      </c>
      <c r="B139" s="22" t="s">
        <v>100</v>
      </c>
      <c r="C139" s="23" t="s">
        <v>60</v>
      </c>
      <c r="D139" s="23" t="s">
        <v>18</v>
      </c>
      <c r="E139" s="23" t="s">
        <v>220</v>
      </c>
      <c r="F139" s="23" t="s">
        <v>37</v>
      </c>
      <c r="G139" s="23" t="s">
        <v>212</v>
      </c>
      <c r="H139" s="7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90"/>
      <c r="V139" s="39" t="e">
        <f t="shared" si="61"/>
        <v>#DIV/0!</v>
      </c>
      <c r="W139" s="39">
        <f t="shared" si="84"/>
        <v>0</v>
      </c>
      <c r="X139" s="39">
        <f t="shared" si="82"/>
        <v>0</v>
      </c>
      <c r="Y139" s="39">
        <f t="shared" si="82"/>
        <v>0</v>
      </c>
      <c r="Z139" s="39">
        <f t="shared" si="82"/>
        <v>0</v>
      </c>
      <c r="AA139" s="39">
        <f t="shared" si="85"/>
        <v>0</v>
      </c>
      <c r="AB139" s="39">
        <f t="shared" si="86"/>
        <v>0</v>
      </c>
      <c r="AC139" s="39">
        <f t="shared" si="87"/>
        <v>0</v>
      </c>
      <c r="AD139" s="39">
        <f t="shared" si="88"/>
        <v>0</v>
      </c>
      <c r="AE139" s="39">
        <f t="shared" si="89"/>
        <v>0</v>
      </c>
      <c r="AF139" s="39">
        <f t="shared" si="90"/>
        <v>0</v>
      </c>
      <c r="AG139" s="39">
        <f t="shared" si="91"/>
        <v>0</v>
      </c>
      <c r="AH139" s="39">
        <f t="shared" si="92"/>
        <v>0</v>
      </c>
      <c r="AI139" s="39">
        <f t="shared" si="93"/>
        <v>0</v>
      </c>
      <c r="AJ139" s="104">
        <f t="shared" si="83"/>
        <v>0</v>
      </c>
    </row>
    <row r="140" spans="1:36" s="102" customFormat="1" ht="15" hidden="1">
      <c r="A140" s="108" t="s">
        <v>198</v>
      </c>
      <c r="B140" s="22" t="s">
        <v>100</v>
      </c>
      <c r="C140" s="23" t="s">
        <v>60</v>
      </c>
      <c r="D140" s="23" t="s">
        <v>18</v>
      </c>
      <c r="E140" s="23" t="s">
        <v>220</v>
      </c>
      <c r="F140" s="23" t="s">
        <v>37</v>
      </c>
      <c r="G140" s="23" t="s">
        <v>197</v>
      </c>
      <c r="H140" s="7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90"/>
      <c r="V140" s="39" t="e">
        <f t="shared" si="61"/>
        <v>#DIV/0!</v>
      </c>
      <c r="W140" s="39">
        <f t="shared" si="84"/>
        <v>0</v>
      </c>
      <c r="X140" s="39">
        <f t="shared" si="82"/>
        <v>0</v>
      </c>
      <c r="Y140" s="39">
        <f t="shared" si="82"/>
        <v>0</v>
      </c>
      <c r="Z140" s="39">
        <f t="shared" si="82"/>
        <v>0</v>
      </c>
      <c r="AA140" s="39">
        <f t="shared" si="85"/>
        <v>0</v>
      </c>
      <c r="AB140" s="39">
        <f t="shared" si="86"/>
        <v>0</v>
      </c>
      <c r="AC140" s="39">
        <f t="shared" si="87"/>
        <v>0</v>
      </c>
      <c r="AD140" s="39">
        <f t="shared" si="88"/>
        <v>0</v>
      </c>
      <c r="AE140" s="39">
        <f t="shared" si="89"/>
        <v>0</v>
      </c>
      <c r="AF140" s="39">
        <f t="shared" si="90"/>
        <v>0</v>
      </c>
      <c r="AG140" s="39">
        <f t="shared" si="91"/>
        <v>0</v>
      </c>
      <c r="AH140" s="39">
        <f t="shared" si="92"/>
        <v>0</v>
      </c>
      <c r="AI140" s="39">
        <f t="shared" si="93"/>
        <v>0</v>
      </c>
      <c r="AJ140" s="104">
        <f t="shared" si="83"/>
        <v>0</v>
      </c>
    </row>
    <row r="141" spans="1:36" s="102" customFormat="1" ht="31.5" hidden="1">
      <c r="A141" s="37" t="s">
        <v>69</v>
      </c>
      <c r="B141" s="22" t="s">
        <v>100</v>
      </c>
      <c r="C141" s="23" t="s">
        <v>60</v>
      </c>
      <c r="D141" s="23" t="s">
        <v>18</v>
      </c>
      <c r="E141" s="23" t="s">
        <v>98</v>
      </c>
      <c r="F141" s="23" t="s">
        <v>199</v>
      </c>
      <c r="G141" s="23" t="s">
        <v>199</v>
      </c>
      <c r="H141" s="78">
        <f aca="true" t="shared" si="96" ref="H141:U141">H142</f>
        <v>0</v>
      </c>
      <c r="I141" s="39">
        <f t="shared" si="96"/>
        <v>0</v>
      </c>
      <c r="J141" s="39">
        <f t="shared" si="96"/>
        <v>0</v>
      </c>
      <c r="K141" s="39">
        <f t="shared" si="96"/>
        <v>0</v>
      </c>
      <c r="L141" s="39">
        <f t="shared" si="96"/>
        <v>0</v>
      </c>
      <c r="M141" s="39">
        <f t="shared" si="96"/>
        <v>0</v>
      </c>
      <c r="N141" s="39">
        <f t="shared" si="96"/>
        <v>0</v>
      </c>
      <c r="O141" s="39">
        <f t="shared" si="96"/>
        <v>0</v>
      </c>
      <c r="P141" s="39">
        <f t="shared" si="96"/>
        <v>0</v>
      </c>
      <c r="Q141" s="39">
        <f t="shared" si="96"/>
        <v>0</v>
      </c>
      <c r="R141" s="39">
        <f t="shared" si="96"/>
        <v>0</v>
      </c>
      <c r="S141" s="39">
        <f t="shared" si="96"/>
        <v>0</v>
      </c>
      <c r="T141" s="39">
        <f t="shared" si="96"/>
        <v>0</v>
      </c>
      <c r="U141" s="90">
        <f t="shared" si="96"/>
        <v>0</v>
      </c>
      <c r="V141" s="39"/>
      <c r="W141" s="39">
        <f t="shared" si="84"/>
        <v>0</v>
      </c>
      <c r="X141" s="39">
        <f t="shared" si="82"/>
        <v>0</v>
      </c>
      <c r="Y141" s="39">
        <f t="shared" si="82"/>
        <v>0</v>
      </c>
      <c r="Z141" s="39">
        <f t="shared" si="82"/>
        <v>0</v>
      </c>
      <c r="AA141" s="39">
        <f t="shared" si="85"/>
        <v>0</v>
      </c>
      <c r="AB141" s="39">
        <f t="shared" si="86"/>
        <v>0</v>
      </c>
      <c r="AC141" s="39">
        <f t="shared" si="87"/>
        <v>0</v>
      </c>
      <c r="AD141" s="39">
        <f t="shared" si="88"/>
        <v>0</v>
      </c>
      <c r="AE141" s="39">
        <f t="shared" si="89"/>
        <v>0</v>
      </c>
      <c r="AF141" s="39">
        <f t="shared" si="90"/>
        <v>0</v>
      </c>
      <c r="AG141" s="39">
        <f t="shared" si="91"/>
        <v>0</v>
      </c>
      <c r="AH141" s="39">
        <f t="shared" si="92"/>
        <v>0</v>
      </c>
      <c r="AI141" s="39">
        <f t="shared" si="93"/>
        <v>0</v>
      </c>
      <c r="AJ141" s="104">
        <f t="shared" si="83"/>
        <v>0</v>
      </c>
    </row>
    <row r="142" spans="1:36" s="102" customFormat="1" ht="15.75" customHeight="1" hidden="1">
      <c r="A142" s="32" t="s">
        <v>71</v>
      </c>
      <c r="B142" s="22" t="s">
        <v>100</v>
      </c>
      <c r="C142" s="23" t="s">
        <v>60</v>
      </c>
      <c r="D142" s="23" t="s">
        <v>18</v>
      </c>
      <c r="E142" s="23" t="s">
        <v>98</v>
      </c>
      <c r="F142" s="23" t="s">
        <v>72</v>
      </c>
      <c r="G142" s="23" t="s">
        <v>199</v>
      </c>
      <c r="H142" s="78">
        <f>H143</f>
        <v>0</v>
      </c>
      <c r="I142" s="39">
        <f aca="true" t="shared" si="97" ref="I142:U143">I143</f>
        <v>0</v>
      </c>
      <c r="J142" s="39">
        <f t="shared" si="97"/>
        <v>0</v>
      </c>
      <c r="K142" s="39">
        <f t="shared" si="97"/>
        <v>0</v>
      </c>
      <c r="L142" s="39">
        <f t="shared" si="97"/>
        <v>0</v>
      </c>
      <c r="M142" s="39">
        <f t="shared" si="97"/>
        <v>0</v>
      </c>
      <c r="N142" s="39">
        <f t="shared" si="97"/>
        <v>0</v>
      </c>
      <c r="O142" s="39">
        <f t="shared" si="97"/>
        <v>0</v>
      </c>
      <c r="P142" s="39">
        <f t="shared" si="97"/>
        <v>0</v>
      </c>
      <c r="Q142" s="39">
        <f t="shared" si="97"/>
        <v>0</v>
      </c>
      <c r="R142" s="39">
        <f t="shared" si="97"/>
        <v>0</v>
      </c>
      <c r="S142" s="39">
        <f t="shared" si="97"/>
        <v>0</v>
      </c>
      <c r="T142" s="39">
        <f t="shared" si="97"/>
        <v>0</v>
      </c>
      <c r="U142" s="90">
        <f t="shared" si="97"/>
        <v>0</v>
      </c>
      <c r="V142" s="39"/>
      <c r="W142" s="39">
        <f t="shared" si="84"/>
        <v>0</v>
      </c>
      <c r="X142" s="39">
        <f t="shared" si="82"/>
        <v>0</v>
      </c>
      <c r="Y142" s="39">
        <f t="shared" si="82"/>
        <v>0</v>
      </c>
      <c r="Z142" s="39">
        <f t="shared" si="82"/>
        <v>0</v>
      </c>
      <c r="AA142" s="39">
        <f t="shared" si="85"/>
        <v>0</v>
      </c>
      <c r="AB142" s="39">
        <f t="shared" si="86"/>
        <v>0</v>
      </c>
      <c r="AC142" s="39">
        <f t="shared" si="87"/>
        <v>0</v>
      </c>
      <c r="AD142" s="39">
        <f t="shared" si="88"/>
        <v>0</v>
      </c>
      <c r="AE142" s="39">
        <f t="shared" si="89"/>
        <v>0</v>
      </c>
      <c r="AF142" s="39">
        <f t="shared" si="90"/>
        <v>0</v>
      </c>
      <c r="AG142" s="39">
        <f t="shared" si="91"/>
        <v>0</v>
      </c>
      <c r="AH142" s="39">
        <f t="shared" si="92"/>
        <v>0</v>
      </c>
      <c r="AI142" s="39">
        <f t="shared" si="93"/>
        <v>0</v>
      </c>
      <c r="AJ142" s="104">
        <f t="shared" si="83"/>
        <v>0</v>
      </c>
    </row>
    <row r="143" spans="1:36" s="102" customFormat="1" ht="15" hidden="1">
      <c r="A143" s="32" t="s">
        <v>73</v>
      </c>
      <c r="B143" s="22" t="s">
        <v>100</v>
      </c>
      <c r="C143" s="23" t="s">
        <v>60</v>
      </c>
      <c r="D143" s="23" t="s">
        <v>18</v>
      </c>
      <c r="E143" s="23" t="s">
        <v>98</v>
      </c>
      <c r="F143" s="23" t="s">
        <v>242</v>
      </c>
      <c r="G143" s="23" t="s">
        <v>199</v>
      </c>
      <c r="H143" s="78">
        <f>H144</f>
        <v>0</v>
      </c>
      <c r="I143" s="39">
        <f t="shared" si="97"/>
        <v>0</v>
      </c>
      <c r="J143" s="39">
        <f t="shared" si="97"/>
        <v>0</v>
      </c>
      <c r="K143" s="39">
        <f t="shared" si="97"/>
        <v>0</v>
      </c>
      <c r="L143" s="39">
        <f t="shared" si="97"/>
        <v>0</v>
      </c>
      <c r="M143" s="39">
        <f t="shared" si="97"/>
        <v>0</v>
      </c>
      <c r="N143" s="39">
        <f t="shared" si="97"/>
        <v>0</v>
      </c>
      <c r="O143" s="39">
        <f t="shared" si="97"/>
        <v>0</v>
      </c>
      <c r="P143" s="39">
        <f t="shared" si="97"/>
        <v>0</v>
      </c>
      <c r="Q143" s="39">
        <f t="shared" si="97"/>
        <v>0</v>
      </c>
      <c r="R143" s="39">
        <f t="shared" si="97"/>
        <v>0</v>
      </c>
      <c r="S143" s="39">
        <f t="shared" si="97"/>
        <v>0</v>
      </c>
      <c r="T143" s="39">
        <f t="shared" si="97"/>
        <v>0</v>
      </c>
      <c r="U143" s="90">
        <f t="shared" si="97"/>
        <v>0</v>
      </c>
      <c r="V143" s="39"/>
      <c r="W143" s="39">
        <f t="shared" si="84"/>
        <v>0</v>
      </c>
      <c r="X143" s="39">
        <f t="shared" si="82"/>
        <v>0</v>
      </c>
      <c r="Y143" s="39">
        <f t="shared" si="82"/>
        <v>0</v>
      </c>
      <c r="Z143" s="39">
        <f t="shared" si="82"/>
        <v>0</v>
      </c>
      <c r="AA143" s="39">
        <f t="shared" si="85"/>
        <v>0</v>
      </c>
      <c r="AB143" s="39">
        <f t="shared" si="86"/>
        <v>0</v>
      </c>
      <c r="AC143" s="39">
        <f t="shared" si="87"/>
        <v>0</v>
      </c>
      <c r="AD143" s="39">
        <f t="shared" si="88"/>
        <v>0</v>
      </c>
      <c r="AE143" s="39">
        <f t="shared" si="89"/>
        <v>0</v>
      </c>
      <c r="AF143" s="39">
        <f t="shared" si="90"/>
        <v>0</v>
      </c>
      <c r="AG143" s="39">
        <f t="shared" si="91"/>
        <v>0</v>
      </c>
      <c r="AH143" s="39">
        <f t="shared" si="92"/>
        <v>0</v>
      </c>
      <c r="AI143" s="39">
        <f t="shared" si="93"/>
        <v>0</v>
      </c>
      <c r="AJ143" s="104">
        <f t="shared" si="83"/>
        <v>0</v>
      </c>
    </row>
    <row r="144" spans="1:36" s="102" customFormat="1" ht="15" hidden="1">
      <c r="A144" s="32" t="s">
        <v>235</v>
      </c>
      <c r="B144" s="22" t="s">
        <v>100</v>
      </c>
      <c r="C144" s="23" t="s">
        <v>60</v>
      </c>
      <c r="D144" s="23" t="s">
        <v>18</v>
      </c>
      <c r="E144" s="23" t="s">
        <v>98</v>
      </c>
      <c r="F144" s="23" t="s">
        <v>242</v>
      </c>
      <c r="G144" s="23" t="s">
        <v>234</v>
      </c>
      <c r="H144" s="78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92"/>
      <c r="V144" s="39"/>
      <c r="W144" s="39">
        <f t="shared" si="84"/>
        <v>0</v>
      </c>
      <c r="X144" s="39">
        <f t="shared" si="82"/>
        <v>0</v>
      </c>
      <c r="Y144" s="39">
        <f t="shared" si="82"/>
        <v>0</v>
      </c>
      <c r="Z144" s="39">
        <f t="shared" si="82"/>
        <v>0</v>
      </c>
      <c r="AA144" s="39">
        <f t="shared" si="85"/>
        <v>0</v>
      </c>
      <c r="AB144" s="39">
        <f t="shared" si="86"/>
        <v>0</v>
      </c>
      <c r="AC144" s="39">
        <f t="shared" si="87"/>
        <v>0</v>
      </c>
      <c r="AD144" s="39">
        <f t="shared" si="88"/>
        <v>0</v>
      </c>
      <c r="AE144" s="39">
        <f t="shared" si="89"/>
        <v>0</v>
      </c>
      <c r="AF144" s="39">
        <f t="shared" si="90"/>
        <v>0</v>
      </c>
      <c r="AG144" s="39">
        <f t="shared" si="91"/>
        <v>0</v>
      </c>
      <c r="AH144" s="39">
        <f t="shared" si="92"/>
        <v>0</v>
      </c>
      <c r="AI144" s="39">
        <f t="shared" si="93"/>
        <v>0</v>
      </c>
      <c r="AJ144" s="104">
        <f t="shared" si="83"/>
        <v>0</v>
      </c>
    </row>
    <row r="145" spans="1:36" s="102" customFormat="1" ht="15">
      <c r="A145" s="32"/>
      <c r="B145" s="22" t="s">
        <v>100</v>
      </c>
      <c r="C145" s="23" t="s">
        <v>60</v>
      </c>
      <c r="D145" s="23" t="s">
        <v>8</v>
      </c>
      <c r="E145" s="23" t="s">
        <v>196</v>
      </c>
      <c r="F145" s="23" t="s">
        <v>199</v>
      </c>
      <c r="G145" s="23" t="s">
        <v>199</v>
      </c>
      <c r="H145" s="78">
        <f>H146</f>
        <v>0</v>
      </c>
      <c r="I145" s="84">
        <f aca="true" t="shared" si="98" ref="I145:U147">I146</f>
        <v>0</v>
      </c>
      <c r="J145" s="84">
        <f t="shared" si="98"/>
        <v>0</v>
      </c>
      <c r="K145" s="84">
        <f t="shared" si="98"/>
        <v>0</v>
      </c>
      <c r="L145" s="84">
        <f t="shared" si="98"/>
        <v>0</v>
      </c>
      <c r="M145" s="84">
        <f t="shared" si="98"/>
        <v>500</v>
      </c>
      <c r="N145" s="84">
        <f t="shared" si="98"/>
        <v>500</v>
      </c>
      <c r="O145" s="84">
        <f t="shared" si="98"/>
        <v>500</v>
      </c>
      <c r="P145" s="84">
        <f t="shared" si="98"/>
        <v>500</v>
      </c>
      <c r="Q145" s="84">
        <f t="shared" si="98"/>
        <v>1000</v>
      </c>
      <c r="R145" s="84">
        <f t="shared" si="98"/>
        <v>1000</v>
      </c>
      <c r="S145" s="84">
        <f t="shared" si="98"/>
        <v>1000</v>
      </c>
      <c r="T145" s="84">
        <f t="shared" si="98"/>
        <v>1000</v>
      </c>
      <c r="U145" s="90">
        <f t="shared" si="98"/>
        <v>1000</v>
      </c>
      <c r="V145" s="39"/>
      <c r="W145" s="39">
        <f t="shared" si="84"/>
        <v>0</v>
      </c>
      <c r="X145" s="39">
        <f t="shared" si="82"/>
        <v>0</v>
      </c>
      <c r="Y145" s="39">
        <f t="shared" si="82"/>
        <v>0</v>
      </c>
      <c r="Z145" s="39">
        <f t="shared" si="82"/>
        <v>0</v>
      </c>
      <c r="AA145" s="39">
        <f t="shared" si="85"/>
        <v>0</v>
      </c>
      <c r="AB145" s="39">
        <f t="shared" si="86"/>
        <v>500</v>
      </c>
      <c r="AC145" s="39">
        <f t="shared" si="87"/>
        <v>0</v>
      </c>
      <c r="AD145" s="39">
        <f t="shared" si="88"/>
        <v>0</v>
      </c>
      <c r="AE145" s="39">
        <f t="shared" si="89"/>
        <v>0</v>
      </c>
      <c r="AF145" s="39">
        <f t="shared" si="90"/>
        <v>500</v>
      </c>
      <c r="AG145" s="39">
        <f t="shared" si="91"/>
        <v>0</v>
      </c>
      <c r="AH145" s="39">
        <f t="shared" si="92"/>
        <v>0</v>
      </c>
      <c r="AI145" s="39">
        <f t="shared" si="93"/>
        <v>0</v>
      </c>
      <c r="AJ145" s="104">
        <f t="shared" si="83"/>
        <v>1000</v>
      </c>
    </row>
    <row r="146" spans="1:36" s="102" customFormat="1" ht="23.25">
      <c r="A146" s="32" t="s">
        <v>21</v>
      </c>
      <c r="B146" s="22" t="s">
        <v>100</v>
      </c>
      <c r="C146" s="23" t="s">
        <v>60</v>
      </c>
      <c r="D146" s="23" t="s">
        <v>8</v>
      </c>
      <c r="E146" s="23" t="s">
        <v>196</v>
      </c>
      <c r="F146" s="23" t="s">
        <v>22</v>
      </c>
      <c r="G146" s="23" t="s">
        <v>199</v>
      </c>
      <c r="H146" s="78">
        <f>H147</f>
        <v>0</v>
      </c>
      <c r="I146" s="84">
        <f t="shared" si="98"/>
        <v>0</v>
      </c>
      <c r="J146" s="84">
        <f t="shared" si="98"/>
        <v>0</v>
      </c>
      <c r="K146" s="84">
        <f t="shared" si="98"/>
        <v>0</v>
      </c>
      <c r="L146" s="84">
        <f t="shared" si="98"/>
        <v>0</v>
      </c>
      <c r="M146" s="84">
        <f t="shared" si="98"/>
        <v>500</v>
      </c>
      <c r="N146" s="84">
        <f t="shared" si="98"/>
        <v>500</v>
      </c>
      <c r="O146" s="84">
        <f t="shared" si="98"/>
        <v>500</v>
      </c>
      <c r="P146" s="84">
        <f t="shared" si="98"/>
        <v>500</v>
      </c>
      <c r="Q146" s="84">
        <f t="shared" si="98"/>
        <v>1000</v>
      </c>
      <c r="R146" s="84">
        <f t="shared" si="98"/>
        <v>1000</v>
      </c>
      <c r="S146" s="84">
        <f t="shared" si="98"/>
        <v>1000</v>
      </c>
      <c r="T146" s="84">
        <f t="shared" si="98"/>
        <v>1000</v>
      </c>
      <c r="U146" s="90">
        <f t="shared" si="98"/>
        <v>1000</v>
      </c>
      <c r="V146" s="39"/>
      <c r="W146" s="39">
        <f t="shared" si="84"/>
        <v>0</v>
      </c>
      <c r="X146" s="39">
        <f t="shared" si="82"/>
        <v>0</v>
      </c>
      <c r="Y146" s="39">
        <f t="shared" si="82"/>
        <v>0</v>
      </c>
      <c r="Z146" s="39">
        <f t="shared" si="82"/>
        <v>0</v>
      </c>
      <c r="AA146" s="39">
        <f t="shared" si="85"/>
        <v>0</v>
      </c>
      <c r="AB146" s="39">
        <f t="shared" si="86"/>
        <v>500</v>
      </c>
      <c r="AC146" s="39">
        <f t="shared" si="87"/>
        <v>0</v>
      </c>
      <c r="AD146" s="39">
        <f t="shared" si="88"/>
        <v>0</v>
      </c>
      <c r="AE146" s="39">
        <f t="shared" si="89"/>
        <v>0</v>
      </c>
      <c r="AF146" s="39">
        <f t="shared" si="90"/>
        <v>500</v>
      </c>
      <c r="AG146" s="39">
        <f t="shared" si="91"/>
        <v>0</v>
      </c>
      <c r="AH146" s="39">
        <f t="shared" si="92"/>
        <v>0</v>
      </c>
      <c r="AI146" s="39">
        <f t="shared" si="93"/>
        <v>0</v>
      </c>
      <c r="AJ146" s="104">
        <f t="shared" si="83"/>
        <v>1000</v>
      </c>
    </row>
    <row r="147" spans="1:36" s="102" customFormat="1" ht="23.25">
      <c r="A147" s="32" t="s">
        <v>23</v>
      </c>
      <c r="B147" s="22" t="s">
        <v>100</v>
      </c>
      <c r="C147" s="23" t="s">
        <v>60</v>
      </c>
      <c r="D147" s="23" t="s">
        <v>8</v>
      </c>
      <c r="E147" s="23" t="s">
        <v>196</v>
      </c>
      <c r="F147" s="23" t="s">
        <v>24</v>
      </c>
      <c r="G147" s="23" t="s">
        <v>199</v>
      </c>
      <c r="H147" s="78">
        <f>H148</f>
        <v>0</v>
      </c>
      <c r="I147" s="84">
        <f t="shared" si="98"/>
        <v>0</v>
      </c>
      <c r="J147" s="84">
        <f t="shared" si="98"/>
        <v>0</v>
      </c>
      <c r="K147" s="84">
        <f t="shared" si="98"/>
        <v>0</v>
      </c>
      <c r="L147" s="84">
        <f t="shared" si="98"/>
        <v>0</v>
      </c>
      <c r="M147" s="84">
        <f t="shared" si="98"/>
        <v>500</v>
      </c>
      <c r="N147" s="84">
        <f t="shared" si="98"/>
        <v>500</v>
      </c>
      <c r="O147" s="84">
        <f t="shared" si="98"/>
        <v>500</v>
      </c>
      <c r="P147" s="84">
        <f t="shared" si="98"/>
        <v>500</v>
      </c>
      <c r="Q147" s="84">
        <f t="shared" si="98"/>
        <v>1000</v>
      </c>
      <c r="R147" s="84">
        <f t="shared" si="98"/>
        <v>1000</v>
      </c>
      <c r="S147" s="84">
        <f t="shared" si="98"/>
        <v>1000</v>
      </c>
      <c r="T147" s="84">
        <f t="shared" si="98"/>
        <v>1000</v>
      </c>
      <c r="U147" s="90">
        <f t="shared" si="98"/>
        <v>1000</v>
      </c>
      <c r="V147" s="39"/>
      <c r="W147" s="39">
        <f t="shared" si="84"/>
        <v>0</v>
      </c>
      <c r="X147" s="39">
        <f t="shared" si="82"/>
        <v>0</v>
      </c>
      <c r="Y147" s="39">
        <f t="shared" si="82"/>
        <v>0</v>
      </c>
      <c r="Z147" s="39">
        <f t="shared" si="82"/>
        <v>0</v>
      </c>
      <c r="AA147" s="39">
        <f t="shared" si="85"/>
        <v>0</v>
      </c>
      <c r="AB147" s="39">
        <f t="shared" si="86"/>
        <v>500</v>
      </c>
      <c r="AC147" s="39">
        <f t="shared" si="87"/>
        <v>0</v>
      </c>
      <c r="AD147" s="39">
        <f t="shared" si="88"/>
        <v>0</v>
      </c>
      <c r="AE147" s="39">
        <f t="shared" si="89"/>
        <v>0</v>
      </c>
      <c r="AF147" s="39">
        <f t="shared" si="90"/>
        <v>500</v>
      </c>
      <c r="AG147" s="39">
        <f t="shared" si="91"/>
        <v>0</v>
      </c>
      <c r="AH147" s="39">
        <f t="shared" si="92"/>
        <v>0</v>
      </c>
      <c r="AI147" s="39">
        <f t="shared" si="93"/>
        <v>0</v>
      </c>
      <c r="AJ147" s="104">
        <f t="shared" si="83"/>
        <v>1000</v>
      </c>
    </row>
    <row r="148" spans="1:36" s="102" customFormat="1" ht="15">
      <c r="A148" s="32" t="s">
        <v>36</v>
      </c>
      <c r="B148" s="22" t="s">
        <v>100</v>
      </c>
      <c r="C148" s="23" t="s">
        <v>60</v>
      </c>
      <c r="D148" s="23" t="s">
        <v>8</v>
      </c>
      <c r="E148" s="23" t="s">
        <v>196</v>
      </c>
      <c r="F148" s="23" t="s">
        <v>259</v>
      </c>
      <c r="G148" s="23" t="s">
        <v>215</v>
      </c>
      <c r="H148" s="78"/>
      <c r="I148" s="41"/>
      <c r="J148" s="41"/>
      <c r="K148" s="41"/>
      <c r="L148" s="41"/>
      <c r="M148" s="41">
        <v>500</v>
      </c>
      <c r="N148" s="41">
        <v>500</v>
      </c>
      <c r="O148" s="41">
        <v>500</v>
      </c>
      <c r="P148" s="41">
        <v>500</v>
      </c>
      <c r="Q148" s="41">
        <v>1000</v>
      </c>
      <c r="R148" s="41">
        <v>1000</v>
      </c>
      <c r="S148" s="41">
        <v>1000</v>
      </c>
      <c r="T148" s="41">
        <v>1000</v>
      </c>
      <c r="U148" s="92">
        <v>1000</v>
      </c>
      <c r="V148" s="39"/>
      <c r="W148" s="39">
        <f t="shared" si="84"/>
        <v>0</v>
      </c>
      <c r="X148" s="39">
        <f t="shared" si="82"/>
        <v>0</v>
      </c>
      <c r="Y148" s="39">
        <f t="shared" si="82"/>
        <v>0</v>
      </c>
      <c r="Z148" s="39">
        <f t="shared" si="82"/>
        <v>0</v>
      </c>
      <c r="AA148" s="39">
        <f t="shared" si="85"/>
        <v>0</v>
      </c>
      <c r="AB148" s="39">
        <f t="shared" si="86"/>
        <v>500</v>
      </c>
      <c r="AC148" s="39">
        <f t="shared" si="87"/>
        <v>0</v>
      </c>
      <c r="AD148" s="39">
        <f t="shared" si="88"/>
        <v>0</v>
      </c>
      <c r="AE148" s="39">
        <f t="shared" si="89"/>
        <v>0</v>
      </c>
      <c r="AF148" s="39">
        <f t="shared" si="90"/>
        <v>500</v>
      </c>
      <c r="AG148" s="39">
        <f t="shared" si="91"/>
        <v>0</v>
      </c>
      <c r="AH148" s="39">
        <f t="shared" si="92"/>
        <v>0</v>
      </c>
      <c r="AI148" s="39">
        <f t="shared" si="93"/>
        <v>0</v>
      </c>
      <c r="AJ148" s="104">
        <f t="shared" si="83"/>
        <v>1000</v>
      </c>
    </row>
    <row r="149" spans="1:36" s="102" customFormat="1" ht="15">
      <c r="A149" s="32" t="s">
        <v>74</v>
      </c>
      <c r="B149" s="22" t="s">
        <v>100</v>
      </c>
      <c r="C149" s="23" t="s">
        <v>47</v>
      </c>
      <c r="D149" s="23" t="s">
        <v>207</v>
      </c>
      <c r="E149" s="23" t="s">
        <v>208</v>
      </c>
      <c r="F149" s="23" t="s">
        <v>199</v>
      </c>
      <c r="G149" s="23" t="s">
        <v>199</v>
      </c>
      <c r="H149" s="78">
        <f>H150+H155</f>
        <v>106000</v>
      </c>
      <c r="I149" s="39">
        <f aca="true" t="shared" si="99" ref="I149:U149">I150+I155</f>
        <v>106000</v>
      </c>
      <c r="J149" s="39">
        <f t="shared" si="99"/>
        <v>106000</v>
      </c>
      <c r="K149" s="39">
        <f t="shared" si="99"/>
        <v>112861</v>
      </c>
      <c r="L149" s="39">
        <f t="shared" si="99"/>
        <v>124475</v>
      </c>
      <c r="M149" s="39">
        <f t="shared" si="99"/>
        <v>124475</v>
      </c>
      <c r="N149" s="39">
        <f t="shared" si="99"/>
        <v>124475</v>
      </c>
      <c r="O149" s="39">
        <f t="shared" si="99"/>
        <v>125225</v>
      </c>
      <c r="P149" s="39">
        <f t="shared" si="99"/>
        <v>125225</v>
      </c>
      <c r="Q149" s="39">
        <f t="shared" si="99"/>
        <v>125225</v>
      </c>
      <c r="R149" s="39">
        <f t="shared" si="99"/>
        <v>125225</v>
      </c>
      <c r="S149" s="39">
        <f t="shared" si="99"/>
        <v>125225</v>
      </c>
      <c r="T149" s="39">
        <f t="shared" si="99"/>
        <v>126480</v>
      </c>
      <c r="U149" s="90">
        <f t="shared" si="99"/>
        <v>126410.2</v>
      </c>
      <c r="V149" s="39">
        <f aca="true" t="shared" si="100" ref="V149:V162">U149/T149*100</f>
        <v>99.94481340923465</v>
      </c>
      <c r="W149" s="39">
        <f t="shared" si="84"/>
        <v>69.80000000000291</v>
      </c>
      <c r="X149" s="39">
        <f t="shared" si="82"/>
        <v>0</v>
      </c>
      <c r="Y149" s="39">
        <f t="shared" si="82"/>
        <v>0</v>
      </c>
      <c r="Z149" s="39">
        <f t="shared" si="82"/>
        <v>6861</v>
      </c>
      <c r="AA149" s="39">
        <f t="shared" si="85"/>
        <v>11614</v>
      </c>
      <c r="AB149" s="39">
        <f t="shared" si="86"/>
        <v>0</v>
      </c>
      <c r="AC149" s="39">
        <f t="shared" si="87"/>
        <v>0</v>
      </c>
      <c r="AD149" s="39">
        <f t="shared" si="88"/>
        <v>750</v>
      </c>
      <c r="AE149" s="39">
        <f t="shared" si="89"/>
        <v>0</v>
      </c>
      <c r="AF149" s="39">
        <f t="shared" si="90"/>
        <v>0</v>
      </c>
      <c r="AG149" s="39">
        <f t="shared" si="91"/>
        <v>0</v>
      </c>
      <c r="AH149" s="39">
        <f t="shared" si="92"/>
        <v>0</v>
      </c>
      <c r="AI149" s="39">
        <f t="shared" si="93"/>
        <v>1255</v>
      </c>
      <c r="AJ149" s="104">
        <f t="shared" si="83"/>
        <v>20480</v>
      </c>
    </row>
    <row r="150" spans="1:36" s="102" customFormat="1" ht="15">
      <c r="A150" s="32" t="s">
        <v>75</v>
      </c>
      <c r="B150" s="22" t="s">
        <v>100</v>
      </c>
      <c r="C150" s="23" t="s">
        <v>47</v>
      </c>
      <c r="D150" s="23" t="s">
        <v>8</v>
      </c>
      <c r="E150" s="23" t="s">
        <v>206</v>
      </c>
      <c r="F150" s="23" t="s">
        <v>199</v>
      </c>
      <c r="G150" s="23" t="s">
        <v>199</v>
      </c>
      <c r="H150" s="78">
        <f>H151</f>
        <v>106000</v>
      </c>
      <c r="I150" s="39">
        <f aca="true" t="shared" si="101" ref="I150:U150">I151</f>
        <v>106000</v>
      </c>
      <c r="J150" s="39">
        <f t="shared" si="101"/>
        <v>106000</v>
      </c>
      <c r="K150" s="39">
        <f t="shared" si="101"/>
        <v>106000</v>
      </c>
      <c r="L150" s="39">
        <f t="shared" si="101"/>
        <v>106000</v>
      </c>
      <c r="M150" s="39">
        <f t="shared" si="101"/>
        <v>106000</v>
      </c>
      <c r="N150" s="39">
        <f t="shared" si="101"/>
        <v>106000</v>
      </c>
      <c r="O150" s="39">
        <f t="shared" si="101"/>
        <v>106000</v>
      </c>
      <c r="P150" s="39">
        <f t="shared" si="101"/>
        <v>106000</v>
      </c>
      <c r="Q150" s="39">
        <f t="shared" si="101"/>
        <v>106000</v>
      </c>
      <c r="R150" s="39">
        <f t="shared" si="101"/>
        <v>106000</v>
      </c>
      <c r="S150" s="39">
        <f t="shared" si="101"/>
        <v>106000</v>
      </c>
      <c r="T150" s="39">
        <f t="shared" si="101"/>
        <v>107000</v>
      </c>
      <c r="U150" s="90">
        <f t="shared" si="101"/>
        <v>106930.2</v>
      </c>
      <c r="V150" s="39">
        <f t="shared" si="100"/>
        <v>99.93476635514018</v>
      </c>
      <c r="W150" s="39">
        <f t="shared" si="84"/>
        <v>69.80000000000291</v>
      </c>
      <c r="X150" s="39">
        <f t="shared" si="82"/>
        <v>0</v>
      </c>
      <c r="Y150" s="39">
        <f t="shared" si="82"/>
        <v>0</v>
      </c>
      <c r="Z150" s="39">
        <f t="shared" si="82"/>
        <v>0</v>
      </c>
      <c r="AA150" s="39">
        <f t="shared" si="85"/>
        <v>0</v>
      </c>
      <c r="AB150" s="39">
        <f t="shared" si="86"/>
        <v>0</v>
      </c>
      <c r="AC150" s="39">
        <f t="shared" si="87"/>
        <v>0</v>
      </c>
      <c r="AD150" s="39">
        <f t="shared" si="88"/>
        <v>0</v>
      </c>
      <c r="AE150" s="39">
        <f t="shared" si="89"/>
        <v>0</v>
      </c>
      <c r="AF150" s="39">
        <f t="shared" si="90"/>
        <v>0</v>
      </c>
      <c r="AG150" s="39">
        <f t="shared" si="91"/>
        <v>0</v>
      </c>
      <c r="AH150" s="39">
        <f t="shared" si="92"/>
        <v>0</v>
      </c>
      <c r="AI150" s="39">
        <f t="shared" si="93"/>
        <v>1000</v>
      </c>
      <c r="AJ150" s="104">
        <f t="shared" si="83"/>
        <v>1000</v>
      </c>
    </row>
    <row r="151" spans="1:36" s="102" customFormat="1" ht="23.25">
      <c r="A151" s="33" t="s">
        <v>76</v>
      </c>
      <c r="B151" s="22" t="s">
        <v>100</v>
      </c>
      <c r="C151" s="23" t="s">
        <v>47</v>
      </c>
      <c r="D151" s="23" t="s">
        <v>8</v>
      </c>
      <c r="E151" s="30" t="s">
        <v>99</v>
      </c>
      <c r="F151" s="23" t="s">
        <v>199</v>
      </c>
      <c r="G151" s="23" t="s">
        <v>199</v>
      </c>
      <c r="H151" s="78">
        <f>H152</f>
        <v>106000</v>
      </c>
      <c r="I151" s="39">
        <f aca="true" t="shared" si="102" ref="I151:U151">I152</f>
        <v>106000</v>
      </c>
      <c r="J151" s="39">
        <f t="shared" si="102"/>
        <v>106000</v>
      </c>
      <c r="K151" s="39">
        <f t="shared" si="102"/>
        <v>106000</v>
      </c>
      <c r="L151" s="39">
        <f t="shared" si="102"/>
        <v>106000</v>
      </c>
      <c r="M151" s="39">
        <f t="shared" si="102"/>
        <v>106000</v>
      </c>
      <c r="N151" s="39">
        <f t="shared" si="102"/>
        <v>106000</v>
      </c>
      <c r="O151" s="39">
        <f t="shared" si="102"/>
        <v>106000</v>
      </c>
      <c r="P151" s="39">
        <f t="shared" si="102"/>
        <v>106000</v>
      </c>
      <c r="Q151" s="39">
        <f t="shared" si="102"/>
        <v>106000</v>
      </c>
      <c r="R151" s="39">
        <f t="shared" si="102"/>
        <v>106000</v>
      </c>
      <c r="S151" s="39">
        <f t="shared" si="102"/>
        <v>106000</v>
      </c>
      <c r="T151" s="39">
        <f t="shared" si="102"/>
        <v>107000</v>
      </c>
      <c r="U151" s="90">
        <f t="shared" si="102"/>
        <v>106930.2</v>
      </c>
      <c r="V151" s="39">
        <f t="shared" si="100"/>
        <v>99.93476635514018</v>
      </c>
      <c r="W151" s="39">
        <f t="shared" si="84"/>
        <v>69.80000000000291</v>
      </c>
      <c r="X151" s="39">
        <f t="shared" si="82"/>
        <v>0</v>
      </c>
      <c r="Y151" s="39">
        <f t="shared" si="82"/>
        <v>0</v>
      </c>
      <c r="Z151" s="39">
        <f t="shared" si="82"/>
        <v>0</v>
      </c>
      <c r="AA151" s="39">
        <f t="shared" si="85"/>
        <v>0</v>
      </c>
      <c r="AB151" s="39">
        <f t="shared" si="86"/>
        <v>0</v>
      </c>
      <c r="AC151" s="39">
        <f t="shared" si="87"/>
        <v>0</v>
      </c>
      <c r="AD151" s="39">
        <f t="shared" si="88"/>
        <v>0</v>
      </c>
      <c r="AE151" s="39">
        <f t="shared" si="89"/>
        <v>0</v>
      </c>
      <c r="AF151" s="39">
        <f t="shared" si="90"/>
        <v>0</v>
      </c>
      <c r="AG151" s="39">
        <f t="shared" si="91"/>
        <v>0</v>
      </c>
      <c r="AH151" s="39">
        <f t="shared" si="92"/>
        <v>0</v>
      </c>
      <c r="AI151" s="39">
        <f t="shared" si="93"/>
        <v>1000</v>
      </c>
      <c r="AJ151" s="104">
        <f t="shared" si="83"/>
        <v>1000</v>
      </c>
    </row>
    <row r="152" spans="1:36" s="102" customFormat="1" ht="13.5" customHeight="1">
      <c r="A152" s="32" t="s">
        <v>71</v>
      </c>
      <c r="B152" s="22" t="s">
        <v>100</v>
      </c>
      <c r="C152" s="23" t="s">
        <v>47</v>
      </c>
      <c r="D152" s="23" t="s">
        <v>8</v>
      </c>
      <c r="E152" s="30" t="s">
        <v>99</v>
      </c>
      <c r="F152" s="23" t="s">
        <v>72</v>
      </c>
      <c r="G152" s="23" t="s">
        <v>199</v>
      </c>
      <c r="H152" s="78">
        <f>H153</f>
        <v>106000</v>
      </c>
      <c r="I152" s="39">
        <f aca="true" t="shared" si="103" ref="I152:U153">I153</f>
        <v>106000</v>
      </c>
      <c r="J152" s="39">
        <f t="shared" si="103"/>
        <v>106000</v>
      </c>
      <c r="K152" s="39">
        <f t="shared" si="103"/>
        <v>106000</v>
      </c>
      <c r="L152" s="39">
        <f t="shared" si="103"/>
        <v>106000</v>
      </c>
      <c r="M152" s="39">
        <f t="shared" si="103"/>
        <v>106000</v>
      </c>
      <c r="N152" s="39">
        <f t="shared" si="103"/>
        <v>106000</v>
      </c>
      <c r="O152" s="39">
        <f t="shared" si="103"/>
        <v>106000</v>
      </c>
      <c r="P152" s="39">
        <f t="shared" si="103"/>
        <v>106000</v>
      </c>
      <c r="Q152" s="39">
        <f t="shared" si="103"/>
        <v>106000</v>
      </c>
      <c r="R152" s="39">
        <f t="shared" si="103"/>
        <v>106000</v>
      </c>
      <c r="S152" s="39">
        <f t="shared" si="103"/>
        <v>106000</v>
      </c>
      <c r="T152" s="39">
        <f t="shared" si="103"/>
        <v>107000</v>
      </c>
      <c r="U152" s="90">
        <f t="shared" si="103"/>
        <v>106930.2</v>
      </c>
      <c r="V152" s="39">
        <f t="shared" si="100"/>
        <v>99.93476635514018</v>
      </c>
      <c r="W152" s="39">
        <f t="shared" si="84"/>
        <v>69.80000000000291</v>
      </c>
      <c r="X152" s="39">
        <f t="shared" si="82"/>
        <v>0</v>
      </c>
      <c r="Y152" s="39">
        <f t="shared" si="82"/>
        <v>0</v>
      </c>
      <c r="Z152" s="39">
        <f t="shared" si="82"/>
        <v>0</v>
      </c>
      <c r="AA152" s="39">
        <f t="shared" si="85"/>
        <v>0</v>
      </c>
      <c r="AB152" s="39">
        <f t="shared" si="86"/>
        <v>0</v>
      </c>
      <c r="AC152" s="39">
        <f t="shared" si="87"/>
        <v>0</v>
      </c>
      <c r="AD152" s="39">
        <f t="shared" si="88"/>
        <v>0</v>
      </c>
      <c r="AE152" s="39">
        <f t="shared" si="89"/>
        <v>0</v>
      </c>
      <c r="AF152" s="39">
        <f t="shared" si="90"/>
        <v>0</v>
      </c>
      <c r="AG152" s="39">
        <f t="shared" si="91"/>
        <v>0</v>
      </c>
      <c r="AH152" s="39">
        <f t="shared" si="92"/>
        <v>0</v>
      </c>
      <c r="AI152" s="39">
        <f t="shared" si="93"/>
        <v>1000</v>
      </c>
      <c r="AJ152" s="104">
        <f t="shared" si="83"/>
        <v>1000</v>
      </c>
    </row>
    <row r="153" spans="1:36" s="102" customFormat="1" ht="23.25">
      <c r="A153" s="32" t="s">
        <v>78</v>
      </c>
      <c r="B153" s="22" t="s">
        <v>100</v>
      </c>
      <c r="C153" s="23" t="s">
        <v>47</v>
      </c>
      <c r="D153" s="23" t="s">
        <v>8</v>
      </c>
      <c r="E153" s="30" t="s">
        <v>99</v>
      </c>
      <c r="F153" s="23" t="s">
        <v>79</v>
      </c>
      <c r="G153" s="23" t="s">
        <v>199</v>
      </c>
      <c r="H153" s="78">
        <f>H154</f>
        <v>106000</v>
      </c>
      <c r="I153" s="39">
        <f t="shared" si="103"/>
        <v>106000</v>
      </c>
      <c r="J153" s="39">
        <f t="shared" si="103"/>
        <v>106000</v>
      </c>
      <c r="K153" s="39">
        <f t="shared" si="103"/>
        <v>106000</v>
      </c>
      <c r="L153" s="39">
        <f t="shared" si="103"/>
        <v>106000</v>
      </c>
      <c r="M153" s="39">
        <f t="shared" si="103"/>
        <v>106000</v>
      </c>
      <c r="N153" s="39">
        <f t="shared" si="103"/>
        <v>106000</v>
      </c>
      <c r="O153" s="39">
        <f t="shared" si="103"/>
        <v>106000</v>
      </c>
      <c r="P153" s="39">
        <f t="shared" si="103"/>
        <v>106000</v>
      </c>
      <c r="Q153" s="39">
        <f t="shared" si="103"/>
        <v>106000</v>
      </c>
      <c r="R153" s="39">
        <f t="shared" si="103"/>
        <v>106000</v>
      </c>
      <c r="S153" s="39">
        <f t="shared" si="103"/>
        <v>106000</v>
      </c>
      <c r="T153" s="39">
        <f t="shared" si="103"/>
        <v>107000</v>
      </c>
      <c r="U153" s="90">
        <f t="shared" si="103"/>
        <v>106930.2</v>
      </c>
      <c r="V153" s="39">
        <f t="shared" si="100"/>
        <v>99.93476635514018</v>
      </c>
      <c r="W153" s="39">
        <f t="shared" si="84"/>
        <v>69.80000000000291</v>
      </c>
      <c r="X153" s="39">
        <f t="shared" si="82"/>
        <v>0</v>
      </c>
      <c r="Y153" s="39">
        <f t="shared" si="82"/>
        <v>0</v>
      </c>
      <c r="Z153" s="39">
        <f t="shared" si="82"/>
        <v>0</v>
      </c>
      <c r="AA153" s="39">
        <f t="shared" si="85"/>
        <v>0</v>
      </c>
      <c r="AB153" s="39">
        <f t="shared" si="86"/>
        <v>0</v>
      </c>
      <c r="AC153" s="39">
        <f t="shared" si="87"/>
        <v>0</v>
      </c>
      <c r="AD153" s="39">
        <f t="shared" si="88"/>
        <v>0</v>
      </c>
      <c r="AE153" s="39">
        <f t="shared" si="89"/>
        <v>0</v>
      </c>
      <c r="AF153" s="39">
        <f t="shared" si="90"/>
        <v>0</v>
      </c>
      <c r="AG153" s="39">
        <f t="shared" si="91"/>
        <v>0</v>
      </c>
      <c r="AH153" s="39">
        <f t="shared" si="92"/>
        <v>0</v>
      </c>
      <c r="AI153" s="39">
        <f t="shared" si="93"/>
        <v>1000</v>
      </c>
      <c r="AJ153" s="104">
        <f t="shared" si="83"/>
        <v>1000</v>
      </c>
    </row>
    <row r="154" spans="1:36" s="102" customFormat="1" ht="23.25">
      <c r="A154" s="32" t="s">
        <v>78</v>
      </c>
      <c r="B154" s="22" t="s">
        <v>100</v>
      </c>
      <c r="C154" s="23" t="s">
        <v>47</v>
      </c>
      <c r="D154" s="23" t="s">
        <v>8</v>
      </c>
      <c r="E154" s="30" t="s">
        <v>99</v>
      </c>
      <c r="F154" s="23" t="s">
        <v>79</v>
      </c>
      <c r="G154" s="23" t="s">
        <v>195</v>
      </c>
      <c r="H154" s="78">
        <v>106000</v>
      </c>
      <c r="I154" s="41">
        <v>106000</v>
      </c>
      <c r="J154" s="41">
        <v>106000</v>
      </c>
      <c r="K154" s="41">
        <v>106000</v>
      </c>
      <c r="L154" s="41">
        <v>106000</v>
      </c>
      <c r="M154" s="41">
        <v>106000</v>
      </c>
      <c r="N154" s="41">
        <v>106000</v>
      </c>
      <c r="O154" s="41">
        <v>106000</v>
      </c>
      <c r="P154" s="41">
        <v>106000</v>
      </c>
      <c r="Q154" s="41">
        <v>106000</v>
      </c>
      <c r="R154" s="41">
        <v>106000</v>
      </c>
      <c r="S154" s="41">
        <v>106000</v>
      </c>
      <c r="T154" s="41">
        <v>107000</v>
      </c>
      <c r="U154" s="92">
        <v>106930.2</v>
      </c>
      <c r="V154" s="39">
        <f t="shared" si="100"/>
        <v>99.93476635514018</v>
      </c>
      <c r="W154" s="39">
        <f t="shared" si="84"/>
        <v>69.80000000000291</v>
      </c>
      <c r="X154" s="39">
        <f t="shared" si="82"/>
        <v>0</v>
      </c>
      <c r="Y154" s="39">
        <f t="shared" si="82"/>
        <v>0</v>
      </c>
      <c r="Z154" s="39">
        <f t="shared" si="82"/>
        <v>0</v>
      </c>
      <c r="AA154" s="39">
        <f t="shared" si="85"/>
        <v>0</v>
      </c>
      <c r="AB154" s="39">
        <f t="shared" si="86"/>
        <v>0</v>
      </c>
      <c r="AC154" s="39">
        <f t="shared" si="87"/>
        <v>0</v>
      </c>
      <c r="AD154" s="39">
        <f t="shared" si="88"/>
        <v>0</v>
      </c>
      <c r="AE154" s="39">
        <f t="shared" si="89"/>
        <v>0</v>
      </c>
      <c r="AF154" s="39">
        <f t="shared" si="90"/>
        <v>0</v>
      </c>
      <c r="AG154" s="39">
        <f t="shared" si="91"/>
        <v>0</v>
      </c>
      <c r="AH154" s="39">
        <f t="shared" si="92"/>
        <v>0</v>
      </c>
      <c r="AI154" s="39">
        <f t="shared" si="93"/>
        <v>1000</v>
      </c>
      <c r="AJ154" s="104">
        <f t="shared" si="83"/>
        <v>1000</v>
      </c>
    </row>
    <row r="155" spans="1:36" s="102" customFormat="1" ht="15" hidden="1">
      <c r="A155" s="32" t="s">
        <v>203</v>
      </c>
      <c r="B155" s="22" t="s">
        <v>100</v>
      </c>
      <c r="C155" s="23" t="s">
        <v>47</v>
      </c>
      <c r="D155" s="23" t="s">
        <v>40</v>
      </c>
      <c r="E155" s="30" t="s">
        <v>206</v>
      </c>
      <c r="F155" s="23" t="s">
        <v>199</v>
      </c>
      <c r="G155" s="23" t="s">
        <v>199</v>
      </c>
      <c r="H155" s="78">
        <f>H156+H159</f>
        <v>0</v>
      </c>
      <c r="I155" s="39">
        <f aca="true" t="shared" si="104" ref="I155:U155">I156+I159</f>
        <v>0</v>
      </c>
      <c r="J155" s="39">
        <f t="shared" si="104"/>
        <v>0</v>
      </c>
      <c r="K155" s="39">
        <f t="shared" si="104"/>
        <v>6861</v>
      </c>
      <c r="L155" s="39">
        <f t="shared" si="104"/>
        <v>18475</v>
      </c>
      <c r="M155" s="39">
        <f t="shared" si="104"/>
        <v>18475</v>
      </c>
      <c r="N155" s="39">
        <f t="shared" si="104"/>
        <v>18475</v>
      </c>
      <c r="O155" s="39">
        <f t="shared" si="104"/>
        <v>19225</v>
      </c>
      <c r="P155" s="39">
        <f t="shared" si="104"/>
        <v>19225</v>
      </c>
      <c r="Q155" s="39">
        <f t="shared" si="104"/>
        <v>19225</v>
      </c>
      <c r="R155" s="39">
        <f t="shared" si="104"/>
        <v>19225</v>
      </c>
      <c r="S155" s="39">
        <f t="shared" si="104"/>
        <v>19225</v>
      </c>
      <c r="T155" s="39">
        <f t="shared" si="104"/>
        <v>19480</v>
      </c>
      <c r="U155" s="90">
        <f t="shared" si="104"/>
        <v>19480</v>
      </c>
      <c r="V155" s="39">
        <f t="shared" si="100"/>
        <v>100</v>
      </c>
      <c r="W155" s="39">
        <f t="shared" si="84"/>
        <v>0</v>
      </c>
      <c r="X155" s="39">
        <f t="shared" si="82"/>
        <v>0</v>
      </c>
      <c r="Y155" s="39">
        <f t="shared" si="82"/>
        <v>0</v>
      </c>
      <c r="Z155" s="39">
        <f t="shared" si="82"/>
        <v>6861</v>
      </c>
      <c r="AA155" s="39">
        <f t="shared" si="85"/>
        <v>11614</v>
      </c>
      <c r="AB155" s="39">
        <f t="shared" si="86"/>
        <v>0</v>
      </c>
      <c r="AC155" s="39">
        <f t="shared" si="87"/>
        <v>0</v>
      </c>
      <c r="AD155" s="39">
        <f t="shared" si="88"/>
        <v>750</v>
      </c>
      <c r="AE155" s="39">
        <f t="shared" si="89"/>
        <v>0</v>
      </c>
      <c r="AF155" s="39">
        <f t="shared" si="90"/>
        <v>0</v>
      </c>
      <c r="AG155" s="39">
        <f t="shared" si="91"/>
        <v>0</v>
      </c>
      <c r="AH155" s="39">
        <f t="shared" si="92"/>
        <v>0</v>
      </c>
      <c r="AI155" s="39">
        <f t="shared" si="93"/>
        <v>255</v>
      </c>
      <c r="AJ155" s="104">
        <f t="shared" si="83"/>
        <v>19480</v>
      </c>
    </row>
    <row r="156" spans="1:36" s="102" customFormat="1" ht="15" hidden="1">
      <c r="A156" s="32" t="s">
        <v>203</v>
      </c>
      <c r="B156" s="22" t="s">
        <v>100</v>
      </c>
      <c r="C156" s="23" t="s">
        <v>47</v>
      </c>
      <c r="D156" s="23" t="s">
        <v>40</v>
      </c>
      <c r="E156" s="30" t="s">
        <v>202</v>
      </c>
      <c r="F156" s="23" t="s">
        <v>199</v>
      </c>
      <c r="G156" s="23" t="s">
        <v>199</v>
      </c>
      <c r="H156" s="78">
        <f>H157</f>
        <v>0</v>
      </c>
      <c r="I156" s="39">
        <f aca="true" t="shared" si="105" ref="I156:U156">I157</f>
        <v>0</v>
      </c>
      <c r="J156" s="39">
        <f t="shared" si="105"/>
        <v>0</v>
      </c>
      <c r="K156" s="39">
        <f t="shared" si="105"/>
        <v>0</v>
      </c>
      <c r="L156" s="39">
        <f t="shared" si="105"/>
        <v>0</v>
      </c>
      <c r="M156" s="39">
        <f t="shared" si="105"/>
        <v>0</v>
      </c>
      <c r="N156" s="39">
        <f t="shared" si="105"/>
        <v>0</v>
      </c>
      <c r="O156" s="39">
        <f t="shared" si="105"/>
        <v>0</v>
      </c>
      <c r="P156" s="39">
        <f t="shared" si="105"/>
        <v>0</v>
      </c>
      <c r="Q156" s="39">
        <f t="shared" si="105"/>
        <v>0</v>
      </c>
      <c r="R156" s="39">
        <f t="shared" si="105"/>
        <v>0</v>
      </c>
      <c r="S156" s="39">
        <f t="shared" si="105"/>
        <v>0</v>
      </c>
      <c r="T156" s="39">
        <f t="shared" si="105"/>
        <v>0</v>
      </c>
      <c r="U156" s="90">
        <f t="shared" si="105"/>
        <v>0</v>
      </c>
      <c r="V156" s="39" t="e">
        <f t="shared" si="100"/>
        <v>#DIV/0!</v>
      </c>
      <c r="W156" s="39">
        <f t="shared" si="84"/>
        <v>0</v>
      </c>
      <c r="X156" s="39">
        <f t="shared" si="82"/>
        <v>0</v>
      </c>
      <c r="Y156" s="39">
        <f t="shared" si="82"/>
        <v>0</v>
      </c>
      <c r="Z156" s="39">
        <f t="shared" si="82"/>
        <v>0</v>
      </c>
      <c r="AA156" s="39">
        <f t="shared" si="85"/>
        <v>0</v>
      </c>
      <c r="AB156" s="39">
        <f t="shared" si="86"/>
        <v>0</v>
      </c>
      <c r="AC156" s="39">
        <f t="shared" si="87"/>
        <v>0</v>
      </c>
      <c r="AD156" s="39">
        <f t="shared" si="88"/>
        <v>0</v>
      </c>
      <c r="AE156" s="39">
        <f t="shared" si="89"/>
        <v>0</v>
      </c>
      <c r="AF156" s="39">
        <f t="shared" si="90"/>
        <v>0</v>
      </c>
      <c r="AG156" s="39">
        <f t="shared" si="91"/>
        <v>0</v>
      </c>
      <c r="AH156" s="39">
        <f t="shared" si="92"/>
        <v>0</v>
      </c>
      <c r="AI156" s="39">
        <f t="shared" si="93"/>
        <v>0</v>
      </c>
      <c r="AJ156" s="104">
        <f t="shared" si="83"/>
        <v>0</v>
      </c>
    </row>
    <row r="157" spans="1:36" s="102" customFormat="1" ht="34.5" hidden="1">
      <c r="A157" s="32" t="s">
        <v>205</v>
      </c>
      <c r="B157" s="22" t="s">
        <v>100</v>
      </c>
      <c r="C157" s="23" t="s">
        <v>47</v>
      </c>
      <c r="D157" s="23" t="s">
        <v>40</v>
      </c>
      <c r="E157" s="30" t="s">
        <v>202</v>
      </c>
      <c r="F157" s="23" t="s">
        <v>204</v>
      </c>
      <c r="G157" s="23" t="s">
        <v>199</v>
      </c>
      <c r="H157" s="78">
        <f>H158</f>
        <v>0</v>
      </c>
      <c r="I157" s="39">
        <f aca="true" t="shared" si="106" ref="I157:U157">I158</f>
        <v>0</v>
      </c>
      <c r="J157" s="39">
        <f t="shared" si="106"/>
        <v>0</v>
      </c>
      <c r="K157" s="39">
        <f t="shared" si="106"/>
        <v>0</v>
      </c>
      <c r="L157" s="39">
        <f t="shared" si="106"/>
        <v>0</v>
      </c>
      <c r="M157" s="39">
        <f t="shared" si="106"/>
        <v>0</v>
      </c>
      <c r="N157" s="39">
        <f t="shared" si="106"/>
        <v>0</v>
      </c>
      <c r="O157" s="39">
        <f t="shared" si="106"/>
        <v>0</v>
      </c>
      <c r="P157" s="39">
        <f t="shared" si="106"/>
        <v>0</v>
      </c>
      <c r="Q157" s="39">
        <f t="shared" si="106"/>
        <v>0</v>
      </c>
      <c r="R157" s="39">
        <f t="shared" si="106"/>
        <v>0</v>
      </c>
      <c r="S157" s="39">
        <f t="shared" si="106"/>
        <v>0</v>
      </c>
      <c r="T157" s="39">
        <f t="shared" si="106"/>
        <v>0</v>
      </c>
      <c r="U157" s="90">
        <f t="shared" si="106"/>
        <v>0</v>
      </c>
      <c r="V157" s="39" t="e">
        <f t="shared" si="100"/>
        <v>#DIV/0!</v>
      </c>
      <c r="W157" s="39">
        <f t="shared" si="84"/>
        <v>0</v>
      </c>
      <c r="X157" s="39">
        <f t="shared" si="82"/>
        <v>0</v>
      </c>
      <c r="Y157" s="39">
        <f t="shared" si="82"/>
        <v>0</v>
      </c>
      <c r="Z157" s="39">
        <f t="shared" si="82"/>
        <v>0</v>
      </c>
      <c r="AA157" s="39">
        <f t="shared" si="85"/>
        <v>0</v>
      </c>
      <c r="AB157" s="39">
        <f t="shared" si="86"/>
        <v>0</v>
      </c>
      <c r="AC157" s="39">
        <f t="shared" si="87"/>
        <v>0</v>
      </c>
      <c r="AD157" s="39">
        <f t="shared" si="88"/>
        <v>0</v>
      </c>
      <c r="AE157" s="39">
        <f t="shared" si="89"/>
        <v>0</v>
      </c>
      <c r="AF157" s="39">
        <f t="shared" si="90"/>
        <v>0</v>
      </c>
      <c r="AG157" s="39">
        <f t="shared" si="91"/>
        <v>0</v>
      </c>
      <c r="AH157" s="39">
        <f t="shared" si="92"/>
        <v>0</v>
      </c>
      <c r="AI157" s="39">
        <f t="shared" si="93"/>
        <v>0</v>
      </c>
      <c r="AJ157" s="104">
        <f t="shared" si="83"/>
        <v>0</v>
      </c>
    </row>
    <row r="158" spans="1:36" s="102" customFormat="1" ht="15" hidden="1">
      <c r="A158" s="32" t="s">
        <v>73</v>
      </c>
      <c r="B158" s="22" t="s">
        <v>100</v>
      </c>
      <c r="C158" s="23" t="s">
        <v>47</v>
      </c>
      <c r="D158" s="23" t="s">
        <v>40</v>
      </c>
      <c r="E158" s="30" t="s">
        <v>202</v>
      </c>
      <c r="F158" s="23" t="s">
        <v>204</v>
      </c>
      <c r="G158" s="23" t="s">
        <v>197</v>
      </c>
      <c r="H158" s="78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92"/>
      <c r="V158" s="39" t="e">
        <f t="shared" si="100"/>
        <v>#DIV/0!</v>
      </c>
      <c r="W158" s="39">
        <f t="shared" si="84"/>
        <v>0</v>
      </c>
      <c r="X158" s="39">
        <f t="shared" si="82"/>
        <v>0</v>
      </c>
      <c r="Y158" s="39">
        <f t="shared" si="82"/>
        <v>0</v>
      </c>
      <c r="Z158" s="39">
        <f t="shared" si="82"/>
        <v>0</v>
      </c>
      <c r="AA158" s="39">
        <f t="shared" si="85"/>
        <v>0</v>
      </c>
      <c r="AB158" s="39">
        <f t="shared" si="86"/>
        <v>0</v>
      </c>
      <c r="AC158" s="39">
        <f t="shared" si="87"/>
        <v>0</v>
      </c>
      <c r="AD158" s="39">
        <f t="shared" si="88"/>
        <v>0</v>
      </c>
      <c r="AE158" s="39">
        <f t="shared" si="89"/>
        <v>0</v>
      </c>
      <c r="AF158" s="39">
        <f t="shared" si="90"/>
        <v>0</v>
      </c>
      <c r="AG158" s="39">
        <f t="shared" si="91"/>
        <v>0</v>
      </c>
      <c r="AH158" s="39">
        <f t="shared" si="92"/>
        <v>0</v>
      </c>
      <c r="AI158" s="39">
        <f t="shared" si="93"/>
        <v>0</v>
      </c>
      <c r="AJ158" s="104">
        <f t="shared" si="83"/>
        <v>0</v>
      </c>
    </row>
    <row r="159" spans="1:36" s="102" customFormat="1" ht="15">
      <c r="A159" s="32" t="s">
        <v>201</v>
      </c>
      <c r="B159" s="22" t="s">
        <v>100</v>
      </c>
      <c r="C159" s="23" t="s">
        <v>47</v>
      </c>
      <c r="D159" s="23" t="s">
        <v>40</v>
      </c>
      <c r="E159" s="30" t="s">
        <v>196</v>
      </c>
      <c r="F159" s="23" t="s">
        <v>199</v>
      </c>
      <c r="G159" s="23" t="s">
        <v>199</v>
      </c>
      <c r="H159" s="78">
        <f>H160</f>
        <v>0</v>
      </c>
      <c r="I159" s="39">
        <f aca="true" t="shared" si="107" ref="I159:U159">I160</f>
        <v>0</v>
      </c>
      <c r="J159" s="39">
        <f t="shared" si="107"/>
        <v>0</v>
      </c>
      <c r="K159" s="39">
        <f t="shared" si="107"/>
        <v>6861</v>
      </c>
      <c r="L159" s="39">
        <f t="shared" si="107"/>
        <v>18475</v>
      </c>
      <c r="M159" s="39">
        <f t="shared" si="107"/>
        <v>18475</v>
      </c>
      <c r="N159" s="39">
        <f t="shared" si="107"/>
        <v>18475</v>
      </c>
      <c r="O159" s="39">
        <f t="shared" si="107"/>
        <v>19225</v>
      </c>
      <c r="P159" s="39">
        <f t="shared" si="107"/>
        <v>19225</v>
      </c>
      <c r="Q159" s="39">
        <f t="shared" si="107"/>
        <v>19225</v>
      </c>
      <c r="R159" s="39">
        <f t="shared" si="107"/>
        <v>19225</v>
      </c>
      <c r="S159" s="39">
        <f t="shared" si="107"/>
        <v>19225</v>
      </c>
      <c r="T159" s="39">
        <f t="shared" si="107"/>
        <v>19480</v>
      </c>
      <c r="U159" s="90">
        <f t="shared" si="107"/>
        <v>19480</v>
      </c>
      <c r="V159" s="39">
        <f t="shared" si="100"/>
        <v>100</v>
      </c>
      <c r="W159" s="39">
        <f t="shared" si="84"/>
        <v>0</v>
      </c>
      <c r="X159" s="39">
        <f t="shared" si="82"/>
        <v>0</v>
      </c>
      <c r="Y159" s="39">
        <f t="shared" si="82"/>
        <v>0</v>
      </c>
      <c r="Z159" s="39">
        <f t="shared" si="82"/>
        <v>6861</v>
      </c>
      <c r="AA159" s="39">
        <f t="shared" si="85"/>
        <v>11614</v>
      </c>
      <c r="AB159" s="39">
        <f t="shared" si="86"/>
        <v>0</v>
      </c>
      <c r="AC159" s="39">
        <f t="shared" si="87"/>
        <v>0</v>
      </c>
      <c r="AD159" s="39">
        <f t="shared" si="88"/>
        <v>750</v>
      </c>
      <c r="AE159" s="39">
        <f t="shared" si="89"/>
        <v>0</v>
      </c>
      <c r="AF159" s="39">
        <f t="shared" si="90"/>
        <v>0</v>
      </c>
      <c r="AG159" s="39">
        <f t="shared" si="91"/>
        <v>0</v>
      </c>
      <c r="AH159" s="39">
        <f t="shared" si="92"/>
        <v>0</v>
      </c>
      <c r="AI159" s="39">
        <f t="shared" si="93"/>
        <v>255</v>
      </c>
      <c r="AJ159" s="104">
        <f t="shared" si="83"/>
        <v>19480</v>
      </c>
    </row>
    <row r="160" spans="1:36" s="102" customFormat="1" ht="15">
      <c r="A160" s="32" t="s">
        <v>200</v>
      </c>
      <c r="B160" s="22" t="s">
        <v>100</v>
      </c>
      <c r="C160" s="23" t="s">
        <v>47</v>
      </c>
      <c r="D160" s="23" t="s">
        <v>40</v>
      </c>
      <c r="E160" s="30" t="s">
        <v>196</v>
      </c>
      <c r="F160" s="23" t="s">
        <v>204</v>
      </c>
      <c r="G160" s="23" t="s">
        <v>199</v>
      </c>
      <c r="H160" s="78">
        <f>H161</f>
        <v>0</v>
      </c>
      <c r="I160" s="39">
        <f aca="true" t="shared" si="108" ref="I160:U160">I161</f>
        <v>0</v>
      </c>
      <c r="J160" s="39">
        <f t="shared" si="108"/>
        <v>0</v>
      </c>
      <c r="K160" s="39">
        <f t="shared" si="108"/>
        <v>6861</v>
      </c>
      <c r="L160" s="39">
        <f t="shared" si="108"/>
        <v>18475</v>
      </c>
      <c r="M160" s="39">
        <f t="shared" si="108"/>
        <v>18475</v>
      </c>
      <c r="N160" s="39">
        <f t="shared" si="108"/>
        <v>18475</v>
      </c>
      <c r="O160" s="39">
        <f t="shared" si="108"/>
        <v>19225</v>
      </c>
      <c r="P160" s="39">
        <f t="shared" si="108"/>
        <v>19225</v>
      </c>
      <c r="Q160" s="39">
        <f t="shared" si="108"/>
        <v>19225</v>
      </c>
      <c r="R160" s="39">
        <f t="shared" si="108"/>
        <v>19225</v>
      </c>
      <c r="S160" s="39">
        <f t="shared" si="108"/>
        <v>19225</v>
      </c>
      <c r="T160" s="39">
        <f t="shared" si="108"/>
        <v>19480</v>
      </c>
      <c r="U160" s="90">
        <f t="shared" si="108"/>
        <v>19480</v>
      </c>
      <c r="V160" s="39">
        <f t="shared" si="100"/>
        <v>100</v>
      </c>
      <c r="W160" s="39">
        <f t="shared" si="84"/>
        <v>0</v>
      </c>
      <c r="X160" s="39">
        <f t="shared" si="82"/>
        <v>0</v>
      </c>
      <c r="Y160" s="39">
        <f t="shared" si="82"/>
        <v>0</v>
      </c>
      <c r="Z160" s="39">
        <f t="shared" si="82"/>
        <v>6861</v>
      </c>
      <c r="AA160" s="39">
        <f t="shared" si="85"/>
        <v>11614</v>
      </c>
      <c r="AB160" s="39">
        <f t="shared" si="86"/>
        <v>0</v>
      </c>
      <c r="AC160" s="39">
        <f t="shared" si="87"/>
        <v>0</v>
      </c>
      <c r="AD160" s="39">
        <f t="shared" si="88"/>
        <v>750</v>
      </c>
      <c r="AE160" s="39">
        <f t="shared" si="89"/>
        <v>0</v>
      </c>
      <c r="AF160" s="39">
        <f t="shared" si="90"/>
        <v>0</v>
      </c>
      <c r="AG160" s="39">
        <f t="shared" si="91"/>
        <v>0</v>
      </c>
      <c r="AH160" s="39">
        <f t="shared" si="92"/>
        <v>0</v>
      </c>
      <c r="AI160" s="39">
        <f t="shared" si="93"/>
        <v>255</v>
      </c>
      <c r="AJ160" s="104">
        <f t="shared" si="83"/>
        <v>19480</v>
      </c>
    </row>
    <row r="161" spans="1:36" s="102" customFormat="1" ht="15">
      <c r="A161" s="32" t="s">
        <v>198</v>
      </c>
      <c r="B161" s="22" t="s">
        <v>100</v>
      </c>
      <c r="C161" s="23" t="s">
        <v>47</v>
      </c>
      <c r="D161" s="23" t="s">
        <v>40</v>
      </c>
      <c r="E161" s="30" t="s">
        <v>196</v>
      </c>
      <c r="F161" s="23" t="s">
        <v>204</v>
      </c>
      <c r="G161" s="23" t="s">
        <v>197</v>
      </c>
      <c r="H161" s="78"/>
      <c r="I161" s="41"/>
      <c r="J161" s="41"/>
      <c r="K161" s="41">
        <v>6861</v>
      </c>
      <c r="L161" s="41">
        <v>18475</v>
      </c>
      <c r="M161" s="41">
        <v>18475</v>
      </c>
      <c r="N161" s="41">
        <v>18475</v>
      </c>
      <c r="O161" s="41">
        <v>19225</v>
      </c>
      <c r="P161" s="41">
        <v>19225</v>
      </c>
      <c r="Q161" s="41">
        <v>19225</v>
      </c>
      <c r="R161" s="41">
        <v>19225</v>
      </c>
      <c r="S161" s="41">
        <v>19225</v>
      </c>
      <c r="T161" s="41">
        <v>19480</v>
      </c>
      <c r="U161" s="92">
        <v>19480</v>
      </c>
      <c r="V161" s="39">
        <f t="shared" si="100"/>
        <v>100</v>
      </c>
      <c r="W161" s="39">
        <f t="shared" si="84"/>
        <v>0</v>
      </c>
      <c r="X161" s="39">
        <f t="shared" si="82"/>
        <v>0</v>
      </c>
      <c r="Y161" s="39">
        <f t="shared" si="82"/>
        <v>0</v>
      </c>
      <c r="Z161" s="39">
        <f t="shared" si="82"/>
        <v>6861</v>
      </c>
      <c r="AA161" s="39">
        <f t="shared" si="85"/>
        <v>11614</v>
      </c>
      <c r="AB161" s="39">
        <f t="shared" si="86"/>
        <v>0</v>
      </c>
      <c r="AC161" s="39">
        <f t="shared" si="87"/>
        <v>0</v>
      </c>
      <c r="AD161" s="39">
        <f t="shared" si="88"/>
        <v>750</v>
      </c>
      <c r="AE161" s="39">
        <f t="shared" si="89"/>
        <v>0</v>
      </c>
      <c r="AF161" s="39">
        <f t="shared" si="90"/>
        <v>0</v>
      </c>
      <c r="AG161" s="39">
        <f t="shared" si="91"/>
        <v>0</v>
      </c>
      <c r="AH161" s="39">
        <f t="shared" si="92"/>
        <v>0</v>
      </c>
      <c r="AI161" s="39">
        <f t="shared" si="93"/>
        <v>255</v>
      </c>
      <c r="AJ161" s="104">
        <f t="shared" si="83"/>
        <v>19480</v>
      </c>
    </row>
    <row r="162" spans="1:36" s="102" customFormat="1" ht="23.25" customHeight="1">
      <c r="A162" s="32" t="s">
        <v>80</v>
      </c>
      <c r="B162" s="111"/>
      <c r="C162" s="23"/>
      <c r="D162" s="23"/>
      <c r="E162" s="23"/>
      <c r="F162" s="23"/>
      <c r="G162" s="23"/>
      <c r="H162" s="78">
        <f aca="true" t="shared" si="109" ref="H162:U162">H15+H47+H57+H75+H104+H149+H69</f>
        <v>2636187</v>
      </c>
      <c r="I162" s="78">
        <f t="shared" si="109"/>
        <v>2636187</v>
      </c>
      <c r="J162" s="78">
        <f t="shared" si="109"/>
        <v>2636187</v>
      </c>
      <c r="K162" s="78">
        <f t="shared" si="109"/>
        <v>2842409.94</v>
      </c>
      <c r="L162" s="78">
        <f t="shared" si="109"/>
        <v>2843909.94</v>
      </c>
      <c r="M162" s="78">
        <f t="shared" si="109"/>
        <v>3591109.94</v>
      </c>
      <c r="N162" s="78">
        <f t="shared" si="109"/>
        <v>3591109.94</v>
      </c>
      <c r="O162" s="78">
        <f t="shared" si="109"/>
        <v>3591109.94</v>
      </c>
      <c r="P162" s="78">
        <f t="shared" si="109"/>
        <v>3591109.94</v>
      </c>
      <c r="Q162" s="78">
        <f t="shared" si="109"/>
        <v>3591609.94</v>
      </c>
      <c r="R162" s="78">
        <f t="shared" si="109"/>
        <v>3591609.94</v>
      </c>
      <c r="S162" s="78">
        <f t="shared" si="109"/>
        <v>3597375.94</v>
      </c>
      <c r="T162" s="78">
        <f t="shared" si="109"/>
        <v>2490675.94</v>
      </c>
      <c r="U162" s="90">
        <f t="shared" si="109"/>
        <v>2258956.08</v>
      </c>
      <c r="V162" s="39">
        <f t="shared" si="100"/>
        <v>90.69650706948251</v>
      </c>
      <c r="W162" s="39">
        <f t="shared" si="84"/>
        <v>231719.85999999987</v>
      </c>
      <c r="X162" s="39">
        <f t="shared" si="82"/>
        <v>0</v>
      </c>
      <c r="Y162" s="39">
        <f t="shared" si="82"/>
        <v>0</v>
      </c>
      <c r="Z162" s="39">
        <f t="shared" si="82"/>
        <v>206222.93999999994</v>
      </c>
      <c r="AA162" s="39">
        <f t="shared" si="85"/>
        <v>1500</v>
      </c>
      <c r="AB162" s="39">
        <f t="shared" si="86"/>
        <v>747200</v>
      </c>
      <c r="AC162" s="39">
        <f t="shared" si="87"/>
        <v>0</v>
      </c>
      <c r="AD162" s="39">
        <f t="shared" si="88"/>
        <v>0</v>
      </c>
      <c r="AE162" s="39">
        <f t="shared" si="89"/>
        <v>0</v>
      </c>
      <c r="AF162" s="39">
        <f t="shared" si="90"/>
        <v>500</v>
      </c>
      <c r="AG162" s="39">
        <f t="shared" si="91"/>
        <v>0</v>
      </c>
      <c r="AH162" s="39">
        <f t="shared" si="92"/>
        <v>5766</v>
      </c>
      <c r="AI162" s="39">
        <f t="shared" si="93"/>
        <v>-1106700</v>
      </c>
      <c r="AJ162" s="104">
        <f t="shared" si="83"/>
        <v>-145511.06000000006</v>
      </c>
    </row>
  </sheetData>
  <sheetProtection/>
  <mergeCells count="43">
    <mergeCell ref="Q11:Q13"/>
    <mergeCell ref="R11:R13"/>
    <mergeCell ref="S11:S13"/>
    <mergeCell ref="T11:T13"/>
    <mergeCell ref="V11:V13"/>
    <mergeCell ref="AJ11:AJ13"/>
    <mergeCell ref="AG11:AG13"/>
    <mergeCell ref="AH11:AH13"/>
    <mergeCell ref="AA11:AA13"/>
    <mergeCell ref="AB11:AB13"/>
    <mergeCell ref="AE11:AE13"/>
    <mergeCell ref="AI11:AI13"/>
    <mergeCell ref="AD11:AD13"/>
    <mergeCell ref="A4:S4"/>
    <mergeCell ref="P11:P13"/>
    <mergeCell ref="B5:K5"/>
    <mergeCell ref="B6:S6"/>
    <mergeCell ref="B7:K7"/>
    <mergeCell ref="H11:H13"/>
    <mergeCell ref="M11:M13"/>
    <mergeCell ref="N11:N13"/>
    <mergeCell ref="O11:O13"/>
    <mergeCell ref="C11:C13"/>
    <mergeCell ref="A9:AH9"/>
    <mergeCell ref="I11:I13"/>
    <mergeCell ref="J11:J13"/>
    <mergeCell ref="K11:K13"/>
    <mergeCell ref="L11:L13"/>
    <mergeCell ref="Y11:Y13"/>
    <mergeCell ref="Z11:Z13"/>
    <mergeCell ref="U11:U13"/>
    <mergeCell ref="AF11:AF13"/>
    <mergeCell ref="X11:X13"/>
    <mergeCell ref="B11:B13"/>
    <mergeCell ref="AC11:AC13"/>
    <mergeCell ref="C1:H1"/>
    <mergeCell ref="B2:H2"/>
    <mergeCell ref="A11:A13"/>
    <mergeCell ref="D11:D13"/>
    <mergeCell ref="A3:H3"/>
    <mergeCell ref="E11:E13"/>
    <mergeCell ref="F11:F13"/>
    <mergeCell ref="B8:S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tabSelected="1" zoomScalePageLayoutView="0" workbookViewId="0" topLeftCell="A51">
      <selection activeCell="A73" sqref="A73:IV76"/>
    </sheetView>
  </sheetViews>
  <sheetFormatPr defaultColWidth="9.140625" defaultRowHeight="15"/>
  <cols>
    <col min="1" max="1" width="35.57421875" style="0" customWidth="1"/>
    <col min="2" max="2" width="4.7109375" style="0" customWidth="1"/>
    <col min="3" max="3" width="6.8515625" style="0" customWidth="1"/>
    <col min="4" max="4" width="5.7109375" style="14" customWidth="1"/>
    <col min="7" max="7" width="12.7109375" style="0" hidden="1" customWidth="1"/>
    <col min="8" max="8" width="11.57421875" style="0" hidden="1" customWidth="1"/>
    <col min="9" max="9" width="10.7109375" style="0" hidden="1" customWidth="1"/>
    <col min="10" max="10" width="9.7109375" style="0" hidden="1" customWidth="1"/>
    <col min="11" max="17" width="10.8515625" style="0" hidden="1" customWidth="1"/>
    <col min="18" max="18" width="10.8515625" style="0" bestFit="1" customWidth="1"/>
    <col min="19" max="20" width="10.8515625" style="0" hidden="1" customWidth="1"/>
    <col min="21" max="22" width="0" style="43" hidden="1" customWidth="1"/>
    <col min="23" max="23" width="10.8515625" style="43" hidden="1" customWidth="1"/>
    <col min="24" max="24" width="0" style="43" hidden="1" customWidth="1"/>
    <col min="25" max="25" width="10.8515625" style="43" hidden="1" customWidth="1"/>
    <col min="26" max="30" width="0" style="43" hidden="1" customWidth="1"/>
    <col min="31" max="31" width="9.140625" style="43" customWidth="1"/>
    <col min="32" max="32" width="11.421875" style="43" hidden="1" customWidth="1"/>
    <col min="33" max="33" width="10.421875" style="43" hidden="1" customWidth="1"/>
    <col min="34" max="35" width="0" style="0" hidden="1" customWidth="1"/>
  </cols>
  <sheetData>
    <row r="1" spans="1:18" ht="34.5" customHeight="1">
      <c r="A1" s="163" t="s">
        <v>349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74"/>
      <c r="M1" s="174"/>
      <c r="N1" s="174"/>
      <c r="O1" s="174"/>
      <c r="P1" s="174"/>
      <c r="Q1" s="174"/>
      <c r="R1" s="174"/>
    </row>
    <row r="2" spans="1:11" ht="12.75" customHeight="1">
      <c r="A2" s="135"/>
      <c r="B2" s="164" t="s">
        <v>350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31" ht="59.25" customHeight="1">
      <c r="A3" s="135"/>
      <c r="B3" s="154" t="s">
        <v>351</v>
      </c>
      <c r="C3" s="154"/>
      <c r="D3" s="154"/>
      <c r="E3" s="154"/>
      <c r="F3" s="154"/>
      <c r="G3" s="154"/>
      <c r="H3" s="154"/>
      <c r="I3" s="154"/>
      <c r="J3" s="154"/>
      <c r="K3" s="154"/>
      <c r="L3" s="156"/>
      <c r="M3" s="156"/>
      <c r="N3" s="156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</row>
    <row r="4" spans="1:11" ht="15" customHeight="1">
      <c r="A4" s="135"/>
      <c r="B4" s="164" t="s">
        <v>352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31" ht="48" customHeight="1">
      <c r="A5" s="135"/>
      <c r="B5" s="154" t="s">
        <v>337</v>
      </c>
      <c r="C5" s="154"/>
      <c r="D5" s="154"/>
      <c r="E5" s="154"/>
      <c r="F5" s="154"/>
      <c r="G5" s="154"/>
      <c r="H5" s="154"/>
      <c r="I5" s="154"/>
      <c r="J5" s="154"/>
      <c r="K5" s="15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</row>
    <row r="6" spans="1:31" ht="87" customHeight="1">
      <c r="A6" s="158" t="s">
        <v>353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56"/>
      <c r="AB6" s="174"/>
      <c r="AC6" s="174"/>
      <c r="AD6" s="174"/>
      <c r="AE6" s="174"/>
    </row>
    <row r="7" spans="1:33" s="51" customFormat="1" ht="0.75" customHeight="1">
      <c r="A7" s="1"/>
      <c r="B7" s="1"/>
      <c r="C7" s="1"/>
      <c r="D7" s="1"/>
      <c r="E7" s="1"/>
      <c r="F7" s="1"/>
      <c r="G7" s="1"/>
      <c r="H7" s="50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33" s="51" customFormat="1" ht="10.5" customHeight="1">
      <c r="A8" s="5"/>
      <c r="B8" s="5"/>
      <c r="C8" s="5"/>
      <c r="D8" s="5"/>
      <c r="E8" s="5"/>
      <c r="F8" s="5"/>
      <c r="G8" s="6" t="s">
        <v>303</v>
      </c>
      <c r="H8" s="51" t="s">
        <v>183</v>
      </c>
      <c r="I8" s="51" t="s">
        <v>184</v>
      </c>
      <c r="J8" s="51" t="s">
        <v>185</v>
      </c>
      <c r="K8" s="51" t="s">
        <v>186</v>
      </c>
      <c r="L8" s="51" t="s">
        <v>187</v>
      </c>
      <c r="M8" s="51" t="s">
        <v>188</v>
      </c>
      <c r="N8" s="51" t="s">
        <v>189</v>
      </c>
      <c r="O8" s="51" t="s">
        <v>190</v>
      </c>
      <c r="P8" s="51" t="s">
        <v>191</v>
      </c>
      <c r="Q8" s="51" t="s">
        <v>192</v>
      </c>
      <c r="R8" s="5" t="s">
        <v>257</v>
      </c>
      <c r="S8" s="51" t="s">
        <v>193</v>
      </c>
      <c r="U8" s="98" t="s">
        <v>183</v>
      </c>
      <c r="V8" s="98" t="s">
        <v>184</v>
      </c>
      <c r="W8" s="98" t="s">
        <v>185</v>
      </c>
      <c r="X8" s="98" t="s">
        <v>186</v>
      </c>
      <c r="Y8" s="98" t="s">
        <v>187</v>
      </c>
      <c r="Z8" s="98" t="s">
        <v>188</v>
      </c>
      <c r="AA8" s="98" t="s">
        <v>189</v>
      </c>
      <c r="AB8" s="98" t="s">
        <v>190</v>
      </c>
      <c r="AC8" s="98" t="s">
        <v>191</v>
      </c>
      <c r="AD8" s="98" t="s">
        <v>192</v>
      </c>
      <c r="AE8" s="98"/>
      <c r="AF8" s="98" t="s">
        <v>193</v>
      </c>
      <c r="AG8" s="98"/>
    </row>
    <row r="9" spans="1:33" s="51" customFormat="1" ht="12.75" customHeight="1">
      <c r="A9" s="175" t="s">
        <v>1</v>
      </c>
      <c r="B9" s="175" t="s">
        <v>81</v>
      </c>
      <c r="C9" s="176" t="s">
        <v>82</v>
      </c>
      <c r="D9" s="176" t="s">
        <v>2</v>
      </c>
      <c r="E9" s="176" t="s">
        <v>83</v>
      </c>
      <c r="F9" s="176" t="s">
        <v>6</v>
      </c>
      <c r="G9" s="165" t="s">
        <v>261</v>
      </c>
      <c r="H9" s="141" t="s">
        <v>262</v>
      </c>
      <c r="I9" s="141" t="s">
        <v>263</v>
      </c>
      <c r="J9" s="141" t="s">
        <v>264</v>
      </c>
      <c r="K9" s="141" t="s">
        <v>265</v>
      </c>
      <c r="L9" s="141" t="s">
        <v>289</v>
      </c>
      <c r="M9" s="141" t="s">
        <v>290</v>
      </c>
      <c r="N9" s="141" t="s">
        <v>291</v>
      </c>
      <c r="O9" s="141" t="s">
        <v>292</v>
      </c>
      <c r="P9" s="141" t="s">
        <v>293</v>
      </c>
      <c r="Q9" s="141" t="s">
        <v>288</v>
      </c>
      <c r="R9" s="141" t="s">
        <v>336</v>
      </c>
      <c r="S9" s="141" t="s">
        <v>301</v>
      </c>
      <c r="T9" s="173" t="s">
        <v>318</v>
      </c>
      <c r="U9" s="172" t="s">
        <v>319</v>
      </c>
      <c r="V9" s="172" t="s">
        <v>320</v>
      </c>
      <c r="W9" s="172" t="s">
        <v>321</v>
      </c>
      <c r="X9" s="172" t="s">
        <v>322</v>
      </c>
      <c r="Y9" s="172" t="s">
        <v>323</v>
      </c>
      <c r="Z9" s="172" t="s">
        <v>324</v>
      </c>
      <c r="AA9" s="172" t="s">
        <v>325</v>
      </c>
      <c r="AB9" s="172" t="s">
        <v>326</v>
      </c>
      <c r="AC9" s="172" t="s">
        <v>327</v>
      </c>
      <c r="AD9" s="172" t="s">
        <v>328</v>
      </c>
      <c r="AE9" s="172" t="s">
        <v>335</v>
      </c>
      <c r="AF9" s="172" t="s">
        <v>329</v>
      </c>
      <c r="AG9" s="172" t="s">
        <v>330</v>
      </c>
    </row>
    <row r="10" spans="1:33" s="51" customFormat="1" ht="12.75">
      <c r="A10" s="175"/>
      <c r="B10" s="175"/>
      <c r="C10" s="176"/>
      <c r="D10" s="176"/>
      <c r="E10" s="176"/>
      <c r="F10" s="176"/>
      <c r="G10" s="166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73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spans="1:33" s="51" customFormat="1" ht="12.75">
      <c r="A11" s="175"/>
      <c r="B11" s="175"/>
      <c r="C11" s="176"/>
      <c r="D11" s="176"/>
      <c r="E11" s="176"/>
      <c r="F11" s="176"/>
      <c r="G11" s="167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73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</row>
    <row r="12" spans="1:33" s="70" customFormat="1" ht="25.5">
      <c r="A12" s="2" t="s">
        <v>354</v>
      </c>
      <c r="B12" s="52" t="s">
        <v>10</v>
      </c>
      <c r="C12" s="53" t="s">
        <v>84</v>
      </c>
      <c r="D12" s="9" t="s">
        <v>100</v>
      </c>
      <c r="E12" s="53"/>
      <c r="F12" s="53"/>
      <c r="G12" s="54">
        <f aca="true" t="shared" si="0" ref="G12:T12">G13+G16+G31+G34+G42+G45+G48+G51+G54+G24</f>
        <v>1748187</v>
      </c>
      <c r="H12" s="54">
        <f t="shared" si="0"/>
        <v>1748187</v>
      </c>
      <c r="I12" s="54">
        <f t="shared" si="0"/>
        <v>1748187</v>
      </c>
      <c r="J12" s="54">
        <f t="shared" si="0"/>
        <v>1954409.94</v>
      </c>
      <c r="K12" s="54">
        <f t="shared" si="0"/>
        <v>1954409.94</v>
      </c>
      <c r="L12" s="54">
        <f t="shared" si="0"/>
        <v>2691109.94</v>
      </c>
      <c r="M12" s="54">
        <f t="shared" si="0"/>
        <v>2691109.94</v>
      </c>
      <c r="N12" s="54">
        <f t="shared" si="0"/>
        <v>2691109.94</v>
      </c>
      <c r="O12" s="54">
        <f t="shared" si="0"/>
        <v>2691109.94</v>
      </c>
      <c r="P12" s="54">
        <f t="shared" si="0"/>
        <v>2691109.94</v>
      </c>
      <c r="Q12" s="54">
        <f t="shared" si="0"/>
        <v>2691109.94</v>
      </c>
      <c r="R12" s="54">
        <f t="shared" si="0"/>
        <v>2696875.94</v>
      </c>
      <c r="S12" s="54">
        <f t="shared" si="0"/>
        <v>1779695.94</v>
      </c>
      <c r="T12" s="54">
        <f t="shared" si="0"/>
        <v>1584176.08</v>
      </c>
      <c r="U12" s="114">
        <f aca="true" t="shared" si="1" ref="U12:AF12">H12-G12</f>
        <v>0</v>
      </c>
      <c r="V12" s="114">
        <f t="shared" si="1"/>
        <v>0</v>
      </c>
      <c r="W12" s="114">
        <f t="shared" si="1"/>
        <v>206222.93999999994</v>
      </c>
      <c r="X12" s="114">
        <f t="shared" si="1"/>
        <v>0</v>
      </c>
      <c r="Y12" s="114">
        <f t="shared" si="1"/>
        <v>736700</v>
      </c>
      <c r="Z12" s="114">
        <f t="shared" si="1"/>
        <v>0</v>
      </c>
      <c r="AA12" s="114">
        <f t="shared" si="1"/>
        <v>0</v>
      </c>
      <c r="AB12" s="114">
        <f t="shared" si="1"/>
        <v>0</v>
      </c>
      <c r="AC12" s="114">
        <f t="shared" si="1"/>
        <v>0</v>
      </c>
      <c r="AD12" s="114">
        <f t="shared" si="1"/>
        <v>0</v>
      </c>
      <c r="AE12" s="114">
        <f t="shared" si="1"/>
        <v>5766</v>
      </c>
      <c r="AF12" s="114">
        <f t="shared" si="1"/>
        <v>-917180</v>
      </c>
      <c r="AG12" s="114">
        <f>S12-G12</f>
        <v>31508.939999999944</v>
      </c>
    </row>
    <row r="13" spans="1:33" s="70" customFormat="1" ht="54" customHeight="1">
      <c r="A13" s="2" t="s">
        <v>11</v>
      </c>
      <c r="B13" s="52" t="s">
        <v>10</v>
      </c>
      <c r="C13" s="53" t="s">
        <v>84</v>
      </c>
      <c r="D13" s="9" t="s">
        <v>100</v>
      </c>
      <c r="E13" s="53" t="s">
        <v>85</v>
      </c>
      <c r="F13" s="53"/>
      <c r="G13" s="54">
        <f>G14</f>
        <v>415700</v>
      </c>
      <c r="H13" s="55">
        <f aca="true" t="shared" si="2" ref="H13:T14">H14</f>
        <v>415700</v>
      </c>
      <c r="I13" s="55">
        <f t="shared" si="2"/>
        <v>415700</v>
      </c>
      <c r="J13" s="55">
        <f t="shared" si="2"/>
        <v>415700</v>
      </c>
      <c r="K13" s="55">
        <f t="shared" si="2"/>
        <v>415700</v>
      </c>
      <c r="L13" s="55">
        <f t="shared" si="2"/>
        <v>415700</v>
      </c>
      <c r="M13" s="55">
        <f t="shared" si="2"/>
        <v>415700</v>
      </c>
      <c r="N13" s="55">
        <f t="shared" si="2"/>
        <v>415700</v>
      </c>
      <c r="O13" s="55">
        <f t="shared" si="2"/>
        <v>415700</v>
      </c>
      <c r="P13" s="55">
        <f t="shared" si="2"/>
        <v>415700</v>
      </c>
      <c r="Q13" s="55">
        <f t="shared" si="2"/>
        <v>415700</v>
      </c>
      <c r="R13" s="55">
        <f t="shared" si="2"/>
        <v>415700</v>
      </c>
      <c r="S13" s="55">
        <f t="shared" si="2"/>
        <v>415700</v>
      </c>
      <c r="T13" s="55">
        <f t="shared" si="2"/>
        <v>402293.4</v>
      </c>
      <c r="U13" s="114">
        <f aca="true" t="shared" si="3" ref="U13:U76">H13-G13</f>
        <v>0</v>
      </c>
      <c r="V13" s="114">
        <f aca="true" t="shared" si="4" ref="V13:V76">I13-H13</f>
        <v>0</v>
      </c>
      <c r="W13" s="114">
        <f aca="true" t="shared" si="5" ref="W13:W76">J13-I13</f>
        <v>0</v>
      </c>
      <c r="X13" s="114">
        <f aca="true" t="shared" si="6" ref="X13:X76">K13-J13</f>
        <v>0</v>
      </c>
      <c r="Y13" s="114">
        <f aca="true" t="shared" si="7" ref="Y13:Y76">L13-K13</f>
        <v>0</v>
      </c>
      <c r="Z13" s="114">
        <f aca="true" t="shared" si="8" ref="Z13:Z76">M13-L13</f>
        <v>0</v>
      </c>
      <c r="AA13" s="114">
        <f aca="true" t="shared" si="9" ref="AA13:AA76">N13-M13</f>
        <v>0</v>
      </c>
      <c r="AB13" s="114">
        <f aca="true" t="shared" si="10" ref="AB13:AB76">O13-N13</f>
        <v>0</v>
      </c>
      <c r="AC13" s="114">
        <f aca="true" t="shared" si="11" ref="AC13:AC76">P13-O13</f>
        <v>0</v>
      </c>
      <c r="AD13" s="114">
        <f aca="true" t="shared" si="12" ref="AD13:AD76">Q13-P13</f>
        <v>0</v>
      </c>
      <c r="AE13" s="114">
        <f aca="true" t="shared" si="13" ref="AE13:AE76">R13-Q13</f>
        <v>0</v>
      </c>
      <c r="AF13" s="114">
        <f aca="true" t="shared" si="14" ref="AF13:AF76">S13-R13</f>
        <v>0</v>
      </c>
      <c r="AG13" s="114">
        <f aca="true" t="shared" si="15" ref="AG13:AG76">S13-G13</f>
        <v>0</v>
      </c>
    </row>
    <row r="14" spans="1:33" s="51" customFormat="1" ht="56.25" customHeight="1">
      <c r="A14" s="4" t="s">
        <v>13</v>
      </c>
      <c r="B14" s="56" t="s">
        <v>10</v>
      </c>
      <c r="C14" s="57" t="s">
        <v>84</v>
      </c>
      <c r="D14" s="8" t="s">
        <v>100</v>
      </c>
      <c r="E14" s="57" t="s">
        <v>85</v>
      </c>
      <c r="F14" s="57" t="s">
        <v>14</v>
      </c>
      <c r="G14" s="58">
        <f>G15</f>
        <v>415700</v>
      </c>
      <c r="H14" s="59">
        <f t="shared" si="2"/>
        <v>415700</v>
      </c>
      <c r="I14" s="59">
        <f t="shared" si="2"/>
        <v>415700</v>
      </c>
      <c r="J14" s="59">
        <f t="shared" si="2"/>
        <v>415700</v>
      </c>
      <c r="K14" s="59">
        <f t="shared" si="2"/>
        <v>415700</v>
      </c>
      <c r="L14" s="59">
        <f t="shared" si="2"/>
        <v>415700</v>
      </c>
      <c r="M14" s="59">
        <f t="shared" si="2"/>
        <v>415700</v>
      </c>
      <c r="N14" s="59">
        <f t="shared" si="2"/>
        <v>415700</v>
      </c>
      <c r="O14" s="59">
        <f t="shared" si="2"/>
        <v>415700</v>
      </c>
      <c r="P14" s="59">
        <f t="shared" si="2"/>
        <v>415700</v>
      </c>
      <c r="Q14" s="59">
        <f t="shared" si="2"/>
        <v>415700</v>
      </c>
      <c r="R14" s="59">
        <f t="shared" si="2"/>
        <v>415700</v>
      </c>
      <c r="S14" s="59">
        <f t="shared" si="2"/>
        <v>415700</v>
      </c>
      <c r="T14" s="59">
        <f t="shared" si="2"/>
        <v>402293.4</v>
      </c>
      <c r="U14" s="60">
        <f t="shared" si="3"/>
        <v>0</v>
      </c>
      <c r="V14" s="60">
        <f t="shared" si="4"/>
        <v>0</v>
      </c>
      <c r="W14" s="60">
        <f t="shared" si="5"/>
        <v>0</v>
      </c>
      <c r="X14" s="60">
        <f t="shared" si="6"/>
        <v>0</v>
      </c>
      <c r="Y14" s="60">
        <f t="shared" si="7"/>
        <v>0</v>
      </c>
      <c r="Z14" s="60">
        <f t="shared" si="8"/>
        <v>0</v>
      </c>
      <c r="AA14" s="60">
        <f t="shared" si="9"/>
        <v>0</v>
      </c>
      <c r="AB14" s="60">
        <f t="shared" si="10"/>
        <v>0</v>
      </c>
      <c r="AC14" s="60">
        <f t="shared" si="11"/>
        <v>0</v>
      </c>
      <c r="AD14" s="60">
        <f t="shared" si="12"/>
        <v>0</v>
      </c>
      <c r="AE14" s="60">
        <f t="shared" si="13"/>
        <v>0</v>
      </c>
      <c r="AF14" s="60">
        <f t="shared" si="14"/>
        <v>0</v>
      </c>
      <c r="AG14" s="60">
        <f t="shared" si="15"/>
        <v>0</v>
      </c>
    </row>
    <row r="15" spans="1:33" s="51" customFormat="1" ht="33" customHeight="1">
      <c r="A15" s="4" t="s">
        <v>15</v>
      </c>
      <c r="B15" s="56" t="s">
        <v>10</v>
      </c>
      <c r="C15" s="57" t="s">
        <v>84</v>
      </c>
      <c r="D15" s="8" t="s">
        <v>100</v>
      </c>
      <c r="E15" s="57" t="s">
        <v>85</v>
      </c>
      <c r="F15" s="57" t="s">
        <v>16</v>
      </c>
      <c r="G15" s="58">
        <v>415700</v>
      </c>
      <c r="H15" s="60">
        <v>415700</v>
      </c>
      <c r="I15" s="60">
        <v>415700</v>
      </c>
      <c r="J15" s="60">
        <v>415700</v>
      </c>
      <c r="K15" s="60">
        <v>415700</v>
      </c>
      <c r="L15" s="60">
        <v>415700</v>
      </c>
      <c r="M15" s="60">
        <v>415700</v>
      </c>
      <c r="N15" s="60">
        <v>415700</v>
      </c>
      <c r="O15" s="60">
        <v>415700</v>
      </c>
      <c r="P15" s="60">
        <v>415700</v>
      </c>
      <c r="Q15" s="60">
        <v>415700</v>
      </c>
      <c r="R15" s="60">
        <v>415700</v>
      </c>
      <c r="S15" s="60">
        <v>415700</v>
      </c>
      <c r="T15" s="93">
        <v>402293.4</v>
      </c>
      <c r="U15" s="60">
        <f t="shared" si="3"/>
        <v>0</v>
      </c>
      <c r="V15" s="60">
        <f t="shared" si="4"/>
        <v>0</v>
      </c>
      <c r="W15" s="60">
        <f t="shared" si="5"/>
        <v>0</v>
      </c>
      <c r="X15" s="60">
        <f t="shared" si="6"/>
        <v>0</v>
      </c>
      <c r="Y15" s="60">
        <f t="shared" si="7"/>
        <v>0</v>
      </c>
      <c r="Z15" s="60">
        <f t="shared" si="8"/>
        <v>0</v>
      </c>
      <c r="AA15" s="60">
        <f t="shared" si="9"/>
        <v>0</v>
      </c>
      <c r="AB15" s="60">
        <f t="shared" si="10"/>
        <v>0</v>
      </c>
      <c r="AC15" s="60">
        <f t="shared" si="11"/>
        <v>0</v>
      </c>
      <c r="AD15" s="60">
        <f t="shared" si="12"/>
        <v>0</v>
      </c>
      <c r="AE15" s="60">
        <f t="shared" si="13"/>
        <v>0</v>
      </c>
      <c r="AF15" s="60">
        <f t="shared" si="14"/>
        <v>0</v>
      </c>
      <c r="AG15" s="60">
        <f t="shared" si="15"/>
        <v>0</v>
      </c>
    </row>
    <row r="16" spans="1:33" s="70" customFormat="1" ht="38.25">
      <c r="A16" s="2" t="s">
        <v>19</v>
      </c>
      <c r="B16" s="52" t="s">
        <v>10</v>
      </c>
      <c r="C16" s="53" t="s">
        <v>84</v>
      </c>
      <c r="D16" s="9" t="s">
        <v>100</v>
      </c>
      <c r="E16" s="53" t="s">
        <v>86</v>
      </c>
      <c r="F16" s="53"/>
      <c r="G16" s="54">
        <f>G17+G19+G21</f>
        <v>760100</v>
      </c>
      <c r="H16" s="55">
        <f aca="true" t="shared" si="16" ref="H16:T16">H17+H19+H21</f>
        <v>760100</v>
      </c>
      <c r="I16" s="55">
        <f t="shared" si="16"/>
        <v>760100</v>
      </c>
      <c r="J16" s="55">
        <f t="shared" si="16"/>
        <v>940116.94</v>
      </c>
      <c r="K16" s="55">
        <f t="shared" si="16"/>
        <v>940116.94</v>
      </c>
      <c r="L16" s="55">
        <f t="shared" si="16"/>
        <v>940116.94</v>
      </c>
      <c r="M16" s="55">
        <f t="shared" si="16"/>
        <v>940116.94</v>
      </c>
      <c r="N16" s="55">
        <f t="shared" si="16"/>
        <v>940116.94</v>
      </c>
      <c r="O16" s="55">
        <f t="shared" si="16"/>
        <v>940116.94</v>
      </c>
      <c r="P16" s="55">
        <f t="shared" si="16"/>
        <v>940116.94</v>
      </c>
      <c r="Q16" s="55">
        <f t="shared" si="16"/>
        <v>940116.94</v>
      </c>
      <c r="R16" s="55">
        <f t="shared" si="16"/>
        <v>940116.94</v>
      </c>
      <c r="S16" s="55">
        <f t="shared" si="16"/>
        <v>1112116.94</v>
      </c>
      <c r="T16" s="55">
        <f t="shared" si="16"/>
        <v>935998.31</v>
      </c>
      <c r="U16" s="114">
        <f t="shared" si="3"/>
        <v>0</v>
      </c>
      <c r="V16" s="114">
        <f t="shared" si="4"/>
        <v>0</v>
      </c>
      <c r="W16" s="114">
        <f t="shared" si="5"/>
        <v>180016.93999999994</v>
      </c>
      <c r="X16" s="114">
        <f t="shared" si="6"/>
        <v>0</v>
      </c>
      <c r="Y16" s="114">
        <f t="shared" si="7"/>
        <v>0</v>
      </c>
      <c r="Z16" s="114">
        <f t="shared" si="8"/>
        <v>0</v>
      </c>
      <c r="AA16" s="114">
        <f t="shared" si="9"/>
        <v>0</v>
      </c>
      <c r="AB16" s="114">
        <f t="shared" si="10"/>
        <v>0</v>
      </c>
      <c r="AC16" s="114">
        <f t="shared" si="11"/>
        <v>0</v>
      </c>
      <c r="AD16" s="114">
        <f t="shared" si="12"/>
        <v>0</v>
      </c>
      <c r="AE16" s="114">
        <f t="shared" si="13"/>
        <v>0</v>
      </c>
      <c r="AF16" s="114">
        <f t="shared" si="14"/>
        <v>172000</v>
      </c>
      <c r="AG16" s="114">
        <f t="shared" si="15"/>
        <v>352016.93999999994</v>
      </c>
    </row>
    <row r="17" spans="1:33" s="51" customFormat="1" ht="51">
      <c r="A17" s="4" t="s">
        <v>13</v>
      </c>
      <c r="B17" s="56" t="s">
        <v>10</v>
      </c>
      <c r="C17" s="57" t="s">
        <v>84</v>
      </c>
      <c r="D17" s="8" t="s">
        <v>100</v>
      </c>
      <c r="E17" s="57" t="s">
        <v>86</v>
      </c>
      <c r="F17" s="57" t="s">
        <v>14</v>
      </c>
      <c r="G17" s="58">
        <f>G18</f>
        <v>534000</v>
      </c>
      <c r="H17" s="59">
        <f aca="true" t="shared" si="17" ref="H17:T17">H18</f>
        <v>534000</v>
      </c>
      <c r="I17" s="59">
        <f t="shared" si="17"/>
        <v>534000</v>
      </c>
      <c r="J17" s="59">
        <f t="shared" si="17"/>
        <v>604016.94</v>
      </c>
      <c r="K17" s="59">
        <f t="shared" si="17"/>
        <v>604016.94</v>
      </c>
      <c r="L17" s="59">
        <f t="shared" si="17"/>
        <v>604016.94</v>
      </c>
      <c r="M17" s="59">
        <f t="shared" si="17"/>
        <v>604016.94</v>
      </c>
      <c r="N17" s="59">
        <f t="shared" si="17"/>
        <v>604016.94</v>
      </c>
      <c r="O17" s="59">
        <f t="shared" si="17"/>
        <v>604016.94</v>
      </c>
      <c r="P17" s="59">
        <f t="shared" si="17"/>
        <v>604016.94</v>
      </c>
      <c r="Q17" s="59">
        <f t="shared" si="17"/>
        <v>604016.94</v>
      </c>
      <c r="R17" s="59">
        <f t="shared" si="17"/>
        <v>644516.94</v>
      </c>
      <c r="S17" s="59">
        <f t="shared" si="17"/>
        <v>757516.94</v>
      </c>
      <c r="T17" s="59">
        <f t="shared" si="17"/>
        <v>581793.41</v>
      </c>
      <c r="U17" s="60">
        <f t="shared" si="3"/>
        <v>0</v>
      </c>
      <c r="V17" s="60">
        <f t="shared" si="4"/>
        <v>0</v>
      </c>
      <c r="W17" s="60">
        <f t="shared" si="5"/>
        <v>70016.93999999994</v>
      </c>
      <c r="X17" s="60">
        <f t="shared" si="6"/>
        <v>0</v>
      </c>
      <c r="Y17" s="60">
        <f t="shared" si="7"/>
        <v>0</v>
      </c>
      <c r="Z17" s="60">
        <f t="shared" si="8"/>
        <v>0</v>
      </c>
      <c r="AA17" s="60">
        <f t="shared" si="9"/>
        <v>0</v>
      </c>
      <c r="AB17" s="60">
        <f t="shared" si="10"/>
        <v>0</v>
      </c>
      <c r="AC17" s="60">
        <f t="shared" si="11"/>
        <v>0</v>
      </c>
      <c r="AD17" s="60">
        <f t="shared" si="12"/>
        <v>0</v>
      </c>
      <c r="AE17" s="60">
        <f t="shared" si="13"/>
        <v>40500</v>
      </c>
      <c r="AF17" s="60">
        <f t="shared" si="14"/>
        <v>113000</v>
      </c>
      <c r="AG17" s="60">
        <f t="shared" si="15"/>
        <v>223516.93999999994</v>
      </c>
    </row>
    <row r="18" spans="1:33" s="51" customFormat="1" ht="25.5">
      <c r="A18" s="4" t="s">
        <v>15</v>
      </c>
      <c r="B18" s="56" t="s">
        <v>10</v>
      </c>
      <c r="C18" s="57" t="s">
        <v>84</v>
      </c>
      <c r="D18" s="8" t="s">
        <v>100</v>
      </c>
      <c r="E18" s="57" t="s">
        <v>86</v>
      </c>
      <c r="F18" s="57" t="s">
        <v>16</v>
      </c>
      <c r="G18" s="58">
        <v>534000</v>
      </c>
      <c r="H18" s="58">
        <v>534000</v>
      </c>
      <c r="I18" s="58">
        <v>534000</v>
      </c>
      <c r="J18" s="60">
        <v>604016.94</v>
      </c>
      <c r="K18" s="60">
        <v>604016.94</v>
      </c>
      <c r="L18" s="60">
        <v>604016.94</v>
      </c>
      <c r="M18" s="60">
        <v>604016.94</v>
      </c>
      <c r="N18" s="60">
        <v>604016.94</v>
      </c>
      <c r="O18" s="60">
        <v>604016.94</v>
      </c>
      <c r="P18" s="60">
        <v>604016.94</v>
      </c>
      <c r="Q18" s="60">
        <v>604016.94</v>
      </c>
      <c r="R18" s="93">
        <v>644516.94</v>
      </c>
      <c r="S18" s="93">
        <v>757516.94</v>
      </c>
      <c r="T18" s="93">
        <v>581793.41</v>
      </c>
      <c r="U18" s="60">
        <f t="shared" si="3"/>
        <v>0</v>
      </c>
      <c r="V18" s="60">
        <f t="shared" si="4"/>
        <v>0</v>
      </c>
      <c r="W18" s="60">
        <f t="shared" si="5"/>
        <v>70016.93999999994</v>
      </c>
      <c r="X18" s="60">
        <f t="shared" si="6"/>
        <v>0</v>
      </c>
      <c r="Y18" s="60">
        <f t="shared" si="7"/>
        <v>0</v>
      </c>
      <c r="Z18" s="60">
        <f t="shared" si="8"/>
        <v>0</v>
      </c>
      <c r="AA18" s="60">
        <f t="shared" si="9"/>
        <v>0</v>
      </c>
      <c r="AB18" s="60">
        <f t="shared" si="10"/>
        <v>0</v>
      </c>
      <c r="AC18" s="60">
        <f t="shared" si="11"/>
        <v>0</v>
      </c>
      <c r="AD18" s="60">
        <f t="shared" si="12"/>
        <v>0</v>
      </c>
      <c r="AE18" s="60">
        <f t="shared" si="13"/>
        <v>40500</v>
      </c>
      <c r="AF18" s="60">
        <f t="shared" si="14"/>
        <v>113000</v>
      </c>
      <c r="AG18" s="60">
        <f t="shared" si="15"/>
        <v>223516.93999999994</v>
      </c>
    </row>
    <row r="19" spans="1:33" s="51" customFormat="1" ht="25.5">
      <c r="A19" s="4" t="s">
        <v>21</v>
      </c>
      <c r="B19" s="56" t="s">
        <v>10</v>
      </c>
      <c r="C19" s="57" t="s">
        <v>84</v>
      </c>
      <c r="D19" s="8" t="s">
        <v>100</v>
      </c>
      <c r="E19" s="57" t="s">
        <v>86</v>
      </c>
      <c r="F19" s="57" t="s">
        <v>22</v>
      </c>
      <c r="G19" s="58">
        <f>G20</f>
        <v>210100</v>
      </c>
      <c r="H19" s="59">
        <f aca="true" t="shared" si="18" ref="H19:T19">H20</f>
        <v>210100</v>
      </c>
      <c r="I19" s="59">
        <f t="shared" si="18"/>
        <v>210100</v>
      </c>
      <c r="J19" s="59">
        <f t="shared" si="18"/>
        <v>320100</v>
      </c>
      <c r="K19" s="59">
        <f t="shared" si="18"/>
        <v>320100</v>
      </c>
      <c r="L19" s="59">
        <f t="shared" si="18"/>
        <v>320100</v>
      </c>
      <c r="M19" s="59">
        <f t="shared" si="18"/>
        <v>320100</v>
      </c>
      <c r="N19" s="59">
        <f t="shared" si="18"/>
        <v>320100</v>
      </c>
      <c r="O19" s="59">
        <f t="shared" si="18"/>
        <v>320100</v>
      </c>
      <c r="P19" s="59">
        <f t="shared" si="18"/>
        <v>320100</v>
      </c>
      <c r="Q19" s="59">
        <f t="shared" si="18"/>
        <v>320100</v>
      </c>
      <c r="R19" s="59">
        <f t="shared" si="18"/>
        <v>281100</v>
      </c>
      <c r="S19" s="59">
        <f t="shared" si="18"/>
        <v>340400</v>
      </c>
      <c r="T19" s="59">
        <f t="shared" si="18"/>
        <v>340110</v>
      </c>
      <c r="U19" s="60">
        <f t="shared" si="3"/>
        <v>0</v>
      </c>
      <c r="V19" s="60">
        <f t="shared" si="4"/>
        <v>0</v>
      </c>
      <c r="W19" s="60">
        <f t="shared" si="5"/>
        <v>110000</v>
      </c>
      <c r="X19" s="60">
        <f t="shared" si="6"/>
        <v>0</v>
      </c>
      <c r="Y19" s="60">
        <f t="shared" si="7"/>
        <v>0</v>
      </c>
      <c r="Z19" s="60">
        <f t="shared" si="8"/>
        <v>0</v>
      </c>
      <c r="AA19" s="60">
        <f t="shared" si="9"/>
        <v>0</v>
      </c>
      <c r="AB19" s="60">
        <f t="shared" si="10"/>
        <v>0</v>
      </c>
      <c r="AC19" s="60">
        <f t="shared" si="11"/>
        <v>0</v>
      </c>
      <c r="AD19" s="60">
        <f t="shared" si="12"/>
        <v>0</v>
      </c>
      <c r="AE19" s="60">
        <f t="shared" si="13"/>
        <v>-39000</v>
      </c>
      <c r="AF19" s="60">
        <f t="shared" si="14"/>
        <v>59300</v>
      </c>
      <c r="AG19" s="60">
        <f t="shared" si="15"/>
        <v>130300</v>
      </c>
    </row>
    <row r="20" spans="1:33" s="51" customFormat="1" ht="25.5">
      <c r="A20" s="4" t="s">
        <v>23</v>
      </c>
      <c r="B20" s="56" t="s">
        <v>10</v>
      </c>
      <c r="C20" s="57" t="s">
        <v>84</v>
      </c>
      <c r="D20" s="8" t="s">
        <v>100</v>
      </c>
      <c r="E20" s="57" t="s">
        <v>86</v>
      </c>
      <c r="F20" s="57" t="s">
        <v>24</v>
      </c>
      <c r="G20" s="58">
        <v>210100</v>
      </c>
      <c r="H20" s="58">
        <v>210100</v>
      </c>
      <c r="I20" s="58">
        <v>210100</v>
      </c>
      <c r="J20" s="60">
        <v>320100</v>
      </c>
      <c r="K20" s="60">
        <v>320100</v>
      </c>
      <c r="L20" s="60">
        <v>320100</v>
      </c>
      <c r="M20" s="60">
        <v>320100</v>
      </c>
      <c r="N20" s="60">
        <v>320100</v>
      </c>
      <c r="O20" s="60">
        <v>320100</v>
      </c>
      <c r="P20" s="60">
        <v>320100</v>
      </c>
      <c r="Q20" s="93">
        <v>320100</v>
      </c>
      <c r="R20" s="93">
        <v>281100</v>
      </c>
      <c r="S20" s="93">
        <v>340400</v>
      </c>
      <c r="T20" s="93">
        <v>340110</v>
      </c>
      <c r="U20" s="60">
        <f t="shared" si="3"/>
        <v>0</v>
      </c>
      <c r="V20" s="60">
        <f t="shared" si="4"/>
        <v>0</v>
      </c>
      <c r="W20" s="60">
        <f t="shared" si="5"/>
        <v>110000</v>
      </c>
      <c r="X20" s="60">
        <f t="shared" si="6"/>
        <v>0</v>
      </c>
      <c r="Y20" s="60">
        <f t="shared" si="7"/>
        <v>0</v>
      </c>
      <c r="Z20" s="60">
        <f t="shared" si="8"/>
        <v>0</v>
      </c>
      <c r="AA20" s="60">
        <f t="shared" si="9"/>
        <v>0</v>
      </c>
      <c r="AB20" s="60">
        <f t="shared" si="10"/>
        <v>0</v>
      </c>
      <c r="AC20" s="60">
        <f t="shared" si="11"/>
        <v>0</v>
      </c>
      <c r="AD20" s="60">
        <f t="shared" si="12"/>
        <v>0</v>
      </c>
      <c r="AE20" s="60">
        <f t="shared" si="13"/>
        <v>-39000</v>
      </c>
      <c r="AF20" s="60">
        <f t="shared" si="14"/>
        <v>59300</v>
      </c>
      <c r="AG20" s="60">
        <f t="shared" si="15"/>
        <v>130300</v>
      </c>
    </row>
    <row r="21" spans="1:33" s="51" customFormat="1" ht="12.75">
      <c r="A21" s="4" t="s">
        <v>25</v>
      </c>
      <c r="B21" s="56" t="s">
        <v>10</v>
      </c>
      <c r="C21" s="57" t="s">
        <v>84</v>
      </c>
      <c r="D21" s="8" t="s">
        <v>100</v>
      </c>
      <c r="E21" s="57" t="s">
        <v>86</v>
      </c>
      <c r="F21" s="57" t="s">
        <v>26</v>
      </c>
      <c r="G21" s="58">
        <f>G22+G23</f>
        <v>16000</v>
      </c>
      <c r="H21" s="59">
        <f aca="true" t="shared" si="19" ref="H21:T21">H22+H23</f>
        <v>16000</v>
      </c>
      <c r="I21" s="59">
        <f t="shared" si="19"/>
        <v>16000</v>
      </c>
      <c r="J21" s="59">
        <f t="shared" si="19"/>
        <v>16000</v>
      </c>
      <c r="K21" s="59">
        <f t="shared" si="19"/>
        <v>16000</v>
      </c>
      <c r="L21" s="59">
        <f t="shared" si="19"/>
        <v>16000</v>
      </c>
      <c r="M21" s="59">
        <f t="shared" si="19"/>
        <v>16000</v>
      </c>
      <c r="N21" s="59">
        <f t="shared" si="19"/>
        <v>16000</v>
      </c>
      <c r="O21" s="59">
        <f t="shared" si="19"/>
        <v>16000</v>
      </c>
      <c r="P21" s="59">
        <f t="shared" si="19"/>
        <v>16000</v>
      </c>
      <c r="Q21" s="59">
        <f t="shared" si="19"/>
        <v>16000</v>
      </c>
      <c r="R21" s="59">
        <f t="shared" si="19"/>
        <v>14500</v>
      </c>
      <c r="S21" s="59">
        <f t="shared" si="19"/>
        <v>14200</v>
      </c>
      <c r="T21" s="59">
        <f t="shared" si="19"/>
        <v>14094.9</v>
      </c>
      <c r="U21" s="60">
        <f t="shared" si="3"/>
        <v>0</v>
      </c>
      <c r="V21" s="60">
        <f t="shared" si="4"/>
        <v>0</v>
      </c>
      <c r="W21" s="60">
        <f t="shared" si="5"/>
        <v>0</v>
      </c>
      <c r="X21" s="60">
        <f t="shared" si="6"/>
        <v>0</v>
      </c>
      <c r="Y21" s="60">
        <f t="shared" si="7"/>
        <v>0</v>
      </c>
      <c r="Z21" s="60">
        <f t="shared" si="8"/>
        <v>0</v>
      </c>
      <c r="AA21" s="60">
        <f t="shared" si="9"/>
        <v>0</v>
      </c>
      <c r="AB21" s="60">
        <f t="shared" si="10"/>
        <v>0</v>
      </c>
      <c r="AC21" s="60">
        <f t="shared" si="11"/>
        <v>0</v>
      </c>
      <c r="AD21" s="60">
        <f t="shared" si="12"/>
        <v>0</v>
      </c>
      <c r="AE21" s="60">
        <f t="shared" si="13"/>
        <v>-1500</v>
      </c>
      <c r="AF21" s="60">
        <f t="shared" si="14"/>
        <v>-300</v>
      </c>
      <c r="AG21" s="60">
        <f t="shared" si="15"/>
        <v>-1800</v>
      </c>
    </row>
    <row r="22" spans="1:33" s="51" customFormat="1" ht="25.5">
      <c r="A22" s="4" t="s">
        <v>27</v>
      </c>
      <c r="B22" s="56" t="s">
        <v>10</v>
      </c>
      <c r="C22" s="57" t="s">
        <v>84</v>
      </c>
      <c r="D22" s="8" t="s">
        <v>100</v>
      </c>
      <c r="E22" s="57" t="s">
        <v>86</v>
      </c>
      <c r="F22" s="57" t="s">
        <v>28</v>
      </c>
      <c r="G22" s="78">
        <v>6000</v>
      </c>
      <c r="H22" s="41">
        <v>6000</v>
      </c>
      <c r="I22" s="41">
        <v>6000</v>
      </c>
      <c r="J22" s="41">
        <v>6000</v>
      </c>
      <c r="K22" s="41">
        <v>6000</v>
      </c>
      <c r="L22" s="41">
        <v>6000</v>
      </c>
      <c r="M22" s="41">
        <v>6000</v>
      </c>
      <c r="N22" s="41">
        <v>6000</v>
      </c>
      <c r="O22" s="41">
        <v>6000</v>
      </c>
      <c r="P22" s="41">
        <v>6000</v>
      </c>
      <c r="Q22" s="41">
        <v>6000</v>
      </c>
      <c r="R22" s="41">
        <v>4800</v>
      </c>
      <c r="S22" s="41">
        <v>4800</v>
      </c>
      <c r="T22" s="92">
        <v>4734</v>
      </c>
      <c r="U22" s="60">
        <f t="shared" si="3"/>
        <v>0</v>
      </c>
      <c r="V22" s="60">
        <f t="shared" si="4"/>
        <v>0</v>
      </c>
      <c r="W22" s="60">
        <f t="shared" si="5"/>
        <v>0</v>
      </c>
      <c r="X22" s="60">
        <f t="shared" si="6"/>
        <v>0</v>
      </c>
      <c r="Y22" s="60">
        <f t="shared" si="7"/>
        <v>0</v>
      </c>
      <c r="Z22" s="60">
        <f t="shared" si="8"/>
        <v>0</v>
      </c>
      <c r="AA22" s="60">
        <f t="shared" si="9"/>
        <v>0</v>
      </c>
      <c r="AB22" s="60">
        <f t="shared" si="10"/>
        <v>0</v>
      </c>
      <c r="AC22" s="60">
        <f t="shared" si="11"/>
        <v>0</v>
      </c>
      <c r="AD22" s="60">
        <f t="shared" si="12"/>
        <v>0</v>
      </c>
      <c r="AE22" s="60">
        <f t="shared" si="13"/>
        <v>-1200</v>
      </c>
      <c r="AF22" s="60">
        <f t="shared" si="14"/>
        <v>0</v>
      </c>
      <c r="AG22" s="60">
        <f t="shared" si="15"/>
        <v>-1200</v>
      </c>
    </row>
    <row r="23" spans="1:33" s="51" customFormat="1" ht="25.5">
      <c r="A23" s="4" t="s">
        <v>29</v>
      </c>
      <c r="B23" s="56" t="s">
        <v>10</v>
      </c>
      <c r="C23" s="57" t="s">
        <v>84</v>
      </c>
      <c r="D23" s="8" t="s">
        <v>100</v>
      </c>
      <c r="E23" s="57" t="s">
        <v>86</v>
      </c>
      <c r="F23" s="57" t="s">
        <v>30</v>
      </c>
      <c r="G23" s="78">
        <v>10000</v>
      </c>
      <c r="H23" s="41">
        <v>10000</v>
      </c>
      <c r="I23" s="41">
        <v>10000</v>
      </c>
      <c r="J23" s="41">
        <v>10000</v>
      </c>
      <c r="K23" s="41">
        <v>10000</v>
      </c>
      <c r="L23" s="41">
        <v>10000</v>
      </c>
      <c r="M23" s="41">
        <v>10000</v>
      </c>
      <c r="N23" s="41">
        <v>10000</v>
      </c>
      <c r="O23" s="41">
        <v>10000</v>
      </c>
      <c r="P23" s="41">
        <v>10000</v>
      </c>
      <c r="Q23" s="41">
        <v>10000</v>
      </c>
      <c r="R23" s="41">
        <v>9700</v>
      </c>
      <c r="S23" s="41">
        <v>9400</v>
      </c>
      <c r="T23" s="92">
        <v>9360.9</v>
      </c>
      <c r="U23" s="60">
        <f t="shared" si="3"/>
        <v>0</v>
      </c>
      <c r="V23" s="60">
        <f t="shared" si="4"/>
        <v>0</v>
      </c>
      <c r="W23" s="60">
        <f t="shared" si="5"/>
        <v>0</v>
      </c>
      <c r="X23" s="60">
        <f t="shared" si="6"/>
        <v>0</v>
      </c>
      <c r="Y23" s="60">
        <f t="shared" si="7"/>
        <v>0</v>
      </c>
      <c r="Z23" s="60">
        <f t="shared" si="8"/>
        <v>0</v>
      </c>
      <c r="AA23" s="60">
        <f t="shared" si="9"/>
        <v>0</v>
      </c>
      <c r="AB23" s="60">
        <f t="shared" si="10"/>
        <v>0</v>
      </c>
      <c r="AC23" s="60">
        <f t="shared" si="11"/>
        <v>0</v>
      </c>
      <c r="AD23" s="60">
        <f t="shared" si="12"/>
        <v>0</v>
      </c>
      <c r="AE23" s="60">
        <f t="shared" si="13"/>
        <v>-300</v>
      </c>
      <c r="AF23" s="60">
        <f t="shared" si="14"/>
        <v>-300</v>
      </c>
      <c r="AG23" s="60">
        <f t="shared" si="15"/>
        <v>-600</v>
      </c>
    </row>
    <row r="24" spans="1:33" s="70" customFormat="1" ht="25.5">
      <c r="A24" s="2" t="s">
        <v>48</v>
      </c>
      <c r="B24" s="52" t="s">
        <v>10</v>
      </c>
      <c r="C24" s="53" t="s">
        <v>84</v>
      </c>
      <c r="D24" s="9" t="s">
        <v>100</v>
      </c>
      <c r="E24" s="53" t="s">
        <v>49</v>
      </c>
      <c r="F24" s="53"/>
      <c r="G24" s="54">
        <f>G25+G27+G29</f>
        <v>111000</v>
      </c>
      <c r="H24" s="55">
        <f aca="true" t="shared" si="20" ref="H24:T24">H25+H27+H29</f>
        <v>111000</v>
      </c>
      <c r="I24" s="55">
        <f t="shared" si="20"/>
        <v>111000</v>
      </c>
      <c r="J24" s="55">
        <f t="shared" si="20"/>
        <v>111000</v>
      </c>
      <c r="K24" s="55">
        <f t="shared" si="20"/>
        <v>111000</v>
      </c>
      <c r="L24" s="55">
        <f t="shared" si="20"/>
        <v>111000</v>
      </c>
      <c r="M24" s="55">
        <f t="shared" si="20"/>
        <v>111000</v>
      </c>
      <c r="N24" s="55">
        <f t="shared" si="20"/>
        <v>111000</v>
      </c>
      <c r="O24" s="55">
        <f t="shared" si="20"/>
        <v>111000</v>
      </c>
      <c r="P24" s="55">
        <f t="shared" si="20"/>
        <v>111000</v>
      </c>
      <c r="Q24" s="55">
        <f t="shared" si="20"/>
        <v>111000</v>
      </c>
      <c r="R24" s="55">
        <f t="shared" si="20"/>
        <v>111000</v>
      </c>
      <c r="S24" s="55">
        <f t="shared" si="20"/>
        <v>5000</v>
      </c>
      <c r="T24" s="55">
        <f t="shared" si="20"/>
        <v>4975.06</v>
      </c>
      <c r="U24" s="114">
        <f t="shared" si="3"/>
        <v>0</v>
      </c>
      <c r="V24" s="114">
        <f t="shared" si="4"/>
        <v>0</v>
      </c>
      <c r="W24" s="114">
        <f t="shared" si="5"/>
        <v>0</v>
      </c>
      <c r="X24" s="114">
        <f t="shared" si="6"/>
        <v>0</v>
      </c>
      <c r="Y24" s="114">
        <f t="shared" si="7"/>
        <v>0</v>
      </c>
      <c r="Z24" s="114">
        <f t="shared" si="8"/>
        <v>0</v>
      </c>
      <c r="AA24" s="114">
        <f t="shared" si="9"/>
        <v>0</v>
      </c>
      <c r="AB24" s="114">
        <f t="shared" si="10"/>
        <v>0</v>
      </c>
      <c r="AC24" s="114">
        <f t="shared" si="11"/>
        <v>0</v>
      </c>
      <c r="AD24" s="114">
        <f t="shared" si="12"/>
        <v>0</v>
      </c>
      <c r="AE24" s="114">
        <f t="shared" si="13"/>
        <v>0</v>
      </c>
      <c r="AF24" s="114">
        <f t="shared" si="14"/>
        <v>-106000</v>
      </c>
      <c r="AG24" s="114">
        <f t="shared" si="15"/>
        <v>-106000</v>
      </c>
    </row>
    <row r="25" spans="1:33" s="51" customFormat="1" ht="51" hidden="1">
      <c r="A25" s="4" t="s">
        <v>13</v>
      </c>
      <c r="B25" s="56" t="s">
        <v>10</v>
      </c>
      <c r="C25" s="57" t="s">
        <v>84</v>
      </c>
      <c r="D25" s="9" t="s">
        <v>100</v>
      </c>
      <c r="E25" s="57" t="s">
        <v>49</v>
      </c>
      <c r="F25" s="57" t="s">
        <v>14</v>
      </c>
      <c r="G25" s="58">
        <f>G26</f>
        <v>0</v>
      </c>
      <c r="H25" s="60"/>
      <c r="I25" s="60"/>
      <c r="J25" s="60"/>
      <c r="K25" s="60"/>
      <c r="L25" s="60"/>
      <c r="M25" s="60"/>
      <c r="N25" s="60"/>
      <c r="O25" s="60"/>
      <c r="P25" s="93"/>
      <c r="Q25" s="93"/>
      <c r="R25" s="93"/>
      <c r="S25" s="93"/>
      <c r="T25" s="93"/>
      <c r="U25" s="60">
        <f t="shared" si="3"/>
        <v>0</v>
      </c>
      <c r="V25" s="60">
        <f t="shared" si="4"/>
        <v>0</v>
      </c>
      <c r="W25" s="60">
        <f t="shared" si="5"/>
        <v>0</v>
      </c>
      <c r="X25" s="60">
        <f t="shared" si="6"/>
        <v>0</v>
      </c>
      <c r="Y25" s="60">
        <f t="shared" si="7"/>
        <v>0</v>
      </c>
      <c r="Z25" s="60">
        <f t="shared" si="8"/>
        <v>0</v>
      </c>
      <c r="AA25" s="60">
        <f t="shared" si="9"/>
        <v>0</v>
      </c>
      <c r="AB25" s="60">
        <f t="shared" si="10"/>
        <v>0</v>
      </c>
      <c r="AC25" s="60">
        <f t="shared" si="11"/>
        <v>0</v>
      </c>
      <c r="AD25" s="60">
        <f t="shared" si="12"/>
        <v>0</v>
      </c>
      <c r="AE25" s="60">
        <f t="shared" si="13"/>
        <v>0</v>
      </c>
      <c r="AF25" s="60">
        <f t="shared" si="14"/>
        <v>0</v>
      </c>
      <c r="AG25" s="60">
        <f t="shared" si="15"/>
        <v>0</v>
      </c>
    </row>
    <row r="26" spans="1:33" s="51" customFormat="1" ht="51" hidden="1">
      <c r="A26" s="7" t="s">
        <v>43</v>
      </c>
      <c r="B26" s="56" t="s">
        <v>10</v>
      </c>
      <c r="C26" s="57" t="s">
        <v>84</v>
      </c>
      <c r="D26" s="9" t="s">
        <v>100</v>
      </c>
      <c r="E26" s="57" t="s">
        <v>49</v>
      </c>
      <c r="F26" s="57" t="s">
        <v>44</v>
      </c>
      <c r="G26" s="58"/>
      <c r="H26" s="60"/>
      <c r="I26" s="60"/>
      <c r="J26" s="60"/>
      <c r="K26" s="60"/>
      <c r="L26" s="60"/>
      <c r="M26" s="60"/>
      <c r="N26" s="60"/>
      <c r="O26" s="60"/>
      <c r="P26" s="93"/>
      <c r="Q26" s="93"/>
      <c r="R26" s="93"/>
      <c r="S26" s="93"/>
      <c r="T26" s="93"/>
      <c r="U26" s="60">
        <f t="shared" si="3"/>
        <v>0</v>
      </c>
      <c r="V26" s="60">
        <f t="shared" si="4"/>
        <v>0</v>
      </c>
      <c r="W26" s="60">
        <f t="shared" si="5"/>
        <v>0</v>
      </c>
      <c r="X26" s="60">
        <f t="shared" si="6"/>
        <v>0</v>
      </c>
      <c r="Y26" s="60">
        <f t="shared" si="7"/>
        <v>0</v>
      </c>
      <c r="Z26" s="60">
        <f t="shared" si="8"/>
        <v>0</v>
      </c>
      <c r="AA26" s="60">
        <f t="shared" si="9"/>
        <v>0</v>
      </c>
      <c r="AB26" s="60">
        <f t="shared" si="10"/>
        <v>0</v>
      </c>
      <c r="AC26" s="60">
        <f t="shared" si="11"/>
        <v>0</v>
      </c>
      <c r="AD26" s="60">
        <f t="shared" si="12"/>
        <v>0</v>
      </c>
      <c r="AE26" s="60">
        <f t="shared" si="13"/>
        <v>0</v>
      </c>
      <c r="AF26" s="60">
        <f t="shared" si="14"/>
        <v>0</v>
      </c>
      <c r="AG26" s="60">
        <f t="shared" si="15"/>
        <v>0</v>
      </c>
    </row>
    <row r="27" spans="1:33" s="51" customFormat="1" ht="25.5">
      <c r="A27" s="4" t="s">
        <v>21</v>
      </c>
      <c r="B27" s="56" t="s">
        <v>10</v>
      </c>
      <c r="C27" s="57" t="s">
        <v>84</v>
      </c>
      <c r="D27" s="8" t="s">
        <v>100</v>
      </c>
      <c r="E27" s="57" t="s">
        <v>49</v>
      </c>
      <c r="F27" s="57" t="s">
        <v>22</v>
      </c>
      <c r="G27" s="58">
        <f>G28</f>
        <v>111000</v>
      </c>
      <c r="H27" s="59">
        <f aca="true" t="shared" si="21" ref="H27:T27">H28</f>
        <v>111000</v>
      </c>
      <c r="I27" s="59">
        <f t="shared" si="21"/>
        <v>111000</v>
      </c>
      <c r="J27" s="59">
        <f t="shared" si="21"/>
        <v>111000</v>
      </c>
      <c r="K27" s="59">
        <f t="shared" si="21"/>
        <v>111000</v>
      </c>
      <c r="L27" s="59">
        <f t="shared" si="21"/>
        <v>111000</v>
      </c>
      <c r="M27" s="59">
        <f t="shared" si="21"/>
        <v>111000</v>
      </c>
      <c r="N27" s="59">
        <f t="shared" si="21"/>
        <v>111000</v>
      </c>
      <c r="O27" s="59">
        <f t="shared" si="21"/>
        <v>111000</v>
      </c>
      <c r="P27" s="59">
        <f t="shared" si="21"/>
        <v>111000</v>
      </c>
      <c r="Q27" s="59">
        <f t="shared" si="21"/>
        <v>111000</v>
      </c>
      <c r="R27" s="59">
        <f t="shared" si="21"/>
        <v>111000</v>
      </c>
      <c r="S27" s="59">
        <f t="shared" si="21"/>
        <v>5000</v>
      </c>
      <c r="T27" s="59">
        <f t="shared" si="21"/>
        <v>4975.06</v>
      </c>
      <c r="U27" s="60">
        <f t="shared" si="3"/>
        <v>0</v>
      </c>
      <c r="V27" s="60">
        <f t="shared" si="4"/>
        <v>0</v>
      </c>
      <c r="W27" s="60">
        <f t="shared" si="5"/>
        <v>0</v>
      </c>
      <c r="X27" s="60">
        <f t="shared" si="6"/>
        <v>0</v>
      </c>
      <c r="Y27" s="60">
        <f t="shared" si="7"/>
        <v>0</v>
      </c>
      <c r="Z27" s="60">
        <f t="shared" si="8"/>
        <v>0</v>
      </c>
      <c r="AA27" s="60">
        <f t="shared" si="9"/>
        <v>0</v>
      </c>
      <c r="AB27" s="60">
        <f t="shared" si="10"/>
        <v>0</v>
      </c>
      <c r="AC27" s="60">
        <f t="shared" si="11"/>
        <v>0</v>
      </c>
      <c r="AD27" s="60">
        <f t="shared" si="12"/>
        <v>0</v>
      </c>
      <c r="AE27" s="60">
        <f t="shared" si="13"/>
        <v>0</v>
      </c>
      <c r="AF27" s="60">
        <f t="shared" si="14"/>
        <v>-106000</v>
      </c>
      <c r="AG27" s="60">
        <f t="shared" si="15"/>
        <v>-106000</v>
      </c>
    </row>
    <row r="28" spans="1:33" s="51" customFormat="1" ht="25.5">
      <c r="A28" s="4" t="s">
        <v>23</v>
      </c>
      <c r="B28" s="56" t="s">
        <v>10</v>
      </c>
      <c r="C28" s="57" t="s">
        <v>84</v>
      </c>
      <c r="D28" s="8" t="s">
        <v>100</v>
      </c>
      <c r="E28" s="57" t="s">
        <v>49</v>
      </c>
      <c r="F28" s="57" t="s">
        <v>24</v>
      </c>
      <c r="G28" s="58">
        <v>111000</v>
      </c>
      <c r="H28" s="60">
        <v>111000</v>
      </c>
      <c r="I28" s="60">
        <v>111000</v>
      </c>
      <c r="J28" s="60">
        <v>111000</v>
      </c>
      <c r="K28" s="60">
        <v>111000</v>
      </c>
      <c r="L28" s="60">
        <v>111000</v>
      </c>
      <c r="M28" s="60">
        <v>111000</v>
      </c>
      <c r="N28" s="60">
        <v>111000</v>
      </c>
      <c r="O28" s="60">
        <v>111000</v>
      </c>
      <c r="P28" s="60">
        <v>111000</v>
      </c>
      <c r="Q28" s="60">
        <v>111000</v>
      </c>
      <c r="R28" s="60">
        <v>111000</v>
      </c>
      <c r="S28" s="93">
        <v>5000</v>
      </c>
      <c r="T28" s="93">
        <v>4975.06</v>
      </c>
      <c r="U28" s="60">
        <f t="shared" si="3"/>
        <v>0</v>
      </c>
      <c r="V28" s="60">
        <f t="shared" si="4"/>
        <v>0</v>
      </c>
      <c r="W28" s="60">
        <f t="shared" si="5"/>
        <v>0</v>
      </c>
      <c r="X28" s="60">
        <f t="shared" si="6"/>
        <v>0</v>
      </c>
      <c r="Y28" s="60">
        <f t="shared" si="7"/>
        <v>0</v>
      </c>
      <c r="Z28" s="60">
        <f t="shared" si="8"/>
        <v>0</v>
      </c>
      <c r="AA28" s="60">
        <f t="shared" si="9"/>
        <v>0</v>
      </c>
      <c r="AB28" s="60">
        <f t="shared" si="10"/>
        <v>0</v>
      </c>
      <c r="AC28" s="60">
        <f t="shared" si="11"/>
        <v>0</v>
      </c>
      <c r="AD28" s="60">
        <f t="shared" si="12"/>
        <v>0</v>
      </c>
      <c r="AE28" s="60">
        <f t="shared" si="13"/>
        <v>0</v>
      </c>
      <c r="AF28" s="60">
        <f t="shared" si="14"/>
        <v>-106000</v>
      </c>
      <c r="AG28" s="60">
        <f t="shared" si="15"/>
        <v>-106000</v>
      </c>
    </row>
    <row r="29" spans="1:33" s="51" customFormat="1" ht="12.75" hidden="1">
      <c r="A29" s="4" t="s">
        <v>25</v>
      </c>
      <c r="B29" s="56" t="s">
        <v>10</v>
      </c>
      <c r="C29" s="57" t="s">
        <v>84</v>
      </c>
      <c r="D29" s="9" t="s">
        <v>100</v>
      </c>
      <c r="E29" s="57" t="s">
        <v>49</v>
      </c>
      <c r="F29" s="57" t="s">
        <v>26</v>
      </c>
      <c r="G29" s="58">
        <f>G30</f>
        <v>0</v>
      </c>
      <c r="H29" s="60"/>
      <c r="I29" s="60"/>
      <c r="J29" s="60"/>
      <c r="K29" s="60"/>
      <c r="L29" s="60"/>
      <c r="M29" s="60"/>
      <c r="N29" s="60"/>
      <c r="O29" s="60"/>
      <c r="P29" s="93"/>
      <c r="Q29" s="93"/>
      <c r="R29" s="93"/>
      <c r="S29" s="93"/>
      <c r="T29" s="93"/>
      <c r="U29" s="60">
        <f t="shared" si="3"/>
        <v>0</v>
      </c>
      <c r="V29" s="60">
        <f t="shared" si="4"/>
        <v>0</v>
      </c>
      <c r="W29" s="60">
        <f t="shared" si="5"/>
        <v>0</v>
      </c>
      <c r="X29" s="60">
        <f t="shared" si="6"/>
        <v>0</v>
      </c>
      <c r="Y29" s="60">
        <f t="shared" si="7"/>
        <v>0</v>
      </c>
      <c r="Z29" s="60">
        <f t="shared" si="8"/>
        <v>0</v>
      </c>
      <c r="AA29" s="60">
        <f t="shared" si="9"/>
        <v>0</v>
      </c>
      <c r="AB29" s="60">
        <f t="shared" si="10"/>
        <v>0</v>
      </c>
      <c r="AC29" s="60">
        <f t="shared" si="11"/>
        <v>0</v>
      </c>
      <c r="AD29" s="60">
        <f t="shared" si="12"/>
        <v>0</v>
      </c>
      <c r="AE29" s="60">
        <f t="shared" si="13"/>
        <v>0</v>
      </c>
      <c r="AF29" s="60">
        <f t="shared" si="14"/>
        <v>0</v>
      </c>
      <c r="AG29" s="60">
        <f t="shared" si="15"/>
        <v>0</v>
      </c>
    </row>
    <row r="30" spans="1:33" s="51" customFormat="1" ht="25.5" hidden="1">
      <c r="A30" s="4" t="s">
        <v>29</v>
      </c>
      <c r="B30" s="56" t="s">
        <v>10</v>
      </c>
      <c r="C30" s="57" t="s">
        <v>84</v>
      </c>
      <c r="D30" s="9" t="s">
        <v>100</v>
      </c>
      <c r="E30" s="57" t="s">
        <v>49</v>
      </c>
      <c r="F30" s="57" t="s">
        <v>30</v>
      </c>
      <c r="G30" s="58"/>
      <c r="H30" s="60"/>
      <c r="I30" s="60"/>
      <c r="J30" s="60"/>
      <c r="K30" s="60"/>
      <c r="L30" s="60"/>
      <c r="M30" s="60"/>
      <c r="N30" s="60"/>
      <c r="O30" s="60"/>
      <c r="P30" s="93"/>
      <c r="Q30" s="93"/>
      <c r="R30" s="93"/>
      <c r="S30" s="93"/>
      <c r="T30" s="93"/>
      <c r="U30" s="60">
        <f t="shared" si="3"/>
        <v>0</v>
      </c>
      <c r="V30" s="60">
        <f t="shared" si="4"/>
        <v>0</v>
      </c>
      <c r="W30" s="60">
        <f t="shared" si="5"/>
        <v>0</v>
      </c>
      <c r="X30" s="60">
        <f t="shared" si="6"/>
        <v>0</v>
      </c>
      <c r="Y30" s="60">
        <f t="shared" si="7"/>
        <v>0</v>
      </c>
      <c r="Z30" s="60">
        <f t="shared" si="8"/>
        <v>0</v>
      </c>
      <c r="AA30" s="60">
        <f t="shared" si="9"/>
        <v>0</v>
      </c>
      <c r="AB30" s="60">
        <f t="shared" si="10"/>
        <v>0</v>
      </c>
      <c r="AC30" s="60">
        <f t="shared" si="11"/>
        <v>0</v>
      </c>
      <c r="AD30" s="60">
        <f t="shared" si="12"/>
        <v>0</v>
      </c>
      <c r="AE30" s="60">
        <f t="shared" si="13"/>
        <v>0</v>
      </c>
      <c r="AF30" s="60">
        <f t="shared" si="14"/>
        <v>0</v>
      </c>
      <c r="AG30" s="60">
        <f t="shared" si="15"/>
        <v>0</v>
      </c>
    </row>
    <row r="31" spans="1:33" s="70" customFormat="1" ht="25.5">
      <c r="A31" s="10" t="s">
        <v>76</v>
      </c>
      <c r="B31" s="52" t="s">
        <v>10</v>
      </c>
      <c r="C31" s="53" t="s">
        <v>84</v>
      </c>
      <c r="D31" s="9" t="s">
        <v>100</v>
      </c>
      <c r="E31" s="61" t="s">
        <v>77</v>
      </c>
      <c r="F31" s="53"/>
      <c r="G31" s="54">
        <f>G32</f>
        <v>106000</v>
      </c>
      <c r="H31" s="55">
        <f aca="true" t="shared" si="22" ref="H31:T32">H32</f>
        <v>106000</v>
      </c>
      <c r="I31" s="55">
        <f t="shared" si="22"/>
        <v>106000</v>
      </c>
      <c r="J31" s="55">
        <f t="shared" si="22"/>
        <v>106000</v>
      </c>
      <c r="K31" s="55">
        <f t="shared" si="22"/>
        <v>106000</v>
      </c>
      <c r="L31" s="55">
        <f t="shared" si="22"/>
        <v>106000</v>
      </c>
      <c r="M31" s="55">
        <f t="shared" si="22"/>
        <v>106000</v>
      </c>
      <c r="N31" s="55">
        <f t="shared" si="22"/>
        <v>106000</v>
      </c>
      <c r="O31" s="55">
        <f t="shared" si="22"/>
        <v>106000</v>
      </c>
      <c r="P31" s="55">
        <f t="shared" si="22"/>
        <v>106000</v>
      </c>
      <c r="Q31" s="55">
        <f t="shared" si="22"/>
        <v>106000</v>
      </c>
      <c r="R31" s="55">
        <f t="shared" si="22"/>
        <v>106000</v>
      </c>
      <c r="S31" s="55">
        <f t="shared" si="22"/>
        <v>107000</v>
      </c>
      <c r="T31" s="55">
        <f t="shared" si="22"/>
        <v>106930.2</v>
      </c>
      <c r="U31" s="114">
        <f t="shared" si="3"/>
        <v>0</v>
      </c>
      <c r="V31" s="114">
        <f t="shared" si="4"/>
        <v>0</v>
      </c>
      <c r="W31" s="114">
        <f t="shared" si="5"/>
        <v>0</v>
      </c>
      <c r="X31" s="114">
        <f t="shared" si="6"/>
        <v>0</v>
      </c>
      <c r="Y31" s="114">
        <f t="shared" si="7"/>
        <v>0</v>
      </c>
      <c r="Z31" s="114">
        <f t="shared" si="8"/>
        <v>0</v>
      </c>
      <c r="AA31" s="114">
        <f t="shared" si="9"/>
        <v>0</v>
      </c>
      <c r="AB31" s="114">
        <f t="shared" si="10"/>
        <v>0</v>
      </c>
      <c r="AC31" s="114">
        <f t="shared" si="11"/>
        <v>0</v>
      </c>
      <c r="AD31" s="114">
        <f t="shared" si="12"/>
        <v>0</v>
      </c>
      <c r="AE31" s="114">
        <f t="shared" si="13"/>
        <v>0</v>
      </c>
      <c r="AF31" s="114">
        <f t="shared" si="14"/>
        <v>1000</v>
      </c>
      <c r="AG31" s="114">
        <f t="shared" si="15"/>
        <v>1000</v>
      </c>
    </row>
    <row r="32" spans="1:33" s="51" customFormat="1" ht="25.5">
      <c r="A32" s="4" t="s">
        <v>71</v>
      </c>
      <c r="B32" s="56" t="s">
        <v>10</v>
      </c>
      <c r="C32" s="57" t="s">
        <v>84</v>
      </c>
      <c r="D32" s="8" t="s">
        <v>100</v>
      </c>
      <c r="E32" s="62" t="s">
        <v>77</v>
      </c>
      <c r="F32" s="57" t="s">
        <v>72</v>
      </c>
      <c r="G32" s="58">
        <f>G33</f>
        <v>106000</v>
      </c>
      <c r="H32" s="59">
        <f t="shared" si="22"/>
        <v>106000</v>
      </c>
      <c r="I32" s="59">
        <f t="shared" si="22"/>
        <v>106000</v>
      </c>
      <c r="J32" s="59">
        <f t="shared" si="22"/>
        <v>106000</v>
      </c>
      <c r="K32" s="59">
        <f t="shared" si="22"/>
        <v>106000</v>
      </c>
      <c r="L32" s="59">
        <f t="shared" si="22"/>
        <v>106000</v>
      </c>
      <c r="M32" s="59">
        <f t="shared" si="22"/>
        <v>106000</v>
      </c>
      <c r="N32" s="59">
        <f t="shared" si="22"/>
        <v>106000</v>
      </c>
      <c r="O32" s="59">
        <f t="shared" si="22"/>
        <v>106000</v>
      </c>
      <c r="P32" s="59">
        <f t="shared" si="22"/>
        <v>106000</v>
      </c>
      <c r="Q32" s="59">
        <f t="shared" si="22"/>
        <v>106000</v>
      </c>
      <c r="R32" s="59">
        <f t="shared" si="22"/>
        <v>106000</v>
      </c>
      <c r="S32" s="59">
        <f t="shared" si="22"/>
        <v>107000</v>
      </c>
      <c r="T32" s="59">
        <f t="shared" si="22"/>
        <v>106930.2</v>
      </c>
      <c r="U32" s="60">
        <f t="shared" si="3"/>
        <v>0</v>
      </c>
      <c r="V32" s="60">
        <f t="shared" si="4"/>
        <v>0</v>
      </c>
      <c r="W32" s="60">
        <f t="shared" si="5"/>
        <v>0</v>
      </c>
      <c r="X32" s="60">
        <f t="shared" si="6"/>
        <v>0</v>
      </c>
      <c r="Y32" s="60">
        <f t="shared" si="7"/>
        <v>0</v>
      </c>
      <c r="Z32" s="60">
        <f t="shared" si="8"/>
        <v>0</v>
      </c>
      <c r="AA32" s="60">
        <f t="shared" si="9"/>
        <v>0</v>
      </c>
      <c r="AB32" s="60">
        <f t="shared" si="10"/>
        <v>0</v>
      </c>
      <c r="AC32" s="60">
        <f t="shared" si="11"/>
        <v>0</v>
      </c>
      <c r="AD32" s="60">
        <f t="shared" si="12"/>
        <v>0</v>
      </c>
      <c r="AE32" s="60">
        <f t="shared" si="13"/>
        <v>0</v>
      </c>
      <c r="AF32" s="60">
        <f t="shared" si="14"/>
        <v>1000</v>
      </c>
      <c r="AG32" s="60">
        <f t="shared" si="15"/>
        <v>1000</v>
      </c>
    </row>
    <row r="33" spans="1:33" s="51" customFormat="1" ht="25.5">
      <c r="A33" s="4" t="s">
        <v>78</v>
      </c>
      <c r="B33" s="56" t="s">
        <v>10</v>
      </c>
      <c r="C33" s="57" t="s">
        <v>84</v>
      </c>
      <c r="D33" s="8" t="s">
        <v>100</v>
      </c>
      <c r="E33" s="62" t="s">
        <v>77</v>
      </c>
      <c r="F33" s="57" t="s">
        <v>79</v>
      </c>
      <c r="G33" s="78">
        <v>106000</v>
      </c>
      <c r="H33" s="41">
        <v>106000</v>
      </c>
      <c r="I33" s="41">
        <v>106000</v>
      </c>
      <c r="J33" s="41">
        <v>106000</v>
      </c>
      <c r="K33" s="41">
        <v>106000</v>
      </c>
      <c r="L33" s="41">
        <v>106000</v>
      </c>
      <c r="M33" s="41">
        <v>106000</v>
      </c>
      <c r="N33" s="41">
        <v>106000</v>
      </c>
      <c r="O33" s="41">
        <v>106000</v>
      </c>
      <c r="P33" s="41">
        <v>106000</v>
      </c>
      <c r="Q33" s="41">
        <v>106000</v>
      </c>
      <c r="R33" s="41">
        <v>106000</v>
      </c>
      <c r="S33" s="41">
        <v>107000</v>
      </c>
      <c r="T33" s="92">
        <v>106930.2</v>
      </c>
      <c r="U33" s="60">
        <f t="shared" si="3"/>
        <v>0</v>
      </c>
      <c r="V33" s="60">
        <f t="shared" si="4"/>
        <v>0</v>
      </c>
      <c r="W33" s="60">
        <f t="shared" si="5"/>
        <v>0</v>
      </c>
      <c r="X33" s="60">
        <f t="shared" si="6"/>
        <v>0</v>
      </c>
      <c r="Y33" s="60">
        <f t="shared" si="7"/>
        <v>0</v>
      </c>
      <c r="Z33" s="60">
        <f t="shared" si="8"/>
        <v>0</v>
      </c>
      <c r="AA33" s="60">
        <f t="shared" si="9"/>
        <v>0</v>
      </c>
      <c r="AB33" s="60">
        <f t="shared" si="10"/>
        <v>0</v>
      </c>
      <c r="AC33" s="60">
        <f t="shared" si="11"/>
        <v>0</v>
      </c>
      <c r="AD33" s="60">
        <f t="shared" si="12"/>
        <v>0</v>
      </c>
      <c r="AE33" s="60">
        <f t="shared" si="13"/>
        <v>0</v>
      </c>
      <c r="AF33" s="60">
        <f t="shared" si="14"/>
        <v>1000</v>
      </c>
      <c r="AG33" s="60">
        <f t="shared" si="15"/>
        <v>1000</v>
      </c>
    </row>
    <row r="34" spans="1:33" s="70" customFormat="1" ht="63.75">
      <c r="A34" s="2" t="s">
        <v>41</v>
      </c>
      <c r="B34" s="52" t="s">
        <v>10</v>
      </c>
      <c r="C34" s="53" t="s">
        <v>84</v>
      </c>
      <c r="D34" s="9" t="s">
        <v>100</v>
      </c>
      <c r="E34" s="53" t="s">
        <v>42</v>
      </c>
      <c r="F34" s="53"/>
      <c r="G34" s="54">
        <f>G35+G37</f>
        <v>57187</v>
      </c>
      <c r="H34" s="55">
        <f aca="true" t="shared" si="23" ref="H34:T34">H35+H37</f>
        <v>57187</v>
      </c>
      <c r="I34" s="55">
        <f t="shared" si="23"/>
        <v>57187</v>
      </c>
      <c r="J34" s="55">
        <f t="shared" si="23"/>
        <v>51893</v>
      </c>
      <c r="K34" s="55">
        <f t="shared" si="23"/>
        <v>51893</v>
      </c>
      <c r="L34" s="55">
        <f t="shared" si="23"/>
        <v>51893</v>
      </c>
      <c r="M34" s="55">
        <f t="shared" si="23"/>
        <v>51893</v>
      </c>
      <c r="N34" s="55">
        <f t="shared" si="23"/>
        <v>51893</v>
      </c>
      <c r="O34" s="55">
        <f t="shared" si="23"/>
        <v>51893</v>
      </c>
      <c r="P34" s="55">
        <f t="shared" si="23"/>
        <v>51893</v>
      </c>
      <c r="Q34" s="55">
        <f t="shared" si="23"/>
        <v>51893</v>
      </c>
      <c r="R34" s="55">
        <f t="shared" si="23"/>
        <v>57659</v>
      </c>
      <c r="S34" s="55">
        <f t="shared" si="23"/>
        <v>57659</v>
      </c>
      <c r="T34" s="55">
        <f t="shared" si="23"/>
        <v>57659</v>
      </c>
      <c r="U34" s="114">
        <f t="shared" si="3"/>
        <v>0</v>
      </c>
      <c r="V34" s="114">
        <f t="shared" si="4"/>
        <v>0</v>
      </c>
      <c r="W34" s="114">
        <f t="shared" si="5"/>
        <v>-5294</v>
      </c>
      <c r="X34" s="114">
        <f t="shared" si="6"/>
        <v>0</v>
      </c>
      <c r="Y34" s="114">
        <f t="shared" si="7"/>
        <v>0</v>
      </c>
      <c r="Z34" s="114">
        <f t="shared" si="8"/>
        <v>0</v>
      </c>
      <c r="AA34" s="114">
        <f t="shared" si="9"/>
        <v>0</v>
      </c>
      <c r="AB34" s="114">
        <f t="shared" si="10"/>
        <v>0</v>
      </c>
      <c r="AC34" s="114">
        <f t="shared" si="11"/>
        <v>0</v>
      </c>
      <c r="AD34" s="114">
        <f t="shared" si="12"/>
        <v>0</v>
      </c>
      <c r="AE34" s="114">
        <f t="shared" si="13"/>
        <v>5766</v>
      </c>
      <c r="AF34" s="114">
        <f t="shared" si="14"/>
        <v>0</v>
      </c>
      <c r="AG34" s="114">
        <f t="shared" si="15"/>
        <v>472</v>
      </c>
    </row>
    <row r="35" spans="1:33" s="51" customFormat="1" ht="51">
      <c r="A35" s="4" t="s">
        <v>13</v>
      </c>
      <c r="B35" s="56" t="s">
        <v>10</v>
      </c>
      <c r="C35" s="57" t="s">
        <v>84</v>
      </c>
      <c r="D35" s="8" t="s">
        <v>100</v>
      </c>
      <c r="E35" s="57" t="s">
        <v>42</v>
      </c>
      <c r="F35" s="57" t="s">
        <v>14</v>
      </c>
      <c r="G35" s="58">
        <f>G36</f>
        <v>54600</v>
      </c>
      <c r="H35" s="59">
        <f aca="true" t="shared" si="24" ref="H35:T35">H36</f>
        <v>54600</v>
      </c>
      <c r="I35" s="59">
        <f t="shared" si="24"/>
        <v>54600</v>
      </c>
      <c r="J35" s="59">
        <f t="shared" si="24"/>
        <v>51893</v>
      </c>
      <c r="K35" s="59">
        <f t="shared" si="24"/>
        <v>51893</v>
      </c>
      <c r="L35" s="59">
        <f t="shared" si="24"/>
        <v>51893</v>
      </c>
      <c r="M35" s="59">
        <f t="shared" si="24"/>
        <v>51893</v>
      </c>
      <c r="N35" s="59">
        <f t="shared" si="24"/>
        <v>51893</v>
      </c>
      <c r="O35" s="59">
        <f t="shared" si="24"/>
        <v>51893</v>
      </c>
      <c r="P35" s="59">
        <f t="shared" si="24"/>
        <v>51893</v>
      </c>
      <c r="Q35" s="59">
        <f t="shared" si="24"/>
        <v>51893</v>
      </c>
      <c r="R35" s="59">
        <f t="shared" si="24"/>
        <v>53769</v>
      </c>
      <c r="S35" s="59">
        <f t="shared" si="24"/>
        <v>51967</v>
      </c>
      <c r="T35" s="59">
        <f t="shared" si="24"/>
        <v>51967</v>
      </c>
      <c r="U35" s="60">
        <f t="shared" si="3"/>
        <v>0</v>
      </c>
      <c r="V35" s="60">
        <f t="shared" si="4"/>
        <v>0</v>
      </c>
      <c r="W35" s="60">
        <f t="shared" si="5"/>
        <v>-2707</v>
      </c>
      <c r="X35" s="60">
        <f t="shared" si="6"/>
        <v>0</v>
      </c>
      <c r="Y35" s="60">
        <f t="shared" si="7"/>
        <v>0</v>
      </c>
      <c r="Z35" s="60">
        <f t="shared" si="8"/>
        <v>0</v>
      </c>
      <c r="AA35" s="60">
        <f t="shared" si="9"/>
        <v>0</v>
      </c>
      <c r="AB35" s="60">
        <f t="shared" si="10"/>
        <v>0</v>
      </c>
      <c r="AC35" s="60">
        <f t="shared" si="11"/>
        <v>0</v>
      </c>
      <c r="AD35" s="60">
        <f t="shared" si="12"/>
        <v>0</v>
      </c>
      <c r="AE35" s="60">
        <f t="shared" si="13"/>
        <v>1876</v>
      </c>
      <c r="AF35" s="60">
        <f t="shared" si="14"/>
        <v>-1802</v>
      </c>
      <c r="AG35" s="60">
        <f t="shared" si="15"/>
        <v>-2633</v>
      </c>
    </row>
    <row r="36" spans="1:33" s="51" customFormat="1" ht="51">
      <c r="A36" s="7" t="s">
        <v>43</v>
      </c>
      <c r="B36" s="56" t="s">
        <v>10</v>
      </c>
      <c r="C36" s="57" t="s">
        <v>84</v>
      </c>
      <c r="D36" s="8" t="s">
        <v>100</v>
      </c>
      <c r="E36" s="57" t="s">
        <v>42</v>
      </c>
      <c r="F36" s="57" t="s">
        <v>16</v>
      </c>
      <c r="G36" s="58">
        <v>54600</v>
      </c>
      <c r="H36" s="58">
        <v>54600</v>
      </c>
      <c r="I36" s="58">
        <v>54600</v>
      </c>
      <c r="J36" s="60">
        <v>51893</v>
      </c>
      <c r="K36" s="60">
        <v>51893</v>
      </c>
      <c r="L36" s="60">
        <v>51893</v>
      </c>
      <c r="M36" s="60">
        <v>51893</v>
      </c>
      <c r="N36" s="60">
        <v>51893</v>
      </c>
      <c r="O36" s="60">
        <v>51893</v>
      </c>
      <c r="P36" s="60">
        <v>51893</v>
      </c>
      <c r="Q36" s="60">
        <v>51893</v>
      </c>
      <c r="R36" s="60">
        <v>53769</v>
      </c>
      <c r="S36" s="93">
        <v>51967</v>
      </c>
      <c r="T36" s="93">
        <v>51967</v>
      </c>
      <c r="U36" s="60">
        <f t="shared" si="3"/>
        <v>0</v>
      </c>
      <c r="V36" s="60">
        <f t="shared" si="4"/>
        <v>0</v>
      </c>
      <c r="W36" s="60">
        <f t="shared" si="5"/>
        <v>-2707</v>
      </c>
      <c r="X36" s="60">
        <f t="shared" si="6"/>
        <v>0</v>
      </c>
      <c r="Y36" s="60">
        <f t="shared" si="7"/>
        <v>0</v>
      </c>
      <c r="Z36" s="60">
        <f t="shared" si="8"/>
        <v>0</v>
      </c>
      <c r="AA36" s="60">
        <f t="shared" si="9"/>
        <v>0</v>
      </c>
      <c r="AB36" s="60">
        <f t="shared" si="10"/>
        <v>0</v>
      </c>
      <c r="AC36" s="60">
        <f t="shared" si="11"/>
        <v>0</v>
      </c>
      <c r="AD36" s="60">
        <f t="shared" si="12"/>
        <v>0</v>
      </c>
      <c r="AE36" s="60">
        <f t="shared" si="13"/>
        <v>1876</v>
      </c>
      <c r="AF36" s="60">
        <f t="shared" si="14"/>
        <v>-1802</v>
      </c>
      <c r="AG36" s="60">
        <f t="shared" si="15"/>
        <v>-2633</v>
      </c>
    </row>
    <row r="37" spans="1:33" s="51" customFormat="1" ht="25.5">
      <c r="A37" s="4" t="s">
        <v>21</v>
      </c>
      <c r="B37" s="56" t="s">
        <v>10</v>
      </c>
      <c r="C37" s="57" t="s">
        <v>84</v>
      </c>
      <c r="D37" s="8" t="s">
        <v>100</v>
      </c>
      <c r="E37" s="57" t="s">
        <v>42</v>
      </c>
      <c r="F37" s="57" t="s">
        <v>22</v>
      </c>
      <c r="G37" s="58">
        <f>G38</f>
        <v>2587</v>
      </c>
      <c r="H37" s="59">
        <f aca="true" t="shared" si="25" ref="H37:T37">H38</f>
        <v>2587</v>
      </c>
      <c r="I37" s="59">
        <f t="shared" si="25"/>
        <v>2587</v>
      </c>
      <c r="J37" s="59">
        <f t="shared" si="25"/>
        <v>0</v>
      </c>
      <c r="K37" s="59">
        <f t="shared" si="25"/>
        <v>0</v>
      </c>
      <c r="L37" s="59">
        <f t="shared" si="25"/>
        <v>0</v>
      </c>
      <c r="M37" s="59">
        <f t="shared" si="25"/>
        <v>0</v>
      </c>
      <c r="N37" s="59">
        <f t="shared" si="25"/>
        <v>0</v>
      </c>
      <c r="O37" s="59">
        <f t="shared" si="25"/>
        <v>0</v>
      </c>
      <c r="P37" s="59">
        <f t="shared" si="25"/>
        <v>0</v>
      </c>
      <c r="Q37" s="59">
        <f t="shared" si="25"/>
        <v>0</v>
      </c>
      <c r="R37" s="59">
        <f t="shared" si="25"/>
        <v>3890</v>
      </c>
      <c r="S37" s="59">
        <f t="shared" si="25"/>
        <v>5692</v>
      </c>
      <c r="T37" s="59">
        <f t="shared" si="25"/>
        <v>5692</v>
      </c>
      <c r="U37" s="60">
        <f t="shared" si="3"/>
        <v>0</v>
      </c>
      <c r="V37" s="60">
        <f t="shared" si="4"/>
        <v>0</v>
      </c>
      <c r="W37" s="60">
        <f t="shared" si="5"/>
        <v>-2587</v>
      </c>
      <c r="X37" s="60">
        <f t="shared" si="6"/>
        <v>0</v>
      </c>
      <c r="Y37" s="60">
        <f t="shared" si="7"/>
        <v>0</v>
      </c>
      <c r="Z37" s="60">
        <f t="shared" si="8"/>
        <v>0</v>
      </c>
      <c r="AA37" s="60">
        <f t="shared" si="9"/>
        <v>0</v>
      </c>
      <c r="AB37" s="60">
        <f t="shared" si="10"/>
        <v>0</v>
      </c>
      <c r="AC37" s="60">
        <f t="shared" si="11"/>
        <v>0</v>
      </c>
      <c r="AD37" s="60">
        <f t="shared" si="12"/>
        <v>0</v>
      </c>
      <c r="AE37" s="60">
        <f t="shared" si="13"/>
        <v>3890</v>
      </c>
      <c r="AF37" s="60">
        <f t="shared" si="14"/>
        <v>1802</v>
      </c>
      <c r="AG37" s="60">
        <f t="shared" si="15"/>
        <v>3105</v>
      </c>
    </row>
    <row r="38" spans="1:33" s="51" customFormat="1" ht="25.5">
      <c r="A38" s="4" t="s">
        <v>23</v>
      </c>
      <c r="B38" s="56" t="s">
        <v>10</v>
      </c>
      <c r="C38" s="57" t="s">
        <v>84</v>
      </c>
      <c r="D38" s="8" t="s">
        <v>100</v>
      </c>
      <c r="E38" s="57" t="s">
        <v>42</v>
      </c>
      <c r="F38" s="57" t="s">
        <v>24</v>
      </c>
      <c r="G38" s="58">
        <v>2587</v>
      </c>
      <c r="H38" s="41">
        <v>2587</v>
      </c>
      <c r="I38" s="41">
        <v>2587</v>
      </c>
      <c r="J38" s="41"/>
      <c r="K38" s="41"/>
      <c r="L38" s="41"/>
      <c r="M38" s="41"/>
      <c r="N38" s="41"/>
      <c r="O38" s="41"/>
      <c r="P38" s="41"/>
      <c r="Q38" s="41"/>
      <c r="R38" s="41">
        <v>3890</v>
      </c>
      <c r="S38" s="41">
        <v>5692</v>
      </c>
      <c r="T38" s="92">
        <v>5692</v>
      </c>
      <c r="U38" s="60">
        <f t="shared" si="3"/>
        <v>0</v>
      </c>
      <c r="V38" s="60">
        <f t="shared" si="4"/>
        <v>0</v>
      </c>
      <c r="W38" s="60">
        <f t="shared" si="5"/>
        <v>-2587</v>
      </c>
      <c r="X38" s="60">
        <f t="shared" si="6"/>
        <v>0</v>
      </c>
      <c r="Y38" s="60">
        <f t="shared" si="7"/>
        <v>0</v>
      </c>
      <c r="Z38" s="60">
        <f t="shared" si="8"/>
        <v>0</v>
      </c>
      <c r="AA38" s="60">
        <f t="shared" si="9"/>
        <v>0</v>
      </c>
      <c r="AB38" s="60">
        <f t="shared" si="10"/>
        <v>0</v>
      </c>
      <c r="AC38" s="60">
        <f t="shared" si="11"/>
        <v>0</v>
      </c>
      <c r="AD38" s="60">
        <f t="shared" si="12"/>
        <v>0</v>
      </c>
      <c r="AE38" s="60">
        <f t="shared" si="13"/>
        <v>3890</v>
      </c>
      <c r="AF38" s="60">
        <f t="shared" si="14"/>
        <v>1802</v>
      </c>
      <c r="AG38" s="60">
        <f t="shared" si="15"/>
        <v>3105</v>
      </c>
    </row>
    <row r="39" spans="1:33" s="70" customFormat="1" ht="25.5" hidden="1">
      <c r="A39" s="2" t="s">
        <v>244</v>
      </c>
      <c r="B39" s="52" t="s">
        <v>10</v>
      </c>
      <c r="C39" s="53" t="s">
        <v>84</v>
      </c>
      <c r="D39" s="9" t="s">
        <v>100</v>
      </c>
      <c r="E39" s="53" t="s">
        <v>243</v>
      </c>
      <c r="F39" s="53"/>
      <c r="G39" s="54">
        <f aca="true" t="shared" si="26" ref="G39:T39">G40</f>
        <v>0</v>
      </c>
      <c r="H39" s="55">
        <f t="shared" si="26"/>
        <v>0</v>
      </c>
      <c r="I39" s="55">
        <f t="shared" si="26"/>
        <v>0</v>
      </c>
      <c r="J39" s="55">
        <f t="shared" si="26"/>
        <v>0</v>
      </c>
      <c r="K39" s="55">
        <f t="shared" si="26"/>
        <v>0</v>
      </c>
      <c r="L39" s="55">
        <f t="shared" si="26"/>
        <v>0</v>
      </c>
      <c r="M39" s="55">
        <f t="shared" si="26"/>
        <v>0</v>
      </c>
      <c r="N39" s="55">
        <f t="shared" si="26"/>
        <v>0</v>
      </c>
      <c r="O39" s="55">
        <f t="shared" si="26"/>
        <v>0</v>
      </c>
      <c r="P39" s="55">
        <f t="shared" si="26"/>
        <v>0</v>
      </c>
      <c r="Q39" s="55">
        <f t="shared" si="26"/>
        <v>0</v>
      </c>
      <c r="R39" s="55">
        <f t="shared" si="26"/>
        <v>0</v>
      </c>
      <c r="S39" s="55">
        <f t="shared" si="26"/>
        <v>0</v>
      </c>
      <c r="T39" s="55">
        <f t="shared" si="26"/>
        <v>0</v>
      </c>
      <c r="U39" s="114">
        <f t="shared" si="3"/>
        <v>0</v>
      </c>
      <c r="V39" s="114">
        <f t="shared" si="4"/>
        <v>0</v>
      </c>
      <c r="W39" s="114">
        <f t="shared" si="5"/>
        <v>0</v>
      </c>
      <c r="X39" s="114">
        <f t="shared" si="6"/>
        <v>0</v>
      </c>
      <c r="Y39" s="114">
        <f t="shared" si="7"/>
        <v>0</v>
      </c>
      <c r="Z39" s="114">
        <f t="shared" si="8"/>
        <v>0</v>
      </c>
      <c r="AA39" s="114">
        <f t="shared" si="9"/>
        <v>0</v>
      </c>
      <c r="AB39" s="114">
        <f t="shared" si="10"/>
        <v>0</v>
      </c>
      <c r="AC39" s="114">
        <f t="shared" si="11"/>
        <v>0</v>
      </c>
      <c r="AD39" s="114">
        <f t="shared" si="12"/>
        <v>0</v>
      </c>
      <c r="AE39" s="114">
        <f t="shared" si="13"/>
        <v>0</v>
      </c>
      <c r="AF39" s="114">
        <f t="shared" si="14"/>
        <v>0</v>
      </c>
      <c r="AG39" s="114">
        <f t="shared" si="15"/>
        <v>0</v>
      </c>
    </row>
    <row r="40" spans="1:33" s="51" customFormat="1" ht="25.5" hidden="1">
      <c r="A40" s="4" t="s">
        <v>21</v>
      </c>
      <c r="B40" s="56" t="s">
        <v>10</v>
      </c>
      <c r="C40" s="57" t="s">
        <v>84</v>
      </c>
      <c r="D40" s="8" t="s">
        <v>100</v>
      </c>
      <c r="E40" s="57" t="s">
        <v>243</v>
      </c>
      <c r="F40" s="57" t="s">
        <v>22</v>
      </c>
      <c r="G40" s="58">
        <f>G41</f>
        <v>0</v>
      </c>
      <c r="H40" s="59">
        <f aca="true" t="shared" si="27" ref="H40:T40">H41</f>
        <v>0</v>
      </c>
      <c r="I40" s="59">
        <f t="shared" si="27"/>
        <v>0</v>
      </c>
      <c r="J40" s="59">
        <f t="shared" si="27"/>
        <v>0</v>
      </c>
      <c r="K40" s="59">
        <f t="shared" si="27"/>
        <v>0</v>
      </c>
      <c r="L40" s="59">
        <f t="shared" si="27"/>
        <v>0</v>
      </c>
      <c r="M40" s="59">
        <f t="shared" si="27"/>
        <v>0</v>
      </c>
      <c r="N40" s="59">
        <f t="shared" si="27"/>
        <v>0</v>
      </c>
      <c r="O40" s="59">
        <f t="shared" si="27"/>
        <v>0</v>
      </c>
      <c r="P40" s="59">
        <f t="shared" si="27"/>
        <v>0</v>
      </c>
      <c r="Q40" s="59">
        <f t="shared" si="27"/>
        <v>0</v>
      </c>
      <c r="R40" s="59">
        <f t="shared" si="27"/>
        <v>0</v>
      </c>
      <c r="S40" s="59">
        <f t="shared" si="27"/>
        <v>0</v>
      </c>
      <c r="T40" s="59">
        <f t="shared" si="27"/>
        <v>0</v>
      </c>
      <c r="U40" s="60">
        <f t="shared" si="3"/>
        <v>0</v>
      </c>
      <c r="V40" s="60">
        <f t="shared" si="4"/>
        <v>0</v>
      </c>
      <c r="W40" s="60">
        <f t="shared" si="5"/>
        <v>0</v>
      </c>
      <c r="X40" s="60">
        <f t="shared" si="6"/>
        <v>0</v>
      </c>
      <c r="Y40" s="60">
        <f t="shared" si="7"/>
        <v>0</v>
      </c>
      <c r="Z40" s="60">
        <f t="shared" si="8"/>
        <v>0</v>
      </c>
      <c r="AA40" s="60">
        <f t="shared" si="9"/>
        <v>0</v>
      </c>
      <c r="AB40" s="60">
        <f t="shared" si="10"/>
        <v>0</v>
      </c>
      <c r="AC40" s="60">
        <f t="shared" si="11"/>
        <v>0</v>
      </c>
      <c r="AD40" s="60">
        <f t="shared" si="12"/>
        <v>0</v>
      </c>
      <c r="AE40" s="60">
        <f t="shared" si="13"/>
        <v>0</v>
      </c>
      <c r="AF40" s="60">
        <f t="shared" si="14"/>
        <v>0</v>
      </c>
      <c r="AG40" s="60">
        <f t="shared" si="15"/>
        <v>0</v>
      </c>
    </row>
    <row r="41" spans="1:33" s="51" customFormat="1" ht="25.5" hidden="1">
      <c r="A41" s="4" t="s">
        <v>23</v>
      </c>
      <c r="B41" s="56" t="s">
        <v>10</v>
      </c>
      <c r="C41" s="57" t="s">
        <v>84</v>
      </c>
      <c r="D41" s="8" t="s">
        <v>100</v>
      </c>
      <c r="E41" s="57" t="s">
        <v>243</v>
      </c>
      <c r="F41" s="57" t="s">
        <v>24</v>
      </c>
      <c r="G41" s="58"/>
      <c r="H41" s="60"/>
      <c r="I41" s="60"/>
      <c r="J41" s="60"/>
      <c r="K41" s="60"/>
      <c r="L41" s="60"/>
      <c r="M41" s="60"/>
      <c r="N41" s="60"/>
      <c r="O41" s="60"/>
      <c r="P41" s="93"/>
      <c r="Q41" s="93"/>
      <c r="R41" s="93"/>
      <c r="S41" s="93"/>
      <c r="T41" s="93"/>
      <c r="U41" s="60">
        <f t="shared" si="3"/>
        <v>0</v>
      </c>
      <c r="V41" s="60">
        <f t="shared" si="4"/>
        <v>0</v>
      </c>
      <c r="W41" s="60">
        <f t="shared" si="5"/>
        <v>0</v>
      </c>
      <c r="X41" s="60">
        <f t="shared" si="6"/>
        <v>0</v>
      </c>
      <c r="Y41" s="60">
        <f t="shared" si="7"/>
        <v>0</v>
      </c>
      <c r="Z41" s="60">
        <f t="shared" si="8"/>
        <v>0</v>
      </c>
      <c r="AA41" s="60">
        <f t="shared" si="9"/>
        <v>0</v>
      </c>
      <c r="AB41" s="60">
        <f t="shared" si="10"/>
        <v>0</v>
      </c>
      <c r="AC41" s="60">
        <f t="shared" si="11"/>
        <v>0</v>
      </c>
      <c r="AD41" s="60">
        <f t="shared" si="12"/>
        <v>0</v>
      </c>
      <c r="AE41" s="60">
        <f t="shared" si="13"/>
        <v>0</v>
      </c>
      <c r="AF41" s="60">
        <f t="shared" si="14"/>
        <v>0</v>
      </c>
      <c r="AG41" s="60">
        <f t="shared" si="15"/>
        <v>0</v>
      </c>
    </row>
    <row r="42" spans="1:33" s="70" customFormat="1" ht="25.5">
      <c r="A42" s="10" t="s">
        <v>51</v>
      </c>
      <c r="B42" s="52" t="s">
        <v>10</v>
      </c>
      <c r="C42" s="53" t="s">
        <v>84</v>
      </c>
      <c r="D42" s="9" t="s">
        <v>100</v>
      </c>
      <c r="E42" s="61">
        <v>7200</v>
      </c>
      <c r="F42" s="53"/>
      <c r="G42" s="54">
        <f>G43</f>
        <v>0</v>
      </c>
      <c r="H42" s="55">
        <f aca="true" t="shared" si="28" ref="H42:T43">H43</f>
        <v>0</v>
      </c>
      <c r="I42" s="55">
        <f t="shared" si="28"/>
        <v>0</v>
      </c>
      <c r="J42" s="55">
        <f t="shared" si="28"/>
        <v>0</v>
      </c>
      <c r="K42" s="55">
        <f t="shared" si="28"/>
        <v>0</v>
      </c>
      <c r="L42" s="55">
        <f t="shared" si="28"/>
        <v>736700</v>
      </c>
      <c r="M42" s="55">
        <f t="shared" si="28"/>
        <v>736700</v>
      </c>
      <c r="N42" s="55">
        <f t="shared" si="28"/>
        <v>736700</v>
      </c>
      <c r="O42" s="55">
        <f t="shared" si="28"/>
        <v>736700</v>
      </c>
      <c r="P42" s="55">
        <f t="shared" si="28"/>
        <v>736700</v>
      </c>
      <c r="Q42" s="55">
        <f t="shared" si="28"/>
        <v>736700</v>
      </c>
      <c r="R42" s="55">
        <f t="shared" si="28"/>
        <v>736700</v>
      </c>
      <c r="S42" s="55">
        <f t="shared" si="28"/>
        <v>0</v>
      </c>
      <c r="T42" s="55">
        <f t="shared" si="28"/>
        <v>0</v>
      </c>
      <c r="U42" s="114">
        <f t="shared" si="3"/>
        <v>0</v>
      </c>
      <c r="V42" s="114">
        <f t="shared" si="4"/>
        <v>0</v>
      </c>
      <c r="W42" s="114">
        <f t="shared" si="5"/>
        <v>0</v>
      </c>
      <c r="X42" s="114">
        <f t="shared" si="6"/>
        <v>0</v>
      </c>
      <c r="Y42" s="114">
        <f t="shared" si="7"/>
        <v>736700</v>
      </c>
      <c r="Z42" s="114">
        <f t="shared" si="8"/>
        <v>0</v>
      </c>
      <c r="AA42" s="114">
        <f t="shared" si="9"/>
        <v>0</v>
      </c>
      <c r="AB42" s="114">
        <f t="shared" si="10"/>
        <v>0</v>
      </c>
      <c r="AC42" s="114">
        <f t="shared" si="11"/>
        <v>0</v>
      </c>
      <c r="AD42" s="114">
        <f t="shared" si="12"/>
        <v>0</v>
      </c>
      <c r="AE42" s="114">
        <f t="shared" si="13"/>
        <v>0</v>
      </c>
      <c r="AF42" s="114">
        <f t="shared" si="14"/>
        <v>-736700</v>
      </c>
      <c r="AG42" s="114">
        <f t="shared" si="15"/>
        <v>0</v>
      </c>
    </row>
    <row r="43" spans="1:33" s="51" customFormat="1" ht="25.5">
      <c r="A43" s="4" t="s">
        <v>21</v>
      </c>
      <c r="B43" s="56" t="s">
        <v>10</v>
      </c>
      <c r="C43" s="57" t="s">
        <v>84</v>
      </c>
      <c r="D43" s="8" t="s">
        <v>100</v>
      </c>
      <c r="E43" s="57" t="s">
        <v>87</v>
      </c>
      <c r="F43" s="57" t="s">
        <v>22</v>
      </c>
      <c r="G43" s="58">
        <f>G44</f>
        <v>0</v>
      </c>
      <c r="H43" s="59">
        <f t="shared" si="28"/>
        <v>0</v>
      </c>
      <c r="I43" s="59">
        <f t="shared" si="28"/>
        <v>0</v>
      </c>
      <c r="J43" s="59">
        <f t="shared" si="28"/>
        <v>0</v>
      </c>
      <c r="K43" s="59">
        <f t="shared" si="28"/>
        <v>0</v>
      </c>
      <c r="L43" s="59">
        <f t="shared" si="28"/>
        <v>736700</v>
      </c>
      <c r="M43" s="59">
        <f t="shared" si="28"/>
        <v>736700</v>
      </c>
      <c r="N43" s="59">
        <f t="shared" si="28"/>
        <v>736700</v>
      </c>
      <c r="O43" s="59">
        <f t="shared" si="28"/>
        <v>736700</v>
      </c>
      <c r="P43" s="59">
        <f t="shared" si="28"/>
        <v>736700</v>
      </c>
      <c r="Q43" s="59">
        <f t="shared" si="28"/>
        <v>736700</v>
      </c>
      <c r="R43" s="59">
        <f t="shared" si="28"/>
        <v>736700</v>
      </c>
      <c r="S43" s="59">
        <f t="shared" si="28"/>
        <v>0</v>
      </c>
      <c r="T43" s="59">
        <f t="shared" si="28"/>
        <v>0</v>
      </c>
      <c r="U43" s="60">
        <f t="shared" si="3"/>
        <v>0</v>
      </c>
      <c r="V43" s="60">
        <f t="shared" si="4"/>
        <v>0</v>
      </c>
      <c r="W43" s="60">
        <f t="shared" si="5"/>
        <v>0</v>
      </c>
      <c r="X43" s="60">
        <f t="shared" si="6"/>
        <v>0</v>
      </c>
      <c r="Y43" s="60">
        <f t="shared" si="7"/>
        <v>736700</v>
      </c>
      <c r="Z43" s="60">
        <f t="shared" si="8"/>
        <v>0</v>
      </c>
      <c r="AA43" s="60">
        <f t="shared" si="9"/>
        <v>0</v>
      </c>
      <c r="AB43" s="60">
        <f t="shared" si="10"/>
        <v>0</v>
      </c>
      <c r="AC43" s="60">
        <f t="shared" si="11"/>
        <v>0</v>
      </c>
      <c r="AD43" s="60">
        <f t="shared" si="12"/>
        <v>0</v>
      </c>
      <c r="AE43" s="60">
        <f t="shared" si="13"/>
        <v>0</v>
      </c>
      <c r="AF43" s="60">
        <f t="shared" si="14"/>
        <v>-736700</v>
      </c>
      <c r="AG43" s="60">
        <f t="shared" si="15"/>
        <v>0</v>
      </c>
    </row>
    <row r="44" spans="1:33" s="51" customFormat="1" ht="25.5">
      <c r="A44" s="4" t="s">
        <v>23</v>
      </c>
      <c r="B44" s="56" t="s">
        <v>10</v>
      </c>
      <c r="C44" s="57" t="s">
        <v>84</v>
      </c>
      <c r="D44" s="8" t="s">
        <v>100</v>
      </c>
      <c r="E44" s="57" t="s">
        <v>87</v>
      </c>
      <c r="F44" s="57" t="s">
        <v>24</v>
      </c>
      <c r="G44" s="58"/>
      <c r="H44" s="60"/>
      <c r="I44" s="60"/>
      <c r="J44" s="60"/>
      <c r="K44" s="60"/>
      <c r="L44" s="41">
        <v>736700</v>
      </c>
      <c r="M44" s="41">
        <v>736700</v>
      </c>
      <c r="N44" s="41">
        <v>736700</v>
      </c>
      <c r="O44" s="41">
        <v>736700</v>
      </c>
      <c r="P44" s="41">
        <v>736700</v>
      </c>
      <c r="Q44" s="41">
        <v>736700</v>
      </c>
      <c r="R44" s="41">
        <v>736700</v>
      </c>
      <c r="S44" s="93"/>
      <c r="T44" s="93"/>
      <c r="U44" s="60">
        <f t="shared" si="3"/>
        <v>0</v>
      </c>
      <c r="V44" s="60">
        <f t="shared" si="4"/>
        <v>0</v>
      </c>
      <c r="W44" s="60">
        <f t="shared" si="5"/>
        <v>0</v>
      </c>
      <c r="X44" s="60">
        <f t="shared" si="6"/>
        <v>0</v>
      </c>
      <c r="Y44" s="60">
        <f t="shared" si="7"/>
        <v>736700</v>
      </c>
      <c r="Z44" s="60">
        <f t="shared" si="8"/>
        <v>0</v>
      </c>
      <c r="AA44" s="60">
        <f t="shared" si="9"/>
        <v>0</v>
      </c>
      <c r="AB44" s="60">
        <f t="shared" si="10"/>
        <v>0</v>
      </c>
      <c r="AC44" s="60">
        <f t="shared" si="11"/>
        <v>0</v>
      </c>
      <c r="AD44" s="60">
        <f t="shared" si="12"/>
        <v>0</v>
      </c>
      <c r="AE44" s="60">
        <f t="shared" si="13"/>
        <v>0</v>
      </c>
      <c r="AF44" s="60">
        <f t="shared" si="14"/>
        <v>-736700</v>
      </c>
      <c r="AG44" s="60">
        <f t="shared" si="15"/>
        <v>0</v>
      </c>
    </row>
    <row r="45" spans="1:33" s="70" customFormat="1" ht="12.75">
      <c r="A45" s="2" t="s">
        <v>55</v>
      </c>
      <c r="B45" s="52" t="s">
        <v>10</v>
      </c>
      <c r="C45" s="53" t="s">
        <v>84</v>
      </c>
      <c r="D45" s="9" t="s">
        <v>100</v>
      </c>
      <c r="E45" s="61">
        <v>7001</v>
      </c>
      <c r="F45" s="53"/>
      <c r="G45" s="54">
        <f>G46</f>
        <v>262200</v>
      </c>
      <c r="H45" s="55">
        <f aca="true" t="shared" si="29" ref="H45:T46">H46</f>
        <v>262200</v>
      </c>
      <c r="I45" s="55">
        <f t="shared" si="29"/>
        <v>262200</v>
      </c>
      <c r="J45" s="55">
        <f t="shared" si="29"/>
        <v>292200</v>
      </c>
      <c r="K45" s="55">
        <f t="shared" si="29"/>
        <v>292200</v>
      </c>
      <c r="L45" s="55">
        <f t="shared" si="29"/>
        <v>292200</v>
      </c>
      <c r="M45" s="55">
        <f t="shared" si="29"/>
        <v>292200</v>
      </c>
      <c r="N45" s="55">
        <f t="shared" si="29"/>
        <v>292200</v>
      </c>
      <c r="O45" s="55">
        <f t="shared" si="29"/>
        <v>292200</v>
      </c>
      <c r="P45" s="55">
        <f t="shared" si="29"/>
        <v>292200</v>
      </c>
      <c r="Q45" s="55">
        <f t="shared" si="29"/>
        <v>292200</v>
      </c>
      <c r="R45" s="55">
        <f t="shared" si="29"/>
        <v>292200</v>
      </c>
      <c r="S45" s="55">
        <f t="shared" si="29"/>
        <v>71200</v>
      </c>
      <c r="T45" s="55">
        <f t="shared" si="29"/>
        <v>70970.11</v>
      </c>
      <c r="U45" s="114">
        <f t="shared" si="3"/>
        <v>0</v>
      </c>
      <c r="V45" s="114">
        <f t="shared" si="4"/>
        <v>0</v>
      </c>
      <c r="W45" s="114">
        <f t="shared" si="5"/>
        <v>30000</v>
      </c>
      <c r="X45" s="114">
        <f t="shared" si="6"/>
        <v>0</v>
      </c>
      <c r="Y45" s="114">
        <f t="shared" si="7"/>
        <v>0</v>
      </c>
      <c r="Z45" s="114">
        <f t="shared" si="8"/>
        <v>0</v>
      </c>
      <c r="AA45" s="114">
        <f t="shared" si="9"/>
        <v>0</v>
      </c>
      <c r="AB45" s="114">
        <f t="shared" si="10"/>
        <v>0</v>
      </c>
      <c r="AC45" s="114">
        <f t="shared" si="11"/>
        <v>0</v>
      </c>
      <c r="AD45" s="114">
        <f t="shared" si="12"/>
        <v>0</v>
      </c>
      <c r="AE45" s="114">
        <f t="shared" si="13"/>
        <v>0</v>
      </c>
      <c r="AF45" s="114">
        <f t="shared" si="14"/>
        <v>-221000</v>
      </c>
      <c r="AG45" s="114">
        <f t="shared" si="15"/>
        <v>-191000</v>
      </c>
    </row>
    <row r="46" spans="1:33" s="51" customFormat="1" ht="25.5">
      <c r="A46" s="4" t="s">
        <v>21</v>
      </c>
      <c r="B46" s="56" t="s">
        <v>10</v>
      </c>
      <c r="C46" s="57" t="s">
        <v>84</v>
      </c>
      <c r="D46" s="8" t="s">
        <v>100</v>
      </c>
      <c r="E46" s="62">
        <v>7001</v>
      </c>
      <c r="F46" s="57" t="s">
        <v>22</v>
      </c>
      <c r="G46" s="58">
        <f>G47</f>
        <v>262200</v>
      </c>
      <c r="H46" s="59">
        <f t="shared" si="29"/>
        <v>262200</v>
      </c>
      <c r="I46" s="59">
        <f t="shared" si="29"/>
        <v>262200</v>
      </c>
      <c r="J46" s="59">
        <f t="shared" si="29"/>
        <v>292200</v>
      </c>
      <c r="K46" s="59">
        <f t="shared" si="29"/>
        <v>292200</v>
      </c>
      <c r="L46" s="59">
        <f t="shared" si="29"/>
        <v>292200</v>
      </c>
      <c r="M46" s="59">
        <f t="shared" si="29"/>
        <v>292200</v>
      </c>
      <c r="N46" s="59">
        <f t="shared" si="29"/>
        <v>292200</v>
      </c>
      <c r="O46" s="59">
        <f t="shared" si="29"/>
        <v>292200</v>
      </c>
      <c r="P46" s="59">
        <f t="shared" si="29"/>
        <v>292200</v>
      </c>
      <c r="Q46" s="59">
        <f t="shared" si="29"/>
        <v>292200</v>
      </c>
      <c r="R46" s="59">
        <f t="shared" si="29"/>
        <v>292200</v>
      </c>
      <c r="S46" s="59">
        <f t="shared" si="29"/>
        <v>71200</v>
      </c>
      <c r="T46" s="59">
        <f t="shared" si="29"/>
        <v>70970.11</v>
      </c>
      <c r="U46" s="60">
        <f t="shared" si="3"/>
        <v>0</v>
      </c>
      <c r="V46" s="60">
        <f t="shared" si="4"/>
        <v>0</v>
      </c>
      <c r="W46" s="60">
        <f t="shared" si="5"/>
        <v>30000</v>
      </c>
      <c r="X46" s="60">
        <f t="shared" si="6"/>
        <v>0</v>
      </c>
      <c r="Y46" s="60">
        <f t="shared" si="7"/>
        <v>0</v>
      </c>
      <c r="Z46" s="60">
        <f t="shared" si="8"/>
        <v>0</v>
      </c>
      <c r="AA46" s="60">
        <f t="shared" si="9"/>
        <v>0</v>
      </c>
      <c r="AB46" s="60">
        <f t="shared" si="10"/>
        <v>0</v>
      </c>
      <c r="AC46" s="60">
        <f t="shared" si="11"/>
        <v>0</v>
      </c>
      <c r="AD46" s="60">
        <f t="shared" si="12"/>
        <v>0</v>
      </c>
      <c r="AE46" s="60">
        <f t="shared" si="13"/>
        <v>0</v>
      </c>
      <c r="AF46" s="60">
        <f t="shared" si="14"/>
        <v>-221000</v>
      </c>
      <c r="AG46" s="60">
        <f t="shared" si="15"/>
        <v>-191000</v>
      </c>
    </row>
    <row r="47" spans="1:33" s="51" customFormat="1" ht="25.5">
      <c r="A47" s="4" t="s">
        <v>23</v>
      </c>
      <c r="B47" s="56" t="s">
        <v>10</v>
      </c>
      <c r="C47" s="57" t="s">
        <v>84</v>
      </c>
      <c r="D47" s="8" t="s">
        <v>100</v>
      </c>
      <c r="E47" s="62">
        <v>7001</v>
      </c>
      <c r="F47" s="57" t="s">
        <v>24</v>
      </c>
      <c r="G47" s="58">
        <v>262200</v>
      </c>
      <c r="H47" s="58">
        <v>262200</v>
      </c>
      <c r="I47" s="58">
        <v>262200</v>
      </c>
      <c r="J47" s="60">
        <v>292200</v>
      </c>
      <c r="K47" s="60">
        <v>292200</v>
      </c>
      <c r="L47" s="60">
        <v>292200</v>
      </c>
      <c r="M47" s="60">
        <v>292200</v>
      </c>
      <c r="N47" s="60">
        <v>292200</v>
      </c>
      <c r="O47" s="60">
        <v>292200</v>
      </c>
      <c r="P47" s="60">
        <v>292200</v>
      </c>
      <c r="Q47" s="60">
        <v>292200</v>
      </c>
      <c r="R47" s="60">
        <v>292200</v>
      </c>
      <c r="S47" s="93">
        <v>71200</v>
      </c>
      <c r="T47" s="93">
        <v>70970.11</v>
      </c>
      <c r="U47" s="60">
        <f t="shared" si="3"/>
        <v>0</v>
      </c>
      <c r="V47" s="60">
        <f t="shared" si="4"/>
        <v>0</v>
      </c>
      <c r="W47" s="60">
        <f t="shared" si="5"/>
        <v>30000</v>
      </c>
      <c r="X47" s="60">
        <f t="shared" si="6"/>
        <v>0</v>
      </c>
      <c r="Y47" s="60">
        <f t="shared" si="7"/>
        <v>0</v>
      </c>
      <c r="Z47" s="60">
        <f t="shared" si="8"/>
        <v>0</v>
      </c>
      <c r="AA47" s="60">
        <f t="shared" si="9"/>
        <v>0</v>
      </c>
      <c r="AB47" s="60">
        <f t="shared" si="10"/>
        <v>0</v>
      </c>
      <c r="AC47" s="60">
        <f t="shared" si="11"/>
        <v>0</v>
      </c>
      <c r="AD47" s="60">
        <f t="shared" si="12"/>
        <v>0</v>
      </c>
      <c r="AE47" s="60">
        <f t="shared" si="13"/>
        <v>0</v>
      </c>
      <c r="AF47" s="60">
        <f t="shared" si="14"/>
        <v>-221000</v>
      </c>
      <c r="AG47" s="60">
        <f t="shared" si="15"/>
        <v>-191000</v>
      </c>
    </row>
    <row r="48" spans="1:33" s="70" customFormat="1" ht="12.75" hidden="1">
      <c r="A48" s="11" t="s">
        <v>56</v>
      </c>
      <c r="B48" s="52" t="s">
        <v>10</v>
      </c>
      <c r="C48" s="53" t="s">
        <v>84</v>
      </c>
      <c r="D48" s="9" t="s">
        <v>100</v>
      </c>
      <c r="E48" s="61">
        <v>7002</v>
      </c>
      <c r="F48" s="53"/>
      <c r="G48" s="54">
        <f>G49</f>
        <v>0</v>
      </c>
      <c r="H48" s="55">
        <f aca="true" t="shared" si="30" ref="H48:T49">H49</f>
        <v>0</v>
      </c>
      <c r="I48" s="55">
        <f t="shared" si="30"/>
        <v>0</v>
      </c>
      <c r="J48" s="55">
        <f t="shared" si="30"/>
        <v>0</v>
      </c>
      <c r="K48" s="55">
        <f t="shared" si="30"/>
        <v>0</v>
      </c>
      <c r="L48" s="55">
        <f t="shared" si="30"/>
        <v>0</v>
      </c>
      <c r="M48" s="55">
        <f t="shared" si="30"/>
        <v>0</v>
      </c>
      <c r="N48" s="55">
        <f t="shared" si="30"/>
        <v>0</v>
      </c>
      <c r="O48" s="55">
        <f t="shared" si="30"/>
        <v>0</v>
      </c>
      <c r="P48" s="55">
        <f t="shared" si="30"/>
        <v>0</v>
      </c>
      <c r="Q48" s="55">
        <f t="shared" si="30"/>
        <v>0</v>
      </c>
      <c r="R48" s="55">
        <f t="shared" si="30"/>
        <v>0</v>
      </c>
      <c r="S48" s="55">
        <f t="shared" si="30"/>
        <v>0</v>
      </c>
      <c r="T48" s="55">
        <f t="shared" si="30"/>
        <v>0</v>
      </c>
      <c r="U48" s="114">
        <f t="shared" si="3"/>
        <v>0</v>
      </c>
      <c r="V48" s="114">
        <f t="shared" si="4"/>
        <v>0</v>
      </c>
      <c r="W48" s="114">
        <f t="shared" si="5"/>
        <v>0</v>
      </c>
      <c r="X48" s="114">
        <f t="shared" si="6"/>
        <v>0</v>
      </c>
      <c r="Y48" s="114">
        <f t="shared" si="7"/>
        <v>0</v>
      </c>
      <c r="Z48" s="114">
        <f t="shared" si="8"/>
        <v>0</v>
      </c>
      <c r="AA48" s="114">
        <f t="shared" si="9"/>
        <v>0</v>
      </c>
      <c r="AB48" s="114">
        <f t="shared" si="10"/>
        <v>0</v>
      </c>
      <c r="AC48" s="114">
        <f t="shared" si="11"/>
        <v>0</v>
      </c>
      <c r="AD48" s="114">
        <f t="shared" si="12"/>
        <v>0</v>
      </c>
      <c r="AE48" s="114">
        <f t="shared" si="13"/>
        <v>0</v>
      </c>
      <c r="AF48" s="114">
        <f t="shared" si="14"/>
        <v>0</v>
      </c>
      <c r="AG48" s="114">
        <f t="shared" si="15"/>
        <v>0</v>
      </c>
    </row>
    <row r="49" spans="1:33" s="51" customFormat="1" ht="25.5" hidden="1">
      <c r="A49" s="4" t="s">
        <v>21</v>
      </c>
      <c r="B49" s="56" t="s">
        <v>10</v>
      </c>
      <c r="C49" s="57" t="s">
        <v>84</v>
      </c>
      <c r="D49" s="8" t="s">
        <v>100</v>
      </c>
      <c r="E49" s="62">
        <v>7002</v>
      </c>
      <c r="F49" s="57" t="s">
        <v>22</v>
      </c>
      <c r="G49" s="58">
        <f>G50</f>
        <v>0</v>
      </c>
      <c r="H49" s="59">
        <f t="shared" si="30"/>
        <v>0</v>
      </c>
      <c r="I49" s="59">
        <f t="shared" si="30"/>
        <v>0</v>
      </c>
      <c r="J49" s="59">
        <f t="shared" si="30"/>
        <v>0</v>
      </c>
      <c r="K49" s="59">
        <f t="shared" si="30"/>
        <v>0</v>
      </c>
      <c r="L49" s="59">
        <f t="shared" si="30"/>
        <v>0</v>
      </c>
      <c r="M49" s="59">
        <f t="shared" si="30"/>
        <v>0</v>
      </c>
      <c r="N49" s="59">
        <f t="shared" si="30"/>
        <v>0</v>
      </c>
      <c r="O49" s="59">
        <f t="shared" si="30"/>
        <v>0</v>
      </c>
      <c r="P49" s="59">
        <f t="shared" si="30"/>
        <v>0</v>
      </c>
      <c r="Q49" s="59">
        <f t="shared" si="30"/>
        <v>0</v>
      </c>
      <c r="R49" s="59">
        <f t="shared" si="30"/>
        <v>0</v>
      </c>
      <c r="S49" s="59">
        <f t="shared" si="30"/>
        <v>0</v>
      </c>
      <c r="T49" s="59">
        <f t="shared" si="30"/>
        <v>0</v>
      </c>
      <c r="U49" s="60">
        <f t="shared" si="3"/>
        <v>0</v>
      </c>
      <c r="V49" s="60">
        <f t="shared" si="4"/>
        <v>0</v>
      </c>
      <c r="W49" s="60">
        <f t="shared" si="5"/>
        <v>0</v>
      </c>
      <c r="X49" s="60">
        <f t="shared" si="6"/>
        <v>0</v>
      </c>
      <c r="Y49" s="60">
        <f t="shared" si="7"/>
        <v>0</v>
      </c>
      <c r="Z49" s="60">
        <f t="shared" si="8"/>
        <v>0</v>
      </c>
      <c r="AA49" s="60">
        <f t="shared" si="9"/>
        <v>0</v>
      </c>
      <c r="AB49" s="60">
        <f t="shared" si="10"/>
        <v>0</v>
      </c>
      <c r="AC49" s="60">
        <f t="shared" si="11"/>
        <v>0</v>
      </c>
      <c r="AD49" s="60">
        <f t="shared" si="12"/>
        <v>0</v>
      </c>
      <c r="AE49" s="60">
        <f t="shared" si="13"/>
        <v>0</v>
      </c>
      <c r="AF49" s="60">
        <f t="shared" si="14"/>
        <v>0</v>
      </c>
      <c r="AG49" s="60">
        <f t="shared" si="15"/>
        <v>0</v>
      </c>
    </row>
    <row r="50" spans="1:33" s="51" customFormat="1" ht="25.5" hidden="1">
      <c r="A50" s="4" t="s">
        <v>23</v>
      </c>
      <c r="B50" s="56" t="s">
        <v>10</v>
      </c>
      <c r="C50" s="57" t="s">
        <v>84</v>
      </c>
      <c r="D50" s="8" t="s">
        <v>100</v>
      </c>
      <c r="E50" s="62">
        <v>7002</v>
      </c>
      <c r="F50" s="57" t="s">
        <v>24</v>
      </c>
      <c r="G50" s="58"/>
      <c r="H50" s="60"/>
      <c r="I50" s="60"/>
      <c r="J50" s="60"/>
      <c r="K50" s="60"/>
      <c r="L50" s="41"/>
      <c r="M50" s="41"/>
      <c r="N50" s="41"/>
      <c r="O50" s="41"/>
      <c r="P50" s="41"/>
      <c r="Q50" s="41"/>
      <c r="R50" s="41"/>
      <c r="S50" s="93"/>
      <c r="T50" s="93"/>
      <c r="U50" s="60">
        <f t="shared" si="3"/>
        <v>0</v>
      </c>
      <c r="V50" s="60">
        <f t="shared" si="4"/>
        <v>0</v>
      </c>
      <c r="W50" s="60">
        <f t="shared" si="5"/>
        <v>0</v>
      </c>
      <c r="X50" s="60">
        <f t="shared" si="6"/>
        <v>0</v>
      </c>
      <c r="Y50" s="60">
        <f t="shared" si="7"/>
        <v>0</v>
      </c>
      <c r="Z50" s="60">
        <f t="shared" si="8"/>
        <v>0</v>
      </c>
      <c r="AA50" s="60">
        <f t="shared" si="9"/>
        <v>0</v>
      </c>
      <c r="AB50" s="60">
        <f t="shared" si="10"/>
        <v>0</v>
      </c>
      <c r="AC50" s="60">
        <f t="shared" si="11"/>
        <v>0</v>
      </c>
      <c r="AD50" s="60">
        <f t="shared" si="12"/>
        <v>0</v>
      </c>
      <c r="AE50" s="60">
        <f t="shared" si="13"/>
        <v>0</v>
      </c>
      <c r="AF50" s="60">
        <f t="shared" si="14"/>
        <v>0</v>
      </c>
      <c r="AG50" s="60">
        <f t="shared" si="15"/>
        <v>0</v>
      </c>
    </row>
    <row r="51" spans="1:33" s="70" customFormat="1" ht="25.5">
      <c r="A51" s="2" t="s">
        <v>57</v>
      </c>
      <c r="B51" s="52" t="s">
        <v>10</v>
      </c>
      <c r="C51" s="53" t="s">
        <v>84</v>
      </c>
      <c r="D51" s="9" t="s">
        <v>100</v>
      </c>
      <c r="E51" s="61">
        <v>7003</v>
      </c>
      <c r="F51" s="53"/>
      <c r="G51" s="54">
        <f>G52</f>
        <v>18000</v>
      </c>
      <c r="H51" s="55">
        <f aca="true" t="shared" si="31" ref="H51:T52">H52</f>
        <v>18000</v>
      </c>
      <c r="I51" s="55">
        <f t="shared" si="31"/>
        <v>18000</v>
      </c>
      <c r="J51" s="55">
        <f t="shared" si="31"/>
        <v>19500</v>
      </c>
      <c r="K51" s="55">
        <f t="shared" si="31"/>
        <v>19500</v>
      </c>
      <c r="L51" s="55">
        <f t="shared" si="31"/>
        <v>19500</v>
      </c>
      <c r="M51" s="55">
        <f t="shared" si="31"/>
        <v>19500</v>
      </c>
      <c r="N51" s="55">
        <f t="shared" si="31"/>
        <v>19500</v>
      </c>
      <c r="O51" s="55">
        <f t="shared" si="31"/>
        <v>19500</v>
      </c>
      <c r="P51" s="55">
        <f t="shared" si="31"/>
        <v>19500</v>
      </c>
      <c r="Q51" s="55">
        <f t="shared" si="31"/>
        <v>19500</v>
      </c>
      <c r="R51" s="55">
        <f t="shared" si="31"/>
        <v>19500</v>
      </c>
      <c r="S51" s="55">
        <f t="shared" si="31"/>
        <v>11020</v>
      </c>
      <c r="T51" s="55">
        <f t="shared" si="31"/>
        <v>5350</v>
      </c>
      <c r="U51" s="114">
        <f t="shared" si="3"/>
        <v>0</v>
      </c>
      <c r="V51" s="114">
        <f t="shared" si="4"/>
        <v>0</v>
      </c>
      <c r="W51" s="114">
        <f t="shared" si="5"/>
        <v>1500</v>
      </c>
      <c r="X51" s="114">
        <f t="shared" si="6"/>
        <v>0</v>
      </c>
      <c r="Y51" s="114">
        <f t="shared" si="7"/>
        <v>0</v>
      </c>
      <c r="Z51" s="114">
        <f t="shared" si="8"/>
        <v>0</v>
      </c>
      <c r="AA51" s="114">
        <f t="shared" si="9"/>
        <v>0</v>
      </c>
      <c r="AB51" s="114">
        <f t="shared" si="10"/>
        <v>0</v>
      </c>
      <c r="AC51" s="114">
        <f t="shared" si="11"/>
        <v>0</v>
      </c>
      <c r="AD51" s="114">
        <f t="shared" si="12"/>
        <v>0</v>
      </c>
      <c r="AE51" s="114">
        <f t="shared" si="13"/>
        <v>0</v>
      </c>
      <c r="AF51" s="114">
        <f t="shared" si="14"/>
        <v>-8480</v>
      </c>
      <c r="AG51" s="114">
        <f t="shared" si="15"/>
        <v>-6980</v>
      </c>
    </row>
    <row r="52" spans="1:33" s="51" customFormat="1" ht="25.5">
      <c r="A52" s="4" t="s">
        <v>21</v>
      </c>
      <c r="B52" s="56" t="s">
        <v>10</v>
      </c>
      <c r="C52" s="57" t="s">
        <v>84</v>
      </c>
      <c r="D52" s="8" t="s">
        <v>100</v>
      </c>
      <c r="E52" s="62">
        <v>7003</v>
      </c>
      <c r="F52" s="57" t="s">
        <v>22</v>
      </c>
      <c r="G52" s="58">
        <f>G53</f>
        <v>18000</v>
      </c>
      <c r="H52" s="59">
        <f t="shared" si="31"/>
        <v>18000</v>
      </c>
      <c r="I52" s="59">
        <f t="shared" si="31"/>
        <v>18000</v>
      </c>
      <c r="J52" s="59">
        <f t="shared" si="31"/>
        <v>19500</v>
      </c>
      <c r="K52" s="59">
        <f t="shared" si="31"/>
        <v>19500</v>
      </c>
      <c r="L52" s="59">
        <f t="shared" si="31"/>
        <v>19500</v>
      </c>
      <c r="M52" s="59">
        <f t="shared" si="31"/>
        <v>19500</v>
      </c>
      <c r="N52" s="59">
        <f t="shared" si="31"/>
        <v>19500</v>
      </c>
      <c r="O52" s="59">
        <f t="shared" si="31"/>
        <v>19500</v>
      </c>
      <c r="P52" s="59">
        <f t="shared" si="31"/>
        <v>19500</v>
      </c>
      <c r="Q52" s="59">
        <f t="shared" si="31"/>
        <v>19500</v>
      </c>
      <c r="R52" s="59">
        <f t="shared" si="31"/>
        <v>19500</v>
      </c>
      <c r="S52" s="59">
        <f t="shared" si="31"/>
        <v>11020</v>
      </c>
      <c r="T52" s="59">
        <f t="shared" si="31"/>
        <v>5350</v>
      </c>
      <c r="U52" s="60">
        <f t="shared" si="3"/>
        <v>0</v>
      </c>
      <c r="V52" s="60">
        <f t="shared" si="4"/>
        <v>0</v>
      </c>
      <c r="W52" s="60">
        <f t="shared" si="5"/>
        <v>1500</v>
      </c>
      <c r="X52" s="60">
        <f t="shared" si="6"/>
        <v>0</v>
      </c>
      <c r="Y52" s="60">
        <f t="shared" si="7"/>
        <v>0</v>
      </c>
      <c r="Z52" s="60">
        <f t="shared" si="8"/>
        <v>0</v>
      </c>
      <c r="AA52" s="60">
        <f t="shared" si="9"/>
        <v>0</v>
      </c>
      <c r="AB52" s="60">
        <f t="shared" si="10"/>
        <v>0</v>
      </c>
      <c r="AC52" s="60">
        <f t="shared" si="11"/>
        <v>0</v>
      </c>
      <c r="AD52" s="60">
        <f t="shared" si="12"/>
        <v>0</v>
      </c>
      <c r="AE52" s="60">
        <f t="shared" si="13"/>
        <v>0</v>
      </c>
      <c r="AF52" s="60">
        <f t="shared" si="14"/>
        <v>-8480</v>
      </c>
      <c r="AG52" s="60">
        <f t="shared" si="15"/>
        <v>-6980</v>
      </c>
    </row>
    <row r="53" spans="1:33" s="51" customFormat="1" ht="25.5">
      <c r="A53" s="4" t="s">
        <v>23</v>
      </c>
      <c r="B53" s="56" t="s">
        <v>10</v>
      </c>
      <c r="C53" s="57" t="s">
        <v>84</v>
      </c>
      <c r="D53" s="8" t="s">
        <v>100</v>
      </c>
      <c r="E53" s="62">
        <v>7003</v>
      </c>
      <c r="F53" s="57" t="s">
        <v>24</v>
      </c>
      <c r="G53" s="58">
        <v>18000</v>
      </c>
      <c r="H53" s="60">
        <v>18000</v>
      </c>
      <c r="I53" s="60">
        <v>18000</v>
      </c>
      <c r="J53" s="60">
        <v>19500</v>
      </c>
      <c r="K53" s="60">
        <v>19500</v>
      </c>
      <c r="L53" s="60">
        <v>19500</v>
      </c>
      <c r="M53" s="60">
        <v>19500</v>
      </c>
      <c r="N53" s="60">
        <v>19500</v>
      </c>
      <c r="O53" s="60">
        <v>19500</v>
      </c>
      <c r="P53" s="60">
        <v>19500</v>
      </c>
      <c r="Q53" s="60">
        <v>19500</v>
      </c>
      <c r="R53" s="60">
        <v>19500</v>
      </c>
      <c r="S53" s="93">
        <v>11020</v>
      </c>
      <c r="T53" s="93">
        <v>5350</v>
      </c>
      <c r="U53" s="60">
        <f t="shared" si="3"/>
        <v>0</v>
      </c>
      <c r="V53" s="60">
        <f t="shared" si="4"/>
        <v>0</v>
      </c>
      <c r="W53" s="60">
        <f t="shared" si="5"/>
        <v>1500</v>
      </c>
      <c r="X53" s="60">
        <f t="shared" si="6"/>
        <v>0</v>
      </c>
      <c r="Y53" s="60">
        <f t="shared" si="7"/>
        <v>0</v>
      </c>
      <c r="Z53" s="60">
        <f t="shared" si="8"/>
        <v>0</v>
      </c>
      <c r="AA53" s="60">
        <f t="shared" si="9"/>
        <v>0</v>
      </c>
      <c r="AB53" s="60">
        <f t="shared" si="10"/>
        <v>0</v>
      </c>
      <c r="AC53" s="60">
        <f t="shared" si="11"/>
        <v>0</v>
      </c>
      <c r="AD53" s="60">
        <f t="shared" si="12"/>
        <v>0</v>
      </c>
      <c r="AE53" s="60">
        <f t="shared" si="13"/>
        <v>0</v>
      </c>
      <c r="AF53" s="60">
        <f t="shared" si="14"/>
        <v>-8480</v>
      </c>
      <c r="AG53" s="60">
        <f t="shared" si="15"/>
        <v>-6980</v>
      </c>
    </row>
    <row r="54" spans="1:33" s="70" customFormat="1" ht="12.75">
      <c r="A54" s="11" t="s">
        <v>58</v>
      </c>
      <c r="B54" s="52" t="s">
        <v>10</v>
      </c>
      <c r="C54" s="53" t="s">
        <v>84</v>
      </c>
      <c r="D54" s="9" t="s">
        <v>100</v>
      </c>
      <c r="E54" s="61">
        <v>7005</v>
      </c>
      <c r="F54" s="53"/>
      <c r="G54" s="54">
        <f>G55</f>
        <v>18000</v>
      </c>
      <c r="H54" s="55">
        <f aca="true" t="shared" si="32" ref="H54:T55">H55</f>
        <v>18000</v>
      </c>
      <c r="I54" s="55">
        <f t="shared" si="32"/>
        <v>18000</v>
      </c>
      <c r="J54" s="55">
        <f t="shared" si="32"/>
        <v>18000</v>
      </c>
      <c r="K54" s="55">
        <f t="shared" si="32"/>
        <v>18000</v>
      </c>
      <c r="L54" s="55">
        <f t="shared" si="32"/>
        <v>18000</v>
      </c>
      <c r="M54" s="55">
        <f t="shared" si="32"/>
        <v>18000</v>
      </c>
      <c r="N54" s="55">
        <f t="shared" si="32"/>
        <v>18000</v>
      </c>
      <c r="O54" s="55">
        <f t="shared" si="32"/>
        <v>18000</v>
      </c>
      <c r="P54" s="55">
        <f t="shared" si="32"/>
        <v>18000</v>
      </c>
      <c r="Q54" s="55">
        <f t="shared" si="32"/>
        <v>18000</v>
      </c>
      <c r="R54" s="55">
        <f t="shared" si="32"/>
        <v>18000</v>
      </c>
      <c r="S54" s="55">
        <f t="shared" si="32"/>
        <v>0</v>
      </c>
      <c r="T54" s="55">
        <f t="shared" si="32"/>
        <v>0</v>
      </c>
      <c r="U54" s="114">
        <f t="shared" si="3"/>
        <v>0</v>
      </c>
      <c r="V54" s="114">
        <f t="shared" si="4"/>
        <v>0</v>
      </c>
      <c r="W54" s="114">
        <f t="shared" si="5"/>
        <v>0</v>
      </c>
      <c r="X54" s="114">
        <f t="shared" si="6"/>
        <v>0</v>
      </c>
      <c r="Y54" s="114">
        <f t="shared" si="7"/>
        <v>0</v>
      </c>
      <c r="Z54" s="114">
        <f t="shared" si="8"/>
        <v>0</v>
      </c>
      <c r="AA54" s="114">
        <f t="shared" si="9"/>
        <v>0</v>
      </c>
      <c r="AB54" s="114">
        <f t="shared" si="10"/>
        <v>0</v>
      </c>
      <c r="AC54" s="114">
        <f t="shared" si="11"/>
        <v>0</v>
      </c>
      <c r="AD54" s="114">
        <f t="shared" si="12"/>
        <v>0</v>
      </c>
      <c r="AE54" s="114">
        <f t="shared" si="13"/>
        <v>0</v>
      </c>
      <c r="AF54" s="114">
        <f t="shared" si="14"/>
        <v>-18000</v>
      </c>
      <c r="AG54" s="114">
        <f t="shared" si="15"/>
        <v>-18000</v>
      </c>
    </row>
    <row r="55" spans="1:33" s="51" customFormat="1" ht="25.5">
      <c r="A55" s="4" t="s">
        <v>21</v>
      </c>
      <c r="B55" s="56" t="s">
        <v>10</v>
      </c>
      <c r="C55" s="57" t="s">
        <v>84</v>
      </c>
      <c r="D55" s="8" t="s">
        <v>100</v>
      </c>
      <c r="E55" s="62">
        <v>7005</v>
      </c>
      <c r="F55" s="57" t="s">
        <v>22</v>
      </c>
      <c r="G55" s="58">
        <f>G56</f>
        <v>18000</v>
      </c>
      <c r="H55" s="59">
        <f t="shared" si="32"/>
        <v>18000</v>
      </c>
      <c r="I55" s="59">
        <f t="shared" si="32"/>
        <v>18000</v>
      </c>
      <c r="J55" s="59">
        <f t="shared" si="32"/>
        <v>18000</v>
      </c>
      <c r="K55" s="59">
        <f t="shared" si="32"/>
        <v>18000</v>
      </c>
      <c r="L55" s="59">
        <f t="shared" si="32"/>
        <v>18000</v>
      </c>
      <c r="M55" s="59">
        <f t="shared" si="32"/>
        <v>18000</v>
      </c>
      <c r="N55" s="59">
        <f t="shared" si="32"/>
        <v>18000</v>
      </c>
      <c r="O55" s="59">
        <f t="shared" si="32"/>
        <v>18000</v>
      </c>
      <c r="P55" s="59">
        <f t="shared" si="32"/>
        <v>18000</v>
      </c>
      <c r="Q55" s="59">
        <f t="shared" si="32"/>
        <v>18000</v>
      </c>
      <c r="R55" s="59">
        <f t="shared" si="32"/>
        <v>18000</v>
      </c>
      <c r="S55" s="59">
        <f t="shared" si="32"/>
        <v>0</v>
      </c>
      <c r="T55" s="59">
        <f t="shared" si="32"/>
        <v>0</v>
      </c>
      <c r="U55" s="60">
        <f t="shared" si="3"/>
        <v>0</v>
      </c>
      <c r="V55" s="60">
        <f t="shared" si="4"/>
        <v>0</v>
      </c>
      <c r="W55" s="60">
        <f t="shared" si="5"/>
        <v>0</v>
      </c>
      <c r="X55" s="60">
        <f t="shared" si="6"/>
        <v>0</v>
      </c>
      <c r="Y55" s="60">
        <f t="shared" si="7"/>
        <v>0</v>
      </c>
      <c r="Z55" s="60">
        <f t="shared" si="8"/>
        <v>0</v>
      </c>
      <c r="AA55" s="60">
        <f t="shared" si="9"/>
        <v>0</v>
      </c>
      <c r="AB55" s="60">
        <f t="shared" si="10"/>
        <v>0</v>
      </c>
      <c r="AC55" s="60">
        <f t="shared" si="11"/>
        <v>0</v>
      </c>
      <c r="AD55" s="60">
        <f t="shared" si="12"/>
        <v>0</v>
      </c>
      <c r="AE55" s="60">
        <f t="shared" si="13"/>
        <v>0</v>
      </c>
      <c r="AF55" s="60">
        <f t="shared" si="14"/>
        <v>-18000</v>
      </c>
      <c r="AG55" s="60">
        <f t="shared" si="15"/>
        <v>-18000</v>
      </c>
    </row>
    <row r="56" spans="1:33" s="51" customFormat="1" ht="25.5">
      <c r="A56" s="4" t="s">
        <v>23</v>
      </c>
      <c r="B56" s="56" t="s">
        <v>10</v>
      </c>
      <c r="C56" s="57" t="s">
        <v>84</v>
      </c>
      <c r="D56" s="8" t="s">
        <v>100</v>
      </c>
      <c r="E56" s="62">
        <v>7005</v>
      </c>
      <c r="F56" s="57" t="s">
        <v>24</v>
      </c>
      <c r="G56" s="58">
        <v>18000</v>
      </c>
      <c r="H56" s="60">
        <v>18000</v>
      </c>
      <c r="I56" s="60">
        <v>18000</v>
      </c>
      <c r="J56" s="60">
        <v>18000</v>
      </c>
      <c r="K56" s="60">
        <v>18000</v>
      </c>
      <c r="L56" s="60">
        <v>18000</v>
      </c>
      <c r="M56" s="60">
        <v>18000</v>
      </c>
      <c r="N56" s="60">
        <v>18000</v>
      </c>
      <c r="O56" s="60">
        <v>18000</v>
      </c>
      <c r="P56" s="60">
        <v>18000</v>
      </c>
      <c r="Q56" s="60">
        <v>18000</v>
      </c>
      <c r="R56" s="60">
        <v>18000</v>
      </c>
      <c r="S56" s="93"/>
      <c r="T56" s="93"/>
      <c r="U56" s="60">
        <f t="shared" si="3"/>
        <v>0</v>
      </c>
      <c r="V56" s="60">
        <f t="shared" si="4"/>
        <v>0</v>
      </c>
      <c r="W56" s="60">
        <f t="shared" si="5"/>
        <v>0</v>
      </c>
      <c r="X56" s="60">
        <f t="shared" si="6"/>
        <v>0</v>
      </c>
      <c r="Y56" s="60">
        <f t="shared" si="7"/>
        <v>0</v>
      </c>
      <c r="Z56" s="60">
        <f t="shared" si="8"/>
        <v>0</v>
      </c>
      <c r="AA56" s="60">
        <f t="shared" si="9"/>
        <v>0</v>
      </c>
      <c r="AB56" s="60">
        <f t="shared" si="10"/>
        <v>0</v>
      </c>
      <c r="AC56" s="60">
        <f t="shared" si="11"/>
        <v>0</v>
      </c>
      <c r="AD56" s="60">
        <f t="shared" si="12"/>
        <v>0</v>
      </c>
      <c r="AE56" s="60">
        <f t="shared" si="13"/>
        <v>0</v>
      </c>
      <c r="AF56" s="60">
        <f t="shared" si="14"/>
        <v>-18000</v>
      </c>
      <c r="AG56" s="60">
        <f t="shared" si="15"/>
        <v>-18000</v>
      </c>
    </row>
    <row r="57" spans="1:33" s="70" customFormat="1" ht="25.5">
      <c r="A57" s="2" t="s">
        <v>355</v>
      </c>
      <c r="B57" s="52" t="s">
        <v>40</v>
      </c>
      <c r="C57" s="53" t="s">
        <v>84</v>
      </c>
      <c r="D57" s="9" t="s">
        <v>100</v>
      </c>
      <c r="E57" s="53"/>
      <c r="F57" s="53"/>
      <c r="G57" s="54">
        <f>G58+G61+G64</f>
        <v>864000</v>
      </c>
      <c r="H57" s="55">
        <f aca="true" t="shared" si="33" ref="H57:T57">H58+H61+H64</f>
        <v>864000</v>
      </c>
      <c r="I57" s="55">
        <f t="shared" si="33"/>
        <v>864000</v>
      </c>
      <c r="J57" s="55">
        <f t="shared" si="33"/>
        <v>864000</v>
      </c>
      <c r="K57" s="55">
        <f t="shared" si="33"/>
        <v>864000</v>
      </c>
      <c r="L57" s="55">
        <f t="shared" si="33"/>
        <v>864000</v>
      </c>
      <c r="M57" s="55">
        <f t="shared" si="33"/>
        <v>864000</v>
      </c>
      <c r="N57" s="55">
        <f t="shared" si="33"/>
        <v>864000</v>
      </c>
      <c r="O57" s="55">
        <f t="shared" si="33"/>
        <v>864000</v>
      </c>
      <c r="P57" s="55">
        <f t="shared" si="33"/>
        <v>864000</v>
      </c>
      <c r="Q57" s="55">
        <f t="shared" si="33"/>
        <v>864000</v>
      </c>
      <c r="R57" s="55">
        <f t="shared" si="33"/>
        <v>864000</v>
      </c>
      <c r="S57" s="55">
        <f t="shared" si="33"/>
        <v>679000</v>
      </c>
      <c r="T57" s="55">
        <f t="shared" si="33"/>
        <v>642800</v>
      </c>
      <c r="U57" s="114">
        <f t="shared" si="3"/>
        <v>0</v>
      </c>
      <c r="V57" s="114">
        <f t="shared" si="4"/>
        <v>0</v>
      </c>
      <c r="W57" s="114">
        <f t="shared" si="5"/>
        <v>0</v>
      </c>
      <c r="X57" s="114">
        <f t="shared" si="6"/>
        <v>0</v>
      </c>
      <c r="Y57" s="114">
        <f t="shared" si="7"/>
        <v>0</v>
      </c>
      <c r="Z57" s="114">
        <f t="shared" si="8"/>
        <v>0</v>
      </c>
      <c r="AA57" s="114">
        <f t="shared" si="9"/>
        <v>0</v>
      </c>
      <c r="AB57" s="114">
        <f t="shared" si="10"/>
        <v>0</v>
      </c>
      <c r="AC57" s="114">
        <f t="shared" si="11"/>
        <v>0</v>
      </c>
      <c r="AD57" s="114">
        <f t="shared" si="12"/>
        <v>0</v>
      </c>
      <c r="AE57" s="114">
        <f t="shared" si="13"/>
        <v>0</v>
      </c>
      <c r="AF57" s="114">
        <f t="shared" si="14"/>
        <v>-185000</v>
      </c>
      <c r="AG57" s="114">
        <f t="shared" si="15"/>
        <v>-185000</v>
      </c>
    </row>
    <row r="58" spans="1:33" s="70" customFormat="1" ht="12.75" hidden="1">
      <c r="A58" s="12" t="s">
        <v>62</v>
      </c>
      <c r="B58" s="52" t="s">
        <v>40</v>
      </c>
      <c r="C58" s="53" t="s">
        <v>84</v>
      </c>
      <c r="D58" s="9" t="s">
        <v>100</v>
      </c>
      <c r="E58" s="53" t="s">
        <v>63</v>
      </c>
      <c r="F58" s="53"/>
      <c r="G58" s="54">
        <f>G59</f>
        <v>0</v>
      </c>
      <c r="H58" s="55">
        <f aca="true" t="shared" si="34" ref="H58:T59">H59</f>
        <v>0</v>
      </c>
      <c r="I58" s="55">
        <f t="shared" si="34"/>
        <v>0</v>
      </c>
      <c r="J58" s="55">
        <f t="shared" si="34"/>
        <v>0</v>
      </c>
      <c r="K58" s="55">
        <f t="shared" si="34"/>
        <v>0</v>
      </c>
      <c r="L58" s="55">
        <f t="shared" si="34"/>
        <v>0</v>
      </c>
      <c r="M58" s="55">
        <f t="shared" si="34"/>
        <v>0</v>
      </c>
      <c r="N58" s="55">
        <f t="shared" si="34"/>
        <v>0</v>
      </c>
      <c r="O58" s="55">
        <f t="shared" si="34"/>
        <v>0</v>
      </c>
      <c r="P58" s="55">
        <f t="shared" si="34"/>
        <v>0</v>
      </c>
      <c r="Q58" s="55">
        <f t="shared" si="34"/>
        <v>0</v>
      </c>
      <c r="R58" s="55">
        <f t="shared" si="34"/>
        <v>0</v>
      </c>
      <c r="S58" s="55">
        <f t="shared" si="34"/>
        <v>0</v>
      </c>
      <c r="T58" s="55">
        <f t="shared" si="34"/>
        <v>0</v>
      </c>
      <c r="U58" s="114">
        <f t="shared" si="3"/>
        <v>0</v>
      </c>
      <c r="V58" s="114">
        <f t="shared" si="4"/>
        <v>0</v>
      </c>
      <c r="W58" s="114">
        <f t="shared" si="5"/>
        <v>0</v>
      </c>
      <c r="X58" s="114">
        <f t="shared" si="6"/>
        <v>0</v>
      </c>
      <c r="Y58" s="114">
        <f t="shared" si="7"/>
        <v>0</v>
      </c>
      <c r="Z58" s="114">
        <f t="shared" si="8"/>
        <v>0</v>
      </c>
      <c r="AA58" s="114">
        <f t="shared" si="9"/>
        <v>0</v>
      </c>
      <c r="AB58" s="114">
        <f t="shared" si="10"/>
        <v>0</v>
      </c>
      <c r="AC58" s="114">
        <f t="shared" si="11"/>
        <v>0</v>
      </c>
      <c r="AD58" s="114">
        <f t="shared" si="12"/>
        <v>0</v>
      </c>
      <c r="AE58" s="114">
        <f t="shared" si="13"/>
        <v>0</v>
      </c>
      <c r="AF58" s="114">
        <f t="shared" si="14"/>
        <v>0</v>
      </c>
      <c r="AG58" s="114">
        <f t="shared" si="15"/>
        <v>0</v>
      </c>
    </row>
    <row r="59" spans="1:33" s="51" customFormat="1" ht="51" hidden="1">
      <c r="A59" s="4" t="s">
        <v>64</v>
      </c>
      <c r="B59" s="56" t="s">
        <v>40</v>
      </c>
      <c r="C59" s="57" t="s">
        <v>84</v>
      </c>
      <c r="D59" s="8" t="s">
        <v>100</v>
      </c>
      <c r="E59" s="57" t="s">
        <v>63</v>
      </c>
      <c r="F59" s="57" t="s">
        <v>65</v>
      </c>
      <c r="G59" s="58">
        <f>G60</f>
        <v>0</v>
      </c>
      <c r="H59" s="59">
        <f t="shared" si="34"/>
        <v>0</v>
      </c>
      <c r="I59" s="59">
        <f t="shared" si="34"/>
        <v>0</v>
      </c>
      <c r="J59" s="59">
        <f t="shared" si="34"/>
        <v>0</v>
      </c>
      <c r="K59" s="59">
        <f t="shared" si="34"/>
        <v>0</v>
      </c>
      <c r="L59" s="59">
        <f t="shared" si="34"/>
        <v>0</v>
      </c>
      <c r="M59" s="59">
        <f t="shared" si="34"/>
        <v>0</v>
      </c>
      <c r="N59" s="59">
        <f t="shared" si="34"/>
        <v>0</v>
      </c>
      <c r="O59" s="59">
        <f t="shared" si="34"/>
        <v>0</v>
      </c>
      <c r="P59" s="59">
        <f t="shared" si="34"/>
        <v>0</v>
      </c>
      <c r="Q59" s="59">
        <f t="shared" si="34"/>
        <v>0</v>
      </c>
      <c r="R59" s="59">
        <f t="shared" si="34"/>
        <v>0</v>
      </c>
      <c r="S59" s="59">
        <f t="shared" si="34"/>
        <v>0</v>
      </c>
      <c r="T59" s="59">
        <f t="shared" si="34"/>
        <v>0</v>
      </c>
      <c r="U59" s="60">
        <f t="shared" si="3"/>
        <v>0</v>
      </c>
      <c r="V59" s="60">
        <f t="shared" si="4"/>
        <v>0</v>
      </c>
      <c r="W59" s="60">
        <f t="shared" si="5"/>
        <v>0</v>
      </c>
      <c r="X59" s="60">
        <f t="shared" si="6"/>
        <v>0</v>
      </c>
      <c r="Y59" s="60">
        <f t="shared" si="7"/>
        <v>0</v>
      </c>
      <c r="Z59" s="60">
        <f t="shared" si="8"/>
        <v>0</v>
      </c>
      <c r="AA59" s="60">
        <f t="shared" si="9"/>
        <v>0</v>
      </c>
      <c r="AB59" s="60">
        <f t="shared" si="10"/>
        <v>0</v>
      </c>
      <c r="AC59" s="60">
        <f t="shared" si="11"/>
        <v>0</v>
      </c>
      <c r="AD59" s="60">
        <f t="shared" si="12"/>
        <v>0</v>
      </c>
      <c r="AE59" s="60">
        <f t="shared" si="13"/>
        <v>0</v>
      </c>
      <c r="AF59" s="60">
        <f t="shared" si="14"/>
        <v>0</v>
      </c>
      <c r="AG59" s="60">
        <f t="shared" si="15"/>
        <v>0</v>
      </c>
    </row>
    <row r="60" spans="1:33" s="51" customFormat="1" ht="63.75" hidden="1">
      <c r="A60" s="4" t="s">
        <v>66</v>
      </c>
      <c r="B60" s="56" t="s">
        <v>40</v>
      </c>
      <c r="C60" s="57" t="s">
        <v>84</v>
      </c>
      <c r="D60" s="8" t="s">
        <v>100</v>
      </c>
      <c r="E60" s="57" t="s">
        <v>63</v>
      </c>
      <c r="F60" s="57" t="s">
        <v>67</v>
      </c>
      <c r="G60" s="58"/>
      <c r="H60" s="60"/>
      <c r="I60" s="60"/>
      <c r="J60" s="60"/>
      <c r="K60" s="60"/>
      <c r="L60" s="60"/>
      <c r="M60" s="60"/>
      <c r="N60" s="60"/>
      <c r="O60" s="60"/>
      <c r="P60" s="93"/>
      <c r="Q60" s="93"/>
      <c r="R60" s="93"/>
      <c r="S60" s="93"/>
      <c r="T60" s="93"/>
      <c r="U60" s="60">
        <f t="shared" si="3"/>
        <v>0</v>
      </c>
      <c r="V60" s="60">
        <f t="shared" si="4"/>
        <v>0</v>
      </c>
      <c r="W60" s="60">
        <f t="shared" si="5"/>
        <v>0</v>
      </c>
      <c r="X60" s="60">
        <f t="shared" si="6"/>
        <v>0</v>
      </c>
      <c r="Y60" s="60">
        <f t="shared" si="7"/>
        <v>0</v>
      </c>
      <c r="Z60" s="60">
        <f t="shared" si="8"/>
        <v>0</v>
      </c>
      <c r="AA60" s="60">
        <f t="shared" si="9"/>
        <v>0</v>
      </c>
      <c r="AB60" s="60">
        <f t="shared" si="10"/>
        <v>0</v>
      </c>
      <c r="AC60" s="60">
        <f t="shared" si="11"/>
        <v>0</v>
      </c>
      <c r="AD60" s="60">
        <f t="shared" si="12"/>
        <v>0</v>
      </c>
      <c r="AE60" s="60">
        <f t="shared" si="13"/>
        <v>0</v>
      </c>
      <c r="AF60" s="60">
        <f t="shared" si="14"/>
        <v>0</v>
      </c>
      <c r="AG60" s="60">
        <f t="shared" si="15"/>
        <v>0</v>
      </c>
    </row>
    <row r="61" spans="1:33" s="70" customFormat="1" ht="12.75">
      <c r="A61" s="2" t="s">
        <v>101</v>
      </c>
      <c r="B61" s="52" t="s">
        <v>40</v>
      </c>
      <c r="C61" s="53" t="s">
        <v>84</v>
      </c>
      <c r="D61" s="9" t="s">
        <v>100</v>
      </c>
      <c r="E61" s="53" t="s">
        <v>103</v>
      </c>
      <c r="F61" s="53"/>
      <c r="G61" s="54">
        <f>G62</f>
        <v>864000</v>
      </c>
      <c r="H61" s="55">
        <f aca="true" t="shared" si="35" ref="H61:T62">H62</f>
        <v>864000</v>
      </c>
      <c r="I61" s="55">
        <f t="shared" si="35"/>
        <v>864000</v>
      </c>
      <c r="J61" s="55">
        <f t="shared" si="35"/>
        <v>864000</v>
      </c>
      <c r="K61" s="55">
        <f t="shared" si="35"/>
        <v>864000</v>
      </c>
      <c r="L61" s="55">
        <f t="shared" si="35"/>
        <v>864000</v>
      </c>
      <c r="M61" s="55">
        <f t="shared" si="35"/>
        <v>864000</v>
      </c>
      <c r="N61" s="55">
        <f t="shared" si="35"/>
        <v>864000</v>
      </c>
      <c r="O61" s="55">
        <f t="shared" si="35"/>
        <v>864000</v>
      </c>
      <c r="P61" s="55">
        <f t="shared" si="35"/>
        <v>864000</v>
      </c>
      <c r="Q61" s="55">
        <f t="shared" si="35"/>
        <v>864000</v>
      </c>
      <c r="R61" s="55">
        <f t="shared" si="35"/>
        <v>864000</v>
      </c>
      <c r="S61" s="55">
        <f t="shared" si="35"/>
        <v>679000</v>
      </c>
      <c r="T61" s="55">
        <f t="shared" si="35"/>
        <v>642800</v>
      </c>
      <c r="U61" s="114">
        <f t="shared" si="3"/>
        <v>0</v>
      </c>
      <c r="V61" s="114">
        <f t="shared" si="4"/>
        <v>0</v>
      </c>
      <c r="W61" s="114">
        <f t="shared" si="5"/>
        <v>0</v>
      </c>
      <c r="X61" s="114">
        <f t="shared" si="6"/>
        <v>0</v>
      </c>
      <c r="Y61" s="114">
        <f t="shared" si="7"/>
        <v>0</v>
      </c>
      <c r="Z61" s="114">
        <f t="shared" si="8"/>
        <v>0</v>
      </c>
      <c r="AA61" s="114">
        <f t="shared" si="9"/>
        <v>0</v>
      </c>
      <c r="AB61" s="114">
        <f t="shared" si="10"/>
        <v>0</v>
      </c>
      <c r="AC61" s="114">
        <f t="shared" si="11"/>
        <v>0</v>
      </c>
      <c r="AD61" s="114">
        <f t="shared" si="12"/>
        <v>0</v>
      </c>
      <c r="AE61" s="114">
        <f t="shared" si="13"/>
        <v>0</v>
      </c>
      <c r="AF61" s="114">
        <f t="shared" si="14"/>
        <v>-185000</v>
      </c>
      <c r="AG61" s="114">
        <f t="shared" si="15"/>
        <v>-185000</v>
      </c>
    </row>
    <row r="62" spans="1:33" s="51" customFormat="1" ht="51">
      <c r="A62" s="4" t="s">
        <v>64</v>
      </c>
      <c r="B62" s="56" t="s">
        <v>40</v>
      </c>
      <c r="C62" s="57" t="s">
        <v>84</v>
      </c>
      <c r="D62" s="8" t="s">
        <v>100</v>
      </c>
      <c r="E62" s="57" t="s">
        <v>103</v>
      </c>
      <c r="F62" s="57" t="s">
        <v>65</v>
      </c>
      <c r="G62" s="58">
        <f>G63</f>
        <v>864000</v>
      </c>
      <c r="H62" s="59">
        <f t="shared" si="35"/>
        <v>864000</v>
      </c>
      <c r="I62" s="59">
        <f t="shared" si="35"/>
        <v>864000</v>
      </c>
      <c r="J62" s="59">
        <f t="shared" si="35"/>
        <v>864000</v>
      </c>
      <c r="K62" s="59">
        <f t="shared" si="35"/>
        <v>864000</v>
      </c>
      <c r="L62" s="59">
        <f t="shared" si="35"/>
        <v>864000</v>
      </c>
      <c r="M62" s="59">
        <f t="shared" si="35"/>
        <v>864000</v>
      </c>
      <c r="N62" s="59">
        <f t="shared" si="35"/>
        <v>864000</v>
      </c>
      <c r="O62" s="59">
        <f t="shared" si="35"/>
        <v>864000</v>
      </c>
      <c r="P62" s="59">
        <f t="shared" si="35"/>
        <v>864000</v>
      </c>
      <c r="Q62" s="59">
        <f t="shared" si="35"/>
        <v>864000</v>
      </c>
      <c r="R62" s="59">
        <f t="shared" si="35"/>
        <v>864000</v>
      </c>
      <c r="S62" s="59">
        <f t="shared" si="35"/>
        <v>679000</v>
      </c>
      <c r="T62" s="59">
        <f t="shared" si="35"/>
        <v>642800</v>
      </c>
      <c r="U62" s="60">
        <f t="shared" si="3"/>
        <v>0</v>
      </c>
      <c r="V62" s="60">
        <f t="shared" si="4"/>
        <v>0</v>
      </c>
      <c r="W62" s="60">
        <f t="shared" si="5"/>
        <v>0</v>
      </c>
      <c r="X62" s="60">
        <f t="shared" si="6"/>
        <v>0</v>
      </c>
      <c r="Y62" s="60">
        <f t="shared" si="7"/>
        <v>0</v>
      </c>
      <c r="Z62" s="60">
        <f t="shared" si="8"/>
        <v>0</v>
      </c>
      <c r="AA62" s="60">
        <f t="shared" si="9"/>
        <v>0</v>
      </c>
      <c r="AB62" s="60">
        <f t="shared" si="10"/>
        <v>0</v>
      </c>
      <c r="AC62" s="60">
        <f t="shared" si="11"/>
        <v>0</v>
      </c>
      <c r="AD62" s="60">
        <f t="shared" si="12"/>
        <v>0</v>
      </c>
      <c r="AE62" s="60">
        <f t="shared" si="13"/>
        <v>0</v>
      </c>
      <c r="AF62" s="60">
        <f t="shared" si="14"/>
        <v>-185000</v>
      </c>
      <c r="AG62" s="60">
        <f t="shared" si="15"/>
        <v>-185000</v>
      </c>
    </row>
    <row r="63" spans="1:33" s="51" customFormat="1" ht="52.5" customHeight="1">
      <c r="A63" s="4" t="s">
        <v>66</v>
      </c>
      <c r="B63" s="56" t="s">
        <v>40</v>
      </c>
      <c r="C63" s="57" t="s">
        <v>84</v>
      </c>
      <c r="D63" s="8" t="s">
        <v>100</v>
      </c>
      <c r="E63" s="57" t="s">
        <v>103</v>
      </c>
      <c r="F63" s="57" t="s">
        <v>67</v>
      </c>
      <c r="G63" s="58">
        <v>864000</v>
      </c>
      <c r="H63" s="58">
        <v>864000</v>
      </c>
      <c r="I63" s="58">
        <v>864000</v>
      </c>
      <c r="J63" s="58">
        <v>864000</v>
      </c>
      <c r="K63" s="58">
        <v>864000</v>
      </c>
      <c r="L63" s="58">
        <v>864000</v>
      </c>
      <c r="M63" s="58">
        <v>864000</v>
      </c>
      <c r="N63" s="58">
        <v>864000</v>
      </c>
      <c r="O63" s="58">
        <v>864000</v>
      </c>
      <c r="P63" s="58">
        <v>864000</v>
      </c>
      <c r="Q63" s="58">
        <v>864000</v>
      </c>
      <c r="R63" s="93">
        <v>864000</v>
      </c>
      <c r="S63" s="93">
        <v>679000</v>
      </c>
      <c r="T63" s="93">
        <v>642800</v>
      </c>
      <c r="U63" s="60">
        <f t="shared" si="3"/>
        <v>0</v>
      </c>
      <c r="V63" s="60">
        <f t="shared" si="4"/>
        <v>0</v>
      </c>
      <c r="W63" s="60">
        <f t="shared" si="5"/>
        <v>0</v>
      </c>
      <c r="X63" s="60">
        <f t="shared" si="6"/>
        <v>0</v>
      </c>
      <c r="Y63" s="60">
        <f t="shared" si="7"/>
        <v>0</v>
      </c>
      <c r="Z63" s="60">
        <f t="shared" si="8"/>
        <v>0</v>
      </c>
      <c r="AA63" s="60">
        <f t="shared" si="9"/>
        <v>0</v>
      </c>
      <c r="AB63" s="60">
        <f t="shared" si="10"/>
        <v>0</v>
      </c>
      <c r="AC63" s="60">
        <f t="shared" si="11"/>
        <v>0</v>
      </c>
      <c r="AD63" s="60">
        <f t="shared" si="12"/>
        <v>0</v>
      </c>
      <c r="AE63" s="60">
        <f t="shared" si="13"/>
        <v>0</v>
      </c>
      <c r="AF63" s="60">
        <f t="shared" si="14"/>
        <v>-185000</v>
      </c>
      <c r="AG63" s="60">
        <f t="shared" si="15"/>
        <v>-185000</v>
      </c>
    </row>
    <row r="64" spans="1:33" s="70" customFormat="1" ht="102" hidden="1">
      <c r="A64" s="2" t="s">
        <v>69</v>
      </c>
      <c r="B64" s="52" t="s">
        <v>40</v>
      </c>
      <c r="C64" s="53" t="s">
        <v>84</v>
      </c>
      <c r="D64" s="9" t="s">
        <v>100</v>
      </c>
      <c r="E64" s="53" t="s">
        <v>70</v>
      </c>
      <c r="F64" s="53"/>
      <c r="G64" s="54">
        <f>G65</f>
        <v>0</v>
      </c>
      <c r="H64" s="55">
        <f aca="true" t="shared" si="36" ref="H64:T65">H65</f>
        <v>0</v>
      </c>
      <c r="I64" s="55">
        <f t="shared" si="36"/>
        <v>0</v>
      </c>
      <c r="J64" s="55">
        <f t="shared" si="36"/>
        <v>0</v>
      </c>
      <c r="K64" s="55">
        <f t="shared" si="36"/>
        <v>0</v>
      </c>
      <c r="L64" s="55">
        <f t="shared" si="36"/>
        <v>0</v>
      </c>
      <c r="M64" s="55">
        <f t="shared" si="36"/>
        <v>0</v>
      </c>
      <c r="N64" s="55">
        <f t="shared" si="36"/>
        <v>0</v>
      </c>
      <c r="O64" s="55">
        <f t="shared" si="36"/>
        <v>0</v>
      </c>
      <c r="P64" s="55">
        <f t="shared" si="36"/>
        <v>0</v>
      </c>
      <c r="Q64" s="55">
        <f t="shared" si="36"/>
        <v>0</v>
      </c>
      <c r="R64" s="55">
        <f t="shared" si="36"/>
        <v>0</v>
      </c>
      <c r="S64" s="55">
        <f t="shared" si="36"/>
        <v>0</v>
      </c>
      <c r="T64" s="55">
        <f t="shared" si="36"/>
        <v>0</v>
      </c>
      <c r="U64" s="114">
        <f t="shared" si="3"/>
        <v>0</v>
      </c>
      <c r="V64" s="114">
        <f t="shared" si="4"/>
        <v>0</v>
      </c>
      <c r="W64" s="114">
        <f t="shared" si="5"/>
        <v>0</v>
      </c>
      <c r="X64" s="114">
        <f t="shared" si="6"/>
        <v>0</v>
      </c>
      <c r="Y64" s="114">
        <f t="shared" si="7"/>
        <v>0</v>
      </c>
      <c r="Z64" s="114">
        <f t="shared" si="8"/>
        <v>0</v>
      </c>
      <c r="AA64" s="114">
        <f t="shared" si="9"/>
        <v>0</v>
      </c>
      <c r="AB64" s="114">
        <f t="shared" si="10"/>
        <v>0</v>
      </c>
      <c r="AC64" s="114">
        <f t="shared" si="11"/>
        <v>0</v>
      </c>
      <c r="AD64" s="114">
        <f t="shared" si="12"/>
        <v>0</v>
      </c>
      <c r="AE64" s="114">
        <f t="shared" si="13"/>
        <v>0</v>
      </c>
      <c r="AF64" s="114">
        <f t="shared" si="14"/>
        <v>0</v>
      </c>
      <c r="AG64" s="114">
        <f t="shared" si="15"/>
        <v>0</v>
      </c>
    </row>
    <row r="65" spans="1:33" s="51" customFormat="1" ht="25.5" hidden="1">
      <c r="A65" s="4" t="s">
        <v>71</v>
      </c>
      <c r="B65" s="56" t="s">
        <v>40</v>
      </c>
      <c r="C65" s="57" t="s">
        <v>84</v>
      </c>
      <c r="D65" s="8" t="s">
        <v>100</v>
      </c>
      <c r="E65" s="57" t="s">
        <v>70</v>
      </c>
      <c r="F65" s="57" t="s">
        <v>72</v>
      </c>
      <c r="G65" s="58">
        <f>G66</f>
        <v>0</v>
      </c>
      <c r="H65" s="59">
        <f t="shared" si="36"/>
        <v>0</v>
      </c>
      <c r="I65" s="59">
        <f t="shared" si="36"/>
        <v>0</v>
      </c>
      <c r="J65" s="59">
        <f t="shared" si="36"/>
        <v>0</v>
      </c>
      <c r="K65" s="59">
        <f t="shared" si="36"/>
        <v>0</v>
      </c>
      <c r="L65" s="59">
        <f t="shared" si="36"/>
        <v>0</v>
      </c>
      <c r="M65" s="59">
        <f t="shared" si="36"/>
        <v>0</v>
      </c>
      <c r="N65" s="59">
        <f t="shared" si="36"/>
        <v>0</v>
      </c>
      <c r="O65" s="59">
        <f t="shared" si="36"/>
        <v>0</v>
      </c>
      <c r="P65" s="59">
        <f t="shared" si="36"/>
        <v>0</v>
      </c>
      <c r="Q65" s="59">
        <f t="shared" si="36"/>
        <v>0</v>
      </c>
      <c r="R65" s="59">
        <f t="shared" si="36"/>
        <v>0</v>
      </c>
      <c r="S65" s="59">
        <f t="shared" si="36"/>
        <v>0</v>
      </c>
      <c r="T65" s="59">
        <f t="shared" si="36"/>
        <v>0</v>
      </c>
      <c r="U65" s="60">
        <f t="shared" si="3"/>
        <v>0</v>
      </c>
      <c r="V65" s="60">
        <f t="shared" si="4"/>
        <v>0</v>
      </c>
      <c r="W65" s="60">
        <f t="shared" si="5"/>
        <v>0</v>
      </c>
      <c r="X65" s="60">
        <f t="shared" si="6"/>
        <v>0</v>
      </c>
      <c r="Y65" s="60">
        <f t="shared" si="7"/>
        <v>0</v>
      </c>
      <c r="Z65" s="60">
        <f t="shared" si="8"/>
        <v>0</v>
      </c>
      <c r="AA65" s="60">
        <f t="shared" si="9"/>
        <v>0</v>
      </c>
      <c r="AB65" s="60">
        <f t="shared" si="10"/>
        <v>0</v>
      </c>
      <c r="AC65" s="60">
        <f t="shared" si="11"/>
        <v>0</v>
      </c>
      <c r="AD65" s="60">
        <f t="shared" si="12"/>
        <v>0</v>
      </c>
      <c r="AE65" s="60">
        <f t="shared" si="13"/>
        <v>0</v>
      </c>
      <c r="AF65" s="60">
        <f t="shared" si="14"/>
        <v>0</v>
      </c>
      <c r="AG65" s="60">
        <f t="shared" si="15"/>
        <v>0</v>
      </c>
    </row>
    <row r="66" spans="1:33" s="51" customFormat="1" ht="25.5" hidden="1">
      <c r="A66" s="4" t="s">
        <v>73</v>
      </c>
      <c r="B66" s="56" t="s">
        <v>40</v>
      </c>
      <c r="C66" s="57" t="s">
        <v>84</v>
      </c>
      <c r="D66" s="8" t="s">
        <v>100</v>
      </c>
      <c r="E66" s="57" t="s">
        <v>70</v>
      </c>
      <c r="F66" s="57" t="s">
        <v>242</v>
      </c>
      <c r="G66" s="58"/>
      <c r="H66" s="60"/>
      <c r="I66" s="60"/>
      <c r="J66" s="60"/>
      <c r="K66" s="60"/>
      <c r="L66" s="60"/>
      <c r="M66" s="60"/>
      <c r="N66" s="60"/>
      <c r="O66" s="60"/>
      <c r="P66" s="93"/>
      <c r="Q66" s="93"/>
      <c r="R66" s="93"/>
      <c r="S66" s="93"/>
      <c r="T66" s="93"/>
      <c r="U66" s="60">
        <f t="shared" si="3"/>
        <v>0</v>
      </c>
      <c r="V66" s="60">
        <f t="shared" si="4"/>
        <v>0</v>
      </c>
      <c r="W66" s="60">
        <f t="shared" si="5"/>
        <v>0</v>
      </c>
      <c r="X66" s="60">
        <f t="shared" si="6"/>
        <v>0</v>
      </c>
      <c r="Y66" s="60">
        <f t="shared" si="7"/>
        <v>0</v>
      </c>
      <c r="Z66" s="60">
        <f t="shared" si="8"/>
        <v>0</v>
      </c>
      <c r="AA66" s="60">
        <f t="shared" si="9"/>
        <v>0</v>
      </c>
      <c r="AB66" s="60">
        <f t="shared" si="10"/>
        <v>0</v>
      </c>
      <c r="AC66" s="60">
        <f t="shared" si="11"/>
        <v>0</v>
      </c>
      <c r="AD66" s="60">
        <f t="shared" si="12"/>
        <v>0</v>
      </c>
      <c r="AE66" s="60">
        <f t="shared" si="13"/>
        <v>0</v>
      </c>
      <c r="AF66" s="60">
        <f t="shared" si="14"/>
        <v>0</v>
      </c>
      <c r="AG66" s="60">
        <f t="shared" si="15"/>
        <v>0</v>
      </c>
    </row>
    <row r="67" spans="1:33" s="51" customFormat="1" ht="12.75">
      <c r="A67" s="4" t="s">
        <v>203</v>
      </c>
      <c r="B67" s="56" t="s">
        <v>40</v>
      </c>
      <c r="C67" s="57" t="s">
        <v>84</v>
      </c>
      <c r="D67" s="8" t="s">
        <v>100</v>
      </c>
      <c r="E67" s="57" t="s">
        <v>77</v>
      </c>
      <c r="F67" s="57"/>
      <c r="G67" s="58">
        <f>G68</f>
        <v>0</v>
      </c>
      <c r="H67" s="59">
        <f aca="true" t="shared" si="37" ref="H67:T67">H68</f>
        <v>0</v>
      </c>
      <c r="I67" s="59">
        <f t="shared" si="37"/>
        <v>0</v>
      </c>
      <c r="J67" s="59">
        <f t="shared" si="37"/>
        <v>6861</v>
      </c>
      <c r="K67" s="59">
        <f t="shared" si="37"/>
        <v>18475</v>
      </c>
      <c r="L67" s="59">
        <f t="shared" si="37"/>
        <v>18475</v>
      </c>
      <c r="M67" s="59">
        <f t="shared" si="37"/>
        <v>18475</v>
      </c>
      <c r="N67" s="59">
        <f t="shared" si="37"/>
        <v>19225</v>
      </c>
      <c r="O67" s="59">
        <f t="shared" si="37"/>
        <v>19225</v>
      </c>
      <c r="P67" s="59">
        <f t="shared" si="37"/>
        <v>19225</v>
      </c>
      <c r="Q67" s="59">
        <f t="shared" si="37"/>
        <v>19225</v>
      </c>
      <c r="R67" s="59">
        <f t="shared" si="37"/>
        <v>19225</v>
      </c>
      <c r="S67" s="59">
        <f t="shared" si="37"/>
        <v>19480</v>
      </c>
      <c r="T67" s="59">
        <f t="shared" si="37"/>
        <v>19480</v>
      </c>
      <c r="U67" s="60">
        <f t="shared" si="3"/>
        <v>0</v>
      </c>
      <c r="V67" s="60">
        <f t="shared" si="4"/>
        <v>0</v>
      </c>
      <c r="W67" s="60">
        <f t="shared" si="5"/>
        <v>6861</v>
      </c>
      <c r="X67" s="60">
        <f t="shared" si="6"/>
        <v>11614</v>
      </c>
      <c r="Y67" s="60">
        <f t="shared" si="7"/>
        <v>0</v>
      </c>
      <c r="Z67" s="60">
        <f t="shared" si="8"/>
        <v>0</v>
      </c>
      <c r="AA67" s="60">
        <f t="shared" si="9"/>
        <v>750</v>
      </c>
      <c r="AB67" s="60">
        <f t="shared" si="10"/>
        <v>0</v>
      </c>
      <c r="AC67" s="60">
        <f t="shared" si="11"/>
        <v>0</v>
      </c>
      <c r="AD67" s="60">
        <f t="shared" si="12"/>
        <v>0</v>
      </c>
      <c r="AE67" s="60">
        <f t="shared" si="13"/>
        <v>0</v>
      </c>
      <c r="AF67" s="60">
        <f t="shared" si="14"/>
        <v>255</v>
      </c>
      <c r="AG67" s="60">
        <f t="shared" si="15"/>
        <v>19480</v>
      </c>
    </row>
    <row r="68" spans="1:33" s="51" customFormat="1" ht="25.5">
      <c r="A68" s="4" t="s">
        <v>71</v>
      </c>
      <c r="B68" s="56" t="s">
        <v>40</v>
      </c>
      <c r="C68" s="57" t="s">
        <v>84</v>
      </c>
      <c r="D68" s="8" t="s">
        <v>100</v>
      </c>
      <c r="E68" s="57" t="s">
        <v>77</v>
      </c>
      <c r="F68" s="57" t="s">
        <v>72</v>
      </c>
      <c r="G68" s="58">
        <f>G69</f>
        <v>0</v>
      </c>
      <c r="H68" s="59">
        <f aca="true" t="shared" si="38" ref="H68:T68">H69</f>
        <v>0</v>
      </c>
      <c r="I68" s="59">
        <f t="shared" si="38"/>
        <v>0</v>
      </c>
      <c r="J68" s="59">
        <f t="shared" si="38"/>
        <v>6861</v>
      </c>
      <c r="K68" s="59">
        <f t="shared" si="38"/>
        <v>18475</v>
      </c>
      <c r="L68" s="59">
        <f t="shared" si="38"/>
        <v>18475</v>
      </c>
      <c r="M68" s="59">
        <f t="shared" si="38"/>
        <v>18475</v>
      </c>
      <c r="N68" s="59">
        <f t="shared" si="38"/>
        <v>19225</v>
      </c>
      <c r="O68" s="59">
        <f t="shared" si="38"/>
        <v>19225</v>
      </c>
      <c r="P68" s="59">
        <f t="shared" si="38"/>
        <v>19225</v>
      </c>
      <c r="Q68" s="59">
        <f t="shared" si="38"/>
        <v>19225</v>
      </c>
      <c r="R68" s="59">
        <f t="shared" si="38"/>
        <v>19225</v>
      </c>
      <c r="S68" s="59">
        <f t="shared" si="38"/>
        <v>19480</v>
      </c>
      <c r="T68" s="59">
        <f t="shared" si="38"/>
        <v>19480</v>
      </c>
      <c r="U68" s="60">
        <f t="shared" si="3"/>
        <v>0</v>
      </c>
      <c r="V68" s="60">
        <f t="shared" si="4"/>
        <v>0</v>
      </c>
      <c r="W68" s="60">
        <f t="shared" si="5"/>
        <v>6861</v>
      </c>
      <c r="X68" s="60">
        <f t="shared" si="6"/>
        <v>11614</v>
      </c>
      <c r="Y68" s="60">
        <f t="shared" si="7"/>
        <v>0</v>
      </c>
      <c r="Z68" s="60">
        <f t="shared" si="8"/>
        <v>0</v>
      </c>
      <c r="AA68" s="60">
        <f t="shared" si="9"/>
        <v>750</v>
      </c>
      <c r="AB68" s="60">
        <f t="shared" si="10"/>
        <v>0</v>
      </c>
      <c r="AC68" s="60">
        <f t="shared" si="11"/>
        <v>0</v>
      </c>
      <c r="AD68" s="60">
        <f t="shared" si="12"/>
        <v>0</v>
      </c>
      <c r="AE68" s="60">
        <f t="shared" si="13"/>
        <v>0</v>
      </c>
      <c r="AF68" s="60">
        <f t="shared" si="14"/>
        <v>255</v>
      </c>
      <c r="AG68" s="60">
        <f t="shared" si="15"/>
        <v>19480</v>
      </c>
    </row>
    <row r="69" spans="1:33" s="51" customFormat="1" ht="38.25">
      <c r="A69" s="4" t="s">
        <v>245</v>
      </c>
      <c r="B69" s="56" t="s">
        <v>40</v>
      </c>
      <c r="C69" s="57" t="s">
        <v>84</v>
      </c>
      <c r="D69" s="8" t="s">
        <v>100</v>
      </c>
      <c r="E69" s="57" t="s">
        <v>77</v>
      </c>
      <c r="F69" s="57" t="s">
        <v>204</v>
      </c>
      <c r="G69" s="58"/>
      <c r="H69" s="60"/>
      <c r="I69" s="60"/>
      <c r="J69" s="41">
        <v>6861</v>
      </c>
      <c r="K69" s="41">
        <v>18475</v>
      </c>
      <c r="L69" s="41">
        <v>18475</v>
      </c>
      <c r="M69" s="41">
        <v>18475</v>
      </c>
      <c r="N69" s="41">
        <v>19225</v>
      </c>
      <c r="O69" s="41">
        <v>19225</v>
      </c>
      <c r="P69" s="41">
        <v>19225</v>
      </c>
      <c r="Q69" s="41">
        <v>19225</v>
      </c>
      <c r="R69" s="41">
        <v>19225</v>
      </c>
      <c r="S69" s="41">
        <v>19480</v>
      </c>
      <c r="T69" s="93">
        <v>19480</v>
      </c>
      <c r="U69" s="60">
        <f t="shared" si="3"/>
        <v>0</v>
      </c>
      <c r="V69" s="60">
        <f t="shared" si="4"/>
        <v>0</v>
      </c>
      <c r="W69" s="60">
        <f t="shared" si="5"/>
        <v>6861</v>
      </c>
      <c r="X69" s="60">
        <f t="shared" si="6"/>
        <v>11614</v>
      </c>
      <c r="Y69" s="60">
        <f t="shared" si="7"/>
        <v>0</v>
      </c>
      <c r="Z69" s="60">
        <f t="shared" si="8"/>
        <v>0</v>
      </c>
      <c r="AA69" s="60">
        <f t="shared" si="9"/>
        <v>750</v>
      </c>
      <c r="AB69" s="60">
        <f t="shared" si="10"/>
        <v>0</v>
      </c>
      <c r="AC69" s="60">
        <f t="shared" si="11"/>
        <v>0</v>
      </c>
      <c r="AD69" s="60">
        <f t="shared" si="12"/>
        <v>0</v>
      </c>
      <c r="AE69" s="60">
        <f t="shared" si="13"/>
        <v>0</v>
      </c>
      <c r="AF69" s="60">
        <f t="shared" si="14"/>
        <v>255</v>
      </c>
      <c r="AG69" s="60">
        <f t="shared" si="15"/>
        <v>19480</v>
      </c>
    </row>
    <row r="70" spans="1:33" s="70" customFormat="1" ht="12.75">
      <c r="A70" s="2" t="s">
        <v>88</v>
      </c>
      <c r="B70" s="52" t="s">
        <v>89</v>
      </c>
      <c r="C70" s="53"/>
      <c r="D70" s="9" t="s">
        <v>100</v>
      </c>
      <c r="E70" s="53"/>
      <c r="F70" s="53"/>
      <c r="G70" s="54">
        <f>G71</f>
        <v>24000</v>
      </c>
      <c r="H70" s="55">
        <f aca="true" t="shared" si="39" ref="H70:T71">H71</f>
        <v>24000</v>
      </c>
      <c r="I70" s="55">
        <f t="shared" si="39"/>
        <v>24000</v>
      </c>
      <c r="J70" s="55">
        <f t="shared" si="39"/>
        <v>17139</v>
      </c>
      <c r="K70" s="55">
        <f t="shared" si="39"/>
        <v>7025</v>
      </c>
      <c r="L70" s="55">
        <f t="shared" si="39"/>
        <v>17525</v>
      </c>
      <c r="M70" s="55">
        <f t="shared" si="39"/>
        <v>17525</v>
      </c>
      <c r="N70" s="55">
        <f t="shared" si="39"/>
        <v>16775</v>
      </c>
      <c r="O70" s="55">
        <f t="shared" si="39"/>
        <v>16775</v>
      </c>
      <c r="P70" s="55">
        <f t="shared" si="39"/>
        <v>17275</v>
      </c>
      <c r="Q70" s="55">
        <f t="shared" si="39"/>
        <v>17275</v>
      </c>
      <c r="R70" s="55">
        <f t="shared" si="39"/>
        <v>17275</v>
      </c>
      <c r="S70" s="55">
        <f t="shared" si="39"/>
        <v>12500</v>
      </c>
      <c r="T70" s="55">
        <f t="shared" si="39"/>
        <v>12500</v>
      </c>
      <c r="U70" s="114">
        <f t="shared" si="3"/>
        <v>0</v>
      </c>
      <c r="V70" s="114">
        <f t="shared" si="4"/>
        <v>0</v>
      </c>
      <c r="W70" s="114">
        <f t="shared" si="5"/>
        <v>-6861</v>
      </c>
      <c r="X70" s="114">
        <f t="shared" si="6"/>
        <v>-10114</v>
      </c>
      <c r="Y70" s="114">
        <f t="shared" si="7"/>
        <v>10500</v>
      </c>
      <c r="Z70" s="114">
        <f t="shared" si="8"/>
        <v>0</v>
      </c>
      <c r="AA70" s="114">
        <f t="shared" si="9"/>
        <v>-750</v>
      </c>
      <c r="AB70" s="114">
        <f t="shared" si="10"/>
        <v>0</v>
      </c>
      <c r="AC70" s="114">
        <f t="shared" si="11"/>
        <v>500</v>
      </c>
      <c r="AD70" s="114">
        <f t="shared" si="12"/>
        <v>0</v>
      </c>
      <c r="AE70" s="114">
        <f t="shared" si="13"/>
        <v>0</v>
      </c>
      <c r="AF70" s="114">
        <f t="shared" si="14"/>
        <v>-4775</v>
      </c>
      <c r="AG70" s="114">
        <f t="shared" si="15"/>
        <v>-11500</v>
      </c>
    </row>
    <row r="71" spans="1:33" s="70" customFormat="1" ht="25.5">
      <c r="A71" s="13" t="s">
        <v>33</v>
      </c>
      <c r="B71" s="52" t="s">
        <v>89</v>
      </c>
      <c r="C71" s="53" t="s">
        <v>84</v>
      </c>
      <c r="D71" s="9" t="s">
        <v>100</v>
      </c>
      <c r="E71" s="53" t="s">
        <v>34</v>
      </c>
      <c r="F71" s="53"/>
      <c r="G71" s="54">
        <f>G72</f>
        <v>24000</v>
      </c>
      <c r="H71" s="55">
        <f t="shared" si="39"/>
        <v>24000</v>
      </c>
      <c r="I71" s="55">
        <f t="shared" si="39"/>
        <v>24000</v>
      </c>
      <c r="J71" s="55">
        <f t="shared" si="39"/>
        <v>17139</v>
      </c>
      <c r="K71" s="55">
        <f t="shared" si="39"/>
        <v>7025</v>
      </c>
      <c r="L71" s="55">
        <f t="shared" si="39"/>
        <v>17525</v>
      </c>
      <c r="M71" s="55">
        <f t="shared" si="39"/>
        <v>17525</v>
      </c>
      <c r="N71" s="55">
        <f t="shared" si="39"/>
        <v>16775</v>
      </c>
      <c r="O71" s="55">
        <f t="shared" si="39"/>
        <v>16775</v>
      </c>
      <c r="P71" s="55">
        <f t="shared" si="39"/>
        <v>17275</v>
      </c>
      <c r="Q71" s="55">
        <f t="shared" si="39"/>
        <v>17275</v>
      </c>
      <c r="R71" s="55">
        <f t="shared" si="39"/>
        <v>17275</v>
      </c>
      <c r="S71" s="55">
        <f t="shared" si="39"/>
        <v>12500</v>
      </c>
      <c r="T71" s="55">
        <f t="shared" si="39"/>
        <v>12500</v>
      </c>
      <c r="U71" s="114">
        <f t="shared" si="3"/>
        <v>0</v>
      </c>
      <c r="V71" s="114">
        <f t="shared" si="4"/>
        <v>0</v>
      </c>
      <c r="W71" s="114">
        <f t="shared" si="5"/>
        <v>-6861</v>
      </c>
      <c r="X71" s="114">
        <f t="shared" si="6"/>
        <v>-10114</v>
      </c>
      <c r="Y71" s="114">
        <f t="shared" si="7"/>
        <v>10500</v>
      </c>
      <c r="Z71" s="114">
        <f t="shared" si="8"/>
        <v>0</v>
      </c>
      <c r="AA71" s="114">
        <f t="shared" si="9"/>
        <v>-750</v>
      </c>
      <c r="AB71" s="114">
        <f t="shared" si="10"/>
        <v>0</v>
      </c>
      <c r="AC71" s="114">
        <f t="shared" si="11"/>
        <v>500</v>
      </c>
      <c r="AD71" s="114">
        <f t="shared" si="12"/>
        <v>0</v>
      </c>
      <c r="AE71" s="114">
        <f t="shared" si="13"/>
        <v>0</v>
      </c>
      <c r="AF71" s="114">
        <f t="shared" si="14"/>
        <v>-4775</v>
      </c>
      <c r="AG71" s="114">
        <f t="shared" si="15"/>
        <v>-11500</v>
      </c>
    </row>
    <row r="72" spans="1:33" s="51" customFormat="1" ht="12.75">
      <c r="A72" s="4" t="s">
        <v>35</v>
      </c>
      <c r="B72" s="56" t="s">
        <v>89</v>
      </c>
      <c r="C72" s="57" t="s">
        <v>84</v>
      </c>
      <c r="D72" s="8" t="s">
        <v>100</v>
      </c>
      <c r="E72" s="57" t="s">
        <v>34</v>
      </c>
      <c r="F72" s="57" t="s">
        <v>26</v>
      </c>
      <c r="G72" s="58">
        <f>G73+G74+G75+G76</f>
        <v>24000</v>
      </c>
      <c r="H72" s="58">
        <f aca="true" t="shared" si="40" ref="H72:T72">H73+H74+H75+H76</f>
        <v>24000</v>
      </c>
      <c r="I72" s="58">
        <f t="shared" si="40"/>
        <v>24000</v>
      </c>
      <c r="J72" s="58">
        <f t="shared" si="40"/>
        <v>17139</v>
      </c>
      <c r="K72" s="58">
        <f t="shared" si="40"/>
        <v>7025</v>
      </c>
      <c r="L72" s="58">
        <f t="shared" si="40"/>
        <v>17525</v>
      </c>
      <c r="M72" s="58">
        <f t="shared" si="40"/>
        <v>17525</v>
      </c>
      <c r="N72" s="58">
        <f t="shared" si="40"/>
        <v>16775</v>
      </c>
      <c r="O72" s="58">
        <f t="shared" si="40"/>
        <v>16775</v>
      </c>
      <c r="P72" s="58">
        <f t="shared" si="40"/>
        <v>17275</v>
      </c>
      <c r="Q72" s="58">
        <f t="shared" si="40"/>
        <v>17275</v>
      </c>
      <c r="R72" s="58">
        <f t="shared" si="40"/>
        <v>17275</v>
      </c>
      <c r="S72" s="58">
        <f t="shared" si="40"/>
        <v>12500</v>
      </c>
      <c r="T72" s="58">
        <f t="shared" si="40"/>
        <v>12500</v>
      </c>
      <c r="U72" s="60">
        <f t="shared" si="3"/>
        <v>0</v>
      </c>
      <c r="V72" s="60">
        <f t="shared" si="4"/>
        <v>0</v>
      </c>
      <c r="W72" s="60">
        <f t="shared" si="5"/>
        <v>-6861</v>
      </c>
      <c r="X72" s="60">
        <f t="shared" si="6"/>
        <v>-10114</v>
      </c>
      <c r="Y72" s="60">
        <f t="shared" si="7"/>
        <v>10500</v>
      </c>
      <c r="Z72" s="60">
        <f t="shared" si="8"/>
        <v>0</v>
      </c>
      <c r="AA72" s="60">
        <f t="shared" si="9"/>
        <v>-750</v>
      </c>
      <c r="AB72" s="60">
        <f t="shared" si="10"/>
        <v>0</v>
      </c>
      <c r="AC72" s="60">
        <f t="shared" si="11"/>
        <v>500</v>
      </c>
      <c r="AD72" s="60">
        <f t="shared" si="12"/>
        <v>0</v>
      </c>
      <c r="AE72" s="60">
        <f t="shared" si="13"/>
        <v>0</v>
      </c>
      <c r="AF72" s="60">
        <f t="shared" si="14"/>
        <v>-4775</v>
      </c>
      <c r="AG72" s="60">
        <f t="shared" si="15"/>
        <v>-11500</v>
      </c>
    </row>
    <row r="73" spans="1:33" s="51" customFormat="1" ht="12.75" hidden="1">
      <c r="A73" s="4" t="s">
        <v>36</v>
      </c>
      <c r="B73" s="56" t="s">
        <v>89</v>
      </c>
      <c r="C73" s="57" t="s">
        <v>84</v>
      </c>
      <c r="D73" s="8" t="s">
        <v>100</v>
      </c>
      <c r="E73" s="57" t="s">
        <v>34</v>
      </c>
      <c r="F73" s="57" t="s">
        <v>37</v>
      </c>
      <c r="G73" s="58">
        <v>24000</v>
      </c>
      <c r="H73" s="41">
        <v>24000</v>
      </c>
      <c r="I73" s="41">
        <v>24000</v>
      </c>
      <c r="J73" s="41">
        <v>17139</v>
      </c>
      <c r="K73" s="41">
        <v>5525</v>
      </c>
      <c r="L73" s="41">
        <v>5525</v>
      </c>
      <c r="M73" s="41">
        <v>5525</v>
      </c>
      <c r="N73" s="41">
        <v>4775</v>
      </c>
      <c r="O73" s="41">
        <v>4775</v>
      </c>
      <c r="P73" s="41">
        <v>4775</v>
      </c>
      <c r="Q73" s="41">
        <v>4775</v>
      </c>
      <c r="R73" s="41">
        <v>4775</v>
      </c>
      <c r="S73" s="93"/>
      <c r="T73" s="93"/>
      <c r="U73" s="60">
        <f t="shared" si="3"/>
        <v>0</v>
      </c>
      <c r="V73" s="60">
        <f t="shared" si="4"/>
        <v>0</v>
      </c>
      <c r="W73" s="60">
        <f t="shared" si="5"/>
        <v>-6861</v>
      </c>
      <c r="X73" s="60">
        <f t="shared" si="6"/>
        <v>-11614</v>
      </c>
      <c r="Y73" s="60">
        <f t="shared" si="7"/>
        <v>0</v>
      </c>
      <c r="Z73" s="60">
        <f t="shared" si="8"/>
        <v>0</v>
      </c>
      <c r="AA73" s="60">
        <f t="shared" si="9"/>
        <v>-750</v>
      </c>
      <c r="AB73" s="60">
        <f t="shared" si="10"/>
        <v>0</v>
      </c>
      <c r="AC73" s="60">
        <f t="shared" si="11"/>
        <v>0</v>
      </c>
      <c r="AD73" s="60">
        <f t="shared" si="12"/>
        <v>0</v>
      </c>
      <c r="AE73" s="60">
        <f t="shared" si="13"/>
        <v>0</v>
      </c>
      <c r="AF73" s="60">
        <f t="shared" si="14"/>
        <v>-4775</v>
      </c>
      <c r="AG73" s="60">
        <f t="shared" si="15"/>
        <v>-24000</v>
      </c>
    </row>
    <row r="74" spans="1:33" s="51" customFormat="1" ht="12.75" hidden="1">
      <c r="A74" s="4" t="s">
        <v>36</v>
      </c>
      <c r="B74" s="56" t="s">
        <v>89</v>
      </c>
      <c r="C74" s="57" t="s">
        <v>84</v>
      </c>
      <c r="D74" s="8" t="s">
        <v>100</v>
      </c>
      <c r="E74" s="57" t="s">
        <v>34</v>
      </c>
      <c r="F74" s="57" t="s">
        <v>37</v>
      </c>
      <c r="G74" s="58"/>
      <c r="H74" s="60"/>
      <c r="I74" s="60"/>
      <c r="J74" s="60"/>
      <c r="K74" s="60"/>
      <c r="L74" s="41">
        <v>500</v>
      </c>
      <c r="M74" s="41">
        <v>500</v>
      </c>
      <c r="N74" s="41">
        <v>500</v>
      </c>
      <c r="O74" s="41">
        <v>500</v>
      </c>
      <c r="P74" s="41">
        <v>1000</v>
      </c>
      <c r="Q74" s="41">
        <v>1000</v>
      </c>
      <c r="R74" s="41">
        <v>1000</v>
      </c>
      <c r="S74" s="41">
        <v>1000</v>
      </c>
      <c r="T74" s="92">
        <v>1000</v>
      </c>
      <c r="U74" s="60">
        <f t="shared" si="3"/>
        <v>0</v>
      </c>
      <c r="V74" s="60">
        <f t="shared" si="4"/>
        <v>0</v>
      </c>
      <c r="W74" s="60">
        <f t="shared" si="5"/>
        <v>0</v>
      </c>
      <c r="X74" s="60">
        <f t="shared" si="6"/>
        <v>0</v>
      </c>
      <c r="Y74" s="60">
        <f t="shared" si="7"/>
        <v>500</v>
      </c>
      <c r="Z74" s="60">
        <f t="shared" si="8"/>
        <v>0</v>
      </c>
      <c r="AA74" s="60">
        <f t="shared" si="9"/>
        <v>0</v>
      </c>
      <c r="AB74" s="60">
        <f t="shared" si="10"/>
        <v>0</v>
      </c>
      <c r="AC74" s="60">
        <f t="shared" si="11"/>
        <v>500</v>
      </c>
      <c r="AD74" s="60">
        <f t="shared" si="12"/>
        <v>0</v>
      </c>
      <c r="AE74" s="60">
        <f t="shared" si="13"/>
        <v>0</v>
      </c>
      <c r="AF74" s="60">
        <f t="shared" si="14"/>
        <v>0</v>
      </c>
      <c r="AG74" s="60">
        <f t="shared" si="15"/>
        <v>1000</v>
      </c>
    </row>
    <row r="75" spans="1:33" s="51" customFormat="1" ht="12.75" hidden="1">
      <c r="A75" s="4" t="s">
        <v>36</v>
      </c>
      <c r="B75" s="56" t="s">
        <v>89</v>
      </c>
      <c r="C75" s="57" t="s">
        <v>84</v>
      </c>
      <c r="D75" s="8" t="s">
        <v>100</v>
      </c>
      <c r="E75" s="57" t="s">
        <v>34</v>
      </c>
      <c r="F75" s="57" t="s">
        <v>37</v>
      </c>
      <c r="G75" s="58"/>
      <c r="H75" s="60"/>
      <c r="I75" s="60"/>
      <c r="J75" s="97"/>
      <c r="K75" s="41"/>
      <c r="L75" s="41">
        <v>10000</v>
      </c>
      <c r="M75" s="41">
        <v>10000</v>
      </c>
      <c r="N75" s="41">
        <v>10000</v>
      </c>
      <c r="O75" s="41">
        <v>10000</v>
      </c>
      <c r="P75" s="41">
        <v>10000</v>
      </c>
      <c r="Q75" s="41">
        <v>10000</v>
      </c>
      <c r="R75" s="41">
        <v>10000</v>
      </c>
      <c r="S75" s="41">
        <v>10000</v>
      </c>
      <c r="T75" s="92">
        <v>10000</v>
      </c>
      <c r="U75" s="60">
        <f t="shared" si="3"/>
        <v>0</v>
      </c>
      <c r="V75" s="60">
        <f t="shared" si="4"/>
        <v>0</v>
      </c>
      <c r="W75" s="60">
        <f t="shared" si="5"/>
        <v>0</v>
      </c>
      <c r="X75" s="60">
        <f t="shared" si="6"/>
        <v>0</v>
      </c>
      <c r="Y75" s="60">
        <f t="shared" si="7"/>
        <v>10000</v>
      </c>
      <c r="Z75" s="60">
        <f t="shared" si="8"/>
        <v>0</v>
      </c>
      <c r="AA75" s="60">
        <f t="shared" si="9"/>
        <v>0</v>
      </c>
      <c r="AB75" s="60">
        <f t="shared" si="10"/>
        <v>0</v>
      </c>
      <c r="AC75" s="60">
        <f t="shared" si="11"/>
        <v>0</v>
      </c>
      <c r="AD75" s="60">
        <f t="shared" si="12"/>
        <v>0</v>
      </c>
      <c r="AE75" s="60">
        <f t="shared" si="13"/>
        <v>0</v>
      </c>
      <c r="AF75" s="60">
        <f t="shared" si="14"/>
        <v>0</v>
      </c>
      <c r="AG75" s="60">
        <f t="shared" si="15"/>
        <v>10000</v>
      </c>
    </row>
    <row r="76" spans="1:33" s="51" customFormat="1" ht="12.75" hidden="1">
      <c r="A76" s="4" t="s">
        <v>36</v>
      </c>
      <c r="B76" s="56" t="s">
        <v>89</v>
      </c>
      <c r="C76" s="57" t="s">
        <v>84</v>
      </c>
      <c r="D76" s="8" t="s">
        <v>100</v>
      </c>
      <c r="E76" s="57" t="s">
        <v>34</v>
      </c>
      <c r="F76" s="57" t="s">
        <v>37</v>
      </c>
      <c r="G76" s="58"/>
      <c r="H76" s="60"/>
      <c r="I76" s="60"/>
      <c r="J76" s="60"/>
      <c r="K76" s="60">
        <v>1500</v>
      </c>
      <c r="L76" s="39">
        <v>1500</v>
      </c>
      <c r="M76" s="39">
        <v>1500</v>
      </c>
      <c r="N76" s="39">
        <v>1500</v>
      </c>
      <c r="O76" s="39">
        <v>1500</v>
      </c>
      <c r="P76" s="39">
        <v>1500</v>
      </c>
      <c r="Q76" s="39">
        <v>1500</v>
      </c>
      <c r="R76" s="39">
        <v>1500</v>
      </c>
      <c r="S76" s="39">
        <v>1500</v>
      </c>
      <c r="T76" s="90">
        <v>1500</v>
      </c>
      <c r="U76" s="60">
        <f t="shared" si="3"/>
        <v>0</v>
      </c>
      <c r="V76" s="60">
        <f t="shared" si="4"/>
        <v>0</v>
      </c>
      <c r="W76" s="60">
        <f t="shared" si="5"/>
        <v>0</v>
      </c>
      <c r="X76" s="60">
        <f t="shared" si="6"/>
        <v>1500</v>
      </c>
      <c r="Y76" s="60">
        <f t="shared" si="7"/>
        <v>0</v>
      </c>
      <c r="Z76" s="60">
        <f t="shared" si="8"/>
        <v>0</v>
      </c>
      <c r="AA76" s="60">
        <f t="shared" si="9"/>
        <v>0</v>
      </c>
      <c r="AB76" s="60">
        <f t="shared" si="10"/>
        <v>0</v>
      </c>
      <c r="AC76" s="60">
        <f t="shared" si="11"/>
        <v>0</v>
      </c>
      <c r="AD76" s="60">
        <f t="shared" si="12"/>
        <v>0</v>
      </c>
      <c r="AE76" s="60">
        <f t="shared" si="13"/>
        <v>0</v>
      </c>
      <c r="AF76" s="60">
        <f t="shared" si="14"/>
        <v>0</v>
      </c>
      <c r="AG76" s="60">
        <f t="shared" si="15"/>
        <v>1500</v>
      </c>
    </row>
    <row r="77" spans="1:33" s="70" customFormat="1" ht="19.5" customHeight="1">
      <c r="A77" s="2" t="s">
        <v>80</v>
      </c>
      <c r="B77" s="52"/>
      <c r="C77" s="3"/>
      <c r="D77" s="3"/>
      <c r="E77" s="3"/>
      <c r="F77" s="3"/>
      <c r="G77" s="63">
        <f>G12+G57+G70+G39+G67</f>
        <v>2636187</v>
      </c>
      <c r="H77" s="63">
        <f aca="true" t="shared" si="41" ref="H77:AF77">H12+H57+H70+H39+H67</f>
        <v>2636187</v>
      </c>
      <c r="I77" s="63">
        <f t="shared" si="41"/>
        <v>2636187</v>
      </c>
      <c r="J77" s="63">
        <f t="shared" si="41"/>
        <v>2842409.94</v>
      </c>
      <c r="K77" s="63">
        <f t="shared" si="41"/>
        <v>2843909.94</v>
      </c>
      <c r="L77" s="63">
        <f t="shared" si="41"/>
        <v>3591109.94</v>
      </c>
      <c r="M77" s="63">
        <f t="shared" si="41"/>
        <v>3591109.94</v>
      </c>
      <c r="N77" s="63">
        <f t="shared" si="41"/>
        <v>3591109.94</v>
      </c>
      <c r="O77" s="63">
        <f t="shared" si="41"/>
        <v>3591109.94</v>
      </c>
      <c r="P77" s="63">
        <f t="shared" si="41"/>
        <v>3591609.94</v>
      </c>
      <c r="Q77" s="63">
        <f t="shared" si="41"/>
        <v>3591609.94</v>
      </c>
      <c r="R77" s="63">
        <f t="shared" si="41"/>
        <v>3597375.94</v>
      </c>
      <c r="S77" s="63">
        <f t="shared" si="41"/>
        <v>2490675.94</v>
      </c>
      <c r="T77" s="63">
        <f t="shared" si="41"/>
        <v>2258956.08</v>
      </c>
      <c r="U77" s="99">
        <f t="shared" si="41"/>
        <v>0</v>
      </c>
      <c r="V77" s="99">
        <f t="shared" si="41"/>
        <v>0</v>
      </c>
      <c r="W77" s="99">
        <f t="shared" si="41"/>
        <v>206222.93999999994</v>
      </c>
      <c r="X77" s="99">
        <f t="shared" si="41"/>
        <v>1500</v>
      </c>
      <c r="Y77" s="99">
        <f t="shared" si="41"/>
        <v>747200</v>
      </c>
      <c r="Z77" s="99">
        <f t="shared" si="41"/>
        <v>0</v>
      </c>
      <c r="AA77" s="99">
        <f t="shared" si="41"/>
        <v>0</v>
      </c>
      <c r="AB77" s="99">
        <f t="shared" si="41"/>
        <v>0</v>
      </c>
      <c r="AC77" s="99">
        <f t="shared" si="41"/>
        <v>500</v>
      </c>
      <c r="AD77" s="99">
        <f t="shared" si="41"/>
        <v>0</v>
      </c>
      <c r="AE77" s="99">
        <f t="shared" si="41"/>
        <v>5766</v>
      </c>
      <c r="AF77" s="99">
        <f t="shared" si="41"/>
        <v>-1106700</v>
      </c>
      <c r="AG77" s="114">
        <f>G77-S77</f>
        <v>145511.06000000006</v>
      </c>
    </row>
    <row r="78" spans="1:33" s="70" customFormat="1" ht="19.5" customHeight="1" hidden="1">
      <c r="A78" s="181"/>
      <c r="B78" s="182"/>
      <c r="C78" s="183"/>
      <c r="D78" s="183"/>
      <c r="E78" s="183"/>
      <c r="F78" s="183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6"/>
    </row>
    <row r="79" spans="1:31" ht="34.5" customHeight="1">
      <c r="A79" s="156" t="s">
        <v>356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</row>
    <row r="80" spans="1:31" ht="15">
      <c r="A80" s="174" t="s">
        <v>358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</row>
    <row r="81" spans="1:31" ht="1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</row>
    <row r="82" spans="1:31" ht="15">
      <c r="A82" s="174" t="s">
        <v>359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</row>
  </sheetData>
  <sheetProtection/>
  <mergeCells count="43">
    <mergeCell ref="B3:AE3"/>
    <mergeCell ref="B5:AE5"/>
    <mergeCell ref="A79:AE79"/>
    <mergeCell ref="A80:AE80"/>
    <mergeCell ref="A81:AE81"/>
    <mergeCell ref="A82:AE82"/>
    <mergeCell ref="B4:K4"/>
    <mergeCell ref="A6:AE6"/>
    <mergeCell ref="O9:O11"/>
    <mergeCell ref="F9:F11"/>
    <mergeCell ref="N9:N11"/>
    <mergeCell ref="S9:S11"/>
    <mergeCell ref="H9:H11"/>
    <mergeCell ref="I9:I11"/>
    <mergeCell ref="J9:J11"/>
    <mergeCell ref="A1:R1"/>
    <mergeCell ref="B2:K2"/>
    <mergeCell ref="B9:B11"/>
    <mergeCell ref="A9:A11"/>
    <mergeCell ref="C9:C11"/>
    <mergeCell ref="G9:G11"/>
    <mergeCell ref="E9:E11"/>
    <mergeCell ref="D9:D11"/>
    <mergeCell ref="R9:R11"/>
    <mergeCell ref="P9:P11"/>
    <mergeCell ref="Q9:Q11"/>
    <mergeCell ref="M9:M11"/>
    <mergeCell ref="K9:K11"/>
    <mergeCell ref="L9:L11"/>
    <mergeCell ref="T9:T11"/>
    <mergeCell ref="U9:U11"/>
    <mergeCell ref="V9:V11"/>
    <mergeCell ref="W9:W11"/>
    <mergeCell ref="AD9:AD11"/>
    <mergeCell ref="AE9:AE11"/>
    <mergeCell ref="AF9:AF11"/>
    <mergeCell ref="AG9:AG11"/>
    <mergeCell ref="AB9:AB11"/>
    <mergeCell ref="AC9:AC11"/>
    <mergeCell ref="X9:X11"/>
    <mergeCell ref="Y9:Y11"/>
    <mergeCell ref="Z9:Z11"/>
    <mergeCell ref="AA9:A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79"/>
  <sheetViews>
    <sheetView zoomScalePageLayoutView="0" workbookViewId="0" topLeftCell="A22">
      <selection activeCell="AL6" sqref="AL6"/>
    </sheetView>
  </sheetViews>
  <sheetFormatPr defaultColWidth="9.140625" defaultRowHeight="15"/>
  <cols>
    <col min="1" max="1" width="18.140625" style="16" customWidth="1"/>
    <col min="2" max="2" width="50.57421875" style="16" customWidth="1"/>
    <col min="3" max="3" width="9.421875" style="16" hidden="1" customWidth="1"/>
    <col min="4" max="4" width="9.421875" style="44" hidden="1" customWidth="1"/>
    <col min="5" max="9" width="10.421875" style="44" hidden="1" customWidth="1"/>
    <col min="10" max="13" width="9.140625" style="44" hidden="1" customWidth="1"/>
    <col min="14" max="14" width="9.140625" style="122" customWidth="1"/>
    <col min="15" max="15" width="11.00390625" style="125" hidden="1" customWidth="1"/>
    <col min="16" max="19" width="9.140625" style="122" hidden="1" customWidth="1"/>
    <col min="20" max="20" width="10.28125" style="122" hidden="1" customWidth="1"/>
    <col min="21" max="21" width="9.140625" style="122" hidden="1" customWidth="1"/>
    <col min="22" max="22" width="9.421875" style="122" hidden="1" customWidth="1"/>
    <col min="23" max="24" width="0" style="124" hidden="1" customWidth="1"/>
    <col min="25" max="25" width="9.57421875" style="124" hidden="1" customWidth="1"/>
    <col min="26" max="32" width="0" style="124" hidden="1" customWidth="1"/>
    <col min="33" max="33" width="9.140625" style="124" customWidth="1"/>
    <col min="34" max="34" width="11.28125" style="102" hidden="1" customWidth="1"/>
    <col min="35" max="36" width="0" style="0" hidden="1" customWidth="1"/>
  </cols>
  <sheetData>
    <row r="1" spans="1:15" ht="35.25" customHeight="1">
      <c r="A1" s="177" t="s">
        <v>338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23"/>
    </row>
    <row r="2" spans="2:15" ht="15">
      <c r="B2" s="120" t="s">
        <v>104</v>
      </c>
      <c r="O2" s="123"/>
    </row>
    <row r="3" spans="2:15" ht="60" customHeight="1">
      <c r="B3" s="178" t="s">
        <v>339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23"/>
    </row>
    <row r="4" spans="2:15" ht="15">
      <c r="B4" s="121" t="s">
        <v>340</v>
      </c>
      <c r="O4" s="123"/>
    </row>
    <row r="5" spans="2:15" ht="45.75" customHeight="1">
      <c r="B5" s="178" t="s">
        <v>337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23"/>
    </row>
    <row r="6" spans="1:33" ht="84.75" customHeight="1">
      <c r="A6" s="179" t="s">
        <v>341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</row>
    <row r="7" spans="1:34" ht="21" customHeight="1">
      <c r="A7" s="15"/>
      <c r="B7" s="49" t="s">
        <v>257</v>
      </c>
      <c r="C7" s="15" t="s">
        <v>283</v>
      </c>
      <c r="D7" s="45" t="s">
        <v>183</v>
      </c>
      <c r="E7" s="45" t="s">
        <v>184</v>
      </c>
      <c r="F7" s="45" t="s">
        <v>185</v>
      </c>
      <c r="G7" s="45" t="s">
        <v>186</v>
      </c>
      <c r="H7" s="45" t="s">
        <v>187</v>
      </c>
      <c r="I7" s="45" t="s">
        <v>188</v>
      </c>
      <c r="J7" s="45" t="s">
        <v>189</v>
      </c>
      <c r="K7" s="45" t="s">
        <v>190</v>
      </c>
      <c r="L7" s="45" t="s">
        <v>191</v>
      </c>
      <c r="M7" s="45" t="s">
        <v>192</v>
      </c>
      <c r="N7" s="125"/>
      <c r="P7" s="126"/>
      <c r="Q7" s="126"/>
      <c r="R7" s="126"/>
      <c r="S7" s="126"/>
      <c r="T7" s="126"/>
      <c r="U7" s="126"/>
      <c r="V7" s="125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03" t="s">
        <v>193</v>
      </c>
    </row>
    <row r="8" spans="1:34" ht="72.75" customHeight="1">
      <c r="A8" s="64" t="s">
        <v>105</v>
      </c>
      <c r="B8" s="64" t="s">
        <v>1</v>
      </c>
      <c r="C8" s="15" t="s">
        <v>284</v>
      </c>
      <c r="D8" s="15" t="s">
        <v>304</v>
      </c>
      <c r="E8" s="15" t="s">
        <v>305</v>
      </c>
      <c r="F8" s="15" t="s">
        <v>306</v>
      </c>
      <c r="G8" s="15" t="s">
        <v>307</v>
      </c>
      <c r="H8" s="15" t="s">
        <v>308</v>
      </c>
      <c r="I8" s="15" t="s">
        <v>309</v>
      </c>
      <c r="J8" s="15" t="s">
        <v>310</v>
      </c>
      <c r="K8" s="15" t="s">
        <v>311</v>
      </c>
      <c r="L8" s="15" t="s">
        <v>312</v>
      </c>
      <c r="M8" s="15" t="s">
        <v>313</v>
      </c>
      <c r="N8" s="125" t="s">
        <v>314</v>
      </c>
      <c r="O8" s="125" t="s">
        <v>315</v>
      </c>
      <c r="P8" s="128"/>
      <c r="Q8" s="125"/>
      <c r="R8" s="125"/>
      <c r="S8" s="125"/>
      <c r="T8" s="125" t="s">
        <v>316</v>
      </c>
      <c r="U8" s="125" t="s">
        <v>317</v>
      </c>
      <c r="V8" s="125" t="s">
        <v>284</v>
      </c>
      <c r="W8" s="129" t="s">
        <v>319</v>
      </c>
      <c r="X8" s="129" t="s">
        <v>320</v>
      </c>
      <c r="Y8" s="129" t="s">
        <v>321</v>
      </c>
      <c r="Z8" s="129" t="s">
        <v>322</v>
      </c>
      <c r="AA8" s="129" t="s">
        <v>323</v>
      </c>
      <c r="AB8" s="129" t="s">
        <v>324</v>
      </c>
      <c r="AC8" s="129" t="s">
        <v>325</v>
      </c>
      <c r="AD8" s="129" t="s">
        <v>326</v>
      </c>
      <c r="AE8" s="129" t="s">
        <v>327</v>
      </c>
      <c r="AF8" s="129" t="s">
        <v>328</v>
      </c>
      <c r="AG8" s="129" t="s">
        <v>335</v>
      </c>
      <c r="AH8" s="100" t="s">
        <v>329</v>
      </c>
    </row>
    <row r="9" spans="1:34" s="67" customFormat="1" ht="23.25">
      <c r="A9" s="65" t="s">
        <v>106</v>
      </c>
      <c r="B9" s="65" t="s">
        <v>107</v>
      </c>
      <c r="C9" s="65">
        <f>C10+C14+C17+C26+C30+C29</f>
        <v>627000</v>
      </c>
      <c r="D9" s="65">
        <f aca="true" t="shared" si="0" ref="D9:T9">D10+D14+D17+D26+D30+D29</f>
        <v>627000</v>
      </c>
      <c r="E9" s="65">
        <f t="shared" si="0"/>
        <v>627000</v>
      </c>
      <c r="F9" s="65">
        <f t="shared" si="0"/>
        <v>695000</v>
      </c>
      <c r="G9" s="65">
        <f t="shared" si="0"/>
        <v>695000</v>
      </c>
      <c r="H9" s="65">
        <f t="shared" si="0"/>
        <v>695000</v>
      </c>
      <c r="I9" s="65">
        <f t="shared" si="0"/>
        <v>695000</v>
      </c>
      <c r="J9" s="65">
        <f t="shared" si="0"/>
        <v>695000</v>
      </c>
      <c r="K9" s="65">
        <f t="shared" si="0"/>
        <v>695000</v>
      </c>
      <c r="L9" s="65">
        <f t="shared" si="0"/>
        <v>695000</v>
      </c>
      <c r="M9" s="65">
        <f t="shared" si="0"/>
        <v>695000</v>
      </c>
      <c r="N9" s="66">
        <f t="shared" si="0"/>
        <v>695000</v>
      </c>
      <c r="O9" s="66">
        <f t="shared" si="0"/>
        <v>695000</v>
      </c>
      <c r="P9" s="66">
        <f t="shared" si="0"/>
        <v>0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594970.02</v>
      </c>
      <c r="U9" s="66">
        <f>T9/O9*100</f>
        <v>85.60719712230215</v>
      </c>
      <c r="V9" s="66">
        <f>V10+V14+V17+V26+V30</f>
        <v>68000</v>
      </c>
      <c r="W9" s="130">
        <f aca="true" t="shared" si="1" ref="W9:AH9">D9-C9</f>
        <v>0</v>
      </c>
      <c r="X9" s="130">
        <f t="shared" si="1"/>
        <v>0</v>
      </c>
      <c r="Y9" s="130">
        <f t="shared" si="1"/>
        <v>68000</v>
      </c>
      <c r="Z9" s="130">
        <f t="shared" si="1"/>
        <v>0</v>
      </c>
      <c r="AA9" s="130">
        <f t="shared" si="1"/>
        <v>0</v>
      </c>
      <c r="AB9" s="130">
        <f t="shared" si="1"/>
        <v>0</v>
      </c>
      <c r="AC9" s="130">
        <f t="shared" si="1"/>
        <v>0</v>
      </c>
      <c r="AD9" s="130">
        <f t="shared" si="1"/>
        <v>0</v>
      </c>
      <c r="AE9" s="130">
        <f t="shared" si="1"/>
        <v>0</v>
      </c>
      <c r="AF9" s="130">
        <f t="shared" si="1"/>
        <v>0</v>
      </c>
      <c r="AG9" s="130">
        <f t="shared" si="1"/>
        <v>0</v>
      </c>
      <c r="AH9" s="101">
        <f t="shared" si="1"/>
        <v>0</v>
      </c>
    </row>
    <row r="10" spans="1:34" s="67" customFormat="1" ht="15">
      <c r="A10" s="65" t="s">
        <v>108</v>
      </c>
      <c r="B10" s="65" t="s">
        <v>109</v>
      </c>
      <c r="C10" s="65">
        <f>C11</f>
        <v>44000</v>
      </c>
      <c r="D10" s="66">
        <f aca="true" t="shared" si="2" ref="D10:V10">D11</f>
        <v>44000</v>
      </c>
      <c r="E10" s="66">
        <f t="shared" si="2"/>
        <v>44000</v>
      </c>
      <c r="F10" s="66">
        <f t="shared" si="2"/>
        <v>44000</v>
      </c>
      <c r="G10" s="66">
        <f t="shared" si="2"/>
        <v>44000</v>
      </c>
      <c r="H10" s="66">
        <f t="shared" si="2"/>
        <v>44000</v>
      </c>
      <c r="I10" s="66">
        <f t="shared" si="2"/>
        <v>44000</v>
      </c>
      <c r="J10" s="66">
        <f t="shared" si="2"/>
        <v>44000</v>
      </c>
      <c r="K10" s="66">
        <f t="shared" si="2"/>
        <v>44000</v>
      </c>
      <c r="L10" s="66">
        <f t="shared" si="2"/>
        <v>44000</v>
      </c>
      <c r="M10" s="66">
        <f t="shared" si="2"/>
        <v>44000</v>
      </c>
      <c r="N10" s="66">
        <f t="shared" si="2"/>
        <v>44000</v>
      </c>
      <c r="O10" s="66">
        <f t="shared" si="2"/>
        <v>44000</v>
      </c>
      <c r="P10" s="66">
        <f t="shared" si="2"/>
        <v>0</v>
      </c>
      <c r="Q10" s="66">
        <f t="shared" si="2"/>
        <v>0</v>
      </c>
      <c r="R10" s="66">
        <f t="shared" si="2"/>
        <v>0</v>
      </c>
      <c r="S10" s="66">
        <f t="shared" si="2"/>
        <v>0</v>
      </c>
      <c r="T10" s="66">
        <f t="shared" si="2"/>
        <v>38175.11</v>
      </c>
      <c r="U10" s="66">
        <f aca="true" t="shared" si="3" ref="U10:U55">T10/O10*100</f>
        <v>86.76161363636363</v>
      </c>
      <c r="V10" s="66">
        <f t="shared" si="2"/>
        <v>0</v>
      </c>
      <c r="W10" s="130">
        <f aca="true" t="shared" si="4" ref="W10:W54">D10-C10</f>
        <v>0</v>
      </c>
      <c r="X10" s="130">
        <f aca="true" t="shared" si="5" ref="X10:X54">E10-D10</f>
        <v>0</v>
      </c>
      <c r="Y10" s="130">
        <f aca="true" t="shared" si="6" ref="Y10:Y52">F10-E10</f>
        <v>0</v>
      </c>
      <c r="Z10" s="130">
        <f aca="true" t="shared" si="7" ref="Z10:Z52">G10-F10</f>
        <v>0</v>
      </c>
      <c r="AA10" s="130">
        <f aca="true" t="shared" si="8" ref="AA10:AA52">H10-G10</f>
        <v>0</v>
      </c>
      <c r="AB10" s="130">
        <f aca="true" t="shared" si="9" ref="AB10:AB52">I10-H10</f>
        <v>0</v>
      </c>
      <c r="AC10" s="130">
        <f aca="true" t="shared" si="10" ref="AC10:AC52">J10-I10</f>
        <v>0</v>
      </c>
      <c r="AD10" s="130">
        <f aca="true" t="shared" si="11" ref="AD10:AD52">K10-J10</f>
        <v>0</v>
      </c>
      <c r="AE10" s="130">
        <f aca="true" t="shared" si="12" ref="AE10:AE52">L10-K10</f>
        <v>0</v>
      </c>
      <c r="AF10" s="130">
        <f aca="true" t="shared" si="13" ref="AF10:AF52">M10-L10</f>
        <v>0</v>
      </c>
      <c r="AG10" s="130">
        <f aca="true" t="shared" si="14" ref="AG10:AG52">N10-M10</f>
        <v>0</v>
      </c>
      <c r="AH10" s="101">
        <f aca="true" t="shared" si="15" ref="AH10:AH54">O10-N10</f>
        <v>0</v>
      </c>
    </row>
    <row r="11" spans="1:34" ht="15">
      <c r="A11" s="15" t="s">
        <v>110</v>
      </c>
      <c r="B11" s="15" t="s">
        <v>111</v>
      </c>
      <c r="C11" s="15">
        <f>C12+C13</f>
        <v>44000</v>
      </c>
      <c r="D11" s="45">
        <f aca="true" t="shared" si="16" ref="D11:T11">D12+D13</f>
        <v>44000</v>
      </c>
      <c r="E11" s="45">
        <f t="shared" si="16"/>
        <v>44000</v>
      </c>
      <c r="F11" s="45">
        <f t="shared" si="16"/>
        <v>44000</v>
      </c>
      <c r="G11" s="45">
        <f t="shared" si="16"/>
        <v>44000</v>
      </c>
      <c r="H11" s="45">
        <f t="shared" si="16"/>
        <v>44000</v>
      </c>
      <c r="I11" s="45">
        <f t="shared" si="16"/>
        <v>44000</v>
      </c>
      <c r="J11" s="45">
        <f t="shared" si="16"/>
        <v>44000</v>
      </c>
      <c r="K11" s="45">
        <f t="shared" si="16"/>
        <v>44000</v>
      </c>
      <c r="L11" s="45">
        <f t="shared" si="16"/>
        <v>44000</v>
      </c>
      <c r="M11" s="45">
        <f t="shared" si="16"/>
        <v>44000</v>
      </c>
      <c r="N11" s="125">
        <f t="shared" si="16"/>
        <v>44000</v>
      </c>
      <c r="O11" s="125">
        <f t="shared" si="16"/>
        <v>44000</v>
      </c>
      <c r="P11" s="125">
        <f t="shared" si="16"/>
        <v>0</v>
      </c>
      <c r="Q11" s="125">
        <f t="shared" si="16"/>
        <v>0</v>
      </c>
      <c r="R11" s="125">
        <f t="shared" si="16"/>
        <v>0</v>
      </c>
      <c r="S11" s="125">
        <f t="shared" si="16"/>
        <v>0</v>
      </c>
      <c r="T11" s="125">
        <f t="shared" si="16"/>
        <v>38175.11</v>
      </c>
      <c r="U11" s="66">
        <f t="shared" si="3"/>
        <v>86.76161363636363</v>
      </c>
      <c r="V11" s="125">
        <f>V12+V13</f>
        <v>0</v>
      </c>
      <c r="W11" s="127">
        <f t="shared" si="4"/>
        <v>0</v>
      </c>
      <c r="X11" s="127">
        <f t="shared" si="5"/>
        <v>0</v>
      </c>
      <c r="Y11" s="127">
        <f t="shared" si="6"/>
        <v>0</v>
      </c>
      <c r="Z11" s="127">
        <f t="shared" si="7"/>
        <v>0</v>
      </c>
      <c r="AA11" s="127">
        <f t="shared" si="8"/>
        <v>0</v>
      </c>
      <c r="AB11" s="127">
        <f t="shared" si="9"/>
        <v>0</v>
      </c>
      <c r="AC11" s="127">
        <f t="shared" si="10"/>
        <v>0</v>
      </c>
      <c r="AD11" s="127">
        <f t="shared" si="11"/>
        <v>0</v>
      </c>
      <c r="AE11" s="127">
        <f t="shared" si="12"/>
        <v>0</v>
      </c>
      <c r="AF11" s="127">
        <f t="shared" si="13"/>
        <v>0</v>
      </c>
      <c r="AG11" s="127">
        <f t="shared" si="14"/>
        <v>0</v>
      </c>
      <c r="AH11" s="103">
        <f t="shared" si="15"/>
        <v>0</v>
      </c>
    </row>
    <row r="12" spans="1:34" ht="45.75">
      <c r="A12" s="15" t="s">
        <v>112</v>
      </c>
      <c r="B12" s="15" t="s">
        <v>113</v>
      </c>
      <c r="C12" s="15">
        <v>44000</v>
      </c>
      <c r="D12" s="15">
        <v>44000</v>
      </c>
      <c r="E12" s="15">
        <v>44000</v>
      </c>
      <c r="F12" s="45">
        <v>44000</v>
      </c>
      <c r="G12" s="45">
        <v>44000</v>
      </c>
      <c r="H12" s="45">
        <v>44000</v>
      </c>
      <c r="I12" s="45">
        <v>44000</v>
      </c>
      <c r="J12" s="45">
        <v>44000</v>
      </c>
      <c r="K12" s="45">
        <v>44000</v>
      </c>
      <c r="L12" s="45">
        <v>44000</v>
      </c>
      <c r="M12" s="45">
        <v>44000</v>
      </c>
      <c r="N12" s="125">
        <v>44000</v>
      </c>
      <c r="O12" s="125">
        <v>44000</v>
      </c>
      <c r="P12" s="128"/>
      <c r="Q12" s="125"/>
      <c r="R12" s="125"/>
      <c r="S12" s="125"/>
      <c r="T12" s="125">
        <v>38175.11</v>
      </c>
      <c r="U12" s="66">
        <f t="shared" si="3"/>
        <v>86.76161363636363</v>
      </c>
      <c r="V12" s="125"/>
      <c r="W12" s="127">
        <f t="shared" si="4"/>
        <v>0</v>
      </c>
      <c r="X12" s="127">
        <f t="shared" si="5"/>
        <v>0</v>
      </c>
      <c r="Y12" s="127">
        <f t="shared" si="6"/>
        <v>0</v>
      </c>
      <c r="Z12" s="127">
        <f t="shared" si="7"/>
        <v>0</v>
      </c>
      <c r="AA12" s="127">
        <f t="shared" si="8"/>
        <v>0</v>
      </c>
      <c r="AB12" s="127">
        <f t="shared" si="9"/>
        <v>0</v>
      </c>
      <c r="AC12" s="127">
        <f t="shared" si="10"/>
        <v>0</v>
      </c>
      <c r="AD12" s="127">
        <f t="shared" si="11"/>
        <v>0</v>
      </c>
      <c r="AE12" s="127">
        <f t="shared" si="12"/>
        <v>0</v>
      </c>
      <c r="AF12" s="127">
        <f t="shared" si="13"/>
        <v>0</v>
      </c>
      <c r="AG12" s="127">
        <f t="shared" si="14"/>
        <v>0</v>
      </c>
      <c r="AH12" s="103">
        <f t="shared" si="15"/>
        <v>0</v>
      </c>
    </row>
    <row r="13" spans="1:34" ht="23.25" hidden="1">
      <c r="A13" s="15" t="s">
        <v>114</v>
      </c>
      <c r="B13" s="15" t="s">
        <v>115</v>
      </c>
      <c r="C13" s="1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131"/>
      <c r="P13" s="128"/>
      <c r="Q13" s="125"/>
      <c r="R13" s="125"/>
      <c r="S13" s="125"/>
      <c r="T13" s="125"/>
      <c r="U13" s="66"/>
      <c r="V13" s="125"/>
      <c r="W13" s="127">
        <f t="shared" si="4"/>
        <v>0</v>
      </c>
      <c r="X13" s="127">
        <f t="shared" si="5"/>
        <v>0</v>
      </c>
      <c r="Y13" s="127">
        <f t="shared" si="6"/>
        <v>0</v>
      </c>
      <c r="Z13" s="127">
        <f t="shared" si="7"/>
        <v>0</v>
      </c>
      <c r="AA13" s="127">
        <f t="shared" si="8"/>
        <v>0</v>
      </c>
      <c r="AB13" s="127">
        <f t="shared" si="9"/>
        <v>0</v>
      </c>
      <c r="AC13" s="127">
        <f t="shared" si="10"/>
        <v>0</v>
      </c>
      <c r="AD13" s="127">
        <f t="shared" si="11"/>
        <v>0</v>
      </c>
      <c r="AE13" s="127">
        <f t="shared" si="12"/>
        <v>0</v>
      </c>
      <c r="AF13" s="127">
        <f t="shared" si="13"/>
        <v>0</v>
      </c>
      <c r="AG13" s="127">
        <f t="shared" si="14"/>
        <v>0</v>
      </c>
      <c r="AH13" s="103">
        <f t="shared" si="15"/>
        <v>0</v>
      </c>
    </row>
    <row r="14" spans="1:34" s="67" customFormat="1" ht="15" hidden="1">
      <c r="A14" s="65" t="s">
        <v>116</v>
      </c>
      <c r="B14" s="65" t="s">
        <v>117</v>
      </c>
      <c r="C14" s="65">
        <f>C15</f>
        <v>0</v>
      </c>
      <c r="D14" s="66">
        <f aca="true" t="shared" si="17" ref="D14:V14">D15</f>
        <v>0</v>
      </c>
      <c r="E14" s="66">
        <f t="shared" si="17"/>
        <v>0</v>
      </c>
      <c r="F14" s="66"/>
      <c r="G14" s="66"/>
      <c r="H14" s="66"/>
      <c r="I14" s="66"/>
      <c r="J14" s="66">
        <f t="shared" si="17"/>
        <v>0</v>
      </c>
      <c r="K14" s="66">
        <f t="shared" si="17"/>
        <v>0</v>
      </c>
      <c r="L14" s="115"/>
      <c r="M14" s="115"/>
      <c r="N14" s="115">
        <f t="shared" si="17"/>
        <v>0</v>
      </c>
      <c r="O14" s="66">
        <f t="shared" si="17"/>
        <v>4800</v>
      </c>
      <c r="P14" s="66">
        <f t="shared" si="17"/>
        <v>0</v>
      </c>
      <c r="Q14" s="66">
        <f t="shared" si="17"/>
        <v>0</v>
      </c>
      <c r="R14" s="66">
        <f t="shared" si="17"/>
        <v>0</v>
      </c>
      <c r="S14" s="66">
        <f t="shared" si="17"/>
        <v>0</v>
      </c>
      <c r="T14" s="66">
        <f t="shared" si="17"/>
        <v>4800</v>
      </c>
      <c r="U14" s="66">
        <f t="shared" si="3"/>
        <v>100</v>
      </c>
      <c r="V14" s="66">
        <f t="shared" si="17"/>
        <v>0</v>
      </c>
      <c r="W14" s="130">
        <f t="shared" si="4"/>
        <v>0</v>
      </c>
      <c r="X14" s="130">
        <f t="shared" si="5"/>
        <v>0</v>
      </c>
      <c r="Y14" s="130">
        <f t="shared" si="6"/>
        <v>0</v>
      </c>
      <c r="Z14" s="130">
        <f t="shared" si="7"/>
        <v>0</v>
      </c>
      <c r="AA14" s="130">
        <f t="shared" si="8"/>
        <v>0</v>
      </c>
      <c r="AB14" s="130">
        <f t="shared" si="9"/>
        <v>0</v>
      </c>
      <c r="AC14" s="130">
        <f t="shared" si="10"/>
        <v>0</v>
      </c>
      <c r="AD14" s="130">
        <f t="shared" si="11"/>
        <v>0</v>
      </c>
      <c r="AE14" s="130">
        <f t="shared" si="12"/>
        <v>0</v>
      </c>
      <c r="AF14" s="130">
        <f t="shared" si="13"/>
        <v>0</v>
      </c>
      <c r="AG14" s="130">
        <f t="shared" si="14"/>
        <v>0</v>
      </c>
      <c r="AH14" s="101">
        <f t="shared" si="15"/>
        <v>4800</v>
      </c>
    </row>
    <row r="15" spans="1:34" ht="15" hidden="1">
      <c r="A15" s="15" t="s">
        <v>118</v>
      </c>
      <c r="B15" s="15" t="s">
        <v>117</v>
      </c>
      <c r="C15" s="15">
        <f>C16</f>
        <v>0</v>
      </c>
      <c r="D15" s="45">
        <f aca="true" t="shared" si="18" ref="D15:V15">D16</f>
        <v>0</v>
      </c>
      <c r="E15" s="45">
        <f t="shared" si="18"/>
        <v>0</v>
      </c>
      <c r="F15" s="45"/>
      <c r="G15" s="45"/>
      <c r="H15" s="45"/>
      <c r="I15" s="45"/>
      <c r="J15" s="45">
        <f t="shared" si="18"/>
        <v>0</v>
      </c>
      <c r="K15" s="45">
        <f t="shared" si="18"/>
        <v>0</v>
      </c>
      <c r="L15" s="46"/>
      <c r="M15" s="46"/>
      <c r="N15" s="131">
        <f t="shared" si="18"/>
        <v>0</v>
      </c>
      <c r="O15" s="125">
        <f t="shared" si="18"/>
        <v>4800</v>
      </c>
      <c r="P15" s="125">
        <f t="shared" si="18"/>
        <v>0</v>
      </c>
      <c r="Q15" s="125">
        <f t="shared" si="18"/>
        <v>0</v>
      </c>
      <c r="R15" s="125">
        <f t="shared" si="18"/>
        <v>0</v>
      </c>
      <c r="S15" s="125">
        <f t="shared" si="18"/>
        <v>0</v>
      </c>
      <c r="T15" s="125">
        <f t="shared" si="18"/>
        <v>4800</v>
      </c>
      <c r="U15" s="66">
        <f t="shared" si="3"/>
        <v>100</v>
      </c>
      <c r="V15" s="125">
        <f t="shared" si="18"/>
        <v>0</v>
      </c>
      <c r="W15" s="127">
        <f t="shared" si="4"/>
        <v>0</v>
      </c>
      <c r="X15" s="127">
        <f t="shared" si="5"/>
        <v>0</v>
      </c>
      <c r="Y15" s="127">
        <f t="shared" si="6"/>
        <v>0</v>
      </c>
      <c r="Z15" s="127">
        <f t="shared" si="7"/>
        <v>0</v>
      </c>
      <c r="AA15" s="127">
        <f t="shared" si="8"/>
        <v>0</v>
      </c>
      <c r="AB15" s="127">
        <f t="shared" si="9"/>
        <v>0</v>
      </c>
      <c r="AC15" s="127">
        <f t="shared" si="10"/>
        <v>0</v>
      </c>
      <c r="AD15" s="127">
        <f t="shared" si="11"/>
        <v>0</v>
      </c>
      <c r="AE15" s="127">
        <f t="shared" si="12"/>
        <v>0</v>
      </c>
      <c r="AF15" s="127">
        <f t="shared" si="13"/>
        <v>0</v>
      </c>
      <c r="AG15" s="127">
        <f t="shared" si="14"/>
        <v>0</v>
      </c>
      <c r="AH15" s="103">
        <f t="shared" si="15"/>
        <v>4800</v>
      </c>
    </row>
    <row r="16" spans="1:34" ht="45.75" hidden="1">
      <c r="A16" s="15" t="s">
        <v>118</v>
      </c>
      <c r="B16" s="15" t="s">
        <v>119</v>
      </c>
      <c r="C16" s="1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131"/>
      <c r="O16" s="125">
        <v>4800</v>
      </c>
      <c r="P16" s="128"/>
      <c r="Q16" s="125"/>
      <c r="R16" s="125"/>
      <c r="S16" s="125"/>
      <c r="T16" s="125">
        <v>4800</v>
      </c>
      <c r="U16" s="66">
        <f t="shared" si="3"/>
        <v>100</v>
      </c>
      <c r="V16" s="125"/>
      <c r="W16" s="127">
        <f t="shared" si="4"/>
        <v>0</v>
      </c>
      <c r="X16" s="127">
        <f t="shared" si="5"/>
        <v>0</v>
      </c>
      <c r="Y16" s="127">
        <f t="shared" si="6"/>
        <v>0</v>
      </c>
      <c r="Z16" s="127">
        <f t="shared" si="7"/>
        <v>0</v>
      </c>
      <c r="AA16" s="127">
        <f t="shared" si="8"/>
        <v>0</v>
      </c>
      <c r="AB16" s="127">
        <f t="shared" si="9"/>
        <v>0</v>
      </c>
      <c r="AC16" s="127">
        <f t="shared" si="10"/>
        <v>0</v>
      </c>
      <c r="AD16" s="127">
        <f t="shared" si="11"/>
        <v>0</v>
      </c>
      <c r="AE16" s="127">
        <f t="shared" si="12"/>
        <v>0</v>
      </c>
      <c r="AF16" s="127">
        <f t="shared" si="13"/>
        <v>0</v>
      </c>
      <c r="AG16" s="127">
        <f t="shared" si="14"/>
        <v>0</v>
      </c>
      <c r="AH16" s="103">
        <f t="shared" si="15"/>
        <v>4800</v>
      </c>
    </row>
    <row r="17" spans="1:34" s="67" customFormat="1" ht="15">
      <c r="A17" s="65" t="s">
        <v>120</v>
      </c>
      <c r="B17" s="65" t="s">
        <v>121</v>
      </c>
      <c r="C17" s="65">
        <f>C18+C20</f>
        <v>580000</v>
      </c>
      <c r="D17" s="66">
        <f aca="true" t="shared" si="19" ref="D17:T17">D18+D20</f>
        <v>580000</v>
      </c>
      <c r="E17" s="66">
        <f t="shared" si="19"/>
        <v>580000</v>
      </c>
      <c r="F17" s="66">
        <f t="shared" si="19"/>
        <v>648000</v>
      </c>
      <c r="G17" s="66">
        <f t="shared" si="19"/>
        <v>648000</v>
      </c>
      <c r="H17" s="66">
        <f t="shared" si="19"/>
        <v>648000</v>
      </c>
      <c r="I17" s="66">
        <f t="shared" si="19"/>
        <v>648000</v>
      </c>
      <c r="J17" s="66">
        <f t="shared" si="19"/>
        <v>648000</v>
      </c>
      <c r="K17" s="66">
        <f t="shared" si="19"/>
        <v>648000</v>
      </c>
      <c r="L17" s="66">
        <f t="shared" si="19"/>
        <v>648000</v>
      </c>
      <c r="M17" s="66">
        <f t="shared" si="19"/>
        <v>648000</v>
      </c>
      <c r="N17" s="66">
        <f t="shared" si="19"/>
        <v>648000</v>
      </c>
      <c r="O17" s="66">
        <f t="shared" si="19"/>
        <v>643200</v>
      </c>
      <c r="P17" s="66">
        <f t="shared" si="19"/>
        <v>0</v>
      </c>
      <c r="Q17" s="66">
        <f t="shared" si="19"/>
        <v>0</v>
      </c>
      <c r="R17" s="66">
        <f t="shared" si="19"/>
        <v>0</v>
      </c>
      <c r="S17" s="66">
        <f t="shared" si="19"/>
        <v>0</v>
      </c>
      <c r="T17" s="66">
        <f t="shared" si="19"/>
        <v>550939.68</v>
      </c>
      <c r="U17" s="66">
        <f t="shared" si="3"/>
        <v>85.65604477611942</v>
      </c>
      <c r="V17" s="66">
        <f>V18+V20</f>
        <v>68000</v>
      </c>
      <c r="W17" s="130">
        <f t="shared" si="4"/>
        <v>0</v>
      </c>
      <c r="X17" s="130">
        <f t="shared" si="5"/>
        <v>0</v>
      </c>
      <c r="Y17" s="130">
        <f t="shared" si="6"/>
        <v>68000</v>
      </c>
      <c r="Z17" s="130">
        <f t="shared" si="7"/>
        <v>0</v>
      </c>
      <c r="AA17" s="130">
        <f t="shared" si="8"/>
        <v>0</v>
      </c>
      <c r="AB17" s="130">
        <f t="shared" si="9"/>
        <v>0</v>
      </c>
      <c r="AC17" s="130">
        <f t="shared" si="10"/>
        <v>0</v>
      </c>
      <c r="AD17" s="130">
        <f t="shared" si="11"/>
        <v>0</v>
      </c>
      <c r="AE17" s="130">
        <f t="shared" si="12"/>
        <v>0</v>
      </c>
      <c r="AF17" s="130">
        <f t="shared" si="13"/>
        <v>0</v>
      </c>
      <c r="AG17" s="130">
        <f t="shared" si="14"/>
        <v>0</v>
      </c>
      <c r="AH17" s="101">
        <f t="shared" si="15"/>
        <v>-4800</v>
      </c>
    </row>
    <row r="18" spans="1:34" s="67" customFormat="1" ht="15">
      <c r="A18" s="65" t="s">
        <v>122</v>
      </c>
      <c r="B18" s="65" t="s">
        <v>123</v>
      </c>
      <c r="C18" s="65">
        <f>C19</f>
        <v>55000</v>
      </c>
      <c r="D18" s="66">
        <f aca="true" t="shared" si="20" ref="D18:V18">D19</f>
        <v>55000</v>
      </c>
      <c r="E18" s="66">
        <f t="shared" si="20"/>
        <v>55000</v>
      </c>
      <c r="F18" s="66">
        <f t="shared" si="20"/>
        <v>55000</v>
      </c>
      <c r="G18" s="66">
        <f t="shared" si="20"/>
        <v>55000</v>
      </c>
      <c r="H18" s="66">
        <f t="shared" si="20"/>
        <v>55000</v>
      </c>
      <c r="I18" s="66">
        <f t="shared" si="20"/>
        <v>55000</v>
      </c>
      <c r="J18" s="66">
        <f t="shared" si="20"/>
        <v>55000</v>
      </c>
      <c r="K18" s="66">
        <f t="shared" si="20"/>
        <v>55000</v>
      </c>
      <c r="L18" s="66">
        <f t="shared" si="20"/>
        <v>55000</v>
      </c>
      <c r="M18" s="66">
        <f t="shared" si="20"/>
        <v>55000</v>
      </c>
      <c r="N18" s="66">
        <f t="shared" si="20"/>
        <v>55000</v>
      </c>
      <c r="O18" s="66">
        <f t="shared" si="20"/>
        <v>75000</v>
      </c>
      <c r="P18" s="66">
        <f t="shared" si="20"/>
        <v>0</v>
      </c>
      <c r="Q18" s="66">
        <f t="shared" si="20"/>
        <v>0</v>
      </c>
      <c r="R18" s="66">
        <f t="shared" si="20"/>
        <v>0</v>
      </c>
      <c r="S18" s="66">
        <f t="shared" si="20"/>
        <v>0</v>
      </c>
      <c r="T18" s="66">
        <f t="shared" si="20"/>
        <v>75343.27</v>
      </c>
      <c r="U18" s="66">
        <f t="shared" si="3"/>
        <v>100.45769333333334</v>
      </c>
      <c r="V18" s="66">
        <f t="shared" si="20"/>
        <v>0</v>
      </c>
      <c r="W18" s="130">
        <f t="shared" si="4"/>
        <v>0</v>
      </c>
      <c r="X18" s="130">
        <f t="shared" si="5"/>
        <v>0</v>
      </c>
      <c r="Y18" s="130">
        <f t="shared" si="6"/>
        <v>0</v>
      </c>
      <c r="Z18" s="130">
        <f t="shared" si="7"/>
        <v>0</v>
      </c>
      <c r="AA18" s="130">
        <f t="shared" si="8"/>
        <v>0</v>
      </c>
      <c r="AB18" s="130">
        <f t="shared" si="9"/>
        <v>0</v>
      </c>
      <c r="AC18" s="130">
        <f t="shared" si="10"/>
        <v>0</v>
      </c>
      <c r="AD18" s="130">
        <f t="shared" si="11"/>
        <v>0</v>
      </c>
      <c r="AE18" s="130">
        <f t="shared" si="12"/>
        <v>0</v>
      </c>
      <c r="AF18" s="130">
        <f t="shared" si="13"/>
        <v>0</v>
      </c>
      <c r="AG18" s="130">
        <f t="shared" si="14"/>
        <v>0</v>
      </c>
      <c r="AH18" s="101">
        <f t="shared" si="15"/>
        <v>20000</v>
      </c>
    </row>
    <row r="19" spans="1:34" s="67" customFormat="1" ht="34.5">
      <c r="A19" s="65" t="s">
        <v>124</v>
      </c>
      <c r="B19" s="65" t="s">
        <v>282</v>
      </c>
      <c r="C19" s="65">
        <v>55000</v>
      </c>
      <c r="D19" s="65">
        <v>55000</v>
      </c>
      <c r="E19" s="65">
        <v>55000</v>
      </c>
      <c r="F19" s="66">
        <v>55000</v>
      </c>
      <c r="G19" s="66">
        <v>55000</v>
      </c>
      <c r="H19" s="66">
        <v>55000</v>
      </c>
      <c r="I19" s="66">
        <v>55000</v>
      </c>
      <c r="J19" s="66">
        <v>55000</v>
      </c>
      <c r="K19" s="66">
        <v>55000</v>
      </c>
      <c r="L19" s="66">
        <v>55000</v>
      </c>
      <c r="M19" s="66">
        <v>55000</v>
      </c>
      <c r="N19" s="66">
        <v>55000</v>
      </c>
      <c r="O19" s="66">
        <v>75000</v>
      </c>
      <c r="P19" s="116"/>
      <c r="Q19" s="66"/>
      <c r="R19" s="66"/>
      <c r="S19" s="66"/>
      <c r="T19" s="66">
        <v>75343.27</v>
      </c>
      <c r="U19" s="66">
        <f t="shared" si="3"/>
        <v>100.45769333333334</v>
      </c>
      <c r="V19" s="66"/>
      <c r="W19" s="130">
        <f t="shared" si="4"/>
        <v>0</v>
      </c>
      <c r="X19" s="130">
        <f t="shared" si="5"/>
        <v>0</v>
      </c>
      <c r="Y19" s="130">
        <f t="shared" si="6"/>
        <v>0</v>
      </c>
      <c r="Z19" s="130">
        <f t="shared" si="7"/>
        <v>0</v>
      </c>
      <c r="AA19" s="130">
        <f t="shared" si="8"/>
        <v>0</v>
      </c>
      <c r="AB19" s="130">
        <f t="shared" si="9"/>
        <v>0</v>
      </c>
      <c r="AC19" s="130">
        <f t="shared" si="10"/>
        <v>0</v>
      </c>
      <c r="AD19" s="130">
        <f t="shared" si="11"/>
        <v>0</v>
      </c>
      <c r="AE19" s="130">
        <f t="shared" si="12"/>
        <v>0</v>
      </c>
      <c r="AF19" s="130">
        <f t="shared" si="13"/>
        <v>0</v>
      </c>
      <c r="AG19" s="130">
        <f t="shared" si="14"/>
        <v>0</v>
      </c>
      <c r="AH19" s="101">
        <f t="shared" si="15"/>
        <v>20000</v>
      </c>
    </row>
    <row r="20" spans="1:34" s="67" customFormat="1" ht="15">
      <c r="A20" s="65" t="s">
        <v>125</v>
      </c>
      <c r="B20" s="65" t="s">
        <v>126</v>
      </c>
      <c r="C20" s="65">
        <f>C21+C23</f>
        <v>525000</v>
      </c>
      <c r="D20" s="66">
        <f aca="true" t="shared" si="21" ref="D20:T20">D21+D23</f>
        <v>525000</v>
      </c>
      <c r="E20" s="66">
        <f t="shared" si="21"/>
        <v>525000</v>
      </c>
      <c r="F20" s="66">
        <f t="shared" si="21"/>
        <v>593000</v>
      </c>
      <c r="G20" s="66">
        <f t="shared" si="21"/>
        <v>593000</v>
      </c>
      <c r="H20" s="66">
        <f t="shared" si="21"/>
        <v>593000</v>
      </c>
      <c r="I20" s="66">
        <f t="shared" si="21"/>
        <v>593000</v>
      </c>
      <c r="J20" s="66">
        <f t="shared" si="21"/>
        <v>593000</v>
      </c>
      <c r="K20" s="66">
        <f t="shared" si="21"/>
        <v>593000</v>
      </c>
      <c r="L20" s="66">
        <f t="shared" si="21"/>
        <v>593000</v>
      </c>
      <c r="M20" s="66">
        <f t="shared" si="21"/>
        <v>593000</v>
      </c>
      <c r="N20" s="66">
        <f t="shared" si="21"/>
        <v>593000</v>
      </c>
      <c r="O20" s="66">
        <f t="shared" si="21"/>
        <v>568200</v>
      </c>
      <c r="P20" s="66">
        <f t="shared" si="21"/>
        <v>0</v>
      </c>
      <c r="Q20" s="66">
        <f t="shared" si="21"/>
        <v>0</v>
      </c>
      <c r="R20" s="66">
        <f t="shared" si="21"/>
        <v>0</v>
      </c>
      <c r="S20" s="66">
        <f t="shared" si="21"/>
        <v>0</v>
      </c>
      <c r="T20" s="66">
        <f t="shared" si="21"/>
        <v>475596.41000000003</v>
      </c>
      <c r="U20" s="66">
        <f t="shared" si="3"/>
        <v>83.70228968673004</v>
      </c>
      <c r="V20" s="66">
        <f>V21+V23</f>
        <v>68000</v>
      </c>
      <c r="W20" s="130">
        <f t="shared" si="4"/>
        <v>0</v>
      </c>
      <c r="X20" s="130">
        <f t="shared" si="5"/>
        <v>0</v>
      </c>
      <c r="Y20" s="130">
        <f t="shared" si="6"/>
        <v>68000</v>
      </c>
      <c r="Z20" s="130">
        <f t="shared" si="7"/>
        <v>0</v>
      </c>
      <c r="AA20" s="130">
        <f t="shared" si="8"/>
        <v>0</v>
      </c>
      <c r="AB20" s="130">
        <f t="shared" si="9"/>
        <v>0</v>
      </c>
      <c r="AC20" s="130">
        <f t="shared" si="10"/>
        <v>0</v>
      </c>
      <c r="AD20" s="130">
        <f t="shared" si="11"/>
        <v>0</v>
      </c>
      <c r="AE20" s="130">
        <f t="shared" si="12"/>
        <v>0</v>
      </c>
      <c r="AF20" s="130">
        <f t="shared" si="13"/>
        <v>0</v>
      </c>
      <c r="AG20" s="130">
        <f t="shared" si="14"/>
        <v>0</v>
      </c>
      <c r="AH20" s="101">
        <f t="shared" si="15"/>
        <v>-24800</v>
      </c>
    </row>
    <row r="21" spans="1:34" ht="15">
      <c r="A21" s="15" t="s">
        <v>280</v>
      </c>
      <c r="B21" s="15" t="s">
        <v>281</v>
      </c>
      <c r="C21" s="15">
        <f>C22</f>
        <v>190000</v>
      </c>
      <c r="D21" s="45">
        <f aca="true" t="shared" si="22" ref="D21:V21">D22</f>
        <v>190000</v>
      </c>
      <c r="E21" s="45">
        <f t="shared" si="22"/>
        <v>190000</v>
      </c>
      <c r="F21" s="45">
        <f t="shared" si="22"/>
        <v>258000</v>
      </c>
      <c r="G21" s="45">
        <f t="shared" si="22"/>
        <v>258000</v>
      </c>
      <c r="H21" s="45">
        <f t="shared" si="22"/>
        <v>258000</v>
      </c>
      <c r="I21" s="45">
        <f t="shared" si="22"/>
        <v>258000</v>
      </c>
      <c r="J21" s="45">
        <f t="shared" si="22"/>
        <v>258000</v>
      </c>
      <c r="K21" s="45">
        <f t="shared" si="22"/>
        <v>258000</v>
      </c>
      <c r="L21" s="45">
        <f t="shared" si="22"/>
        <v>258000</v>
      </c>
      <c r="M21" s="45">
        <f t="shared" si="22"/>
        <v>258000</v>
      </c>
      <c r="N21" s="125">
        <f t="shared" si="22"/>
        <v>258000</v>
      </c>
      <c r="O21" s="125">
        <f t="shared" si="22"/>
        <v>288000</v>
      </c>
      <c r="P21" s="125">
        <f t="shared" si="22"/>
        <v>0</v>
      </c>
      <c r="Q21" s="125">
        <f t="shared" si="22"/>
        <v>0</v>
      </c>
      <c r="R21" s="125">
        <f t="shared" si="22"/>
        <v>0</v>
      </c>
      <c r="S21" s="125">
        <f t="shared" si="22"/>
        <v>0</v>
      </c>
      <c r="T21" s="125">
        <f t="shared" si="22"/>
        <v>288123.75</v>
      </c>
      <c r="U21" s="66">
        <f t="shared" si="3"/>
        <v>100.04296875</v>
      </c>
      <c r="V21" s="125">
        <f t="shared" si="22"/>
        <v>68000</v>
      </c>
      <c r="W21" s="127">
        <f t="shared" si="4"/>
        <v>0</v>
      </c>
      <c r="X21" s="127">
        <f t="shared" si="5"/>
        <v>0</v>
      </c>
      <c r="Y21" s="127">
        <f t="shared" si="6"/>
        <v>68000</v>
      </c>
      <c r="Z21" s="127">
        <f t="shared" si="7"/>
        <v>0</v>
      </c>
      <c r="AA21" s="127">
        <f t="shared" si="8"/>
        <v>0</v>
      </c>
      <c r="AB21" s="127">
        <f t="shared" si="9"/>
        <v>0</v>
      </c>
      <c r="AC21" s="127">
        <f t="shared" si="10"/>
        <v>0</v>
      </c>
      <c r="AD21" s="127">
        <f t="shared" si="11"/>
        <v>0</v>
      </c>
      <c r="AE21" s="127">
        <f t="shared" si="12"/>
        <v>0</v>
      </c>
      <c r="AF21" s="127">
        <f t="shared" si="13"/>
        <v>0</v>
      </c>
      <c r="AG21" s="127">
        <f t="shared" si="14"/>
        <v>0</v>
      </c>
      <c r="AH21" s="103">
        <f t="shared" si="15"/>
        <v>30000</v>
      </c>
    </row>
    <row r="22" spans="1:34" ht="15">
      <c r="A22" s="15" t="s">
        <v>278</v>
      </c>
      <c r="B22" s="15" t="s">
        <v>279</v>
      </c>
      <c r="C22" s="15">
        <v>190000</v>
      </c>
      <c r="D22" s="15">
        <v>190000</v>
      </c>
      <c r="E22" s="15">
        <v>190000</v>
      </c>
      <c r="F22" s="45">
        <v>258000</v>
      </c>
      <c r="G22" s="45">
        <v>258000</v>
      </c>
      <c r="H22" s="45">
        <v>258000</v>
      </c>
      <c r="I22" s="45">
        <v>258000</v>
      </c>
      <c r="J22" s="45">
        <v>258000</v>
      </c>
      <c r="K22" s="45">
        <v>258000</v>
      </c>
      <c r="L22" s="45">
        <v>258000</v>
      </c>
      <c r="M22" s="45">
        <v>258000</v>
      </c>
      <c r="N22" s="125">
        <v>258000</v>
      </c>
      <c r="O22" s="125">
        <v>288000</v>
      </c>
      <c r="P22" s="128"/>
      <c r="Q22" s="125"/>
      <c r="R22" s="125"/>
      <c r="S22" s="125"/>
      <c r="T22" s="125">
        <v>288123.75</v>
      </c>
      <c r="U22" s="66">
        <f t="shared" si="3"/>
        <v>100.04296875</v>
      </c>
      <c r="V22" s="125">
        <v>68000</v>
      </c>
      <c r="W22" s="127">
        <f t="shared" si="4"/>
        <v>0</v>
      </c>
      <c r="X22" s="127">
        <f t="shared" si="5"/>
        <v>0</v>
      </c>
      <c r="Y22" s="127">
        <f t="shared" si="6"/>
        <v>68000</v>
      </c>
      <c r="Z22" s="127">
        <f t="shared" si="7"/>
        <v>0</v>
      </c>
      <c r="AA22" s="127">
        <f t="shared" si="8"/>
        <v>0</v>
      </c>
      <c r="AB22" s="127">
        <f t="shared" si="9"/>
        <v>0</v>
      </c>
      <c r="AC22" s="127">
        <f t="shared" si="10"/>
        <v>0</v>
      </c>
      <c r="AD22" s="127">
        <f t="shared" si="11"/>
        <v>0</v>
      </c>
      <c r="AE22" s="127">
        <f t="shared" si="12"/>
        <v>0</v>
      </c>
      <c r="AF22" s="127">
        <f t="shared" si="13"/>
        <v>0</v>
      </c>
      <c r="AG22" s="127">
        <f t="shared" si="14"/>
        <v>0</v>
      </c>
      <c r="AH22" s="103">
        <f t="shared" si="15"/>
        <v>30000</v>
      </c>
    </row>
    <row r="23" spans="1:34" ht="15">
      <c r="A23" s="15" t="s">
        <v>276</v>
      </c>
      <c r="B23" s="15" t="s">
        <v>277</v>
      </c>
      <c r="C23" s="15">
        <f>C24</f>
        <v>335000</v>
      </c>
      <c r="D23" s="45">
        <f aca="true" t="shared" si="23" ref="D23:V23">D24</f>
        <v>335000</v>
      </c>
      <c r="E23" s="45">
        <f t="shared" si="23"/>
        <v>335000</v>
      </c>
      <c r="F23" s="45">
        <f t="shared" si="23"/>
        <v>335000</v>
      </c>
      <c r="G23" s="45">
        <f t="shared" si="23"/>
        <v>335000</v>
      </c>
      <c r="H23" s="45">
        <f t="shared" si="23"/>
        <v>335000</v>
      </c>
      <c r="I23" s="45">
        <f t="shared" si="23"/>
        <v>335000</v>
      </c>
      <c r="J23" s="45">
        <f t="shared" si="23"/>
        <v>335000</v>
      </c>
      <c r="K23" s="45">
        <f t="shared" si="23"/>
        <v>335000</v>
      </c>
      <c r="L23" s="45">
        <f t="shared" si="23"/>
        <v>335000</v>
      </c>
      <c r="M23" s="45">
        <f t="shared" si="23"/>
        <v>335000</v>
      </c>
      <c r="N23" s="125">
        <f t="shared" si="23"/>
        <v>335000</v>
      </c>
      <c r="O23" s="125">
        <f t="shared" si="23"/>
        <v>280200</v>
      </c>
      <c r="P23" s="125">
        <f t="shared" si="23"/>
        <v>0</v>
      </c>
      <c r="Q23" s="125">
        <f t="shared" si="23"/>
        <v>0</v>
      </c>
      <c r="R23" s="125">
        <f t="shared" si="23"/>
        <v>0</v>
      </c>
      <c r="S23" s="125">
        <f t="shared" si="23"/>
        <v>0</v>
      </c>
      <c r="T23" s="125">
        <f t="shared" si="23"/>
        <v>187472.66</v>
      </c>
      <c r="U23" s="66">
        <f t="shared" si="3"/>
        <v>66.90673090649535</v>
      </c>
      <c r="V23" s="125">
        <f t="shared" si="23"/>
        <v>0</v>
      </c>
      <c r="W23" s="127">
        <f t="shared" si="4"/>
        <v>0</v>
      </c>
      <c r="X23" s="127">
        <f t="shared" si="5"/>
        <v>0</v>
      </c>
      <c r="Y23" s="127">
        <f t="shared" si="6"/>
        <v>0</v>
      </c>
      <c r="Z23" s="127">
        <f t="shared" si="7"/>
        <v>0</v>
      </c>
      <c r="AA23" s="127">
        <f t="shared" si="8"/>
        <v>0</v>
      </c>
      <c r="AB23" s="127">
        <f t="shared" si="9"/>
        <v>0</v>
      </c>
      <c r="AC23" s="127">
        <f t="shared" si="10"/>
        <v>0</v>
      </c>
      <c r="AD23" s="127">
        <f t="shared" si="11"/>
        <v>0</v>
      </c>
      <c r="AE23" s="127">
        <f t="shared" si="12"/>
        <v>0</v>
      </c>
      <c r="AF23" s="127">
        <f t="shared" si="13"/>
        <v>0</v>
      </c>
      <c r="AG23" s="127">
        <f t="shared" si="14"/>
        <v>0</v>
      </c>
      <c r="AH23" s="103">
        <f t="shared" si="15"/>
        <v>-54800</v>
      </c>
    </row>
    <row r="24" spans="1:34" ht="23.25">
      <c r="A24" s="15" t="s">
        <v>274</v>
      </c>
      <c r="B24" s="15" t="s">
        <v>275</v>
      </c>
      <c r="C24" s="15">
        <v>335000</v>
      </c>
      <c r="D24" s="15">
        <v>335000</v>
      </c>
      <c r="E24" s="15">
        <v>335000</v>
      </c>
      <c r="F24" s="45">
        <v>335000</v>
      </c>
      <c r="G24" s="45">
        <v>335000</v>
      </c>
      <c r="H24" s="45">
        <v>335000</v>
      </c>
      <c r="I24" s="45">
        <v>335000</v>
      </c>
      <c r="J24" s="45">
        <v>335000</v>
      </c>
      <c r="K24" s="45">
        <v>335000</v>
      </c>
      <c r="L24" s="45">
        <v>335000</v>
      </c>
      <c r="M24" s="45">
        <v>335000</v>
      </c>
      <c r="N24" s="125">
        <v>335000</v>
      </c>
      <c r="O24" s="125">
        <v>280200</v>
      </c>
      <c r="P24" s="128"/>
      <c r="Q24" s="125"/>
      <c r="R24" s="125"/>
      <c r="S24" s="125"/>
      <c r="T24" s="125">
        <v>187472.66</v>
      </c>
      <c r="U24" s="66">
        <f t="shared" si="3"/>
        <v>66.90673090649535</v>
      </c>
      <c r="V24" s="125"/>
      <c r="W24" s="127">
        <f t="shared" si="4"/>
        <v>0</v>
      </c>
      <c r="X24" s="127">
        <f t="shared" si="5"/>
        <v>0</v>
      </c>
      <c r="Y24" s="127">
        <f t="shared" si="6"/>
        <v>0</v>
      </c>
      <c r="Z24" s="127">
        <f t="shared" si="7"/>
        <v>0</v>
      </c>
      <c r="AA24" s="127">
        <f t="shared" si="8"/>
        <v>0</v>
      </c>
      <c r="AB24" s="127">
        <f t="shared" si="9"/>
        <v>0</v>
      </c>
      <c r="AC24" s="127">
        <f t="shared" si="10"/>
        <v>0</v>
      </c>
      <c r="AD24" s="127">
        <f t="shared" si="11"/>
        <v>0</v>
      </c>
      <c r="AE24" s="127">
        <f t="shared" si="12"/>
        <v>0</v>
      </c>
      <c r="AF24" s="127">
        <f t="shared" si="13"/>
        <v>0</v>
      </c>
      <c r="AG24" s="127">
        <f t="shared" si="14"/>
        <v>0</v>
      </c>
      <c r="AH24" s="103">
        <f t="shared" si="15"/>
        <v>-54800</v>
      </c>
    </row>
    <row r="25" spans="1:34" s="67" customFormat="1" ht="15">
      <c r="A25" s="65" t="s">
        <v>127</v>
      </c>
      <c r="B25" s="65" t="s">
        <v>128</v>
      </c>
      <c r="C25" s="65">
        <f>C26</f>
        <v>3000</v>
      </c>
      <c r="D25" s="66">
        <f aca="true" t="shared" si="24" ref="D25:V25">D26</f>
        <v>3000</v>
      </c>
      <c r="E25" s="66">
        <f t="shared" si="24"/>
        <v>3000</v>
      </c>
      <c r="F25" s="66">
        <f t="shared" si="24"/>
        <v>3000</v>
      </c>
      <c r="G25" s="66">
        <f t="shared" si="24"/>
        <v>3000</v>
      </c>
      <c r="H25" s="66">
        <f t="shared" si="24"/>
        <v>3000</v>
      </c>
      <c r="I25" s="66">
        <f t="shared" si="24"/>
        <v>3000</v>
      </c>
      <c r="J25" s="66">
        <f t="shared" si="24"/>
        <v>3000</v>
      </c>
      <c r="K25" s="66">
        <f t="shared" si="24"/>
        <v>3000</v>
      </c>
      <c r="L25" s="66">
        <f t="shared" si="24"/>
        <v>3000</v>
      </c>
      <c r="M25" s="66">
        <f t="shared" si="24"/>
        <v>3000</v>
      </c>
      <c r="N25" s="66">
        <f t="shared" si="24"/>
        <v>3000</v>
      </c>
      <c r="O25" s="66">
        <f t="shared" si="24"/>
        <v>3000</v>
      </c>
      <c r="P25" s="66">
        <f t="shared" si="24"/>
        <v>0</v>
      </c>
      <c r="Q25" s="66">
        <f t="shared" si="24"/>
        <v>0</v>
      </c>
      <c r="R25" s="66">
        <f t="shared" si="24"/>
        <v>0</v>
      </c>
      <c r="S25" s="66">
        <f t="shared" si="24"/>
        <v>0</v>
      </c>
      <c r="T25" s="66">
        <f t="shared" si="24"/>
        <v>700</v>
      </c>
      <c r="U25" s="66">
        <f t="shared" si="3"/>
        <v>23.333333333333332</v>
      </c>
      <c r="V25" s="66">
        <f t="shared" si="24"/>
        <v>0</v>
      </c>
      <c r="W25" s="130">
        <f t="shared" si="4"/>
        <v>0</v>
      </c>
      <c r="X25" s="130">
        <f t="shared" si="5"/>
        <v>0</v>
      </c>
      <c r="Y25" s="130">
        <f t="shared" si="6"/>
        <v>0</v>
      </c>
      <c r="Z25" s="130">
        <f t="shared" si="7"/>
        <v>0</v>
      </c>
      <c r="AA25" s="130">
        <f t="shared" si="8"/>
        <v>0</v>
      </c>
      <c r="AB25" s="130">
        <f t="shared" si="9"/>
        <v>0</v>
      </c>
      <c r="AC25" s="130">
        <f t="shared" si="10"/>
        <v>0</v>
      </c>
      <c r="AD25" s="130">
        <f t="shared" si="11"/>
        <v>0</v>
      </c>
      <c r="AE25" s="130">
        <f t="shared" si="12"/>
        <v>0</v>
      </c>
      <c r="AF25" s="130">
        <f t="shared" si="13"/>
        <v>0</v>
      </c>
      <c r="AG25" s="130">
        <f t="shared" si="14"/>
        <v>0</v>
      </c>
      <c r="AH25" s="101">
        <f t="shared" si="15"/>
        <v>0</v>
      </c>
    </row>
    <row r="26" spans="1:34" ht="34.5">
      <c r="A26" s="15" t="s">
        <v>129</v>
      </c>
      <c r="B26" s="15" t="s">
        <v>130</v>
      </c>
      <c r="C26" s="15">
        <f>C27+C28</f>
        <v>3000</v>
      </c>
      <c r="D26" s="45">
        <f aca="true" t="shared" si="25" ref="D26:T26">D27+D28</f>
        <v>3000</v>
      </c>
      <c r="E26" s="45">
        <f t="shared" si="25"/>
        <v>3000</v>
      </c>
      <c r="F26" s="45">
        <f t="shared" si="25"/>
        <v>3000</v>
      </c>
      <c r="G26" s="45">
        <f t="shared" si="25"/>
        <v>3000</v>
      </c>
      <c r="H26" s="45">
        <f t="shared" si="25"/>
        <v>3000</v>
      </c>
      <c r="I26" s="45">
        <f t="shared" si="25"/>
        <v>3000</v>
      </c>
      <c r="J26" s="45">
        <f t="shared" si="25"/>
        <v>3000</v>
      </c>
      <c r="K26" s="45">
        <f t="shared" si="25"/>
        <v>3000</v>
      </c>
      <c r="L26" s="45">
        <f t="shared" si="25"/>
        <v>3000</v>
      </c>
      <c r="M26" s="45">
        <f t="shared" si="25"/>
        <v>3000</v>
      </c>
      <c r="N26" s="125">
        <f t="shared" si="25"/>
        <v>3000</v>
      </c>
      <c r="O26" s="125">
        <f t="shared" si="25"/>
        <v>3000</v>
      </c>
      <c r="P26" s="125">
        <f t="shared" si="25"/>
        <v>0</v>
      </c>
      <c r="Q26" s="125">
        <f t="shared" si="25"/>
        <v>0</v>
      </c>
      <c r="R26" s="125">
        <f t="shared" si="25"/>
        <v>0</v>
      </c>
      <c r="S26" s="125">
        <f t="shared" si="25"/>
        <v>0</v>
      </c>
      <c r="T26" s="125">
        <f t="shared" si="25"/>
        <v>700</v>
      </c>
      <c r="U26" s="66">
        <f t="shared" si="3"/>
        <v>23.333333333333332</v>
      </c>
      <c r="V26" s="125">
        <f>V27+V28</f>
        <v>0</v>
      </c>
      <c r="W26" s="127">
        <f t="shared" si="4"/>
        <v>0</v>
      </c>
      <c r="X26" s="127">
        <f t="shared" si="5"/>
        <v>0</v>
      </c>
      <c r="Y26" s="127">
        <f t="shared" si="6"/>
        <v>0</v>
      </c>
      <c r="Z26" s="127">
        <f t="shared" si="7"/>
        <v>0</v>
      </c>
      <c r="AA26" s="127">
        <f t="shared" si="8"/>
        <v>0</v>
      </c>
      <c r="AB26" s="127">
        <f t="shared" si="9"/>
        <v>0</v>
      </c>
      <c r="AC26" s="127">
        <f t="shared" si="10"/>
        <v>0</v>
      </c>
      <c r="AD26" s="127">
        <f t="shared" si="11"/>
        <v>0</v>
      </c>
      <c r="AE26" s="127">
        <f t="shared" si="12"/>
        <v>0</v>
      </c>
      <c r="AF26" s="127">
        <f t="shared" si="13"/>
        <v>0</v>
      </c>
      <c r="AG26" s="127">
        <f t="shared" si="14"/>
        <v>0</v>
      </c>
      <c r="AH26" s="103">
        <f t="shared" si="15"/>
        <v>0</v>
      </c>
    </row>
    <row r="27" spans="1:34" ht="45.75">
      <c r="A27" s="15" t="s">
        <v>131</v>
      </c>
      <c r="B27" s="15" t="s">
        <v>132</v>
      </c>
      <c r="C27" s="15">
        <v>3000</v>
      </c>
      <c r="D27" s="15">
        <v>3000</v>
      </c>
      <c r="E27" s="15">
        <v>3000</v>
      </c>
      <c r="F27" s="45">
        <v>3000</v>
      </c>
      <c r="G27" s="45">
        <v>3000</v>
      </c>
      <c r="H27" s="45">
        <v>3000</v>
      </c>
      <c r="I27" s="45">
        <v>3000</v>
      </c>
      <c r="J27" s="45">
        <v>3000</v>
      </c>
      <c r="K27" s="45">
        <v>3000</v>
      </c>
      <c r="L27" s="45">
        <v>3000</v>
      </c>
      <c r="M27" s="45">
        <v>3000</v>
      </c>
      <c r="N27" s="125">
        <v>3000</v>
      </c>
      <c r="O27" s="125">
        <v>3000</v>
      </c>
      <c r="P27" s="128"/>
      <c r="Q27" s="125"/>
      <c r="R27" s="125"/>
      <c r="S27" s="125"/>
      <c r="T27" s="125">
        <v>700</v>
      </c>
      <c r="U27" s="66">
        <f t="shared" si="3"/>
        <v>23.333333333333332</v>
      </c>
      <c r="V27" s="125"/>
      <c r="W27" s="127">
        <f t="shared" si="4"/>
        <v>0</v>
      </c>
      <c r="X27" s="127">
        <f t="shared" si="5"/>
        <v>0</v>
      </c>
      <c r="Y27" s="127">
        <f t="shared" si="6"/>
        <v>0</v>
      </c>
      <c r="Z27" s="127">
        <f t="shared" si="7"/>
        <v>0</v>
      </c>
      <c r="AA27" s="127">
        <f t="shared" si="8"/>
        <v>0</v>
      </c>
      <c r="AB27" s="127">
        <f t="shared" si="9"/>
        <v>0</v>
      </c>
      <c r="AC27" s="127">
        <f t="shared" si="10"/>
        <v>0</v>
      </c>
      <c r="AD27" s="127">
        <f t="shared" si="11"/>
        <v>0</v>
      </c>
      <c r="AE27" s="127">
        <f t="shared" si="12"/>
        <v>0</v>
      </c>
      <c r="AF27" s="127">
        <f t="shared" si="13"/>
        <v>0</v>
      </c>
      <c r="AG27" s="127">
        <f t="shared" si="14"/>
        <v>0</v>
      </c>
      <c r="AH27" s="103">
        <f t="shared" si="15"/>
        <v>0</v>
      </c>
    </row>
    <row r="28" spans="1:34" ht="45.75" hidden="1">
      <c r="A28" s="15" t="s">
        <v>133</v>
      </c>
      <c r="B28" s="15" t="s">
        <v>132</v>
      </c>
      <c r="C28" s="1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131"/>
      <c r="P28" s="128"/>
      <c r="Q28" s="125"/>
      <c r="R28" s="125"/>
      <c r="S28" s="125"/>
      <c r="T28" s="125"/>
      <c r="U28" s="66"/>
      <c r="V28" s="125"/>
      <c r="W28" s="127">
        <f t="shared" si="4"/>
        <v>0</v>
      </c>
      <c r="X28" s="127">
        <f t="shared" si="5"/>
        <v>0</v>
      </c>
      <c r="Y28" s="127">
        <f t="shared" si="6"/>
        <v>0</v>
      </c>
      <c r="Z28" s="127">
        <f t="shared" si="7"/>
        <v>0</v>
      </c>
      <c r="AA28" s="127">
        <f t="shared" si="8"/>
        <v>0</v>
      </c>
      <c r="AB28" s="127">
        <f t="shared" si="9"/>
        <v>0</v>
      </c>
      <c r="AC28" s="127">
        <f t="shared" si="10"/>
        <v>0</v>
      </c>
      <c r="AD28" s="127">
        <f t="shared" si="11"/>
        <v>0</v>
      </c>
      <c r="AE28" s="127">
        <f t="shared" si="12"/>
        <v>0</v>
      </c>
      <c r="AF28" s="127">
        <f t="shared" si="13"/>
        <v>0</v>
      </c>
      <c r="AG28" s="127">
        <f t="shared" si="14"/>
        <v>0</v>
      </c>
      <c r="AH28" s="103">
        <f t="shared" si="15"/>
        <v>0</v>
      </c>
    </row>
    <row r="29" spans="1:34" ht="34.5" hidden="1">
      <c r="A29" s="15" t="s">
        <v>331</v>
      </c>
      <c r="B29" s="15" t="s">
        <v>332</v>
      </c>
      <c r="C29" s="1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131"/>
      <c r="P29" s="128"/>
      <c r="Q29" s="125"/>
      <c r="R29" s="125"/>
      <c r="S29" s="125"/>
      <c r="T29" s="125">
        <v>355.23</v>
      </c>
      <c r="U29" s="66"/>
      <c r="V29" s="125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03"/>
    </row>
    <row r="30" spans="1:34" ht="15" hidden="1">
      <c r="A30" s="15" t="s">
        <v>134</v>
      </c>
      <c r="B30" s="15" t="s">
        <v>135</v>
      </c>
      <c r="C30" s="15">
        <f>C31+C35</f>
        <v>0</v>
      </c>
      <c r="D30" s="45">
        <f aca="true" t="shared" si="26" ref="D30:S30">D31+D35</f>
        <v>0</v>
      </c>
      <c r="E30" s="45">
        <f t="shared" si="26"/>
        <v>0</v>
      </c>
      <c r="F30" s="45"/>
      <c r="G30" s="45"/>
      <c r="H30" s="45"/>
      <c r="I30" s="45"/>
      <c r="J30" s="45">
        <f t="shared" si="26"/>
        <v>0</v>
      </c>
      <c r="K30" s="45">
        <f t="shared" si="26"/>
        <v>0</v>
      </c>
      <c r="L30" s="46"/>
      <c r="M30" s="46"/>
      <c r="N30" s="131">
        <f t="shared" si="26"/>
        <v>0</v>
      </c>
      <c r="O30" s="125">
        <f t="shared" si="26"/>
        <v>0</v>
      </c>
      <c r="P30" s="128">
        <f t="shared" si="26"/>
        <v>0</v>
      </c>
      <c r="Q30" s="125">
        <f t="shared" si="26"/>
        <v>0</v>
      </c>
      <c r="R30" s="125">
        <f t="shared" si="26"/>
        <v>0</v>
      </c>
      <c r="S30" s="125">
        <f t="shared" si="26"/>
        <v>0</v>
      </c>
      <c r="T30" s="125"/>
      <c r="U30" s="66" t="e">
        <f t="shared" si="3"/>
        <v>#DIV/0!</v>
      </c>
      <c r="V30" s="125">
        <f>V31+V35</f>
        <v>0</v>
      </c>
      <c r="W30" s="127">
        <f t="shared" si="4"/>
        <v>0</v>
      </c>
      <c r="X30" s="127">
        <f t="shared" si="5"/>
        <v>0</v>
      </c>
      <c r="Y30" s="127">
        <f t="shared" si="6"/>
        <v>0</v>
      </c>
      <c r="Z30" s="127">
        <f t="shared" si="7"/>
        <v>0</v>
      </c>
      <c r="AA30" s="127">
        <f t="shared" si="8"/>
        <v>0</v>
      </c>
      <c r="AB30" s="127">
        <f t="shared" si="9"/>
        <v>0</v>
      </c>
      <c r="AC30" s="127">
        <f t="shared" si="10"/>
        <v>0</v>
      </c>
      <c r="AD30" s="127">
        <f t="shared" si="11"/>
        <v>0</v>
      </c>
      <c r="AE30" s="127">
        <f t="shared" si="12"/>
        <v>0</v>
      </c>
      <c r="AF30" s="127">
        <f t="shared" si="13"/>
        <v>0</v>
      </c>
      <c r="AG30" s="127">
        <f t="shared" si="14"/>
        <v>0</v>
      </c>
      <c r="AH30" s="103">
        <f t="shared" si="15"/>
        <v>0</v>
      </c>
    </row>
    <row r="31" spans="1:34" ht="23.25" hidden="1">
      <c r="A31" s="15" t="s">
        <v>136</v>
      </c>
      <c r="B31" s="15" t="s">
        <v>137</v>
      </c>
      <c r="C31" s="15">
        <f>C32</f>
        <v>0</v>
      </c>
      <c r="D31" s="45">
        <f aca="true" t="shared" si="27" ref="D31:V31">D32</f>
        <v>0</v>
      </c>
      <c r="E31" s="45">
        <f t="shared" si="27"/>
        <v>0</v>
      </c>
      <c r="F31" s="45"/>
      <c r="G31" s="45"/>
      <c r="H31" s="45"/>
      <c r="I31" s="45"/>
      <c r="J31" s="45">
        <f t="shared" si="27"/>
        <v>0</v>
      </c>
      <c r="K31" s="45">
        <f t="shared" si="27"/>
        <v>0</v>
      </c>
      <c r="L31" s="46"/>
      <c r="M31" s="46"/>
      <c r="N31" s="131">
        <f t="shared" si="27"/>
        <v>0</v>
      </c>
      <c r="O31" s="125">
        <f t="shared" si="27"/>
        <v>0</v>
      </c>
      <c r="P31" s="128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/>
      <c r="U31" s="66" t="e">
        <f t="shared" si="3"/>
        <v>#DIV/0!</v>
      </c>
      <c r="V31" s="125">
        <f t="shared" si="27"/>
        <v>0</v>
      </c>
      <c r="W31" s="127">
        <f t="shared" si="4"/>
        <v>0</v>
      </c>
      <c r="X31" s="127">
        <f t="shared" si="5"/>
        <v>0</v>
      </c>
      <c r="Y31" s="127">
        <f t="shared" si="6"/>
        <v>0</v>
      </c>
      <c r="Z31" s="127">
        <f t="shared" si="7"/>
        <v>0</v>
      </c>
      <c r="AA31" s="127">
        <f t="shared" si="8"/>
        <v>0</v>
      </c>
      <c r="AB31" s="127">
        <f t="shared" si="9"/>
        <v>0</v>
      </c>
      <c r="AC31" s="127">
        <f t="shared" si="10"/>
        <v>0</v>
      </c>
      <c r="AD31" s="127">
        <f t="shared" si="11"/>
        <v>0</v>
      </c>
      <c r="AE31" s="127">
        <f t="shared" si="12"/>
        <v>0</v>
      </c>
      <c r="AF31" s="127">
        <f t="shared" si="13"/>
        <v>0</v>
      </c>
      <c r="AG31" s="127">
        <f t="shared" si="14"/>
        <v>0</v>
      </c>
      <c r="AH31" s="103">
        <f t="shared" si="15"/>
        <v>0</v>
      </c>
    </row>
    <row r="32" spans="1:34" ht="57" hidden="1">
      <c r="A32" s="15" t="s">
        <v>138</v>
      </c>
      <c r="B32" s="15" t="s">
        <v>139</v>
      </c>
      <c r="C32" s="15">
        <f>C33</f>
        <v>0</v>
      </c>
      <c r="D32" s="45">
        <f aca="true" t="shared" si="28" ref="D32:V32">D33</f>
        <v>0</v>
      </c>
      <c r="E32" s="45">
        <f t="shared" si="28"/>
        <v>0</v>
      </c>
      <c r="F32" s="45"/>
      <c r="G32" s="45"/>
      <c r="H32" s="45"/>
      <c r="I32" s="45"/>
      <c r="J32" s="45">
        <f t="shared" si="28"/>
        <v>0</v>
      </c>
      <c r="K32" s="45">
        <f t="shared" si="28"/>
        <v>0</v>
      </c>
      <c r="L32" s="46"/>
      <c r="M32" s="46"/>
      <c r="N32" s="131">
        <f t="shared" si="28"/>
        <v>0</v>
      </c>
      <c r="O32" s="125">
        <f t="shared" si="28"/>
        <v>0</v>
      </c>
      <c r="P32" s="128">
        <f t="shared" si="28"/>
        <v>0</v>
      </c>
      <c r="Q32" s="125">
        <f t="shared" si="28"/>
        <v>0</v>
      </c>
      <c r="R32" s="125">
        <f t="shared" si="28"/>
        <v>0</v>
      </c>
      <c r="S32" s="125">
        <f t="shared" si="28"/>
        <v>0</v>
      </c>
      <c r="T32" s="125"/>
      <c r="U32" s="66" t="e">
        <f t="shared" si="3"/>
        <v>#DIV/0!</v>
      </c>
      <c r="V32" s="125">
        <f t="shared" si="28"/>
        <v>0</v>
      </c>
      <c r="W32" s="127">
        <f t="shared" si="4"/>
        <v>0</v>
      </c>
      <c r="X32" s="127">
        <f t="shared" si="5"/>
        <v>0</v>
      </c>
      <c r="Y32" s="127">
        <f t="shared" si="6"/>
        <v>0</v>
      </c>
      <c r="Z32" s="127">
        <f t="shared" si="7"/>
        <v>0</v>
      </c>
      <c r="AA32" s="127">
        <f t="shared" si="8"/>
        <v>0</v>
      </c>
      <c r="AB32" s="127">
        <f t="shared" si="9"/>
        <v>0</v>
      </c>
      <c r="AC32" s="127">
        <f t="shared" si="10"/>
        <v>0</v>
      </c>
      <c r="AD32" s="127">
        <f t="shared" si="11"/>
        <v>0</v>
      </c>
      <c r="AE32" s="127">
        <f t="shared" si="12"/>
        <v>0</v>
      </c>
      <c r="AF32" s="127">
        <f t="shared" si="13"/>
        <v>0</v>
      </c>
      <c r="AG32" s="127">
        <f t="shared" si="14"/>
        <v>0</v>
      </c>
      <c r="AH32" s="103">
        <f t="shared" si="15"/>
        <v>0</v>
      </c>
    </row>
    <row r="33" spans="1:34" ht="45.75" hidden="1">
      <c r="A33" s="15" t="s">
        <v>140</v>
      </c>
      <c r="B33" s="15" t="s">
        <v>141</v>
      </c>
      <c r="C33" s="15">
        <f>C34</f>
        <v>0</v>
      </c>
      <c r="D33" s="45">
        <f aca="true" t="shared" si="29" ref="D33:V33">D34</f>
        <v>0</v>
      </c>
      <c r="E33" s="45">
        <f t="shared" si="29"/>
        <v>0</v>
      </c>
      <c r="F33" s="45"/>
      <c r="G33" s="45"/>
      <c r="H33" s="45"/>
      <c r="I33" s="45"/>
      <c r="J33" s="45">
        <f t="shared" si="29"/>
        <v>0</v>
      </c>
      <c r="K33" s="45">
        <f t="shared" si="29"/>
        <v>0</v>
      </c>
      <c r="L33" s="46"/>
      <c r="M33" s="46"/>
      <c r="N33" s="131">
        <f t="shared" si="29"/>
        <v>0</v>
      </c>
      <c r="O33" s="125">
        <f t="shared" si="29"/>
        <v>0</v>
      </c>
      <c r="P33" s="128">
        <f t="shared" si="29"/>
        <v>0</v>
      </c>
      <c r="Q33" s="125">
        <f t="shared" si="29"/>
        <v>0</v>
      </c>
      <c r="R33" s="125">
        <f t="shared" si="29"/>
        <v>0</v>
      </c>
      <c r="S33" s="125">
        <f t="shared" si="29"/>
        <v>0</v>
      </c>
      <c r="T33" s="125"/>
      <c r="U33" s="66" t="e">
        <f t="shared" si="3"/>
        <v>#DIV/0!</v>
      </c>
      <c r="V33" s="125">
        <f t="shared" si="29"/>
        <v>0</v>
      </c>
      <c r="W33" s="127">
        <f t="shared" si="4"/>
        <v>0</v>
      </c>
      <c r="X33" s="127">
        <f t="shared" si="5"/>
        <v>0</v>
      </c>
      <c r="Y33" s="127">
        <f t="shared" si="6"/>
        <v>0</v>
      </c>
      <c r="Z33" s="127">
        <f t="shared" si="7"/>
        <v>0</v>
      </c>
      <c r="AA33" s="127">
        <f t="shared" si="8"/>
        <v>0</v>
      </c>
      <c r="AB33" s="127">
        <f t="shared" si="9"/>
        <v>0</v>
      </c>
      <c r="AC33" s="127">
        <f t="shared" si="10"/>
        <v>0</v>
      </c>
      <c r="AD33" s="127">
        <f t="shared" si="11"/>
        <v>0</v>
      </c>
      <c r="AE33" s="127">
        <f t="shared" si="12"/>
        <v>0</v>
      </c>
      <c r="AF33" s="127">
        <f t="shared" si="13"/>
        <v>0</v>
      </c>
      <c r="AG33" s="127">
        <f t="shared" si="14"/>
        <v>0</v>
      </c>
      <c r="AH33" s="103">
        <f t="shared" si="15"/>
        <v>0</v>
      </c>
    </row>
    <row r="34" spans="1:34" ht="57" hidden="1">
      <c r="A34" s="15" t="s">
        <v>142</v>
      </c>
      <c r="B34" s="15" t="s">
        <v>143</v>
      </c>
      <c r="C34" s="15"/>
      <c r="D34" s="45"/>
      <c r="E34" s="45"/>
      <c r="F34" s="45"/>
      <c r="G34" s="45"/>
      <c r="H34" s="45"/>
      <c r="I34" s="45"/>
      <c r="J34" s="45"/>
      <c r="K34" s="45"/>
      <c r="L34" s="46"/>
      <c r="M34" s="46"/>
      <c r="N34" s="131"/>
      <c r="P34" s="128"/>
      <c r="Q34" s="125"/>
      <c r="R34" s="125"/>
      <c r="S34" s="125"/>
      <c r="T34" s="125"/>
      <c r="U34" s="66" t="e">
        <f t="shared" si="3"/>
        <v>#DIV/0!</v>
      </c>
      <c r="V34" s="125"/>
      <c r="W34" s="127">
        <f t="shared" si="4"/>
        <v>0</v>
      </c>
      <c r="X34" s="127">
        <f t="shared" si="5"/>
        <v>0</v>
      </c>
      <c r="Y34" s="127">
        <f t="shared" si="6"/>
        <v>0</v>
      </c>
      <c r="Z34" s="127">
        <f t="shared" si="7"/>
        <v>0</v>
      </c>
      <c r="AA34" s="127">
        <f t="shared" si="8"/>
        <v>0</v>
      </c>
      <c r="AB34" s="127">
        <f t="shared" si="9"/>
        <v>0</v>
      </c>
      <c r="AC34" s="127">
        <f t="shared" si="10"/>
        <v>0</v>
      </c>
      <c r="AD34" s="127">
        <f t="shared" si="11"/>
        <v>0</v>
      </c>
      <c r="AE34" s="127">
        <f t="shared" si="12"/>
        <v>0</v>
      </c>
      <c r="AF34" s="127">
        <f t="shared" si="13"/>
        <v>0</v>
      </c>
      <c r="AG34" s="127">
        <f t="shared" si="14"/>
        <v>0</v>
      </c>
      <c r="AH34" s="103">
        <f t="shared" si="15"/>
        <v>0</v>
      </c>
    </row>
    <row r="35" spans="1:34" ht="23.25" hidden="1">
      <c r="A35" s="15" t="s">
        <v>144</v>
      </c>
      <c r="B35" s="15" t="s">
        <v>145</v>
      </c>
      <c r="C35" s="15">
        <f>C36</f>
        <v>0</v>
      </c>
      <c r="D35" s="45">
        <f aca="true" t="shared" si="30" ref="D35:V35">D36</f>
        <v>0</v>
      </c>
      <c r="E35" s="45">
        <f t="shared" si="30"/>
        <v>0</v>
      </c>
      <c r="F35" s="45"/>
      <c r="G35" s="45"/>
      <c r="H35" s="45"/>
      <c r="I35" s="45"/>
      <c r="J35" s="45">
        <f t="shared" si="30"/>
        <v>0</v>
      </c>
      <c r="K35" s="45">
        <f t="shared" si="30"/>
        <v>0</v>
      </c>
      <c r="L35" s="46"/>
      <c r="M35" s="46"/>
      <c r="N35" s="131">
        <f t="shared" si="30"/>
        <v>0</v>
      </c>
      <c r="O35" s="125">
        <f t="shared" si="30"/>
        <v>0</v>
      </c>
      <c r="P35" s="128">
        <f t="shared" si="30"/>
        <v>0</v>
      </c>
      <c r="Q35" s="125">
        <f t="shared" si="30"/>
        <v>0</v>
      </c>
      <c r="R35" s="125">
        <f t="shared" si="30"/>
        <v>0</v>
      </c>
      <c r="S35" s="125">
        <f t="shared" si="30"/>
        <v>0</v>
      </c>
      <c r="T35" s="125"/>
      <c r="U35" s="66"/>
      <c r="V35" s="125">
        <f t="shared" si="30"/>
        <v>0</v>
      </c>
      <c r="W35" s="127">
        <f t="shared" si="4"/>
        <v>0</v>
      </c>
      <c r="X35" s="127">
        <f t="shared" si="5"/>
        <v>0</v>
      </c>
      <c r="Y35" s="127">
        <f t="shared" si="6"/>
        <v>0</v>
      </c>
      <c r="Z35" s="127">
        <f t="shared" si="7"/>
        <v>0</v>
      </c>
      <c r="AA35" s="127">
        <f t="shared" si="8"/>
        <v>0</v>
      </c>
      <c r="AB35" s="127">
        <f t="shared" si="9"/>
        <v>0</v>
      </c>
      <c r="AC35" s="127">
        <f t="shared" si="10"/>
        <v>0</v>
      </c>
      <c r="AD35" s="127">
        <f t="shared" si="11"/>
        <v>0</v>
      </c>
      <c r="AE35" s="127">
        <f t="shared" si="12"/>
        <v>0</v>
      </c>
      <c r="AF35" s="127">
        <f t="shared" si="13"/>
        <v>0</v>
      </c>
      <c r="AG35" s="127">
        <f t="shared" si="14"/>
        <v>0</v>
      </c>
      <c r="AH35" s="103">
        <f t="shared" si="15"/>
        <v>0</v>
      </c>
    </row>
    <row r="36" spans="1:34" ht="45.75" hidden="1">
      <c r="A36" s="15" t="s">
        <v>146</v>
      </c>
      <c r="B36" s="15" t="s">
        <v>147</v>
      </c>
      <c r="C36" s="15">
        <f>C37</f>
        <v>0</v>
      </c>
      <c r="D36" s="45">
        <f aca="true" t="shared" si="31" ref="D36:V36">D37</f>
        <v>0</v>
      </c>
      <c r="E36" s="45">
        <f t="shared" si="31"/>
        <v>0</v>
      </c>
      <c r="F36" s="45"/>
      <c r="G36" s="45"/>
      <c r="H36" s="45"/>
      <c r="I36" s="45"/>
      <c r="J36" s="45">
        <f t="shared" si="31"/>
        <v>0</v>
      </c>
      <c r="K36" s="45">
        <f t="shared" si="31"/>
        <v>0</v>
      </c>
      <c r="L36" s="46"/>
      <c r="M36" s="46"/>
      <c r="N36" s="131">
        <f t="shared" si="31"/>
        <v>0</v>
      </c>
      <c r="O36" s="125">
        <f t="shared" si="31"/>
        <v>0</v>
      </c>
      <c r="P36" s="128">
        <f t="shared" si="31"/>
        <v>0</v>
      </c>
      <c r="Q36" s="125">
        <f t="shared" si="31"/>
        <v>0</v>
      </c>
      <c r="R36" s="125">
        <f t="shared" si="31"/>
        <v>0</v>
      </c>
      <c r="S36" s="125">
        <f t="shared" si="31"/>
        <v>0</v>
      </c>
      <c r="T36" s="125"/>
      <c r="U36" s="66"/>
      <c r="V36" s="125">
        <f t="shared" si="31"/>
        <v>0</v>
      </c>
      <c r="W36" s="127">
        <f t="shared" si="4"/>
        <v>0</v>
      </c>
      <c r="X36" s="127">
        <f t="shared" si="5"/>
        <v>0</v>
      </c>
      <c r="Y36" s="127">
        <f t="shared" si="6"/>
        <v>0</v>
      </c>
      <c r="Z36" s="127">
        <f t="shared" si="7"/>
        <v>0</v>
      </c>
      <c r="AA36" s="127">
        <f t="shared" si="8"/>
        <v>0</v>
      </c>
      <c r="AB36" s="127">
        <f t="shared" si="9"/>
        <v>0</v>
      </c>
      <c r="AC36" s="127">
        <f t="shared" si="10"/>
        <v>0</v>
      </c>
      <c r="AD36" s="127">
        <f t="shared" si="11"/>
        <v>0</v>
      </c>
      <c r="AE36" s="127">
        <f t="shared" si="12"/>
        <v>0</v>
      </c>
      <c r="AF36" s="127">
        <f t="shared" si="13"/>
        <v>0</v>
      </c>
      <c r="AG36" s="127">
        <f t="shared" si="14"/>
        <v>0</v>
      </c>
      <c r="AH36" s="103">
        <f t="shared" si="15"/>
        <v>0</v>
      </c>
    </row>
    <row r="37" spans="1:34" ht="23.25" hidden="1">
      <c r="A37" s="15" t="s">
        <v>148</v>
      </c>
      <c r="B37" s="15" t="s">
        <v>149</v>
      </c>
      <c r="C37" s="15">
        <f>C38</f>
        <v>0</v>
      </c>
      <c r="D37" s="45">
        <f aca="true" t="shared" si="32" ref="D37:V37">D38</f>
        <v>0</v>
      </c>
      <c r="E37" s="45">
        <f t="shared" si="32"/>
        <v>0</v>
      </c>
      <c r="F37" s="45"/>
      <c r="G37" s="45"/>
      <c r="H37" s="45"/>
      <c r="I37" s="45"/>
      <c r="J37" s="45">
        <f t="shared" si="32"/>
        <v>0</v>
      </c>
      <c r="K37" s="45">
        <f t="shared" si="32"/>
        <v>0</v>
      </c>
      <c r="L37" s="46"/>
      <c r="M37" s="46"/>
      <c r="N37" s="131">
        <f t="shared" si="32"/>
        <v>0</v>
      </c>
      <c r="O37" s="125">
        <f t="shared" si="32"/>
        <v>0</v>
      </c>
      <c r="P37" s="128">
        <f t="shared" si="32"/>
        <v>0</v>
      </c>
      <c r="Q37" s="125">
        <f t="shared" si="32"/>
        <v>0</v>
      </c>
      <c r="R37" s="125">
        <f t="shared" si="32"/>
        <v>0</v>
      </c>
      <c r="S37" s="125">
        <f t="shared" si="32"/>
        <v>0</v>
      </c>
      <c r="T37" s="125"/>
      <c r="U37" s="66"/>
      <c r="V37" s="125">
        <f t="shared" si="32"/>
        <v>0</v>
      </c>
      <c r="W37" s="127">
        <f t="shared" si="4"/>
        <v>0</v>
      </c>
      <c r="X37" s="127">
        <f t="shared" si="5"/>
        <v>0</v>
      </c>
      <c r="Y37" s="127">
        <f t="shared" si="6"/>
        <v>0</v>
      </c>
      <c r="Z37" s="127">
        <f t="shared" si="7"/>
        <v>0</v>
      </c>
      <c r="AA37" s="127">
        <f t="shared" si="8"/>
        <v>0</v>
      </c>
      <c r="AB37" s="127">
        <f t="shared" si="9"/>
        <v>0</v>
      </c>
      <c r="AC37" s="127">
        <f t="shared" si="10"/>
        <v>0</v>
      </c>
      <c r="AD37" s="127">
        <f t="shared" si="11"/>
        <v>0</v>
      </c>
      <c r="AE37" s="127">
        <f t="shared" si="12"/>
        <v>0</v>
      </c>
      <c r="AF37" s="127">
        <f t="shared" si="13"/>
        <v>0</v>
      </c>
      <c r="AG37" s="127">
        <f t="shared" si="14"/>
        <v>0</v>
      </c>
      <c r="AH37" s="103">
        <f t="shared" si="15"/>
        <v>0</v>
      </c>
    </row>
    <row r="38" spans="1:34" ht="34.5" hidden="1">
      <c r="A38" s="15" t="s">
        <v>150</v>
      </c>
      <c r="B38" s="15" t="s">
        <v>151</v>
      </c>
      <c r="C38" s="15"/>
      <c r="D38" s="45"/>
      <c r="E38" s="45"/>
      <c r="F38" s="45"/>
      <c r="G38" s="45"/>
      <c r="H38" s="45"/>
      <c r="I38" s="45"/>
      <c r="J38" s="45"/>
      <c r="K38" s="45"/>
      <c r="L38" s="46"/>
      <c r="M38" s="46"/>
      <c r="N38" s="131"/>
      <c r="P38" s="128"/>
      <c r="Q38" s="125"/>
      <c r="R38" s="125"/>
      <c r="S38" s="125"/>
      <c r="T38" s="125"/>
      <c r="U38" s="66"/>
      <c r="V38" s="125"/>
      <c r="W38" s="127">
        <f t="shared" si="4"/>
        <v>0</v>
      </c>
      <c r="X38" s="127">
        <f t="shared" si="5"/>
        <v>0</v>
      </c>
      <c r="Y38" s="127">
        <f t="shared" si="6"/>
        <v>0</v>
      </c>
      <c r="Z38" s="127">
        <f t="shared" si="7"/>
        <v>0</v>
      </c>
      <c r="AA38" s="127">
        <f t="shared" si="8"/>
        <v>0</v>
      </c>
      <c r="AB38" s="127">
        <f t="shared" si="9"/>
        <v>0</v>
      </c>
      <c r="AC38" s="127">
        <f t="shared" si="10"/>
        <v>0</v>
      </c>
      <c r="AD38" s="127">
        <f t="shared" si="11"/>
        <v>0</v>
      </c>
      <c r="AE38" s="127">
        <f t="shared" si="12"/>
        <v>0</v>
      </c>
      <c r="AF38" s="127">
        <f t="shared" si="13"/>
        <v>0</v>
      </c>
      <c r="AG38" s="127">
        <f t="shared" si="14"/>
        <v>0</v>
      </c>
      <c r="AH38" s="103">
        <f t="shared" si="15"/>
        <v>0</v>
      </c>
    </row>
    <row r="39" spans="1:34" s="67" customFormat="1" ht="15">
      <c r="A39" s="65" t="s">
        <v>152</v>
      </c>
      <c r="B39" s="65" t="s">
        <v>153</v>
      </c>
      <c r="C39" s="65">
        <f>C40</f>
        <v>2009187</v>
      </c>
      <c r="D39" s="66">
        <f aca="true" t="shared" si="33" ref="D39:V39">D40</f>
        <v>2009187</v>
      </c>
      <c r="E39" s="66">
        <f t="shared" si="33"/>
        <v>2009187</v>
      </c>
      <c r="F39" s="66">
        <f t="shared" si="33"/>
        <v>1935893</v>
      </c>
      <c r="G39" s="66">
        <f t="shared" si="33"/>
        <v>1937393</v>
      </c>
      <c r="H39" s="66">
        <f t="shared" si="33"/>
        <v>2684593</v>
      </c>
      <c r="I39" s="66">
        <f t="shared" si="33"/>
        <v>2684593</v>
      </c>
      <c r="J39" s="66">
        <f t="shared" si="33"/>
        <v>2684593</v>
      </c>
      <c r="K39" s="66">
        <f t="shared" si="33"/>
        <v>2684593</v>
      </c>
      <c r="L39" s="66">
        <f t="shared" si="33"/>
        <v>2685093</v>
      </c>
      <c r="M39" s="66">
        <f t="shared" si="33"/>
        <v>2685093</v>
      </c>
      <c r="N39" s="66">
        <f t="shared" si="33"/>
        <v>2690859</v>
      </c>
      <c r="O39" s="66">
        <f t="shared" si="33"/>
        <v>1584159</v>
      </c>
      <c r="P39" s="66">
        <f t="shared" si="33"/>
        <v>0</v>
      </c>
      <c r="Q39" s="66">
        <f t="shared" si="33"/>
        <v>0</v>
      </c>
      <c r="R39" s="66">
        <f t="shared" si="33"/>
        <v>0</v>
      </c>
      <c r="S39" s="66">
        <f t="shared" si="33"/>
        <v>0</v>
      </c>
      <c r="T39" s="66">
        <f t="shared" si="33"/>
        <v>1454159</v>
      </c>
      <c r="U39" s="66">
        <f t="shared" si="3"/>
        <v>91.79375302605357</v>
      </c>
      <c r="V39" s="66">
        <f t="shared" si="33"/>
        <v>-73294</v>
      </c>
      <c r="W39" s="130">
        <f t="shared" si="4"/>
        <v>0</v>
      </c>
      <c r="X39" s="130">
        <f t="shared" si="5"/>
        <v>0</v>
      </c>
      <c r="Y39" s="130">
        <f t="shared" si="6"/>
        <v>-73294</v>
      </c>
      <c r="Z39" s="130">
        <f t="shared" si="7"/>
        <v>1500</v>
      </c>
      <c r="AA39" s="130">
        <f t="shared" si="8"/>
        <v>747200</v>
      </c>
      <c r="AB39" s="130">
        <f t="shared" si="9"/>
        <v>0</v>
      </c>
      <c r="AC39" s="130">
        <f t="shared" si="10"/>
        <v>0</v>
      </c>
      <c r="AD39" s="130">
        <f t="shared" si="11"/>
        <v>0</v>
      </c>
      <c r="AE39" s="130">
        <f t="shared" si="12"/>
        <v>500</v>
      </c>
      <c r="AF39" s="130">
        <f t="shared" si="13"/>
        <v>0</v>
      </c>
      <c r="AG39" s="130">
        <f t="shared" si="14"/>
        <v>5766</v>
      </c>
      <c r="AH39" s="101">
        <f t="shared" si="15"/>
        <v>-1106700</v>
      </c>
    </row>
    <row r="40" spans="1:34" s="67" customFormat="1" ht="23.25">
      <c r="A40" s="65" t="s">
        <v>154</v>
      </c>
      <c r="B40" s="65" t="s">
        <v>155</v>
      </c>
      <c r="C40" s="65">
        <f>C41+C46+C50</f>
        <v>2009187</v>
      </c>
      <c r="D40" s="66">
        <f aca="true" t="shared" si="34" ref="D40:T40">D41+D46+D50</f>
        <v>2009187</v>
      </c>
      <c r="E40" s="66">
        <f t="shared" si="34"/>
        <v>2009187</v>
      </c>
      <c r="F40" s="66">
        <f t="shared" si="34"/>
        <v>1935893</v>
      </c>
      <c r="G40" s="66">
        <f t="shared" si="34"/>
        <v>1937393</v>
      </c>
      <c r="H40" s="66">
        <f t="shared" si="34"/>
        <v>2684593</v>
      </c>
      <c r="I40" s="66">
        <f t="shared" si="34"/>
        <v>2684593</v>
      </c>
      <c r="J40" s="66">
        <f t="shared" si="34"/>
        <v>2684593</v>
      </c>
      <c r="K40" s="66">
        <f t="shared" si="34"/>
        <v>2684593</v>
      </c>
      <c r="L40" s="66">
        <f t="shared" si="34"/>
        <v>2685093</v>
      </c>
      <c r="M40" s="66">
        <f t="shared" si="34"/>
        <v>2685093</v>
      </c>
      <c r="N40" s="66">
        <f t="shared" si="34"/>
        <v>2690859</v>
      </c>
      <c r="O40" s="66">
        <f t="shared" si="34"/>
        <v>1584159</v>
      </c>
      <c r="P40" s="66">
        <f t="shared" si="34"/>
        <v>0</v>
      </c>
      <c r="Q40" s="66">
        <f t="shared" si="34"/>
        <v>0</v>
      </c>
      <c r="R40" s="66">
        <f t="shared" si="34"/>
        <v>0</v>
      </c>
      <c r="S40" s="66">
        <f t="shared" si="34"/>
        <v>0</v>
      </c>
      <c r="T40" s="66">
        <f t="shared" si="34"/>
        <v>1454159</v>
      </c>
      <c r="U40" s="66">
        <f t="shared" si="3"/>
        <v>91.79375302605357</v>
      </c>
      <c r="V40" s="66">
        <f>V41+V46+V50</f>
        <v>-73294</v>
      </c>
      <c r="W40" s="130">
        <f t="shared" si="4"/>
        <v>0</v>
      </c>
      <c r="X40" s="130">
        <f t="shared" si="5"/>
        <v>0</v>
      </c>
      <c r="Y40" s="130">
        <f t="shared" si="6"/>
        <v>-73294</v>
      </c>
      <c r="Z40" s="130">
        <f t="shared" si="7"/>
        <v>1500</v>
      </c>
      <c r="AA40" s="130">
        <f t="shared" si="8"/>
        <v>747200</v>
      </c>
      <c r="AB40" s="130">
        <f t="shared" si="9"/>
        <v>0</v>
      </c>
      <c r="AC40" s="130">
        <f t="shared" si="10"/>
        <v>0</v>
      </c>
      <c r="AD40" s="130">
        <f t="shared" si="11"/>
        <v>0</v>
      </c>
      <c r="AE40" s="130">
        <f t="shared" si="12"/>
        <v>500</v>
      </c>
      <c r="AF40" s="130">
        <f t="shared" si="13"/>
        <v>0</v>
      </c>
      <c r="AG40" s="130">
        <f t="shared" si="14"/>
        <v>5766</v>
      </c>
      <c r="AH40" s="101">
        <f t="shared" si="15"/>
        <v>-1106700</v>
      </c>
    </row>
    <row r="41" spans="1:34" ht="23.25">
      <c r="A41" s="15" t="s">
        <v>156</v>
      </c>
      <c r="B41" s="15" t="s">
        <v>157</v>
      </c>
      <c r="C41" s="15">
        <f>C42+C44</f>
        <v>1952000</v>
      </c>
      <c r="D41" s="45">
        <f aca="true" t="shared" si="35" ref="D41:T41">D42+D44</f>
        <v>1952000</v>
      </c>
      <c r="E41" s="45">
        <f t="shared" si="35"/>
        <v>1952000</v>
      </c>
      <c r="F41" s="45">
        <f t="shared" si="35"/>
        <v>1884000</v>
      </c>
      <c r="G41" s="45">
        <f t="shared" si="35"/>
        <v>1884000</v>
      </c>
      <c r="H41" s="45">
        <f t="shared" si="35"/>
        <v>1884000</v>
      </c>
      <c r="I41" s="45">
        <f t="shared" si="35"/>
        <v>1884000</v>
      </c>
      <c r="J41" s="45">
        <f t="shared" si="35"/>
        <v>1884000</v>
      </c>
      <c r="K41" s="45">
        <f t="shared" si="35"/>
        <v>1884000</v>
      </c>
      <c r="L41" s="45">
        <f t="shared" si="35"/>
        <v>1884000</v>
      </c>
      <c r="M41" s="45">
        <f t="shared" si="35"/>
        <v>1884000</v>
      </c>
      <c r="N41" s="125">
        <f t="shared" si="35"/>
        <v>1884000</v>
      </c>
      <c r="O41" s="125">
        <f t="shared" si="35"/>
        <v>1514000</v>
      </c>
      <c r="P41" s="125">
        <f t="shared" si="35"/>
        <v>0</v>
      </c>
      <c r="Q41" s="125">
        <f t="shared" si="35"/>
        <v>0</v>
      </c>
      <c r="R41" s="125">
        <f t="shared" si="35"/>
        <v>0</v>
      </c>
      <c r="S41" s="125">
        <f t="shared" si="35"/>
        <v>0</v>
      </c>
      <c r="T41" s="125">
        <f t="shared" si="35"/>
        <v>1384000</v>
      </c>
      <c r="U41" s="66">
        <f t="shared" si="3"/>
        <v>91.41347424042272</v>
      </c>
      <c r="V41" s="125">
        <f>V42+V44</f>
        <v>-68000</v>
      </c>
      <c r="W41" s="127">
        <f t="shared" si="4"/>
        <v>0</v>
      </c>
      <c r="X41" s="127">
        <f t="shared" si="5"/>
        <v>0</v>
      </c>
      <c r="Y41" s="127">
        <f t="shared" si="6"/>
        <v>-68000</v>
      </c>
      <c r="Z41" s="127">
        <f t="shared" si="7"/>
        <v>0</v>
      </c>
      <c r="AA41" s="127">
        <f t="shared" si="8"/>
        <v>0</v>
      </c>
      <c r="AB41" s="127">
        <f t="shared" si="9"/>
        <v>0</v>
      </c>
      <c r="AC41" s="127">
        <f t="shared" si="10"/>
        <v>0</v>
      </c>
      <c r="AD41" s="127">
        <f t="shared" si="11"/>
        <v>0</v>
      </c>
      <c r="AE41" s="127">
        <f t="shared" si="12"/>
        <v>0</v>
      </c>
      <c r="AF41" s="127">
        <f t="shared" si="13"/>
        <v>0</v>
      </c>
      <c r="AG41" s="127">
        <f t="shared" si="14"/>
        <v>0</v>
      </c>
      <c r="AH41" s="103">
        <f t="shared" si="15"/>
        <v>-370000</v>
      </c>
    </row>
    <row r="42" spans="1:34" ht="23.25">
      <c r="A42" s="15" t="s">
        <v>158</v>
      </c>
      <c r="B42" s="15" t="s">
        <v>159</v>
      </c>
      <c r="C42" s="15">
        <f>C43</f>
        <v>772000</v>
      </c>
      <c r="D42" s="45">
        <f aca="true" t="shared" si="36" ref="D42:V42">D43</f>
        <v>772000</v>
      </c>
      <c r="E42" s="45">
        <f t="shared" si="36"/>
        <v>772000</v>
      </c>
      <c r="F42" s="45">
        <f t="shared" si="36"/>
        <v>772000</v>
      </c>
      <c r="G42" s="45">
        <f t="shared" si="36"/>
        <v>772000</v>
      </c>
      <c r="H42" s="45">
        <f t="shared" si="36"/>
        <v>772000</v>
      </c>
      <c r="I42" s="45">
        <f t="shared" si="36"/>
        <v>772000</v>
      </c>
      <c r="J42" s="45">
        <f t="shared" si="36"/>
        <v>772000</v>
      </c>
      <c r="K42" s="45">
        <f t="shared" si="36"/>
        <v>772000</v>
      </c>
      <c r="L42" s="45">
        <f t="shared" si="36"/>
        <v>772000</v>
      </c>
      <c r="M42" s="45">
        <f t="shared" si="36"/>
        <v>772000</v>
      </c>
      <c r="N42" s="125">
        <f t="shared" si="36"/>
        <v>772000</v>
      </c>
      <c r="O42" s="125">
        <f t="shared" si="36"/>
        <v>772000</v>
      </c>
      <c r="P42" s="125">
        <f t="shared" si="36"/>
        <v>0</v>
      </c>
      <c r="Q42" s="125">
        <f t="shared" si="36"/>
        <v>0</v>
      </c>
      <c r="R42" s="125">
        <f t="shared" si="36"/>
        <v>0</v>
      </c>
      <c r="S42" s="125">
        <f t="shared" si="36"/>
        <v>0</v>
      </c>
      <c r="T42" s="125">
        <f t="shared" si="36"/>
        <v>772000</v>
      </c>
      <c r="U42" s="66">
        <f t="shared" si="3"/>
        <v>100</v>
      </c>
      <c r="V42" s="125">
        <f t="shared" si="36"/>
        <v>0</v>
      </c>
      <c r="W42" s="127">
        <f t="shared" si="4"/>
        <v>0</v>
      </c>
      <c r="X42" s="127">
        <f t="shared" si="5"/>
        <v>0</v>
      </c>
      <c r="Y42" s="127">
        <f t="shared" si="6"/>
        <v>0</v>
      </c>
      <c r="Z42" s="127">
        <f t="shared" si="7"/>
        <v>0</v>
      </c>
      <c r="AA42" s="127">
        <f t="shared" si="8"/>
        <v>0</v>
      </c>
      <c r="AB42" s="127">
        <f t="shared" si="9"/>
        <v>0</v>
      </c>
      <c r="AC42" s="127">
        <f t="shared" si="10"/>
        <v>0</v>
      </c>
      <c r="AD42" s="127">
        <f t="shared" si="11"/>
        <v>0</v>
      </c>
      <c r="AE42" s="127">
        <f t="shared" si="12"/>
        <v>0</v>
      </c>
      <c r="AF42" s="127">
        <f t="shared" si="13"/>
        <v>0</v>
      </c>
      <c r="AG42" s="127">
        <f t="shared" si="14"/>
        <v>0</v>
      </c>
      <c r="AH42" s="103">
        <f t="shared" si="15"/>
        <v>0</v>
      </c>
    </row>
    <row r="43" spans="1:34" ht="23.25">
      <c r="A43" s="15" t="s">
        <v>160</v>
      </c>
      <c r="B43" s="15" t="s">
        <v>159</v>
      </c>
      <c r="C43" s="15">
        <v>772000</v>
      </c>
      <c r="D43" s="15">
        <v>772000</v>
      </c>
      <c r="E43" s="15">
        <v>772000</v>
      </c>
      <c r="F43" s="45">
        <v>772000</v>
      </c>
      <c r="G43" s="45">
        <v>772000</v>
      </c>
      <c r="H43" s="45">
        <v>772000</v>
      </c>
      <c r="I43" s="45">
        <v>772000</v>
      </c>
      <c r="J43" s="45">
        <v>772000</v>
      </c>
      <c r="K43" s="45">
        <v>772000</v>
      </c>
      <c r="L43" s="45">
        <v>772000</v>
      </c>
      <c r="M43" s="45">
        <v>772000</v>
      </c>
      <c r="N43" s="125">
        <v>772000</v>
      </c>
      <c r="O43" s="125">
        <v>772000</v>
      </c>
      <c r="P43" s="128"/>
      <c r="Q43" s="125"/>
      <c r="R43" s="125"/>
      <c r="S43" s="125"/>
      <c r="T43" s="125">
        <v>772000</v>
      </c>
      <c r="U43" s="66">
        <f t="shared" si="3"/>
        <v>100</v>
      </c>
      <c r="V43" s="125"/>
      <c r="W43" s="127">
        <f t="shared" si="4"/>
        <v>0</v>
      </c>
      <c r="X43" s="127">
        <f t="shared" si="5"/>
        <v>0</v>
      </c>
      <c r="Y43" s="127">
        <f t="shared" si="6"/>
        <v>0</v>
      </c>
      <c r="Z43" s="127">
        <f t="shared" si="7"/>
        <v>0</v>
      </c>
      <c r="AA43" s="127">
        <f t="shared" si="8"/>
        <v>0</v>
      </c>
      <c r="AB43" s="127">
        <f t="shared" si="9"/>
        <v>0</v>
      </c>
      <c r="AC43" s="127">
        <f t="shared" si="10"/>
        <v>0</v>
      </c>
      <c r="AD43" s="127">
        <f t="shared" si="11"/>
        <v>0</v>
      </c>
      <c r="AE43" s="127">
        <f t="shared" si="12"/>
        <v>0</v>
      </c>
      <c r="AF43" s="127">
        <f t="shared" si="13"/>
        <v>0</v>
      </c>
      <c r="AG43" s="127">
        <f t="shared" si="14"/>
        <v>0</v>
      </c>
      <c r="AH43" s="103">
        <f t="shared" si="15"/>
        <v>0</v>
      </c>
    </row>
    <row r="44" spans="1:34" ht="23.25">
      <c r="A44" s="15" t="s">
        <v>161</v>
      </c>
      <c r="B44" s="15" t="s">
        <v>162</v>
      </c>
      <c r="C44" s="15">
        <f>C45</f>
        <v>1180000</v>
      </c>
      <c r="D44" s="45">
        <f aca="true" t="shared" si="37" ref="D44:V44">D45</f>
        <v>1180000</v>
      </c>
      <c r="E44" s="45">
        <f t="shared" si="37"/>
        <v>1180000</v>
      </c>
      <c r="F44" s="45">
        <f t="shared" si="37"/>
        <v>1112000</v>
      </c>
      <c r="G44" s="45">
        <f t="shared" si="37"/>
        <v>1112000</v>
      </c>
      <c r="H44" s="45">
        <f t="shared" si="37"/>
        <v>1112000</v>
      </c>
      <c r="I44" s="45">
        <f t="shared" si="37"/>
        <v>1112000</v>
      </c>
      <c r="J44" s="45">
        <f t="shared" si="37"/>
        <v>1112000</v>
      </c>
      <c r="K44" s="45">
        <f t="shared" si="37"/>
        <v>1112000</v>
      </c>
      <c r="L44" s="45">
        <f t="shared" si="37"/>
        <v>1112000</v>
      </c>
      <c r="M44" s="45">
        <f t="shared" si="37"/>
        <v>1112000</v>
      </c>
      <c r="N44" s="125">
        <f t="shared" si="37"/>
        <v>1112000</v>
      </c>
      <c r="O44" s="125">
        <f t="shared" si="37"/>
        <v>742000</v>
      </c>
      <c r="P44" s="125">
        <f t="shared" si="37"/>
        <v>0</v>
      </c>
      <c r="Q44" s="125">
        <f t="shared" si="37"/>
        <v>0</v>
      </c>
      <c r="R44" s="125">
        <f t="shared" si="37"/>
        <v>0</v>
      </c>
      <c r="S44" s="125">
        <f t="shared" si="37"/>
        <v>0</v>
      </c>
      <c r="T44" s="125">
        <f t="shared" si="37"/>
        <v>612000</v>
      </c>
      <c r="U44" s="66">
        <f t="shared" si="3"/>
        <v>82.47978436657682</v>
      </c>
      <c r="V44" s="125">
        <f t="shared" si="37"/>
        <v>-68000</v>
      </c>
      <c r="W44" s="127">
        <f t="shared" si="4"/>
        <v>0</v>
      </c>
      <c r="X44" s="127">
        <f t="shared" si="5"/>
        <v>0</v>
      </c>
      <c r="Y44" s="127">
        <f t="shared" si="6"/>
        <v>-68000</v>
      </c>
      <c r="Z44" s="127">
        <f t="shared" si="7"/>
        <v>0</v>
      </c>
      <c r="AA44" s="127">
        <f t="shared" si="8"/>
        <v>0</v>
      </c>
      <c r="AB44" s="127">
        <f t="shared" si="9"/>
        <v>0</v>
      </c>
      <c r="AC44" s="127">
        <f t="shared" si="10"/>
        <v>0</v>
      </c>
      <c r="AD44" s="127">
        <f t="shared" si="11"/>
        <v>0</v>
      </c>
      <c r="AE44" s="127">
        <f t="shared" si="12"/>
        <v>0</v>
      </c>
      <c r="AF44" s="127">
        <f t="shared" si="13"/>
        <v>0</v>
      </c>
      <c r="AG44" s="127">
        <f t="shared" si="14"/>
        <v>0</v>
      </c>
      <c r="AH44" s="103">
        <f t="shared" si="15"/>
        <v>-370000</v>
      </c>
    </row>
    <row r="45" spans="1:34" ht="23.25">
      <c r="A45" s="15" t="s">
        <v>163</v>
      </c>
      <c r="B45" s="15" t="s">
        <v>162</v>
      </c>
      <c r="C45" s="15">
        <v>1180000</v>
      </c>
      <c r="D45" s="15">
        <v>1180000</v>
      </c>
      <c r="E45" s="15">
        <v>1180000</v>
      </c>
      <c r="F45" s="45">
        <v>1112000</v>
      </c>
      <c r="G45" s="45">
        <v>1112000</v>
      </c>
      <c r="H45" s="45">
        <v>1112000</v>
      </c>
      <c r="I45" s="45">
        <v>1112000</v>
      </c>
      <c r="J45" s="45">
        <v>1112000</v>
      </c>
      <c r="K45" s="45">
        <v>1112000</v>
      </c>
      <c r="L45" s="45">
        <v>1112000</v>
      </c>
      <c r="M45" s="45">
        <v>1112000</v>
      </c>
      <c r="N45" s="125">
        <v>1112000</v>
      </c>
      <c r="O45" s="125">
        <v>742000</v>
      </c>
      <c r="P45" s="128"/>
      <c r="Q45" s="125"/>
      <c r="R45" s="125"/>
      <c r="S45" s="125"/>
      <c r="T45" s="125">
        <v>612000</v>
      </c>
      <c r="U45" s="66">
        <f t="shared" si="3"/>
        <v>82.47978436657682</v>
      </c>
      <c r="V45" s="125">
        <v>-68000</v>
      </c>
      <c r="W45" s="127">
        <f t="shared" si="4"/>
        <v>0</v>
      </c>
      <c r="X45" s="127">
        <f t="shared" si="5"/>
        <v>0</v>
      </c>
      <c r="Y45" s="127">
        <f t="shared" si="6"/>
        <v>-68000</v>
      </c>
      <c r="Z45" s="127">
        <f t="shared" si="7"/>
        <v>0</v>
      </c>
      <c r="AA45" s="127">
        <f t="shared" si="8"/>
        <v>0</v>
      </c>
      <c r="AB45" s="127">
        <f t="shared" si="9"/>
        <v>0</v>
      </c>
      <c r="AC45" s="127">
        <f t="shared" si="10"/>
        <v>0</v>
      </c>
      <c r="AD45" s="127">
        <f t="shared" si="11"/>
        <v>0</v>
      </c>
      <c r="AE45" s="127">
        <f t="shared" si="12"/>
        <v>0</v>
      </c>
      <c r="AF45" s="127">
        <f t="shared" si="13"/>
        <v>0</v>
      </c>
      <c r="AG45" s="127">
        <f t="shared" si="14"/>
        <v>0</v>
      </c>
      <c r="AH45" s="103">
        <f t="shared" si="15"/>
        <v>-370000</v>
      </c>
    </row>
    <row r="46" spans="1:34" ht="15">
      <c r="A46" s="15" t="s">
        <v>164</v>
      </c>
      <c r="B46" s="15" t="s">
        <v>165</v>
      </c>
      <c r="C46" s="15">
        <f>C47+C48</f>
        <v>0</v>
      </c>
      <c r="D46" s="45">
        <f aca="true" t="shared" si="38" ref="D46:T46">D47+D48</f>
        <v>0</v>
      </c>
      <c r="E46" s="45">
        <f t="shared" si="38"/>
        <v>0</v>
      </c>
      <c r="F46" s="45">
        <f t="shared" si="38"/>
        <v>0</v>
      </c>
      <c r="G46" s="45">
        <f t="shared" si="38"/>
        <v>1500</v>
      </c>
      <c r="H46" s="45">
        <f t="shared" si="38"/>
        <v>748700</v>
      </c>
      <c r="I46" s="45">
        <f t="shared" si="38"/>
        <v>748700</v>
      </c>
      <c r="J46" s="45">
        <f t="shared" si="38"/>
        <v>748700</v>
      </c>
      <c r="K46" s="45">
        <f t="shared" si="38"/>
        <v>748700</v>
      </c>
      <c r="L46" s="45">
        <f t="shared" si="38"/>
        <v>749200</v>
      </c>
      <c r="M46" s="45">
        <f t="shared" si="38"/>
        <v>749200</v>
      </c>
      <c r="N46" s="125">
        <f t="shared" si="38"/>
        <v>749200</v>
      </c>
      <c r="O46" s="125">
        <f t="shared" si="38"/>
        <v>12500</v>
      </c>
      <c r="P46" s="125">
        <f t="shared" si="38"/>
        <v>0</v>
      </c>
      <c r="Q46" s="125">
        <f t="shared" si="38"/>
        <v>0</v>
      </c>
      <c r="R46" s="125">
        <f t="shared" si="38"/>
        <v>0</v>
      </c>
      <c r="S46" s="125">
        <f t="shared" si="38"/>
        <v>0</v>
      </c>
      <c r="T46" s="125">
        <f t="shared" si="38"/>
        <v>12500</v>
      </c>
      <c r="U46" s="66">
        <f t="shared" si="3"/>
        <v>100</v>
      </c>
      <c r="V46" s="125">
        <f>V47+V48</f>
        <v>0</v>
      </c>
      <c r="W46" s="127">
        <f t="shared" si="4"/>
        <v>0</v>
      </c>
      <c r="X46" s="127">
        <f t="shared" si="5"/>
        <v>0</v>
      </c>
      <c r="Y46" s="127">
        <f t="shared" si="6"/>
        <v>0</v>
      </c>
      <c r="Z46" s="127">
        <f t="shared" si="7"/>
        <v>1500</v>
      </c>
      <c r="AA46" s="127">
        <f t="shared" si="8"/>
        <v>747200</v>
      </c>
      <c r="AB46" s="127">
        <f t="shared" si="9"/>
        <v>0</v>
      </c>
      <c r="AC46" s="127">
        <f t="shared" si="10"/>
        <v>0</v>
      </c>
      <c r="AD46" s="127">
        <f t="shared" si="11"/>
        <v>0</v>
      </c>
      <c r="AE46" s="127">
        <f t="shared" si="12"/>
        <v>500</v>
      </c>
      <c r="AF46" s="127">
        <f t="shared" si="13"/>
        <v>0</v>
      </c>
      <c r="AG46" s="127">
        <f t="shared" si="14"/>
        <v>0</v>
      </c>
      <c r="AH46" s="103">
        <f t="shared" si="15"/>
        <v>-736700</v>
      </c>
    </row>
    <row r="47" spans="1:34" ht="57">
      <c r="A47" s="15" t="s">
        <v>166</v>
      </c>
      <c r="B47" s="15" t="s">
        <v>167</v>
      </c>
      <c r="C47" s="15"/>
      <c r="D47" s="45"/>
      <c r="E47" s="45"/>
      <c r="F47" s="45"/>
      <c r="G47" s="45"/>
      <c r="H47" s="45">
        <v>736700</v>
      </c>
      <c r="I47" s="45">
        <v>736700</v>
      </c>
      <c r="J47" s="45">
        <v>736700</v>
      </c>
      <c r="K47" s="45">
        <v>736700</v>
      </c>
      <c r="L47" s="45">
        <v>736700</v>
      </c>
      <c r="M47" s="45">
        <v>736700</v>
      </c>
      <c r="N47" s="125">
        <v>736700</v>
      </c>
      <c r="P47" s="128"/>
      <c r="Q47" s="125"/>
      <c r="R47" s="125"/>
      <c r="S47" s="125"/>
      <c r="T47" s="125"/>
      <c r="U47" s="66"/>
      <c r="V47" s="125"/>
      <c r="W47" s="127">
        <f t="shared" si="4"/>
        <v>0</v>
      </c>
      <c r="X47" s="127">
        <f t="shared" si="5"/>
        <v>0</v>
      </c>
      <c r="Y47" s="127">
        <f t="shared" si="6"/>
        <v>0</v>
      </c>
      <c r="Z47" s="127">
        <f t="shared" si="7"/>
        <v>0</v>
      </c>
      <c r="AA47" s="127">
        <f t="shared" si="8"/>
        <v>736700</v>
      </c>
      <c r="AB47" s="127">
        <f t="shared" si="9"/>
        <v>0</v>
      </c>
      <c r="AC47" s="127">
        <f t="shared" si="10"/>
        <v>0</v>
      </c>
      <c r="AD47" s="127">
        <f t="shared" si="11"/>
        <v>0</v>
      </c>
      <c r="AE47" s="127">
        <f t="shared" si="12"/>
        <v>0</v>
      </c>
      <c r="AF47" s="127">
        <f t="shared" si="13"/>
        <v>0</v>
      </c>
      <c r="AG47" s="127">
        <f t="shared" si="14"/>
        <v>0</v>
      </c>
      <c r="AH47" s="103">
        <f t="shared" si="15"/>
        <v>-736700</v>
      </c>
    </row>
    <row r="48" spans="1:34" ht="15">
      <c r="A48" s="15" t="s">
        <v>168</v>
      </c>
      <c r="B48" s="15" t="s">
        <v>169</v>
      </c>
      <c r="C48" s="15">
        <f>C49</f>
        <v>0</v>
      </c>
      <c r="D48" s="15">
        <f aca="true" t="shared" si="39" ref="D48:T48">D49</f>
        <v>0</v>
      </c>
      <c r="E48" s="15">
        <f t="shared" si="39"/>
        <v>0</v>
      </c>
      <c r="F48" s="15">
        <f t="shared" si="39"/>
        <v>0</v>
      </c>
      <c r="G48" s="15">
        <f t="shared" si="39"/>
        <v>1500</v>
      </c>
      <c r="H48" s="15">
        <f t="shared" si="39"/>
        <v>12000</v>
      </c>
      <c r="I48" s="15">
        <f t="shared" si="39"/>
        <v>12000</v>
      </c>
      <c r="J48" s="15">
        <f t="shared" si="39"/>
        <v>12000</v>
      </c>
      <c r="K48" s="15">
        <f t="shared" si="39"/>
        <v>12000</v>
      </c>
      <c r="L48" s="15">
        <f t="shared" si="39"/>
        <v>12500</v>
      </c>
      <c r="M48" s="15">
        <f t="shared" si="39"/>
        <v>12500</v>
      </c>
      <c r="N48" s="125">
        <f t="shared" si="39"/>
        <v>12500</v>
      </c>
      <c r="O48" s="125">
        <f t="shared" si="39"/>
        <v>12500</v>
      </c>
      <c r="P48" s="125">
        <f t="shared" si="39"/>
        <v>0</v>
      </c>
      <c r="Q48" s="125">
        <f t="shared" si="39"/>
        <v>0</v>
      </c>
      <c r="R48" s="125">
        <f t="shared" si="39"/>
        <v>0</v>
      </c>
      <c r="S48" s="125">
        <f t="shared" si="39"/>
        <v>0</v>
      </c>
      <c r="T48" s="125">
        <f t="shared" si="39"/>
        <v>12500</v>
      </c>
      <c r="U48" s="66">
        <f t="shared" si="3"/>
        <v>100</v>
      </c>
      <c r="V48" s="125">
        <f>V49</f>
        <v>0</v>
      </c>
      <c r="W48" s="127">
        <f t="shared" si="4"/>
        <v>0</v>
      </c>
      <c r="X48" s="127">
        <f t="shared" si="5"/>
        <v>0</v>
      </c>
      <c r="Y48" s="127">
        <f t="shared" si="6"/>
        <v>0</v>
      </c>
      <c r="Z48" s="127">
        <f t="shared" si="7"/>
        <v>1500</v>
      </c>
      <c r="AA48" s="127">
        <f t="shared" si="8"/>
        <v>10500</v>
      </c>
      <c r="AB48" s="127">
        <f t="shared" si="9"/>
        <v>0</v>
      </c>
      <c r="AC48" s="127">
        <f t="shared" si="10"/>
        <v>0</v>
      </c>
      <c r="AD48" s="127">
        <f t="shared" si="11"/>
        <v>0</v>
      </c>
      <c r="AE48" s="127">
        <f t="shared" si="12"/>
        <v>500</v>
      </c>
      <c r="AF48" s="127">
        <f t="shared" si="13"/>
        <v>0</v>
      </c>
      <c r="AG48" s="127">
        <f t="shared" si="14"/>
        <v>0</v>
      </c>
      <c r="AH48" s="103">
        <f t="shared" si="15"/>
        <v>0</v>
      </c>
    </row>
    <row r="49" spans="1:34" ht="15">
      <c r="A49" s="15" t="s">
        <v>170</v>
      </c>
      <c r="B49" s="15" t="s">
        <v>171</v>
      </c>
      <c r="C49" s="15"/>
      <c r="D49" s="45"/>
      <c r="E49" s="45"/>
      <c r="F49" s="45"/>
      <c r="G49" s="45">
        <v>1500</v>
      </c>
      <c r="H49" s="45">
        <v>12000</v>
      </c>
      <c r="I49" s="45">
        <v>12000</v>
      </c>
      <c r="J49" s="45">
        <v>12000</v>
      </c>
      <c r="K49" s="45">
        <v>12000</v>
      </c>
      <c r="L49" s="46">
        <v>12500</v>
      </c>
      <c r="M49" s="46">
        <v>12500</v>
      </c>
      <c r="N49" s="131">
        <v>12500</v>
      </c>
      <c r="O49" s="131">
        <v>12500</v>
      </c>
      <c r="P49" s="128"/>
      <c r="Q49" s="125"/>
      <c r="R49" s="125"/>
      <c r="S49" s="125"/>
      <c r="T49" s="125">
        <v>12500</v>
      </c>
      <c r="U49" s="66">
        <f t="shared" si="3"/>
        <v>100</v>
      </c>
      <c r="V49" s="125"/>
      <c r="W49" s="127">
        <f t="shared" si="4"/>
        <v>0</v>
      </c>
      <c r="X49" s="127">
        <f t="shared" si="5"/>
        <v>0</v>
      </c>
      <c r="Y49" s="127">
        <f t="shared" si="6"/>
        <v>0</v>
      </c>
      <c r="Z49" s="127">
        <f t="shared" si="7"/>
        <v>1500</v>
      </c>
      <c r="AA49" s="127">
        <f t="shared" si="8"/>
        <v>10500</v>
      </c>
      <c r="AB49" s="127">
        <f t="shared" si="9"/>
        <v>0</v>
      </c>
      <c r="AC49" s="127">
        <f t="shared" si="10"/>
        <v>0</v>
      </c>
      <c r="AD49" s="127">
        <f t="shared" si="11"/>
        <v>0</v>
      </c>
      <c r="AE49" s="127">
        <f t="shared" si="12"/>
        <v>500</v>
      </c>
      <c r="AF49" s="127">
        <f t="shared" si="13"/>
        <v>0</v>
      </c>
      <c r="AG49" s="127">
        <f t="shared" si="14"/>
        <v>0</v>
      </c>
      <c r="AH49" s="103">
        <f t="shared" si="15"/>
        <v>0</v>
      </c>
    </row>
    <row r="50" spans="1:34" ht="15">
      <c r="A50" s="15" t="s">
        <v>172</v>
      </c>
      <c r="B50" s="15" t="s">
        <v>173</v>
      </c>
      <c r="C50" s="15">
        <f>C51+C53</f>
        <v>57187</v>
      </c>
      <c r="D50" s="15">
        <f aca="true" t="shared" si="40" ref="D50:T50">D51+D53</f>
        <v>57187</v>
      </c>
      <c r="E50" s="15">
        <f t="shared" si="40"/>
        <v>57187</v>
      </c>
      <c r="F50" s="15">
        <f t="shared" si="40"/>
        <v>51893</v>
      </c>
      <c r="G50" s="15">
        <f t="shared" si="40"/>
        <v>51893</v>
      </c>
      <c r="H50" s="15">
        <f t="shared" si="40"/>
        <v>51893</v>
      </c>
      <c r="I50" s="15">
        <f t="shared" si="40"/>
        <v>51893</v>
      </c>
      <c r="J50" s="15">
        <f t="shared" si="40"/>
        <v>51893</v>
      </c>
      <c r="K50" s="15">
        <f t="shared" si="40"/>
        <v>51893</v>
      </c>
      <c r="L50" s="15">
        <f t="shared" si="40"/>
        <v>51893</v>
      </c>
      <c r="M50" s="15">
        <f t="shared" si="40"/>
        <v>51893</v>
      </c>
      <c r="N50" s="125">
        <f t="shared" si="40"/>
        <v>57659</v>
      </c>
      <c r="O50" s="125">
        <f t="shared" si="40"/>
        <v>57659</v>
      </c>
      <c r="P50" s="125">
        <f t="shared" si="40"/>
        <v>0</v>
      </c>
      <c r="Q50" s="125">
        <f t="shared" si="40"/>
        <v>0</v>
      </c>
      <c r="R50" s="125">
        <f t="shared" si="40"/>
        <v>0</v>
      </c>
      <c r="S50" s="125">
        <f t="shared" si="40"/>
        <v>0</v>
      </c>
      <c r="T50" s="125">
        <f t="shared" si="40"/>
        <v>57659</v>
      </c>
      <c r="U50" s="66">
        <f t="shared" si="3"/>
        <v>100</v>
      </c>
      <c r="V50" s="125">
        <f>V51+V53</f>
        <v>-5294</v>
      </c>
      <c r="W50" s="127">
        <f t="shared" si="4"/>
        <v>0</v>
      </c>
      <c r="X50" s="127">
        <f t="shared" si="5"/>
        <v>0</v>
      </c>
      <c r="Y50" s="127">
        <f t="shared" si="6"/>
        <v>-5294</v>
      </c>
      <c r="Z50" s="127">
        <f t="shared" si="7"/>
        <v>0</v>
      </c>
      <c r="AA50" s="127">
        <f t="shared" si="8"/>
        <v>0</v>
      </c>
      <c r="AB50" s="127">
        <f t="shared" si="9"/>
        <v>0</v>
      </c>
      <c r="AC50" s="127">
        <f t="shared" si="10"/>
        <v>0</v>
      </c>
      <c r="AD50" s="127">
        <f t="shared" si="11"/>
        <v>0</v>
      </c>
      <c r="AE50" s="127">
        <f t="shared" si="12"/>
        <v>0</v>
      </c>
      <c r="AF50" s="127">
        <f t="shared" si="13"/>
        <v>0</v>
      </c>
      <c r="AG50" s="127">
        <f t="shared" si="14"/>
        <v>5766</v>
      </c>
      <c r="AH50" s="103">
        <f t="shared" si="15"/>
        <v>0</v>
      </c>
    </row>
    <row r="51" spans="1:34" ht="34.5">
      <c r="A51" s="15" t="s">
        <v>174</v>
      </c>
      <c r="B51" s="15" t="s">
        <v>175</v>
      </c>
      <c r="C51" s="15">
        <f>C52</f>
        <v>57187</v>
      </c>
      <c r="D51" s="15">
        <f aca="true" t="shared" si="41" ref="D51:T51">D52</f>
        <v>57187</v>
      </c>
      <c r="E51" s="15">
        <f t="shared" si="41"/>
        <v>57187</v>
      </c>
      <c r="F51" s="15">
        <f t="shared" si="41"/>
        <v>51893</v>
      </c>
      <c r="G51" s="15">
        <f t="shared" si="41"/>
        <v>51893</v>
      </c>
      <c r="H51" s="15">
        <f t="shared" si="41"/>
        <v>51893</v>
      </c>
      <c r="I51" s="15">
        <f t="shared" si="41"/>
        <v>51893</v>
      </c>
      <c r="J51" s="15">
        <f t="shared" si="41"/>
        <v>51893</v>
      </c>
      <c r="K51" s="15">
        <f t="shared" si="41"/>
        <v>51893</v>
      </c>
      <c r="L51" s="15">
        <f t="shared" si="41"/>
        <v>51893</v>
      </c>
      <c r="M51" s="15">
        <f t="shared" si="41"/>
        <v>51893</v>
      </c>
      <c r="N51" s="125">
        <f t="shared" si="41"/>
        <v>57659</v>
      </c>
      <c r="O51" s="125">
        <f t="shared" si="41"/>
        <v>57659</v>
      </c>
      <c r="P51" s="125">
        <f t="shared" si="41"/>
        <v>0</v>
      </c>
      <c r="Q51" s="125">
        <f t="shared" si="41"/>
        <v>0</v>
      </c>
      <c r="R51" s="125">
        <f t="shared" si="41"/>
        <v>0</v>
      </c>
      <c r="S51" s="125">
        <f t="shared" si="41"/>
        <v>0</v>
      </c>
      <c r="T51" s="125">
        <f t="shared" si="41"/>
        <v>57659</v>
      </c>
      <c r="U51" s="66">
        <f t="shared" si="3"/>
        <v>100</v>
      </c>
      <c r="V51" s="125">
        <f>V52</f>
        <v>-5294</v>
      </c>
      <c r="W51" s="127">
        <f t="shared" si="4"/>
        <v>0</v>
      </c>
      <c r="X51" s="127">
        <f t="shared" si="5"/>
        <v>0</v>
      </c>
      <c r="Y51" s="127">
        <f t="shared" si="6"/>
        <v>-5294</v>
      </c>
      <c r="Z51" s="127">
        <f t="shared" si="7"/>
        <v>0</v>
      </c>
      <c r="AA51" s="127">
        <f t="shared" si="8"/>
        <v>0</v>
      </c>
      <c r="AB51" s="127">
        <f t="shared" si="9"/>
        <v>0</v>
      </c>
      <c r="AC51" s="127">
        <f t="shared" si="10"/>
        <v>0</v>
      </c>
      <c r="AD51" s="127">
        <f t="shared" si="11"/>
        <v>0</v>
      </c>
      <c r="AE51" s="127">
        <f t="shared" si="12"/>
        <v>0</v>
      </c>
      <c r="AF51" s="127">
        <f t="shared" si="13"/>
        <v>0</v>
      </c>
      <c r="AG51" s="127">
        <f t="shared" si="14"/>
        <v>5766</v>
      </c>
      <c r="AH51" s="103">
        <f t="shared" si="15"/>
        <v>0</v>
      </c>
    </row>
    <row r="52" spans="1:34" ht="34.5">
      <c r="A52" s="15" t="s">
        <v>176</v>
      </c>
      <c r="B52" s="15" t="s">
        <v>177</v>
      </c>
      <c r="C52" s="15">
        <v>57187</v>
      </c>
      <c r="D52" s="15">
        <v>57187</v>
      </c>
      <c r="E52" s="15">
        <v>57187</v>
      </c>
      <c r="F52" s="45">
        <v>51893</v>
      </c>
      <c r="G52" s="45">
        <v>51893</v>
      </c>
      <c r="H52" s="45">
        <v>51893</v>
      </c>
      <c r="I52" s="45">
        <v>51893</v>
      </c>
      <c r="J52" s="45">
        <v>51893</v>
      </c>
      <c r="K52" s="45">
        <v>51893</v>
      </c>
      <c r="L52" s="45">
        <v>51893</v>
      </c>
      <c r="M52" s="45">
        <v>51893</v>
      </c>
      <c r="N52" s="131">
        <v>57659</v>
      </c>
      <c r="O52" s="131">
        <v>57659</v>
      </c>
      <c r="P52" s="128"/>
      <c r="Q52" s="125"/>
      <c r="R52" s="125"/>
      <c r="S52" s="125"/>
      <c r="T52" s="125">
        <v>57659</v>
      </c>
      <c r="U52" s="66">
        <f t="shared" si="3"/>
        <v>100</v>
      </c>
      <c r="V52" s="125">
        <v>-5294</v>
      </c>
      <c r="W52" s="127">
        <f t="shared" si="4"/>
        <v>0</v>
      </c>
      <c r="X52" s="127">
        <f t="shared" si="5"/>
        <v>0</v>
      </c>
      <c r="Y52" s="127">
        <f t="shared" si="6"/>
        <v>-5294</v>
      </c>
      <c r="Z52" s="127">
        <f t="shared" si="7"/>
        <v>0</v>
      </c>
      <c r="AA52" s="127">
        <f t="shared" si="8"/>
        <v>0</v>
      </c>
      <c r="AB52" s="127">
        <f t="shared" si="9"/>
        <v>0</v>
      </c>
      <c r="AC52" s="127">
        <f t="shared" si="10"/>
        <v>0</v>
      </c>
      <c r="AD52" s="127">
        <f t="shared" si="11"/>
        <v>0</v>
      </c>
      <c r="AE52" s="127">
        <f t="shared" si="12"/>
        <v>0</v>
      </c>
      <c r="AF52" s="127">
        <f t="shared" si="13"/>
        <v>0</v>
      </c>
      <c r="AG52" s="127">
        <f t="shared" si="14"/>
        <v>5766</v>
      </c>
      <c r="AH52" s="103">
        <f t="shared" si="15"/>
        <v>0</v>
      </c>
    </row>
    <row r="53" spans="1:34" ht="23.25" hidden="1">
      <c r="A53" s="15" t="s">
        <v>178</v>
      </c>
      <c r="B53" s="15" t="s">
        <v>179</v>
      </c>
      <c r="C53" s="15">
        <f>C54</f>
        <v>0</v>
      </c>
      <c r="D53" s="45">
        <f aca="true" t="shared" si="42" ref="D53:V53">D54</f>
        <v>0</v>
      </c>
      <c r="E53" s="45">
        <f t="shared" si="42"/>
        <v>0</v>
      </c>
      <c r="F53" s="45"/>
      <c r="G53" s="45"/>
      <c r="H53" s="45"/>
      <c r="I53" s="45"/>
      <c r="J53" s="45">
        <f t="shared" si="42"/>
        <v>0</v>
      </c>
      <c r="K53" s="45">
        <f t="shared" si="42"/>
        <v>0</v>
      </c>
      <c r="L53" s="46"/>
      <c r="M53" s="46"/>
      <c r="N53" s="131">
        <f t="shared" si="42"/>
        <v>0</v>
      </c>
      <c r="O53" s="125">
        <f t="shared" si="42"/>
        <v>0</v>
      </c>
      <c r="P53" s="128">
        <f t="shared" si="42"/>
        <v>0</v>
      </c>
      <c r="Q53" s="125">
        <f t="shared" si="42"/>
        <v>0</v>
      </c>
      <c r="R53" s="125">
        <f t="shared" si="42"/>
        <v>0</v>
      </c>
      <c r="S53" s="125">
        <f t="shared" si="42"/>
        <v>0</v>
      </c>
      <c r="T53" s="125"/>
      <c r="U53" s="66" t="e">
        <f t="shared" si="3"/>
        <v>#DIV/0!</v>
      </c>
      <c r="V53" s="125">
        <f t="shared" si="42"/>
        <v>0</v>
      </c>
      <c r="W53" s="127">
        <f t="shared" si="4"/>
        <v>0</v>
      </c>
      <c r="X53" s="127">
        <f t="shared" si="5"/>
        <v>0</v>
      </c>
      <c r="Y53" s="127"/>
      <c r="Z53" s="127"/>
      <c r="AA53" s="127"/>
      <c r="AB53" s="127"/>
      <c r="AC53" s="127"/>
      <c r="AD53" s="127"/>
      <c r="AE53" s="127"/>
      <c r="AF53" s="127"/>
      <c r="AG53" s="127"/>
      <c r="AH53" s="103">
        <f t="shared" si="15"/>
        <v>0</v>
      </c>
    </row>
    <row r="54" spans="1:34" ht="34.5" hidden="1">
      <c r="A54" s="15" t="s">
        <v>180</v>
      </c>
      <c r="B54" s="15" t="s">
        <v>181</v>
      </c>
      <c r="C54" s="15"/>
      <c r="D54" s="45"/>
      <c r="E54" s="45"/>
      <c r="F54" s="45"/>
      <c r="G54" s="45"/>
      <c r="H54" s="45"/>
      <c r="I54" s="45"/>
      <c r="J54" s="45"/>
      <c r="K54" s="45"/>
      <c r="L54" s="46"/>
      <c r="M54" s="46"/>
      <c r="N54" s="131"/>
      <c r="P54" s="128"/>
      <c r="Q54" s="125"/>
      <c r="R54" s="125"/>
      <c r="S54" s="125"/>
      <c r="T54" s="125"/>
      <c r="U54" s="66" t="e">
        <f t="shared" si="3"/>
        <v>#DIV/0!</v>
      </c>
      <c r="V54" s="125"/>
      <c r="W54" s="127">
        <f t="shared" si="4"/>
        <v>0</v>
      </c>
      <c r="X54" s="127">
        <f t="shared" si="5"/>
        <v>0</v>
      </c>
      <c r="Y54" s="127"/>
      <c r="Z54" s="127"/>
      <c r="AA54" s="127"/>
      <c r="AB54" s="127"/>
      <c r="AC54" s="127"/>
      <c r="AD54" s="127"/>
      <c r="AE54" s="127"/>
      <c r="AF54" s="127"/>
      <c r="AG54" s="127"/>
      <c r="AH54" s="103">
        <f t="shared" si="15"/>
        <v>0</v>
      </c>
    </row>
    <row r="55" spans="1:34" s="70" customFormat="1" ht="28.5" customHeight="1">
      <c r="A55" s="68" t="s">
        <v>182</v>
      </c>
      <c r="B55" s="68"/>
      <c r="C55" s="68">
        <f aca="true" t="shared" si="43" ref="C55:T55">C9+C39</f>
        <v>2636187</v>
      </c>
      <c r="D55" s="68">
        <f t="shared" si="43"/>
        <v>2636187</v>
      </c>
      <c r="E55" s="68">
        <f t="shared" si="43"/>
        <v>2636187</v>
      </c>
      <c r="F55" s="68">
        <f t="shared" si="43"/>
        <v>2630893</v>
      </c>
      <c r="G55" s="68">
        <f t="shared" si="43"/>
        <v>2632393</v>
      </c>
      <c r="H55" s="68">
        <f t="shared" si="43"/>
        <v>3379593</v>
      </c>
      <c r="I55" s="68">
        <f t="shared" si="43"/>
        <v>3379593</v>
      </c>
      <c r="J55" s="68">
        <f t="shared" si="43"/>
        <v>3379593</v>
      </c>
      <c r="K55" s="68">
        <f t="shared" si="43"/>
        <v>3379593</v>
      </c>
      <c r="L55" s="68">
        <f t="shared" si="43"/>
        <v>3380093</v>
      </c>
      <c r="M55" s="68">
        <f t="shared" si="43"/>
        <v>3380093</v>
      </c>
      <c r="N55" s="66">
        <f t="shared" si="43"/>
        <v>3385859</v>
      </c>
      <c r="O55" s="66">
        <f t="shared" si="43"/>
        <v>2279159</v>
      </c>
      <c r="P55" s="66">
        <f t="shared" si="43"/>
        <v>0</v>
      </c>
      <c r="Q55" s="66">
        <f t="shared" si="43"/>
        <v>0</v>
      </c>
      <c r="R55" s="66">
        <f t="shared" si="43"/>
        <v>0</v>
      </c>
      <c r="S55" s="66">
        <f t="shared" si="43"/>
        <v>0</v>
      </c>
      <c r="T55" s="66">
        <f t="shared" si="43"/>
        <v>2049129.02</v>
      </c>
      <c r="U55" s="66">
        <f t="shared" si="3"/>
        <v>89.90724297866011</v>
      </c>
      <c r="V55" s="66">
        <f>V9+V39</f>
        <v>-5294</v>
      </c>
      <c r="W55" s="66">
        <f>W9+W39</f>
        <v>0</v>
      </c>
      <c r="X55" s="66">
        <f aca="true" t="shared" si="44" ref="X55:AH55">X9+X39</f>
        <v>0</v>
      </c>
      <c r="Y55" s="66">
        <f t="shared" si="44"/>
        <v>-5294</v>
      </c>
      <c r="Z55" s="66">
        <f t="shared" si="44"/>
        <v>1500</v>
      </c>
      <c r="AA55" s="66">
        <f t="shared" si="44"/>
        <v>747200</v>
      </c>
      <c r="AB55" s="66">
        <f t="shared" si="44"/>
        <v>0</v>
      </c>
      <c r="AC55" s="66">
        <f t="shared" si="44"/>
        <v>0</v>
      </c>
      <c r="AD55" s="66">
        <f t="shared" si="44"/>
        <v>0</v>
      </c>
      <c r="AE55" s="66">
        <f t="shared" si="44"/>
        <v>500</v>
      </c>
      <c r="AF55" s="66">
        <f t="shared" si="44"/>
        <v>0</v>
      </c>
      <c r="AG55" s="66">
        <f t="shared" si="44"/>
        <v>5766</v>
      </c>
      <c r="AH55" s="69">
        <f t="shared" si="44"/>
        <v>-1106700</v>
      </c>
    </row>
    <row r="56" ht="15">
      <c r="O56" s="132"/>
    </row>
    <row r="57" spans="1:34" s="119" customFormat="1" ht="15">
      <c r="A57" s="117"/>
      <c r="B57" s="117"/>
      <c r="C57" s="117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133"/>
      <c r="O57" s="133"/>
      <c r="P57" s="133"/>
      <c r="Q57" s="133"/>
      <c r="R57" s="133"/>
      <c r="S57" s="133"/>
      <c r="T57" s="133"/>
      <c r="U57" s="133"/>
      <c r="V57" s="133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18"/>
    </row>
    <row r="58" spans="1:34" s="119" customFormat="1" ht="15">
      <c r="A58" s="117"/>
      <c r="B58" s="117"/>
      <c r="C58" s="117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133"/>
      <c r="O58" s="133"/>
      <c r="P58" s="133"/>
      <c r="Q58" s="133"/>
      <c r="R58" s="133"/>
      <c r="S58" s="133"/>
      <c r="T58" s="133"/>
      <c r="U58" s="133"/>
      <c r="V58" s="133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18"/>
    </row>
    <row r="59" spans="1:34" s="119" customFormat="1" ht="15">
      <c r="A59" s="117"/>
      <c r="B59" s="117"/>
      <c r="C59" s="117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133"/>
      <c r="O59" s="133"/>
      <c r="P59" s="133"/>
      <c r="Q59" s="133"/>
      <c r="R59" s="133"/>
      <c r="S59" s="133"/>
      <c r="T59" s="133"/>
      <c r="U59" s="133"/>
      <c r="V59" s="133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18"/>
    </row>
    <row r="60" spans="1:34" s="119" customFormat="1" ht="15">
      <c r="A60" s="117"/>
      <c r="B60" s="117"/>
      <c r="C60" s="117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133"/>
      <c r="O60" s="133"/>
      <c r="P60" s="133"/>
      <c r="Q60" s="133"/>
      <c r="R60" s="133"/>
      <c r="S60" s="133"/>
      <c r="T60" s="133"/>
      <c r="U60" s="133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18"/>
    </row>
    <row r="61" spans="1:34" s="119" customFormat="1" ht="15">
      <c r="A61" s="117"/>
      <c r="B61" s="117"/>
      <c r="C61" s="11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33"/>
      <c r="O61" s="133"/>
      <c r="P61" s="133"/>
      <c r="Q61" s="133"/>
      <c r="R61" s="133"/>
      <c r="S61" s="133"/>
      <c r="T61" s="133"/>
      <c r="U61" s="133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18"/>
    </row>
    <row r="62" spans="1:34" s="119" customFormat="1" ht="15">
      <c r="A62" s="117"/>
      <c r="B62" s="117"/>
      <c r="C62" s="11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33"/>
      <c r="O62" s="133"/>
      <c r="P62" s="133"/>
      <c r="Q62" s="133"/>
      <c r="R62" s="133"/>
      <c r="S62" s="133"/>
      <c r="T62" s="133"/>
      <c r="U62" s="133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18"/>
    </row>
    <row r="63" spans="1:34" s="119" customFormat="1" ht="15">
      <c r="A63" s="117"/>
      <c r="B63" s="117"/>
      <c r="C63" s="11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33"/>
      <c r="O63" s="133"/>
      <c r="P63" s="133"/>
      <c r="Q63" s="133"/>
      <c r="R63" s="133"/>
      <c r="S63" s="133"/>
      <c r="T63" s="133"/>
      <c r="U63" s="133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18"/>
    </row>
    <row r="64" spans="1:34" s="119" customFormat="1" ht="15">
      <c r="A64" s="117"/>
      <c r="B64" s="117"/>
      <c r="C64" s="11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133"/>
      <c r="O64" s="133"/>
      <c r="P64" s="133"/>
      <c r="Q64" s="133"/>
      <c r="R64" s="133"/>
      <c r="S64" s="133"/>
      <c r="T64" s="133"/>
      <c r="U64" s="133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18"/>
    </row>
    <row r="65" spans="1:34" s="119" customFormat="1" ht="15">
      <c r="A65" s="117"/>
      <c r="B65" s="117"/>
      <c r="C65" s="11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33"/>
      <c r="O65" s="133"/>
      <c r="P65" s="133"/>
      <c r="Q65" s="133"/>
      <c r="R65" s="133"/>
      <c r="S65" s="133"/>
      <c r="T65" s="133"/>
      <c r="U65" s="133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18"/>
    </row>
    <row r="66" spans="1:34" s="119" customFormat="1" ht="15">
      <c r="A66" s="117"/>
      <c r="B66" s="117"/>
      <c r="C66" s="11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33"/>
      <c r="O66" s="133"/>
      <c r="P66" s="133"/>
      <c r="Q66" s="133"/>
      <c r="R66" s="133"/>
      <c r="S66" s="133"/>
      <c r="T66" s="133"/>
      <c r="U66" s="133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18"/>
    </row>
    <row r="67" spans="1:34" s="119" customFormat="1" ht="15">
      <c r="A67" s="117"/>
      <c r="B67" s="117"/>
      <c r="C67" s="11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133"/>
      <c r="O67" s="133"/>
      <c r="P67" s="133"/>
      <c r="Q67" s="133"/>
      <c r="R67" s="133"/>
      <c r="S67" s="133"/>
      <c r="T67" s="133"/>
      <c r="U67" s="133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18"/>
    </row>
    <row r="68" spans="1:34" s="119" customFormat="1" ht="15">
      <c r="A68" s="117"/>
      <c r="B68" s="117"/>
      <c r="C68" s="11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33"/>
      <c r="O68" s="133"/>
      <c r="P68" s="133"/>
      <c r="Q68" s="133"/>
      <c r="R68" s="133"/>
      <c r="S68" s="133"/>
      <c r="T68" s="133"/>
      <c r="U68" s="133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18"/>
    </row>
    <row r="69" spans="1:34" s="119" customFormat="1" ht="15">
      <c r="A69" s="117"/>
      <c r="B69" s="117"/>
      <c r="C69" s="11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33"/>
      <c r="O69" s="133"/>
      <c r="P69" s="133"/>
      <c r="Q69" s="133"/>
      <c r="R69" s="133"/>
      <c r="S69" s="133"/>
      <c r="T69" s="133"/>
      <c r="U69" s="133"/>
      <c r="V69" s="133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18"/>
    </row>
    <row r="70" spans="1:34" s="119" customFormat="1" ht="15">
      <c r="A70" s="117"/>
      <c r="B70" s="117"/>
      <c r="C70" s="11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33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18"/>
    </row>
    <row r="71" spans="1:34" s="119" customFormat="1" ht="15">
      <c r="A71" s="117"/>
      <c r="B71" s="117"/>
      <c r="C71" s="11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133"/>
      <c r="O71" s="133"/>
      <c r="P71" s="133"/>
      <c r="Q71" s="133"/>
      <c r="R71" s="133"/>
      <c r="S71" s="133"/>
      <c r="T71" s="133"/>
      <c r="U71" s="133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18"/>
    </row>
    <row r="72" spans="1:34" s="119" customFormat="1" ht="15">
      <c r="A72" s="117"/>
      <c r="B72" s="117"/>
      <c r="C72" s="11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133"/>
      <c r="O72" s="133"/>
      <c r="P72" s="133"/>
      <c r="Q72" s="133"/>
      <c r="R72" s="133"/>
      <c r="S72" s="133"/>
      <c r="T72" s="133"/>
      <c r="U72" s="133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18"/>
    </row>
    <row r="73" spans="1:34" s="119" customFormat="1" ht="15">
      <c r="A73" s="117"/>
      <c r="B73" s="117"/>
      <c r="C73" s="11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133"/>
      <c r="O73" s="133"/>
      <c r="P73" s="133"/>
      <c r="Q73" s="133"/>
      <c r="R73" s="133"/>
      <c r="S73" s="133"/>
      <c r="T73" s="133"/>
      <c r="U73" s="133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18"/>
    </row>
    <row r="74" spans="1:34" s="119" customFormat="1" ht="15">
      <c r="A74" s="117"/>
      <c r="B74" s="117"/>
      <c r="C74" s="117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133"/>
      <c r="O74" s="133"/>
      <c r="P74" s="133"/>
      <c r="Q74" s="133"/>
      <c r="R74" s="133"/>
      <c r="S74" s="133"/>
      <c r="T74" s="133"/>
      <c r="U74" s="133"/>
      <c r="V74" s="133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18"/>
    </row>
    <row r="75" spans="1:34" s="119" customFormat="1" ht="15">
      <c r="A75" s="117"/>
      <c r="B75" s="117"/>
      <c r="C75" s="11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133"/>
      <c r="O75" s="133"/>
      <c r="P75" s="133"/>
      <c r="Q75" s="133"/>
      <c r="R75" s="133"/>
      <c r="S75" s="133"/>
      <c r="T75" s="133"/>
      <c r="U75" s="133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18"/>
    </row>
    <row r="76" spans="1:34" s="119" customFormat="1" ht="15">
      <c r="A76" s="117"/>
      <c r="B76" s="117"/>
      <c r="C76" s="117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133"/>
      <c r="O76" s="133"/>
      <c r="P76" s="133"/>
      <c r="Q76" s="133"/>
      <c r="R76" s="133"/>
      <c r="S76" s="133"/>
      <c r="T76" s="133"/>
      <c r="U76" s="133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18"/>
    </row>
    <row r="77" spans="1:34" s="119" customFormat="1" ht="15">
      <c r="A77" s="117"/>
      <c r="B77" s="117"/>
      <c r="C77" s="117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133"/>
      <c r="O77" s="133"/>
      <c r="P77" s="133"/>
      <c r="Q77" s="133"/>
      <c r="R77" s="133"/>
      <c r="S77" s="133"/>
      <c r="T77" s="133"/>
      <c r="U77" s="133"/>
      <c r="V77" s="133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18"/>
    </row>
    <row r="78" spans="1:34" s="119" customFormat="1" ht="15">
      <c r="A78" s="117"/>
      <c r="B78" s="117"/>
      <c r="C78" s="11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133"/>
      <c r="O78" s="133"/>
      <c r="P78" s="133"/>
      <c r="Q78" s="133"/>
      <c r="R78" s="133"/>
      <c r="S78" s="133"/>
      <c r="T78" s="133"/>
      <c r="U78" s="133"/>
      <c r="V78" s="133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18"/>
    </row>
    <row r="79" spans="1:34" s="119" customFormat="1" ht="15">
      <c r="A79" s="117"/>
      <c r="B79" s="117"/>
      <c r="C79" s="117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133"/>
      <c r="O79" s="133"/>
      <c r="P79" s="133"/>
      <c r="Q79" s="133"/>
      <c r="R79" s="133"/>
      <c r="S79" s="133"/>
      <c r="T79" s="133"/>
      <c r="U79" s="133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18"/>
    </row>
    <row r="80" spans="1:34" s="119" customFormat="1" ht="15">
      <c r="A80" s="117"/>
      <c r="B80" s="117"/>
      <c r="C80" s="117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18"/>
    </row>
    <row r="81" spans="1:34" s="119" customFormat="1" ht="15">
      <c r="A81" s="117"/>
      <c r="B81" s="117"/>
      <c r="C81" s="117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133"/>
      <c r="O81" s="133"/>
      <c r="P81" s="133"/>
      <c r="Q81" s="133"/>
      <c r="R81" s="133"/>
      <c r="S81" s="133"/>
      <c r="T81" s="133"/>
      <c r="U81" s="133"/>
      <c r="V81" s="133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18"/>
    </row>
    <row r="82" spans="1:34" s="119" customFormat="1" ht="15">
      <c r="A82" s="117"/>
      <c r="B82" s="117"/>
      <c r="C82" s="117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133"/>
      <c r="O82" s="133"/>
      <c r="P82" s="133"/>
      <c r="Q82" s="133"/>
      <c r="R82" s="133"/>
      <c r="S82" s="133"/>
      <c r="T82" s="133"/>
      <c r="U82" s="133"/>
      <c r="V82" s="133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18"/>
    </row>
    <row r="83" spans="1:34" s="119" customFormat="1" ht="15">
      <c r="A83" s="117"/>
      <c r="B83" s="117"/>
      <c r="C83" s="11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133"/>
      <c r="O83" s="133"/>
      <c r="P83" s="133"/>
      <c r="Q83" s="133"/>
      <c r="R83" s="133"/>
      <c r="S83" s="133"/>
      <c r="T83" s="133"/>
      <c r="U83" s="133"/>
      <c r="V83" s="133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18"/>
    </row>
    <row r="84" spans="1:34" s="119" customFormat="1" ht="15">
      <c r="A84" s="117"/>
      <c r="B84" s="117"/>
      <c r="C84" s="117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133"/>
      <c r="O84" s="133"/>
      <c r="P84" s="133"/>
      <c r="Q84" s="133"/>
      <c r="R84" s="133"/>
      <c r="S84" s="133"/>
      <c r="T84" s="133"/>
      <c r="U84" s="133"/>
      <c r="V84" s="133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18"/>
    </row>
    <row r="85" spans="1:34" s="119" customFormat="1" ht="15">
      <c r="A85" s="117"/>
      <c r="B85" s="117"/>
      <c r="C85" s="11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133"/>
      <c r="O85" s="133"/>
      <c r="P85" s="133"/>
      <c r="Q85" s="133"/>
      <c r="R85" s="133"/>
      <c r="S85" s="133"/>
      <c r="T85" s="133"/>
      <c r="U85" s="133"/>
      <c r="V85" s="133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18"/>
    </row>
    <row r="86" spans="1:34" s="119" customFormat="1" ht="15">
      <c r="A86" s="117"/>
      <c r="B86" s="117"/>
      <c r="C86" s="117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133"/>
      <c r="O86" s="133"/>
      <c r="P86" s="133"/>
      <c r="Q86" s="133"/>
      <c r="R86" s="133"/>
      <c r="S86" s="133"/>
      <c r="T86" s="133"/>
      <c r="U86" s="133"/>
      <c r="V86" s="133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18"/>
    </row>
    <row r="87" spans="1:34" s="119" customFormat="1" ht="15">
      <c r="A87" s="117"/>
      <c r="B87" s="117"/>
      <c r="C87" s="117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133"/>
      <c r="O87" s="133"/>
      <c r="P87" s="133"/>
      <c r="Q87" s="133"/>
      <c r="R87" s="133"/>
      <c r="S87" s="133"/>
      <c r="T87" s="133"/>
      <c r="U87" s="133"/>
      <c r="V87" s="133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18"/>
    </row>
    <row r="88" spans="1:34" s="119" customFormat="1" ht="15">
      <c r="A88" s="117"/>
      <c r="B88" s="117"/>
      <c r="C88" s="117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133"/>
      <c r="O88" s="133"/>
      <c r="P88" s="133"/>
      <c r="Q88" s="133"/>
      <c r="R88" s="133"/>
      <c r="S88" s="133"/>
      <c r="T88" s="133"/>
      <c r="U88" s="133"/>
      <c r="V88" s="133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18"/>
    </row>
    <row r="89" spans="1:34" s="119" customFormat="1" ht="15">
      <c r="A89" s="117"/>
      <c r="B89" s="117"/>
      <c r="C89" s="117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33"/>
      <c r="O89" s="133"/>
      <c r="P89" s="133"/>
      <c r="Q89" s="133"/>
      <c r="R89" s="133"/>
      <c r="S89" s="133"/>
      <c r="T89" s="133"/>
      <c r="U89" s="133"/>
      <c r="V89" s="133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18"/>
    </row>
    <row r="90" spans="1:34" s="119" customFormat="1" ht="15">
      <c r="A90" s="117"/>
      <c r="B90" s="117"/>
      <c r="C90" s="117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133"/>
      <c r="O90" s="133"/>
      <c r="P90" s="133"/>
      <c r="Q90" s="133"/>
      <c r="R90" s="133"/>
      <c r="S90" s="133"/>
      <c r="T90" s="133"/>
      <c r="U90" s="133"/>
      <c r="V90" s="133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18"/>
    </row>
    <row r="91" spans="1:34" s="119" customFormat="1" ht="15">
      <c r="A91" s="117"/>
      <c r="B91" s="117"/>
      <c r="C91" s="117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133"/>
      <c r="O91" s="133"/>
      <c r="P91" s="133"/>
      <c r="Q91" s="133"/>
      <c r="R91" s="133"/>
      <c r="S91" s="133"/>
      <c r="T91" s="133"/>
      <c r="U91" s="133"/>
      <c r="V91" s="133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18"/>
    </row>
    <row r="92" spans="1:34" s="119" customFormat="1" ht="15">
      <c r="A92" s="117"/>
      <c r="B92" s="117"/>
      <c r="C92" s="117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133"/>
      <c r="O92" s="133"/>
      <c r="P92" s="133"/>
      <c r="Q92" s="133"/>
      <c r="R92" s="133"/>
      <c r="S92" s="133"/>
      <c r="T92" s="133"/>
      <c r="U92" s="133"/>
      <c r="V92" s="133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18"/>
    </row>
    <row r="93" spans="1:34" s="119" customFormat="1" ht="15">
      <c r="A93" s="117"/>
      <c r="B93" s="117"/>
      <c r="C93" s="117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133"/>
      <c r="O93" s="133"/>
      <c r="P93" s="133"/>
      <c r="Q93" s="133"/>
      <c r="R93" s="133"/>
      <c r="S93" s="133"/>
      <c r="T93" s="133"/>
      <c r="U93" s="133"/>
      <c r="V93" s="133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18"/>
    </row>
    <row r="94" spans="1:34" s="119" customFormat="1" ht="15">
      <c r="A94" s="117"/>
      <c r="B94" s="117"/>
      <c r="C94" s="117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133"/>
      <c r="O94" s="133"/>
      <c r="P94" s="133"/>
      <c r="Q94" s="133"/>
      <c r="R94" s="133"/>
      <c r="S94" s="133"/>
      <c r="T94" s="133"/>
      <c r="U94" s="133"/>
      <c r="V94" s="133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18"/>
    </row>
    <row r="95" spans="1:34" s="119" customFormat="1" ht="15">
      <c r="A95" s="117"/>
      <c r="B95" s="117"/>
      <c r="C95" s="11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133"/>
      <c r="O95" s="133"/>
      <c r="P95" s="133"/>
      <c r="Q95" s="133"/>
      <c r="R95" s="133"/>
      <c r="S95" s="133"/>
      <c r="T95" s="133"/>
      <c r="U95" s="133"/>
      <c r="V95" s="133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18"/>
    </row>
    <row r="96" spans="1:34" s="119" customFormat="1" ht="15">
      <c r="A96" s="117"/>
      <c r="B96" s="117"/>
      <c r="C96" s="117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133"/>
      <c r="O96" s="133"/>
      <c r="P96" s="133"/>
      <c r="Q96" s="133"/>
      <c r="R96" s="133"/>
      <c r="S96" s="133"/>
      <c r="T96" s="133"/>
      <c r="U96" s="133"/>
      <c r="V96" s="133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18"/>
    </row>
    <row r="97" spans="1:34" s="119" customFormat="1" ht="15">
      <c r="A97" s="117"/>
      <c r="B97" s="117"/>
      <c r="C97" s="117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133"/>
      <c r="O97" s="133"/>
      <c r="P97" s="133"/>
      <c r="Q97" s="133"/>
      <c r="R97" s="133"/>
      <c r="S97" s="133"/>
      <c r="T97" s="133"/>
      <c r="U97" s="133"/>
      <c r="V97" s="133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18"/>
    </row>
    <row r="98" spans="1:34" s="119" customFormat="1" ht="15">
      <c r="A98" s="117"/>
      <c r="B98" s="117"/>
      <c r="C98" s="117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133"/>
      <c r="O98" s="133"/>
      <c r="P98" s="133"/>
      <c r="Q98" s="133"/>
      <c r="R98" s="133"/>
      <c r="S98" s="133"/>
      <c r="T98" s="133"/>
      <c r="U98" s="133"/>
      <c r="V98" s="133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18"/>
    </row>
    <row r="99" spans="1:34" s="119" customFormat="1" ht="15">
      <c r="A99" s="117"/>
      <c r="B99" s="117"/>
      <c r="C99" s="117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133"/>
      <c r="O99" s="133"/>
      <c r="P99" s="133"/>
      <c r="Q99" s="133"/>
      <c r="R99" s="133"/>
      <c r="S99" s="133"/>
      <c r="T99" s="133"/>
      <c r="U99" s="133"/>
      <c r="V99" s="133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18"/>
    </row>
    <row r="100" spans="1:34" s="119" customFormat="1" ht="15">
      <c r="A100" s="117"/>
      <c r="B100" s="117"/>
      <c r="C100" s="117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133"/>
      <c r="O100" s="133"/>
      <c r="P100" s="133"/>
      <c r="Q100" s="133"/>
      <c r="R100" s="133"/>
      <c r="S100" s="133"/>
      <c r="T100" s="133"/>
      <c r="U100" s="133"/>
      <c r="V100" s="133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18"/>
    </row>
    <row r="101" spans="1:34" s="119" customFormat="1" ht="15">
      <c r="A101" s="117"/>
      <c r="B101" s="117"/>
      <c r="C101" s="117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133"/>
      <c r="O101" s="133"/>
      <c r="P101" s="133"/>
      <c r="Q101" s="133"/>
      <c r="R101" s="133"/>
      <c r="S101" s="133"/>
      <c r="T101" s="133"/>
      <c r="U101" s="133"/>
      <c r="V101" s="133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18"/>
    </row>
    <row r="102" spans="1:34" s="119" customFormat="1" ht="15">
      <c r="A102" s="117"/>
      <c r="B102" s="117"/>
      <c r="C102" s="117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133"/>
      <c r="O102" s="133"/>
      <c r="P102" s="133"/>
      <c r="Q102" s="133"/>
      <c r="R102" s="133"/>
      <c r="S102" s="133"/>
      <c r="T102" s="133"/>
      <c r="U102" s="133"/>
      <c r="V102" s="133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18"/>
    </row>
    <row r="103" spans="1:34" s="119" customFormat="1" ht="15">
      <c r="A103" s="117"/>
      <c r="B103" s="117"/>
      <c r="C103" s="117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133"/>
      <c r="O103" s="133"/>
      <c r="P103" s="133"/>
      <c r="Q103" s="133"/>
      <c r="R103" s="133"/>
      <c r="S103" s="133"/>
      <c r="T103" s="133"/>
      <c r="U103" s="133"/>
      <c r="V103" s="133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18"/>
    </row>
    <row r="104" spans="1:34" s="119" customFormat="1" ht="15">
      <c r="A104" s="117"/>
      <c r="B104" s="117"/>
      <c r="C104" s="117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133"/>
      <c r="O104" s="133"/>
      <c r="P104" s="133"/>
      <c r="Q104" s="133"/>
      <c r="R104" s="133"/>
      <c r="S104" s="133"/>
      <c r="T104" s="133"/>
      <c r="U104" s="133"/>
      <c r="V104" s="133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18"/>
    </row>
    <row r="105" spans="1:34" s="119" customFormat="1" ht="15">
      <c r="A105" s="117"/>
      <c r="B105" s="117"/>
      <c r="C105" s="11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133"/>
      <c r="O105" s="133"/>
      <c r="P105" s="133"/>
      <c r="Q105" s="133"/>
      <c r="R105" s="133"/>
      <c r="S105" s="133"/>
      <c r="T105" s="133"/>
      <c r="U105" s="133"/>
      <c r="V105" s="133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18"/>
    </row>
    <row r="106" spans="1:34" s="119" customFormat="1" ht="15">
      <c r="A106" s="117"/>
      <c r="B106" s="117"/>
      <c r="C106" s="117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133"/>
      <c r="O106" s="133"/>
      <c r="P106" s="133"/>
      <c r="Q106" s="133"/>
      <c r="R106" s="133"/>
      <c r="S106" s="133"/>
      <c r="T106" s="133"/>
      <c r="U106" s="133"/>
      <c r="V106" s="133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18"/>
    </row>
    <row r="107" spans="1:34" s="119" customFormat="1" ht="15">
      <c r="A107" s="117"/>
      <c r="B107" s="117"/>
      <c r="C107" s="117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133"/>
      <c r="O107" s="133"/>
      <c r="P107" s="133"/>
      <c r="Q107" s="133"/>
      <c r="R107" s="133"/>
      <c r="S107" s="133"/>
      <c r="T107" s="133"/>
      <c r="U107" s="133"/>
      <c r="V107" s="133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18"/>
    </row>
    <row r="108" spans="1:34" s="119" customFormat="1" ht="15">
      <c r="A108" s="117"/>
      <c r="B108" s="117"/>
      <c r="C108" s="117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133"/>
      <c r="O108" s="133"/>
      <c r="P108" s="133"/>
      <c r="Q108" s="133"/>
      <c r="R108" s="133"/>
      <c r="S108" s="133"/>
      <c r="T108" s="133"/>
      <c r="U108" s="133"/>
      <c r="V108" s="133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18"/>
    </row>
    <row r="109" spans="1:34" s="119" customFormat="1" ht="15">
      <c r="A109" s="117"/>
      <c r="B109" s="117"/>
      <c r="C109" s="117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133"/>
      <c r="O109" s="133"/>
      <c r="P109" s="133"/>
      <c r="Q109" s="133"/>
      <c r="R109" s="133"/>
      <c r="S109" s="133"/>
      <c r="T109" s="133"/>
      <c r="U109" s="133"/>
      <c r="V109" s="133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18"/>
    </row>
    <row r="110" spans="1:34" s="119" customFormat="1" ht="15">
      <c r="A110" s="117"/>
      <c r="B110" s="117"/>
      <c r="C110" s="117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133"/>
      <c r="O110" s="133"/>
      <c r="P110" s="133"/>
      <c r="Q110" s="133"/>
      <c r="R110" s="133"/>
      <c r="S110" s="133"/>
      <c r="T110" s="133"/>
      <c r="U110" s="133"/>
      <c r="V110" s="133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18"/>
    </row>
    <row r="111" spans="1:34" s="119" customFormat="1" ht="15">
      <c r="A111" s="117"/>
      <c r="B111" s="117"/>
      <c r="C111" s="117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133"/>
      <c r="O111" s="133"/>
      <c r="P111" s="133"/>
      <c r="Q111" s="133"/>
      <c r="R111" s="133"/>
      <c r="S111" s="133"/>
      <c r="T111" s="133"/>
      <c r="U111" s="133"/>
      <c r="V111" s="133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18"/>
    </row>
    <row r="112" spans="1:34" s="119" customFormat="1" ht="15">
      <c r="A112" s="117"/>
      <c r="B112" s="117"/>
      <c r="C112" s="117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33"/>
      <c r="O112" s="133"/>
      <c r="P112" s="133"/>
      <c r="Q112" s="133"/>
      <c r="R112" s="133"/>
      <c r="S112" s="133"/>
      <c r="T112" s="133"/>
      <c r="U112" s="133"/>
      <c r="V112" s="133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18"/>
    </row>
    <row r="113" spans="1:34" s="119" customFormat="1" ht="15">
      <c r="A113" s="117"/>
      <c r="B113" s="117"/>
      <c r="C113" s="117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133"/>
      <c r="O113" s="133"/>
      <c r="P113" s="133"/>
      <c r="Q113" s="133"/>
      <c r="R113" s="133"/>
      <c r="S113" s="133"/>
      <c r="T113" s="133"/>
      <c r="U113" s="133"/>
      <c r="V113" s="133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18"/>
    </row>
    <row r="114" spans="1:34" s="119" customFormat="1" ht="15">
      <c r="A114" s="117"/>
      <c r="B114" s="117"/>
      <c r="C114" s="117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133"/>
      <c r="O114" s="133"/>
      <c r="P114" s="133"/>
      <c r="Q114" s="133"/>
      <c r="R114" s="133"/>
      <c r="S114" s="133"/>
      <c r="T114" s="133"/>
      <c r="U114" s="133"/>
      <c r="V114" s="133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18"/>
    </row>
    <row r="115" spans="1:34" s="119" customFormat="1" ht="15">
      <c r="A115" s="117"/>
      <c r="B115" s="117"/>
      <c r="C115" s="117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133"/>
      <c r="O115" s="133"/>
      <c r="P115" s="133"/>
      <c r="Q115" s="133"/>
      <c r="R115" s="133"/>
      <c r="S115" s="133"/>
      <c r="T115" s="133"/>
      <c r="U115" s="133"/>
      <c r="V115" s="133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18"/>
    </row>
    <row r="116" spans="1:34" s="119" customFormat="1" ht="15">
      <c r="A116" s="117"/>
      <c r="B116" s="117"/>
      <c r="C116" s="117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133"/>
      <c r="O116" s="133"/>
      <c r="P116" s="133"/>
      <c r="Q116" s="133"/>
      <c r="R116" s="133"/>
      <c r="S116" s="133"/>
      <c r="T116" s="133"/>
      <c r="U116" s="133"/>
      <c r="V116" s="133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18"/>
    </row>
    <row r="117" spans="1:34" s="119" customFormat="1" ht="15">
      <c r="A117" s="117"/>
      <c r="B117" s="117"/>
      <c r="C117" s="117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133"/>
      <c r="O117" s="133"/>
      <c r="P117" s="133"/>
      <c r="Q117" s="133"/>
      <c r="R117" s="133"/>
      <c r="S117" s="133"/>
      <c r="T117" s="133"/>
      <c r="U117" s="133"/>
      <c r="V117" s="133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18"/>
    </row>
    <row r="118" spans="1:34" s="119" customFormat="1" ht="15">
      <c r="A118" s="117"/>
      <c r="B118" s="117"/>
      <c r="C118" s="117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133"/>
      <c r="O118" s="133"/>
      <c r="P118" s="133"/>
      <c r="Q118" s="133"/>
      <c r="R118" s="133"/>
      <c r="S118" s="133"/>
      <c r="T118" s="133"/>
      <c r="U118" s="133"/>
      <c r="V118" s="133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18"/>
    </row>
    <row r="119" spans="1:34" s="119" customFormat="1" ht="15">
      <c r="A119" s="117"/>
      <c r="B119" s="117"/>
      <c r="C119" s="117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133"/>
      <c r="O119" s="133"/>
      <c r="P119" s="133"/>
      <c r="Q119" s="133"/>
      <c r="R119" s="133"/>
      <c r="S119" s="133"/>
      <c r="T119" s="133"/>
      <c r="U119" s="133"/>
      <c r="V119" s="133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18"/>
    </row>
    <row r="120" spans="1:34" s="119" customFormat="1" ht="15">
      <c r="A120" s="117"/>
      <c r="B120" s="117"/>
      <c r="C120" s="117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133"/>
      <c r="O120" s="133"/>
      <c r="P120" s="133"/>
      <c r="Q120" s="133"/>
      <c r="R120" s="133"/>
      <c r="S120" s="133"/>
      <c r="T120" s="133"/>
      <c r="U120" s="133"/>
      <c r="V120" s="133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18"/>
    </row>
    <row r="121" spans="1:34" s="119" customFormat="1" ht="15">
      <c r="A121" s="117"/>
      <c r="B121" s="117"/>
      <c r="C121" s="117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133"/>
      <c r="O121" s="133"/>
      <c r="P121" s="133"/>
      <c r="Q121" s="133"/>
      <c r="R121" s="133"/>
      <c r="S121" s="133"/>
      <c r="T121" s="133"/>
      <c r="U121" s="133"/>
      <c r="V121" s="133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18"/>
    </row>
    <row r="122" spans="1:34" s="119" customFormat="1" ht="15">
      <c r="A122" s="117"/>
      <c r="B122" s="117"/>
      <c r="C122" s="117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133"/>
      <c r="O122" s="133"/>
      <c r="P122" s="133"/>
      <c r="Q122" s="133"/>
      <c r="R122" s="133"/>
      <c r="S122" s="133"/>
      <c r="T122" s="133"/>
      <c r="U122" s="133"/>
      <c r="V122" s="133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18"/>
    </row>
    <row r="123" spans="1:34" s="119" customFormat="1" ht="15">
      <c r="A123" s="117"/>
      <c r="B123" s="117"/>
      <c r="C123" s="117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133"/>
      <c r="O123" s="133"/>
      <c r="P123" s="133"/>
      <c r="Q123" s="133"/>
      <c r="R123" s="133"/>
      <c r="S123" s="133"/>
      <c r="T123" s="133"/>
      <c r="U123" s="133"/>
      <c r="V123" s="133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18"/>
    </row>
    <row r="124" spans="1:34" s="119" customFormat="1" ht="15">
      <c r="A124" s="117"/>
      <c r="B124" s="117"/>
      <c r="C124" s="117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133"/>
      <c r="O124" s="133"/>
      <c r="P124" s="133"/>
      <c r="Q124" s="133"/>
      <c r="R124" s="133"/>
      <c r="S124" s="133"/>
      <c r="T124" s="133"/>
      <c r="U124" s="133"/>
      <c r="V124" s="133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18"/>
    </row>
    <row r="125" spans="1:34" s="119" customFormat="1" ht="15">
      <c r="A125" s="117"/>
      <c r="B125" s="117"/>
      <c r="C125" s="117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133"/>
      <c r="O125" s="133"/>
      <c r="P125" s="133"/>
      <c r="Q125" s="133"/>
      <c r="R125" s="133"/>
      <c r="S125" s="133"/>
      <c r="T125" s="133"/>
      <c r="U125" s="133"/>
      <c r="V125" s="133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18"/>
    </row>
    <row r="126" spans="1:34" s="119" customFormat="1" ht="15">
      <c r="A126" s="117"/>
      <c r="B126" s="117"/>
      <c r="C126" s="117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133"/>
      <c r="O126" s="133"/>
      <c r="P126" s="133"/>
      <c r="Q126" s="133"/>
      <c r="R126" s="133"/>
      <c r="S126" s="133"/>
      <c r="T126" s="133"/>
      <c r="U126" s="133"/>
      <c r="V126" s="133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18"/>
    </row>
    <row r="127" spans="1:34" s="119" customFormat="1" ht="15">
      <c r="A127" s="117"/>
      <c r="B127" s="117"/>
      <c r="C127" s="117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133"/>
      <c r="O127" s="133"/>
      <c r="P127" s="133"/>
      <c r="Q127" s="133"/>
      <c r="R127" s="133"/>
      <c r="S127" s="133"/>
      <c r="T127" s="133"/>
      <c r="U127" s="133"/>
      <c r="V127" s="133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18"/>
    </row>
    <row r="128" spans="1:34" s="119" customFormat="1" ht="15">
      <c r="A128" s="117"/>
      <c r="B128" s="117"/>
      <c r="C128" s="117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133"/>
      <c r="O128" s="133"/>
      <c r="P128" s="133"/>
      <c r="Q128" s="133"/>
      <c r="R128" s="133"/>
      <c r="S128" s="133"/>
      <c r="T128" s="133"/>
      <c r="U128" s="133"/>
      <c r="V128" s="133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18"/>
    </row>
    <row r="129" spans="1:34" s="119" customFormat="1" ht="15">
      <c r="A129" s="117"/>
      <c r="B129" s="117"/>
      <c r="C129" s="117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133"/>
      <c r="O129" s="133"/>
      <c r="P129" s="133"/>
      <c r="Q129" s="133"/>
      <c r="R129" s="133"/>
      <c r="S129" s="133"/>
      <c r="T129" s="133"/>
      <c r="U129" s="133"/>
      <c r="V129" s="133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18"/>
    </row>
    <row r="130" spans="1:34" s="119" customFormat="1" ht="15">
      <c r="A130" s="117"/>
      <c r="B130" s="117"/>
      <c r="C130" s="117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133"/>
      <c r="O130" s="133"/>
      <c r="P130" s="133"/>
      <c r="Q130" s="133"/>
      <c r="R130" s="133"/>
      <c r="S130" s="133"/>
      <c r="T130" s="133"/>
      <c r="U130" s="133"/>
      <c r="V130" s="133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18"/>
    </row>
    <row r="131" spans="1:34" s="119" customFormat="1" ht="15">
      <c r="A131" s="117"/>
      <c r="B131" s="117"/>
      <c r="C131" s="117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133"/>
      <c r="O131" s="133"/>
      <c r="P131" s="133"/>
      <c r="Q131" s="133"/>
      <c r="R131" s="133"/>
      <c r="S131" s="133"/>
      <c r="T131" s="133"/>
      <c r="U131" s="133"/>
      <c r="V131" s="133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18"/>
    </row>
    <row r="132" spans="1:34" s="119" customFormat="1" ht="15">
      <c r="A132" s="117"/>
      <c r="B132" s="117"/>
      <c r="C132" s="117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133"/>
      <c r="O132" s="133"/>
      <c r="P132" s="133"/>
      <c r="Q132" s="133"/>
      <c r="R132" s="133"/>
      <c r="S132" s="133"/>
      <c r="T132" s="133"/>
      <c r="U132" s="133"/>
      <c r="V132" s="133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18"/>
    </row>
    <row r="133" spans="1:34" s="119" customFormat="1" ht="15">
      <c r="A133" s="117"/>
      <c r="B133" s="117"/>
      <c r="C133" s="117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133"/>
      <c r="O133" s="133"/>
      <c r="P133" s="133"/>
      <c r="Q133" s="133"/>
      <c r="R133" s="133"/>
      <c r="S133" s="133"/>
      <c r="T133" s="133"/>
      <c r="U133" s="133"/>
      <c r="V133" s="133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18"/>
    </row>
    <row r="134" spans="1:34" s="119" customFormat="1" ht="15">
      <c r="A134" s="117"/>
      <c r="B134" s="117"/>
      <c r="C134" s="117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133"/>
      <c r="O134" s="133"/>
      <c r="P134" s="133"/>
      <c r="Q134" s="133"/>
      <c r="R134" s="133"/>
      <c r="S134" s="133"/>
      <c r="T134" s="133"/>
      <c r="U134" s="133"/>
      <c r="V134" s="133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18"/>
    </row>
    <row r="135" spans="1:34" s="119" customFormat="1" ht="15">
      <c r="A135" s="117"/>
      <c r="B135" s="117"/>
      <c r="C135" s="117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133"/>
      <c r="O135" s="133"/>
      <c r="P135" s="133"/>
      <c r="Q135" s="133"/>
      <c r="R135" s="133"/>
      <c r="S135" s="133"/>
      <c r="T135" s="133"/>
      <c r="U135" s="133"/>
      <c r="V135" s="133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18"/>
    </row>
    <row r="136" spans="1:34" s="119" customFormat="1" ht="15">
      <c r="A136" s="117"/>
      <c r="B136" s="117"/>
      <c r="C136" s="117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133"/>
      <c r="O136" s="133"/>
      <c r="P136" s="133"/>
      <c r="Q136" s="133"/>
      <c r="R136" s="133"/>
      <c r="S136" s="133"/>
      <c r="T136" s="133"/>
      <c r="U136" s="133"/>
      <c r="V136" s="133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18"/>
    </row>
    <row r="137" spans="1:34" s="119" customFormat="1" ht="15">
      <c r="A137" s="117"/>
      <c r="B137" s="117"/>
      <c r="C137" s="117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133"/>
      <c r="O137" s="133"/>
      <c r="P137" s="133"/>
      <c r="Q137" s="133"/>
      <c r="R137" s="133"/>
      <c r="S137" s="133"/>
      <c r="T137" s="133"/>
      <c r="U137" s="133"/>
      <c r="V137" s="133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18"/>
    </row>
    <row r="138" spans="1:34" s="119" customFormat="1" ht="15">
      <c r="A138" s="117"/>
      <c r="B138" s="117"/>
      <c r="C138" s="117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133"/>
      <c r="O138" s="133"/>
      <c r="P138" s="133"/>
      <c r="Q138" s="133"/>
      <c r="R138" s="133"/>
      <c r="S138" s="133"/>
      <c r="T138" s="133"/>
      <c r="U138" s="133"/>
      <c r="V138" s="133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18"/>
    </row>
    <row r="139" spans="1:34" s="119" customFormat="1" ht="15">
      <c r="A139" s="117"/>
      <c r="B139" s="117"/>
      <c r="C139" s="117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133"/>
      <c r="O139" s="133"/>
      <c r="P139" s="133"/>
      <c r="Q139" s="133"/>
      <c r="R139" s="133"/>
      <c r="S139" s="133"/>
      <c r="T139" s="133"/>
      <c r="U139" s="133"/>
      <c r="V139" s="133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18"/>
    </row>
    <row r="140" spans="1:34" s="119" customFormat="1" ht="15">
      <c r="A140" s="117"/>
      <c r="B140" s="117"/>
      <c r="C140" s="117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133"/>
      <c r="O140" s="133"/>
      <c r="P140" s="133"/>
      <c r="Q140" s="133"/>
      <c r="R140" s="133"/>
      <c r="S140" s="133"/>
      <c r="T140" s="133"/>
      <c r="U140" s="133"/>
      <c r="V140" s="133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18"/>
    </row>
    <row r="141" spans="1:34" s="119" customFormat="1" ht="15">
      <c r="A141" s="117"/>
      <c r="B141" s="117"/>
      <c r="C141" s="117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133"/>
      <c r="O141" s="133"/>
      <c r="P141" s="133"/>
      <c r="Q141" s="133"/>
      <c r="R141" s="133"/>
      <c r="S141" s="133"/>
      <c r="T141" s="133"/>
      <c r="U141" s="133"/>
      <c r="V141" s="133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18"/>
    </row>
    <row r="142" spans="1:34" s="119" customFormat="1" ht="15">
      <c r="A142" s="117"/>
      <c r="B142" s="117"/>
      <c r="C142" s="117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133"/>
      <c r="O142" s="133"/>
      <c r="P142" s="133"/>
      <c r="Q142" s="133"/>
      <c r="R142" s="133"/>
      <c r="S142" s="133"/>
      <c r="T142" s="133"/>
      <c r="U142" s="133"/>
      <c r="V142" s="133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18"/>
    </row>
    <row r="143" spans="1:34" s="119" customFormat="1" ht="15">
      <c r="A143" s="117"/>
      <c r="B143" s="117"/>
      <c r="C143" s="117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133"/>
      <c r="O143" s="133"/>
      <c r="P143" s="133"/>
      <c r="Q143" s="133"/>
      <c r="R143" s="133"/>
      <c r="S143" s="133"/>
      <c r="T143" s="133"/>
      <c r="U143" s="133"/>
      <c r="V143" s="133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18"/>
    </row>
    <row r="144" spans="1:34" s="119" customFormat="1" ht="15">
      <c r="A144" s="117"/>
      <c r="B144" s="117"/>
      <c r="C144" s="117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133"/>
      <c r="O144" s="133"/>
      <c r="P144" s="133"/>
      <c r="Q144" s="133"/>
      <c r="R144" s="133"/>
      <c r="S144" s="133"/>
      <c r="T144" s="133"/>
      <c r="U144" s="133"/>
      <c r="V144" s="133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18"/>
    </row>
    <row r="145" spans="1:34" s="119" customFormat="1" ht="15">
      <c r="A145" s="117"/>
      <c r="B145" s="117"/>
      <c r="C145" s="117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133"/>
      <c r="O145" s="133"/>
      <c r="P145" s="133"/>
      <c r="Q145" s="133"/>
      <c r="R145" s="133"/>
      <c r="S145" s="133"/>
      <c r="T145" s="133"/>
      <c r="U145" s="133"/>
      <c r="V145" s="133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18"/>
    </row>
    <row r="146" spans="1:34" s="119" customFormat="1" ht="15">
      <c r="A146" s="117"/>
      <c r="B146" s="117"/>
      <c r="C146" s="117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133"/>
      <c r="O146" s="133"/>
      <c r="P146" s="133"/>
      <c r="Q146" s="133"/>
      <c r="R146" s="133"/>
      <c r="S146" s="133"/>
      <c r="T146" s="133"/>
      <c r="U146" s="133"/>
      <c r="V146" s="133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18"/>
    </row>
    <row r="147" spans="1:34" s="119" customFormat="1" ht="15">
      <c r="A147" s="117"/>
      <c r="B147" s="117"/>
      <c r="C147" s="117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133"/>
      <c r="O147" s="133"/>
      <c r="P147" s="133"/>
      <c r="Q147" s="133"/>
      <c r="R147" s="133"/>
      <c r="S147" s="133"/>
      <c r="T147" s="133"/>
      <c r="U147" s="133"/>
      <c r="V147" s="133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18"/>
    </row>
    <row r="148" spans="1:34" s="119" customFormat="1" ht="15">
      <c r="A148" s="117"/>
      <c r="B148" s="117"/>
      <c r="C148" s="117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133"/>
      <c r="O148" s="133"/>
      <c r="P148" s="133"/>
      <c r="Q148" s="133"/>
      <c r="R148" s="133"/>
      <c r="S148" s="133"/>
      <c r="T148" s="133"/>
      <c r="U148" s="133"/>
      <c r="V148" s="133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18"/>
    </row>
    <row r="149" spans="1:34" s="119" customFormat="1" ht="15">
      <c r="A149" s="117"/>
      <c r="B149" s="117"/>
      <c r="C149" s="117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133"/>
      <c r="O149" s="133"/>
      <c r="P149" s="133"/>
      <c r="Q149" s="133"/>
      <c r="R149" s="133"/>
      <c r="S149" s="133"/>
      <c r="T149" s="133"/>
      <c r="U149" s="133"/>
      <c r="V149" s="133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18"/>
    </row>
    <row r="150" spans="1:34" s="119" customFormat="1" ht="15">
      <c r="A150" s="117"/>
      <c r="B150" s="117"/>
      <c r="C150" s="117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133"/>
      <c r="O150" s="133"/>
      <c r="P150" s="133"/>
      <c r="Q150" s="133"/>
      <c r="R150" s="133"/>
      <c r="S150" s="133"/>
      <c r="T150" s="133"/>
      <c r="U150" s="133"/>
      <c r="V150" s="133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18"/>
    </row>
    <row r="151" spans="1:34" s="119" customFormat="1" ht="15">
      <c r="A151" s="117"/>
      <c r="B151" s="117"/>
      <c r="C151" s="117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133"/>
      <c r="O151" s="133"/>
      <c r="P151" s="133"/>
      <c r="Q151" s="133"/>
      <c r="R151" s="133"/>
      <c r="S151" s="133"/>
      <c r="T151" s="133"/>
      <c r="U151" s="133"/>
      <c r="V151" s="133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18"/>
    </row>
    <row r="152" spans="1:34" s="119" customFormat="1" ht="15">
      <c r="A152" s="117"/>
      <c r="B152" s="117"/>
      <c r="C152" s="117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133"/>
      <c r="O152" s="133"/>
      <c r="P152" s="133"/>
      <c r="Q152" s="133"/>
      <c r="R152" s="133"/>
      <c r="S152" s="133"/>
      <c r="T152" s="133"/>
      <c r="U152" s="133"/>
      <c r="V152" s="133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18"/>
    </row>
    <row r="153" spans="1:34" s="119" customFormat="1" ht="15">
      <c r="A153" s="117"/>
      <c r="B153" s="117"/>
      <c r="C153" s="117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133"/>
      <c r="O153" s="133"/>
      <c r="P153" s="133"/>
      <c r="Q153" s="133"/>
      <c r="R153" s="133"/>
      <c r="S153" s="133"/>
      <c r="T153" s="133"/>
      <c r="U153" s="133"/>
      <c r="V153" s="133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18"/>
    </row>
    <row r="154" spans="1:34" s="119" customFormat="1" ht="15">
      <c r="A154" s="117"/>
      <c r="B154" s="117"/>
      <c r="C154" s="117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133"/>
      <c r="O154" s="133"/>
      <c r="P154" s="133"/>
      <c r="Q154" s="133"/>
      <c r="R154" s="133"/>
      <c r="S154" s="133"/>
      <c r="T154" s="133"/>
      <c r="U154" s="133"/>
      <c r="V154" s="133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18"/>
    </row>
    <row r="155" spans="1:34" s="119" customFormat="1" ht="15">
      <c r="A155" s="117"/>
      <c r="B155" s="117"/>
      <c r="C155" s="117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133"/>
      <c r="O155" s="133"/>
      <c r="P155" s="133"/>
      <c r="Q155" s="133"/>
      <c r="R155" s="133"/>
      <c r="S155" s="133"/>
      <c r="T155" s="133"/>
      <c r="U155" s="133"/>
      <c r="V155" s="133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18"/>
    </row>
    <row r="156" spans="1:34" s="119" customFormat="1" ht="15">
      <c r="A156" s="117"/>
      <c r="B156" s="117"/>
      <c r="C156" s="117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133"/>
      <c r="O156" s="133"/>
      <c r="P156" s="133"/>
      <c r="Q156" s="133"/>
      <c r="R156" s="133"/>
      <c r="S156" s="133"/>
      <c r="T156" s="133"/>
      <c r="U156" s="133"/>
      <c r="V156" s="133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18"/>
    </row>
    <row r="157" spans="1:34" s="119" customFormat="1" ht="15">
      <c r="A157" s="117"/>
      <c r="B157" s="117"/>
      <c r="C157" s="117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133"/>
      <c r="O157" s="133"/>
      <c r="P157" s="133"/>
      <c r="Q157" s="133"/>
      <c r="R157" s="133"/>
      <c r="S157" s="133"/>
      <c r="T157" s="133"/>
      <c r="U157" s="133"/>
      <c r="V157" s="133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18"/>
    </row>
    <row r="158" spans="1:34" s="119" customFormat="1" ht="15">
      <c r="A158" s="117"/>
      <c r="B158" s="117"/>
      <c r="C158" s="117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33"/>
      <c r="O158" s="133"/>
      <c r="P158" s="133"/>
      <c r="Q158" s="133"/>
      <c r="R158" s="133"/>
      <c r="S158" s="133"/>
      <c r="T158" s="133"/>
      <c r="U158" s="133"/>
      <c r="V158" s="133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18"/>
    </row>
    <row r="159" spans="1:34" s="119" customFormat="1" ht="15">
      <c r="A159" s="117"/>
      <c r="B159" s="117"/>
      <c r="C159" s="117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133"/>
      <c r="O159" s="133"/>
      <c r="P159" s="133"/>
      <c r="Q159" s="133"/>
      <c r="R159" s="133"/>
      <c r="S159" s="133"/>
      <c r="T159" s="133"/>
      <c r="U159" s="133"/>
      <c r="V159" s="133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18"/>
    </row>
    <row r="160" spans="1:34" s="119" customFormat="1" ht="15">
      <c r="A160" s="117"/>
      <c r="B160" s="117"/>
      <c r="C160" s="117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133"/>
      <c r="O160" s="133"/>
      <c r="P160" s="133"/>
      <c r="Q160" s="133"/>
      <c r="R160" s="133"/>
      <c r="S160" s="133"/>
      <c r="T160" s="133"/>
      <c r="U160" s="133"/>
      <c r="V160" s="133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18"/>
    </row>
    <row r="161" spans="1:34" s="119" customFormat="1" ht="15">
      <c r="A161" s="117"/>
      <c r="B161" s="117"/>
      <c r="C161" s="117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133"/>
      <c r="O161" s="133"/>
      <c r="P161" s="133"/>
      <c r="Q161" s="133"/>
      <c r="R161" s="133"/>
      <c r="S161" s="133"/>
      <c r="T161" s="133"/>
      <c r="U161" s="133"/>
      <c r="V161" s="133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18"/>
    </row>
    <row r="162" spans="1:34" s="119" customFormat="1" ht="15">
      <c r="A162" s="117"/>
      <c r="B162" s="117"/>
      <c r="C162" s="117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133"/>
      <c r="O162" s="133"/>
      <c r="P162" s="133"/>
      <c r="Q162" s="133"/>
      <c r="R162" s="133"/>
      <c r="S162" s="133"/>
      <c r="T162" s="133"/>
      <c r="U162" s="133"/>
      <c r="V162" s="133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18"/>
    </row>
    <row r="163" spans="1:34" s="119" customFormat="1" ht="15">
      <c r="A163" s="117"/>
      <c r="B163" s="117"/>
      <c r="C163" s="117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133"/>
      <c r="O163" s="133"/>
      <c r="P163" s="133"/>
      <c r="Q163" s="133"/>
      <c r="R163" s="133"/>
      <c r="S163" s="133"/>
      <c r="T163" s="133"/>
      <c r="U163" s="133"/>
      <c r="V163" s="133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18"/>
    </row>
    <row r="164" spans="1:34" s="119" customFormat="1" ht="15">
      <c r="A164" s="117"/>
      <c r="B164" s="117"/>
      <c r="C164" s="117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133"/>
      <c r="O164" s="133"/>
      <c r="P164" s="133"/>
      <c r="Q164" s="133"/>
      <c r="R164" s="133"/>
      <c r="S164" s="133"/>
      <c r="T164" s="133"/>
      <c r="U164" s="133"/>
      <c r="V164" s="133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18"/>
    </row>
    <row r="165" spans="1:34" s="119" customFormat="1" ht="15">
      <c r="A165" s="117"/>
      <c r="B165" s="117"/>
      <c r="C165" s="117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133"/>
      <c r="O165" s="133"/>
      <c r="P165" s="133"/>
      <c r="Q165" s="133"/>
      <c r="R165" s="133"/>
      <c r="S165" s="133"/>
      <c r="T165" s="133"/>
      <c r="U165" s="133"/>
      <c r="V165" s="133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18"/>
    </row>
    <row r="166" spans="1:34" s="119" customFormat="1" ht="15">
      <c r="A166" s="117"/>
      <c r="B166" s="117"/>
      <c r="C166" s="117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133"/>
      <c r="O166" s="133"/>
      <c r="P166" s="133"/>
      <c r="Q166" s="133"/>
      <c r="R166" s="133"/>
      <c r="S166" s="133"/>
      <c r="T166" s="133"/>
      <c r="U166" s="133"/>
      <c r="V166" s="133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18"/>
    </row>
    <row r="167" spans="1:34" s="119" customFormat="1" ht="15">
      <c r="A167" s="117"/>
      <c r="B167" s="117"/>
      <c r="C167" s="117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133"/>
      <c r="O167" s="133"/>
      <c r="P167" s="133"/>
      <c r="Q167" s="133"/>
      <c r="R167" s="133"/>
      <c r="S167" s="133"/>
      <c r="T167" s="133"/>
      <c r="U167" s="133"/>
      <c r="V167" s="133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18"/>
    </row>
    <row r="168" spans="1:34" s="119" customFormat="1" ht="15">
      <c r="A168" s="117"/>
      <c r="B168" s="117"/>
      <c r="C168" s="117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133"/>
      <c r="O168" s="133"/>
      <c r="P168" s="133"/>
      <c r="Q168" s="133"/>
      <c r="R168" s="133"/>
      <c r="S168" s="133"/>
      <c r="T168" s="133"/>
      <c r="U168" s="133"/>
      <c r="V168" s="133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18"/>
    </row>
    <row r="169" spans="1:34" s="119" customFormat="1" ht="15">
      <c r="A169" s="117"/>
      <c r="B169" s="117"/>
      <c r="C169" s="117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133"/>
      <c r="O169" s="133"/>
      <c r="P169" s="133"/>
      <c r="Q169" s="133"/>
      <c r="R169" s="133"/>
      <c r="S169" s="133"/>
      <c r="T169" s="133"/>
      <c r="U169" s="133"/>
      <c r="V169" s="133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18"/>
    </row>
    <row r="170" spans="1:34" s="119" customFormat="1" ht="15">
      <c r="A170" s="117"/>
      <c r="B170" s="117"/>
      <c r="C170" s="117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133"/>
      <c r="O170" s="133"/>
      <c r="P170" s="133"/>
      <c r="Q170" s="133"/>
      <c r="R170" s="133"/>
      <c r="S170" s="133"/>
      <c r="T170" s="133"/>
      <c r="U170" s="133"/>
      <c r="V170" s="133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18"/>
    </row>
    <row r="171" spans="1:34" s="119" customFormat="1" ht="15">
      <c r="A171" s="117"/>
      <c r="B171" s="117"/>
      <c r="C171" s="117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133"/>
      <c r="O171" s="133"/>
      <c r="P171" s="133"/>
      <c r="Q171" s="133"/>
      <c r="R171" s="133"/>
      <c r="S171" s="133"/>
      <c r="T171" s="133"/>
      <c r="U171" s="133"/>
      <c r="V171" s="133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18"/>
    </row>
    <row r="172" spans="1:34" s="119" customFormat="1" ht="15">
      <c r="A172" s="117"/>
      <c r="B172" s="117"/>
      <c r="C172" s="117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133"/>
      <c r="O172" s="133"/>
      <c r="P172" s="133"/>
      <c r="Q172" s="133"/>
      <c r="R172" s="133"/>
      <c r="S172" s="133"/>
      <c r="T172" s="133"/>
      <c r="U172" s="133"/>
      <c r="V172" s="133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18"/>
    </row>
    <row r="173" spans="1:34" s="119" customFormat="1" ht="15">
      <c r="A173" s="117"/>
      <c r="B173" s="117"/>
      <c r="C173" s="117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133"/>
      <c r="O173" s="133"/>
      <c r="P173" s="133"/>
      <c r="Q173" s="133"/>
      <c r="R173" s="133"/>
      <c r="S173" s="133"/>
      <c r="T173" s="133"/>
      <c r="U173" s="133"/>
      <c r="V173" s="133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18"/>
    </row>
    <row r="174" spans="1:34" s="119" customFormat="1" ht="15">
      <c r="A174" s="117"/>
      <c r="B174" s="117"/>
      <c r="C174" s="117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133"/>
      <c r="O174" s="133"/>
      <c r="P174" s="133"/>
      <c r="Q174" s="133"/>
      <c r="R174" s="133"/>
      <c r="S174" s="133"/>
      <c r="T174" s="133"/>
      <c r="U174" s="133"/>
      <c r="V174" s="133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18"/>
    </row>
    <row r="175" spans="1:34" s="119" customFormat="1" ht="15">
      <c r="A175" s="117"/>
      <c r="B175" s="117"/>
      <c r="C175" s="117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133"/>
      <c r="O175" s="133"/>
      <c r="P175" s="133"/>
      <c r="Q175" s="133"/>
      <c r="R175" s="133"/>
      <c r="S175" s="133"/>
      <c r="T175" s="133"/>
      <c r="U175" s="133"/>
      <c r="V175" s="133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18"/>
    </row>
    <row r="176" spans="1:34" s="119" customFormat="1" ht="15">
      <c r="A176" s="117"/>
      <c r="B176" s="117"/>
      <c r="C176" s="117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133"/>
      <c r="O176" s="133"/>
      <c r="P176" s="133"/>
      <c r="Q176" s="133"/>
      <c r="R176" s="133"/>
      <c r="S176" s="133"/>
      <c r="T176" s="133"/>
      <c r="U176" s="133"/>
      <c r="V176" s="133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18"/>
    </row>
    <row r="177" spans="1:34" s="119" customFormat="1" ht="15">
      <c r="A177" s="117"/>
      <c r="B177" s="117"/>
      <c r="C177" s="117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133"/>
      <c r="O177" s="133"/>
      <c r="P177" s="133"/>
      <c r="Q177" s="133"/>
      <c r="R177" s="133"/>
      <c r="S177" s="133"/>
      <c r="T177" s="133"/>
      <c r="U177" s="133"/>
      <c r="V177" s="133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18"/>
    </row>
    <row r="178" spans="1:34" s="119" customFormat="1" ht="15">
      <c r="A178" s="117"/>
      <c r="B178" s="117"/>
      <c r="C178" s="117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133"/>
      <c r="O178" s="133"/>
      <c r="P178" s="133"/>
      <c r="Q178" s="133"/>
      <c r="R178" s="133"/>
      <c r="S178" s="133"/>
      <c r="T178" s="133"/>
      <c r="U178" s="133"/>
      <c r="V178" s="133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18"/>
    </row>
    <row r="179" spans="1:34" s="119" customFormat="1" ht="15">
      <c r="A179" s="117"/>
      <c r="B179" s="117"/>
      <c r="C179" s="117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133"/>
      <c r="O179" s="133"/>
      <c r="P179" s="133"/>
      <c r="Q179" s="133"/>
      <c r="R179" s="133"/>
      <c r="S179" s="133"/>
      <c r="T179" s="133"/>
      <c r="U179" s="133"/>
      <c r="V179" s="133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18"/>
    </row>
    <row r="180" spans="1:34" s="119" customFormat="1" ht="15">
      <c r="A180" s="117"/>
      <c r="B180" s="117"/>
      <c r="C180" s="117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133"/>
      <c r="O180" s="133"/>
      <c r="P180" s="133"/>
      <c r="Q180" s="133"/>
      <c r="R180" s="133"/>
      <c r="S180" s="133"/>
      <c r="T180" s="133"/>
      <c r="U180" s="133"/>
      <c r="V180" s="133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18"/>
    </row>
    <row r="181" spans="1:34" s="119" customFormat="1" ht="15">
      <c r="A181" s="117"/>
      <c r="B181" s="117"/>
      <c r="C181" s="117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33"/>
      <c r="O181" s="133"/>
      <c r="P181" s="133"/>
      <c r="Q181" s="133"/>
      <c r="R181" s="133"/>
      <c r="S181" s="133"/>
      <c r="T181" s="133"/>
      <c r="U181" s="133"/>
      <c r="V181" s="133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18"/>
    </row>
    <row r="182" spans="1:34" s="119" customFormat="1" ht="15">
      <c r="A182" s="117"/>
      <c r="B182" s="117"/>
      <c r="C182" s="117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133"/>
      <c r="O182" s="133"/>
      <c r="P182" s="133"/>
      <c r="Q182" s="133"/>
      <c r="R182" s="133"/>
      <c r="S182" s="133"/>
      <c r="T182" s="133"/>
      <c r="U182" s="133"/>
      <c r="V182" s="133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18"/>
    </row>
    <row r="183" spans="1:34" s="119" customFormat="1" ht="15">
      <c r="A183" s="117"/>
      <c r="B183" s="117"/>
      <c r="C183" s="117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133"/>
      <c r="O183" s="133"/>
      <c r="P183" s="133"/>
      <c r="Q183" s="133"/>
      <c r="R183" s="133"/>
      <c r="S183" s="133"/>
      <c r="T183" s="133"/>
      <c r="U183" s="133"/>
      <c r="V183" s="133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18"/>
    </row>
    <row r="184" spans="1:34" s="119" customFormat="1" ht="15">
      <c r="A184" s="117"/>
      <c r="B184" s="117"/>
      <c r="C184" s="117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133"/>
      <c r="O184" s="133"/>
      <c r="P184" s="133"/>
      <c r="Q184" s="133"/>
      <c r="R184" s="133"/>
      <c r="S184" s="133"/>
      <c r="T184" s="133"/>
      <c r="U184" s="133"/>
      <c r="V184" s="133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18"/>
    </row>
    <row r="185" spans="1:34" s="119" customFormat="1" ht="15">
      <c r="A185" s="117"/>
      <c r="B185" s="117"/>
      <c r="C185" s="117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133"/>
      <c r="O185" s="133"/>
      <c r="P185" s="133"/>
      <c r="Q185" s="133"/>
      <c r="R185" s="133"/>
      <c r="S185" s="133"/>
      <c r="T185" s="133"/>
      <c r="U185" s="133"/>
      <c r="V185" s="133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18"/>
    </row>
    <row r="186" spans="1:34" s="119" customFormat="1" ht="15">
      <c r="A186" s="117"/>
      <c r="B186" s="117"/>
      <c r="C186" s="117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133"/>
      <c r="O186" s="133"/>
      <c r="P186" s="133"/>
      <c r="Q186" s="133"/>
      <c r="R186" s="133"/>
      <c r="S186" s="133"/>
      <c r="T186" s="133"/>
      <c r="U186" s="133"/>
      <c r="V186" s="133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18"/>
    </row>
    <row r="187" spans="1:34" s="119" customFormat="1" ht="15">
      <c r="A187" s="117"/>
      <c r="B187" s="117"/>
      <c r="C187" s="117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133"/>
      <c r="O187" s="133"/>
      <c r="P187" s="133"/>
      <c r="Q187" s="133"/>
      <c r="R187" s="133"/>
      <c r="S187" s="133"/>
      <c r="T187" s="133"/>
      <c r="U187" s="133"/>
      <c r="V187" s="133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18"/>
    </row>
    <row r="188" spans="1:34" s="119" customFormat="1" ht="15">
      <c r="A188" s="117"/>
      <c r="B188" s="117"/>
      <c r="C188" s="117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133"/>
      <c r="O188" s="133"/>
      <c r="P188" s="133"/>
      <c r="Q188" s="133"/>
      <c r="R188" s="133"/>
      <c r="S188" s="133"/>
      <c r="T188" s="133"/>
      <c r="U188" s="133"/>
      <c r="V188" s="133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18"/>
    </row>
    <row r="189" spans="1:34" s="119" customFormat="1" ht="15">
      <c r="A189" s="117"/>
      <c r="B189" s="117"/>
      <c r="C189" s="117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133"/>
      <c r="O189" s="133"/>
      <c r="P189" s="133"/>
      <c r="Q189" s="133"/>
      <c r="R189" s="133"/>
      <c r="S189" s="133"/>
      <c r="T189" s="133"/>
      <c r="U189" s="133"/>
      <c r="V189" s="133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18"/>
    </row>
    <row r="190" spans="1:34" s="119" customFormat="1" ht="15">
      <c r="A190" s="117"/>
      <c r="B190" s="117"/>
      <c r="C190" s="117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133"/>
      <c r="O190" s="133"/>
      <c r="P190" s="133"/>
      <c r="Q190" s="133"/>
      <c r="R190" s="133"/>
      <c r="S190" s="133"/>
      <c r="T190" s="133"/>
      <c r="U190" s="133"/>
      <c r="V190" s="133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18"/>
    </row>
    <row r="191" spans="1:34" s="119" customFormat="1" ht="15">
      <c r="A191" s="117"/>
      <c r="B191" s="117"/>
      <c r="C191" s="117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133"/>
      <c r="O191" s="133"/>
      <c r="P191" s="133"/>
      <c r="Q191" s="133"/>
      <c r="R191" s="133"/>
      <c r="S191" s="133"/>
      <c r="T191" s="133"/>
      <c r="U191" s="133"/>
      <c r="V191" s="133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18"/>
    </row>
    <row r="192" spans="1:34" s="119" customFormat="1" ht="15">
      <c r="A192" s="117"/>
      <c r="B192" s="117"/>
      <c r="C192" s="117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133"/>
      <c r="O192" s="133"/>
      <c r="P192" s="133"/>
      <c r="Q192" s="133"/>
      <c r="R192" s="133"/>
      <c r="S192" s="133"/>
      <c r="T192" s="133"/>
      <c r="U192" s="133"/>
      <c r="V192" s="133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18"/>
    </row>
    <row r="193" spans="1:34" s="119" customFormat="1" ht="15">
      <c r="A193" s="117"/>
      <c r="B193" s="117"/>
      <c r="C193" s="117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133"/>
      <c r="O193" s="133"/>
      <c r="P193" s="133"/>
      <c r="Q193" s="133"/>
      <c r="R193" s="133"/>
      <c r="S193" s="133"/>
      <c r="T193" s="133"/>
      <c r="U193" s="133"/>
      <c r="V193" s="133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18"/>
    </row>
    <row r="194" spans="1:34" s="119" customFormat="1" ht="15">
      <c r="A194" s="117"/>
      <c r="B194" s="117"/>
      <c r="C194" s="117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133"/>
      <c r="O194" s="133"/>
      <c r="P194" s="133"/>
      <c r="Q194" s="133"/>
      <c r="R194" s="133"/>
      <c r="S194" s="133"/>
      <c r="T194" s="133"/>
      <c r="U194" s="133"/>
      <c r="V194" s="133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18"/>
    </row>
    <row r="195" spans="1:34" s="119" customFormat="1" ht="15">
      <c r="A195" s="117"/>
      <c r="B195" s="117"/>
      <c r="C195" s="117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133"/>
      <c r="O195" s="133"/>
      <c r="P195" s="133"/>
      <c r="Q195" s="133"/>
      <c r="R195" s="133"/>
      <c r="S195" s="133"/>
      <c r="T195" s="133"/>
      <c r="U195" s="133"/>
      <c r="V195" s="133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18"/>
    </row>
    <row r="196" spans="1:34" s="119" customFormat="1" ht="15">
      <c r="A196" s="117"/>
      <c r="B196" s="117"/>
      <c r="C196" s="117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133"/>
      <c r="O196" s="133"/>
      <c r="P196" s="133"/>
      <c r="Q196" s="133"/>
      <c r="R196" s="133"/>
      <c r="S196" s="133"/>
      <c r="T196" s="133"/>
      <c r="U196" s="133"/>
      <c r="V196" s="133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18"/>
    </row>
    <row r="197" spans="1:34" s="119" customFormat="1" ht="15">
      <c r="A197" s="117"/>
      <c r="B197" s="117"/>
      <c r="C197" s="117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133"/>
      <c r="O197" s="133"/>
      <c r="P197" s="133"/>
      <c r="Q197" s="133"/>
      <c r="R197" s="133"/>
      <c r="S197" s="133"/>
      <c r="T197" s="133"/>
      <c r="U197" s="133"/>
      <c r="V197" s="133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18"/>
    </row>
    <row r="198" spans="1:34" s="119" customFormat="1" ht="15">
      <c r="A198" s="117"/>
      <c r="B198" s="117"/>
      <c r="C198" s="117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133"/>
      <c r="O198" s="133"/>
      <c r="P198" s="133"/>
      <c r="Q198" s="133"/>
      <c r="R198" s="133"/>
      <c r="S198" s="133"/>
      <c r="T198" s="133"/>
      <c r="U198" s="133"/>
      <c r="V198" s="133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18"/>
    </row>
    <row r="199" spans="1:34" s="119" customFormat="1" ht="15">
      <c r="A199" s="117"/>
      <c r="B199" s="117"/>
      <c r="C199" s="117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133"/>
      <c r="O199" s="133"/>
      <c r="P199" s="133"/>
      <c r="Q199" s="133"/>
      <c r="R199" s="133"/>
      <c r="S199" s="133"/>
      <c r="T199" s="133"/>
      <c r="U199" s="133"/>
      <c r="V199" s="133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18"/>
    </row>
    <row r="200" spans="1:34" s="119" customFormat="1" ht="15">
      <c r="A200" s="117"/>
      <c r="B200" s="117"/>
      <c r="C200" s="117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133"/>
      <c r="O200" s="133"/>
      <c r="P200" s="133"/>
      <c r="Q200" s="133"/>
      <c r="R200" s="133"/>
      <c r="S200" s="133"/>
      <c r="T200" s="133"/>
      <c r="U200" s="133"/>
      <c r="V200" s="133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18"/>
    </row>
    <row r="201" spans="1:34" s="119" customFormat="1" ht="15">
      <c r="A201" s="117"/>
      <c r="B201" s="117"/>
      <c r="C201" s="117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133"/>
      <c r="O201" s="133"/>
      <c r="P201" s="133"/>
      <c r="Q201" s="133"/>
      <c r="R201" s="133"/>
      <c r="S201" s="133"/>
      <c r="T201" s="133"/>
      <c r="U201" s="133"/>
      <c r="V201" s="133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18"/>
    </row>
    <row r="202" spans="1:34" s="119" customFormat="1" ht="15">
      <c r="A202" s="117"/>
      <c r="B202" s="117"/>
      <c r="C202" s="117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133"/>
      <c r="O202" s="133"/>
      <c r="P202" s="133"/>
      <c r="Q202" s="133"/>
      <c r="R202" s="133"/>
      <c r="S202" s="133"/>
      <c r="T202" s="133"/>
      <c r="U202" s="133"/>
      <c r="V202" s="133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18"/>
    </row>
    <row r="203" spans="1:34" s="119" customFormat="1" ht="15">
      <c r="A203" s="117"/>
      <c r="B203" s="117"/>
      <c r="C203" s="117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133"/>
      <c r="O203" s="133"/>
      <c r="P203" s="133"/>
      <c r="Q203" s="133"/>
      <c r="R203" s="133"/>
      <c r="S203" s="133"/>
      <c r="T203" s="133"/>
      <c r="U203" s="133"/>
      <c r="V203" s="133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18"/>
    </row>
    <row r="204" spans="1:34" s="119" customFormat="1" ht="15">
      <c r="A204" s="117"/>
      <c r="B204" s="117"/>
      <c r="C204" s="117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133"/>
      <c r="O204" s="133"/>
      <c r="P204" s="133"/>
      <c r="Q204" s="133"/>
      <c r="R204" s="133"/>
      <c r="S204" s="133"/>
      <c r="T204" s="133"/>
      <c r="U204" s="133"/>
      <c r="V204" s="133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18"/>
    </row>
    <row r="205" spans="1:34" s="119" customFormat="1" ht="15">
      <c r="A205" s="117"/>
      <c r="B205" s="117"/>
      <c r="C205" s="117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133"/>
      <c r="O205" s="133"/>
      <c r="P205" s="133"/>
      <c r="Q205" s="133"/>
      <c r="R205" s="133"/>
      <c r="S205" s="133"/>
      <c r="T205" s="133"/>
      <c r="U205" s="133"/>
      <c r="V205" s="133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18"/>
    </row>
    <row r="206" spans="1:34" s="119" customFormat="1" ht="15">
      <c r="A206" s="117"/>
      <c r="B206" s="117"/>
      <c r="C206" s="117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133"/>
      <c r="O206" s="133"/>
      <c r="P206" s="133"/>
      <c r="Q206" s="133"/>
      <c r="R206" s="133"/>
      <c r="S206" s="133"/>
      <c r="T206" s="133"/>
      <c r="U206" s="133"/>
      <c r="V206" s="133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18"/>
    </row>
    <row r="207" spans="1:34" s="119" customFormat="1" ht="15">
      <c r="A207" s="117"/>
      <c r="B207" s="117"/>
      <c r="C207" s="117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133"/>
      <c r="O207" s="133"/>
      <c r="P207" s="133"/>
      <c r="Q207" s="133"/>
      <c r="R207" s="133"/>
      <c r="S207" s="133"/>
      <c r="T207" s="133"/>
      <c r="U207" s="133"/>
      <c r="V207" s="133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18"/>
    </row>
    <row r="208" spans="1:34" s="119" customFormat="1" ht="15">
      <c r="A208" s="117"/>
      <c r="B208" s="117"/>
      <c r="C208" s="117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133"/>
      <c r="O208" s="133"/>
      <c r="P208" s="133"/>
      <c r="Q208" s="133"/>
      <c r="R208" s="133"/>
      <c r="S208" s="133"/>
      <c r="T208" s="133"/>
      <c r="U208" s="133"/>
      <c r="V208" s="133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18"/>
    </row>
    <row r="209" spans="1:34" s="119" customFormat="1" ht="15">
      <c r="A209" s="117"/>
      <c r="B209" s="117"/>
      <c r="C209" s="117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133"/>
      <c r="O209" s="133"/>
      <c r="P209" s="133"/>
      <c r="Q209" s="133"/>
      <c r="R209" s="133"/>
      <c r="S209" s="133"/>
      <c r="T209" s="133"/>
      <c r="U209" s="133"/>
      <c r="V209" s="133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18"/>
    </row>
    <row r="210" spans="1:34" s="119" customFormat="1" ht="15">
      <c r="A210" s="117"/>
      <c r="B210" s="117"/>
      <c r="C210" s="117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133"/>
      <c r="O210" s="133"/>
      <c r="P210" s="133"/>
      <c r="Q210" s="133"/>
      <c r="R210" s="133"/>
      <c r="S210" s="133"/>
      <c r="T210" s="133"/>
      <c r="U210" s="133"/>
      <c r="V210" s="133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18"/>
    </row>
    <row r="211" spans="1:34" s="119" customFormat="1" ht="15">
      <c r="A211" s="117"/>
      <c r="B211" s="117"/>
      <c r="C211" s="117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133"/>
      <c r="O211" s="133"/>
      <c r="P211" s="133"/>
      <c r="Q211" s="133"/>
      <c r="R211" s="133"/>
      <c r="S211" s="133"/>
      <c r="T211" s="133"/>
      <c r="U211" s="133"/>
      <c r="V211" s="133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18"/>
    </row>
    <row r="212" spans="1:34" s="119" customFormat="1" ht="15">
      <c r="A212" s="117"/>
      <c r="B212" s="117"/>
      <c r="C212" s="117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133"/>
      <c r="O212" s="133"/>
      <c r="P212" s="133"/>
      <c r="Q212" s="133"/>
      <c r="R212" s="133"/>
      <c r="S212" s="133"/>
      <c r="T212" s="133"/>
      <c r="U212" s="133"/>
      <c r="V212" s="133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18"/>
    </row>
    <row r="213" spans="1:34" s="119" customFormat="1" ht="15">
      <c r="A213" s="117"/>
      <c r="B213" s="117"/>
      <c r="C213" s="117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133"/>
      <c r="O213" s="133"/>
      <c r="P213" s="133"/>
      <c r="Q213" s="133"/>
      <c r="R213" s="133"/>
      <c r="S213" s="133"/>
      <c r="T213" s="133"/>
      <c r="U213" s="133"/>
      <c r="V213" s="133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18"/>
    </row>
    <row r="214" spans="1:34" s="119" customFormat="1" ht="15">
      <c r="A214" s="117"/>
      <c r="B214" s="117"/>
      <c r="C214" s="117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133"/>
      <c r="O214" s="133"/>
      <c r="P214" s="133"/>
      <c r="Q214" s="133"/>
      <c r="R214" s="133"/>
      <c r="S214" s="133"/>
      <c r="T214" s="133"/>
      <c r="U214" s="133"/>
      <c r="V214" s="133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18"/>
    </row>
    <row r="215" spans="1:34" s="119" customFormat="1" ht="15">
      <c r="A215" s="117"/>
      <c r="B215" s="117"/>
      <c r="C215" s="117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133"/>
      <c r="O215" s="133"/>
      <c r="P215" s="133"/>
      <c r="Q215" s="133"/>
      <c r="R215" s="133"/>
      <c r="S215" s="133"/>
      <c r="T215" s="133"/>
      <c r="U215" s="133"/>
      <c r="V215" s="133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18"/>
    </row>
    <row r="216" spans="1:34" s="119" customFormat="1" ht="15">
      <c r="A216" s="117"/>
      <c r="B216" s="117"/>
      <c r="C216" s="117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133"/>
      <c r="O216" s="133"/>
      <c r="P216" s="133"/>
      <c r="Q216" s="133"/>
      <c r="R216" s="133"/>
      <c r="S216" s="133"/>
      <c r="T216" s="133"/>
      <c r="U216" s="133"/>
      <c r="V216" s="133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18"/>
    </row>
    <row r="217" spans="1:34" s="119" customFormat="1" ht="15">
      <c r="A217" s="117"/>
      <c r="B217" s="117"/>
      <c r="C217" s="117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133"/>
      <c r="O217" s="133"/>
      <c r="P217" s="133"/>
      <c r="Q217" s="133"/>
      <c r="R217" s="133"/>
      <c r="S217" s="133"/>
      <c r="T217" s="133"/>
      <c r="U217" s="133"/>
      <c r="V217" s="133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18"/>
    </row>
    <row r="218" spans="1:34" s="119" customFormat="1" ht="15">
      <c r="A218" s="117"/>
      <c r="B218" s="117"/>
      <c r="C218" s="117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133"/>
      <c r="O218" s="133"/>
      <c r="P218" s="133"/>
      <c r="Q218" s="133"/>
      <c r="R218" s="133"/>
      <c r="S218" s="133"/>
      <c r="T218" s="133"/>
      <c r="U218" s="133"/>
      <c r="V218" s="133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18"/>
    </row>
    <row r="219" spans="1:34" s="119" customFormat="1" ht="15">
      <c r="A219" s="117"/>
      <c r="B219" s="117"/>
      <c r="C219" s="117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133"/>
      <c r="O219" s="133"/>
      <c r="P219" s="133"/>
      <c r="Q219" s="133"/>
      <c r="R219" s="133"/>
      <c r="S219" s="133"/>
      <c r="T219" s="133"/>
      <c r="U219" s="133"/>
      <c r="V219" s="133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18"/>
    </row>
    <row r="220" spans="1:34" s="119" customFormat="1" ht="15">
      <c r="A220" s="117"/>
      <c r="B220" s="117"/>
      <c r="C220" s="117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133"/>
      <c r="O220" s="133"/>
      <c r="P220" s="133"/>
      <c r="Q220" s="133"/>
      <c r="R220" s="133"/>
      <c r="S220" s="133"/>
      <c r="T220" s="133"/>
      <c r="U220" s="133"/>
      <c r="V220" s="133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18"/>
    </row>
    <row r="221" spans="1:34" s="119" customFormat="1" ht="15">
      <c r="A221" s="117"/>
      <c r="B221" s="117"/>
      <c r="C221" s="117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133"/>
      <c r="O221" s="133"/>
      <c r="P221" s="133"/>
      <c r="Q221" s="133"/>
      <c r="R221" s="133"/>
      <c r="S221" s="133"/>
      <c r="T221" s="133"/>
      <c r="U221" s="133"/>
      <c r="V221" s="133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18"/>
    </row>
    <row r="222" spans="1:34" s="119" customFormat="1" ht="15">
      <c r="A222" s="117"/>
      <c r="B222" s="117"/>
      <c r="C222" s="117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133"/>
      <c r="O222" s="133"/>
      <c r="P222" s="133"/>
      <c r="Q222" s="133"/>
      <c r="R222" s="133"/>
      <c r="S222" s="133"/>
      <c r="T222" s="133"/>
      <c r="U222" s="133"/>
      <c r="V222" s="133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18"/>
    </row>
    <row r="223" spans="1:34" s="119" customFormat="1" ht="15">
      <c r="A223" s="117"/>
      <c r="B223" s="117"/>
      <c r="C223" s="117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133"/>
      <c r="O223" s="133"/>
      <c r="P223" s="133"/>
      <c r="Q223" s="133"/>
      <c r="R223" s="133"/>
      <c r="S223" s="133"/>
      <c r="T223" s="133"/>
      <c r="U223" s="133"/>
      <c r="V223" s="133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18"/>
    </row>
    <row r="224" spans="1:34" s="119" customFormat="1" ht="15">
      <c r="A224" s="117"/>
      <c r="B224" s="117"/>
      <c r="C224" s="117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133"/>
      <c r="O224" s="133"/>
      <c r="P224" s="133"/>
      <c r="Q224" s="133"/>
      <c r="R224" s="133"/>
      <c r="S224" s="133"/>
      <c r="T224" s="133"/>
      <c r="U224" s="133"/>
      <c r="V224" s="133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18"/>
    </row>
    <row r="225" spans="1:34" s="119" customFormat="1" ht="15">
      <c r="A225" s="117"/>
      <c r="B225" s="117"/>
      <c r="C225" s="117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133"/>
      <c r="O225" s="133"/>
      <c r="P225" s="133"/>
      <c r="Q225" s="133"/>
      <c r="R225" s="133"/>
      <c r="S225" s="133"/>
      <c r="T225" s="133"/>
      <c r="U225" s="133"/>
      <c r="V225" s="133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18"/>
    </row>
    <row r="226" spans="1:34" s="119" customFormat="1" ht="15">
      <c r="A226" s="117"/>
      <c r="B226" s="117"/>
      <c r="C226" s="117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133"/>
      <c r="O226" s="133"/>
      <c r="P226" s="133"/>
      <c r="Q226" s="133"/>
      <c r="R226" s="133"/>
      <c r="S226" s="133"/>
      <c r="T226" s="133"/>
      <c r="U226" s="133"/>
      <c r="V226" s="133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18"/>
    </row>
    <row r="227" spans="1:34" s="119" customFormat="1" ht="15">
      <c r="A227" s="117"/>
      <c r="B227" s="117"/>
      <c r="C227" s="117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133"/>
      <c r="O227" s="133"/>
      <c r="P227" s="133"/>
      <c r="Q227" s="133"/>
      <c r="R227" s="133"/>
      <c r="S227" s="133"/>
      <c r="T227" s="133"/>
      <c r="U227" s="133"/>
      <c r="V227" s="133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18"/>
    </row>
    <row r="228" spans="1:34" s="119" customFormat="1" ht="15">
      <c r="A228" s="117"/>
      <c r="B228" s="117"/>
      <c r="C228" s="117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133"/>
      <c r="O228" s="133"/>
      <c r="P228" s="133"/>
      <c r="Q228" s="133"/>
      <c r="R228" s="133"/>
      <c r="S228" s="133"/>
      <c r="T228" s="133"/>
      <c r="U228" s="133"/>
      <c r="V228" s="133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18"/>
    </row>
    <row r="229" spans="1:34" s="119" customFormat="1" ht="15">
      <c r="A229" s="117"/>
      <c r="B229" s="117"/>
      <c r="C229" s="117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133"/>
      <c r="O229" s="133"/>
      <c r="P229" s="133"/>
      <c r="Q229" s="133"/>
      <c r="R229" s="133"/>
      <c r="S229" s="133"/>
      <c r="T229" s="133"/>
      <c r="U229" s="133"/>
      <c r="V229" s="133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18"/>
    </row>
    <row r="230" spans="1:34" s="119" customFormat="1" ht="15">
      <c r="A230" s="117"/>
      <c r="B230" s="117"/>
      <c r="C230" s="117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133"/>
      <c r="O230" s="133"/>
      <c r="P230" s="133"/>
      <c r="Q230" s="133"/>
      <c r="R230" s="133"/>
      <c r="S230" s="133"/>
      <c r="T230" s="133"/>
      <c r="U230" s="133"/>
      <c r="V230" s="133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18"/>
    </row>
    <row r="231" spans="1:34" s="119" customFormat="1" ht="15">
      <c r="A231" s="117"/>
      <c r="B231" s="117"/>
      <c r="C231" s="117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133"/>
      <c r="O231" s="133"/>
      <c r="P231" s="133"/>
      <c r="Q231" s="133"/>
      <c r="R231" s="133"/>
      <c r="S231" s="133"/>
      <c r="T231" s="133"/>
      <c r="U231" s="133"/>
      <c r="V231" s="133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18"/>
    </row>
    <row r="232" spans="1:34" s="119" customFormat="1" ht="15">
      <c r="A232" s="117"/>
      <c r="B232" s="117"/>
      <c r="C232" s="117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133"/>
      <c r="O232" s="133"/>
      <c r="P232" s="133"/>
      <c r="Q232" s="133"/>
      <c r="R232" s="133"/>
      <c r="S232" s="133"/>
      <c r="T232" s="133"/>
      <c r="U232" s="133"/>
      <c r="V232" s="133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18"/>
    </row>
    <row r="233" spans="1:34" s="119" customFormat="1" ht="15">
      <c r="A233" s="117"/>
      <c r="B233" s="117"/>
      <c r="C233" s="117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133"/>
      <c r="O233" s="133"/>
      <c r="P233" s="133"/>
      <c r="Q233" s="133"/>
      <c r="R233" s="133"/>
      <c r="S233" s="133"/>
      <c r="T233" s="133"/>
      <c r="U233" s="133"/>
      <c r="V233" s="133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18"/>
    </row>
    <row r="234" spans="1:34" s="119" customFormat="1" ht="15">
      <c r="A234" s="117"/>
      <c r="B234" s="117"/>
      <c r="C234" s="117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133"/>
      <c r="O234" s="133"/>
      <c r="P234" s="133"/>
      <c r="Q234" s="133"/>
      <c r="R234" s="133"/>
      <c r="S234" s="133"/>
      <c r="T234" s="133"/>
      <c r="U234" s="133"/>
      <c r="V234" s="133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18"/>
    </row>
    <row r="235" spans="1:34" s="119" customFormat="1" ht="15">
      <c r="A235" s="117"/>
      <c r="B235" s="117"/>
      <c r="C235" s="117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133"/>
      <c r="O235" s="133"/>
      <c r="P235" s="133"/>
      <c r="Q235" s="133"/>
      <c r="R235" s="133"/>
      <c r="S235" s="133"/>
      <c r="T235" s="133"/>
      <c r="U235" s="133"/>
      <c r="V235" s="133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18"/>
    </row>
    <row r="236" spans="1:34" s="119" customFormat="1" ht="15">
      <c r="A236" s="117"/>
      <c r="B236" s="117"/>
      <c r="C236" s="117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133"/>
      <c r="O236" s="133"/>
      <c r="P236" s="133"/>
      <c r="Q236" s="133"/>
      <c r="R236" s="133"/>
      <c r="S236" s="133"/>
      <c r="T236" s="133"/>
      <c r="U236" s="133"/>
      <c r="V236" s="133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18"/>
    </row>
    <row r="237" spans="1:34" s="119" customFormat="1" ht="15">
      <c r="A237" s="117"/>
      <c r="B237" s="117"/>
      <c r="C237" s="117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133"/>
      <c r="O237" s="133"/>
      <c r="P237" s="133"/>
      <c r="Q237" s="133"/>
      <c r="R237" s="133"/>
      <c r="S237" s="133"/>
      <c r="T237" s="133"/>
      <c r="U237" s="133"/>
      <c r="V237" s="133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18"/>
    </row>
    <row r="238" spans="1:34" s="119" customFormat="1" ht="15">
      <c r="A238" s="117"/>
      <c r="B238" s="117"/>
      <c r="C238" s="117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133"/>
      <c r="O238" s="133"/>
      <c r="P238" s="133"/>
      <c r="Q238" s="133"/>
      <c r="R238" s="133"/>
      <c r="S238" s="133"/>
      <c r="T238" s="133"/>
      <c r="U238" s="133"/>
      <c r="V238" s="133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18"/>
    </row>
    <row r="239" spans="1:34" s="119" customFormat="1" ht="15">
      <c r="A239" s="117"/>
      <c r="B239" s="117"/>
      <c r="C239" s="117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133"/>
      <c r="O239" s="133"/>
      <c r="P239" s="133"/>
      <c r="Q239" s="133"/>
      <c r="R239" s="133"/>
      <c r="S239" s="133"/>
      <c r="T239" s="133"/>
      <c r="U239" s="133"/>
      <c r="V239" s="133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18"/>
    </row>
    <row r="240" spans="1:34" s="119" customFormat="1" ht="15">
      <c r="A240" s="117"/>
      <c r="B240" s="117"/>
      <c r="C240" s="117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133"/>
      <c r="O240" s="133"/>
      <c r="P240" s="133"/>
      <c r="Q240" s="133"/>
      <c r="R240" s="133"/>
      <c r="S240" s="133"/>
      <c r="T240" s="133"/>
      <c r="U240" s="133"/>
      <c r="V240" s="133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18"/>
    </row>
    <row r="241" spans="1:34" s="119" customFormat="1" ht="15">
      <c r="A241" s="117"/>
      <c r="B241" s="117"/>
      <c r="C241" s="117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133"/>
      <c r="O241" s="133"/>
      <c r="P241" s="133"/>
      <c r="Q241" s="133"/>
      <c r="R241" s="133"/>
      <c r="S241" s="133"/>
      <c r="T241" s="133"/>
      <c r="U241" s="133"/>
      <c r="V241" s="133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18"/>
    </row>
    <row r="242" spans="1:34" s="119" customFormat="1" ht="15">
      <c r="A242" s="117"/>
      <c r="B242" s="117"/>
      <c r="C242" s="117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133"/>
      <c r="O242" s="133"/>
      <c r="P242" s="133"/>
      <c r="Q242" s="133"/>
      <c r="R242" s="133"/>
      <c r="S242" s="133"/>
      <c r="T242" s="133"/>
      <c r="U242" s="133"/>
      <c r="V242" s="133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18"/>
    </row>
    <row r="243" spans="1:34" s="119" customFormat="1" ht="15">
      <c r="A243" s="117"/>
      <c r="B243" s="117"/>
      <c r="C243" s="117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133"/>
      <c r="O243" s="133"/>
      <c r="P243" s="133"/>
      <c r="Q243" s="133"/>
      <c r="R243" s="133"/>
      <c r="S243" s="133"/>
      <c r="T243" s="133"/>
      <c r="U243" s="133"/>
      <c r="V243" s="133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18"/>
    </row>
    <row r="244" spans="1:34" s="119" customFormat="1" ht="15">
      <c r="A244" s="117"/>
      <c r="B244" s="117"/>
      <c r="C244" s="117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133"/>
      <c r="O244" s="133"/>
      <c r="P244" s="133"/>
      <c r="Q244" s="133"/>
      <c r="R244" s="133"/>
      <c r="S244" s="133"/>
      <c r="T244" s="133"/>
      <c r="U244" s="133"/>
      <c r="V244" s="133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18"/>
    </row>
    <row r="245" spans="1:34" s="119" customFormat="1" ht="15">
      <c r="A245" s="117"/>
      <c r="B245" s="117"/>
      <c r="C245" s="117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133"/>
      <c r="O245" s="133"/>
      <c r="P245" s="133"/>
      <c r="Q245" s="133"/>
      <c r="R245" s="133"/>
      <c r="S245" s="133"/>
      <c r="T245" s="133"/>
      <c r="U245" s="133"/>
      <c r="V245" s="133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18"/>
    </row>
    <row r="246" spans="1:34" s="119" customFormat="1" ht="15">
      <c r="A246" s="117"/>
      <c r="B246" s="117"/>
      <c r="C246" s="117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133"/>
      <c r="O246" s="133"/>
      <c r="P246" s="133"/>
      <c r="Q246" s="133"/>
      <c r="R246" s="133"/>
      <c r="S246" s="133"/>
      <c r="T246" s="133"/>
      <c r="U246" s="133"/>
      <c r="V246" s="133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18"/>
    </row>
    <row r="247" spans="1:34" s="119" customFormat="1" ht="15">
      <c r="A247" s="117"/>
      <c r="B247" s="117"/>
      <c r="C247" s="117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133"/>
      <c r="O247" s="133"/>
      <c r="P247" s="133"/>
      <c r="Q247" s="133"/>
      <c r="R247" s="133"/>
      <c r="S247" s="133"/>
      <c r="T247" s="133"/>
      <c r="U247" s="133"/>
      <c r="V247" s="133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18"/>
    </row>
    <row r="248" spans="1:34" s="119" customFormat="1" ht="15">
      <c r="A248" s="117"/>
      <c r="B248" s="117"/>
      <c r="C248" s="117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133"/>
      <c r="O248" s="133"/>
      <c r="P248" s="133"/>
      <c r="Q248" s="133"/>
      <c r="R248" s="133"/>
      <c r="S248" s="133"/>
      <c r="T248" s="133"/>
      <c r="U248" s="133"/>
      <c r="V248" s="133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18"/>
    </row>
    <row r="249" spans="1:34" s="119" customFormat="1" ht="15">
      <c r="A249" s="117"/>
      <c r="B249" s="117"/>
      <c r="C249" s="117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133"/>
      <c r="O249" s="133"/>
      <c r="P249" s="133"/>
      <c r="Q249" s="133"/>
      <c r="R249" s="133"/>
      <c r="S249" s="133"/>
      <c r="T249" s="133"/>
      <c r="U249" s="133"/>
      <c r="V249" s="133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18"/>
    </row>
    <row r="250" spans="1:34" s="119" customFormat="1" ht="15">
      <c r="A250" s="117"/>
      <c r="B250" s="117"/>
      <c r="C250" s="117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133"/>
      <c r="O250" s="133"/>
      <c r="P250" s="133"/>
      <c r="Q250" s="133"/>
      <c r="R250" s="133"/>
      <c r="S250" s="133"/>
      <c r="T250" s="133"/>
      <c r="U250" s="133"/>
      <c r="V250" s="133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18"/>
    </row>
    <row r="251" spans="1:34" s="119" customFormat="1" ht="15">
      <c r="A251" s="117"/>
      <c r="B251" s="117"/>
      <c r="C251" s="117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133"/>
      <c r="O251" s="133"/>
      <c r="P251" s="133"/>
      <c r="Q251" s="133"/>
      <c r="R251" s="133"/>
      <c r="S251" s="133"/>
      <c r="T251" s="133"/>
      <c r="U251" s="133"/>
      <c r="V251" s="133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18"/>
    </row>
    <row r="252" spans="1:34" s="119" customFormat="1" ht="15">
      <c r="A252" s="117"/>
      <c r="B252" s="117"/>
      <c r="C252" s="117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133"/>
      <c r="O252" s="133"/>
      <c r="P252" s="133"/>
      <c r="Q252" s="133"/>
      <c r="R252" s="133"/>
      <c r="S252" s="133"/>
      <c r="T252" s="133"/>
      <c r="U252" s="133"/>
      <c r="V252" s="133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18"/>
    </row>
    <row r="253" spans="1:34" s="119" customFormat="1" ht="15">
      <c r="A253" s="117"/>
      <c r="B253" s="117"/>
      <c r="C253" s="117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133"/>
      <c r="O253" s="133"/>
      <c r="P253" s="133"/>
      <c r="Q253" s="133"/>
      <c r="R253" s="133"/>
      <c r="S253" s="133"/>
      <c r="T253" s="133"/>
      <c r="U253" s="133"/>
      <c r="V253" s="133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18"/>
    </row>
    <row r="254" spans="1:34" s="119" customFormat="1" ht="15">
      <c r="A254" s="117"/>
      <c r="B254" s="117"/>
      <c r="C254" s="117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133"/>
      <c r="O254" s="133"/>
      <c r="P254" s="133"/>
      <c r="Q254" s="133"/>
      <c r="R254" s="133"/>
      <c r="S254" s="133"/>
      <c r="T254" s="133"/>
      <c r="U254" s="133"/>
      <c r="V254" s="133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18"/>
    </row>
    <row r="255" spans="1:34" s="119" customFormat="1" ht="15">
      <c r="A255" s="117"/>
      <c r="B255" s="117"/>
      <c r="C255" s="117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133"/>
      <c r="O255" s="133"/>
      <c r="P255" s="133"/>
      <c r="Q255" s="133"/>
      <c r="R255" s="133"/>
      <c r="S255" s="133"/>
      <c r="T255" s="133"/>
      <c r="U255" s="133"/>
      <c r="V255" s="133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18"/>
    </row>
    <row r="256" spans="1:34" s="119" customFormat="1" ht="15">
      <c r="A256" s="117"/>
      <c r="B256" s="117"/>
      <c r="C256" s="117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133"/>
      <c r="O256" s="133"/>
      <c r="P256" s="133"/>
      <c r="Q256" s="133"/>
      <c r="R256" s="133"/>
      <c r="S256" s="133"/>
      <c r="T256" s="133"/>
      <c r="U256" s="133"/>
      <c r="V256" s="133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18"/>
    </row>
    <row r="257" spans="1:34" s="119" customFormat="1" ht="15">
      <c r="A257" s="117"/>
      <c r="B257" s="117"/>
      <c r="C257" s="117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133"/>
      <c r="O257" s="133"/>
      <c r="P257" s="133"/>
      <c r="Q257" s="133"/>
      <c r="R257" s="133"/>
      <c r="S257" s="133"/>
      <c r="T257" s="133"/>
      <c r="U257" s="133"/>
      <c r="V257" s="133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18"/>
    </row>
    <row r="258" spans="1:34" s="119" customFormat="1" ht="15">
      <c r="A258" s="117"/>
      <c r="B258" s="117"/>
      <c r="C258" s="117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133"/>
      <c r="O258" s="133"/>
      <c r="P258" s="133"/>
      <c r="Q258" s="133"/>
      <c r="R258" s="133"/>
      <c r="S258" s="133"/>
      <c r="T258" s="133"/>
      <c r="U258" s="133"/>
      <c r="V258" s="133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18"/>
    </row>
    <row r="259" spans="1:34" s="119" customFormat="1" ht="15">
      <c r="A259" s="117"/>
      <c r="B259" s="117"/>
      <c r="C259" s="117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133"/>
      <c r="O259" s="133"/>
      <c r="P259" s="133"/>
      <c r="Q259" s="133"/>
      <c r="R259" s="133"/>
      <c r="S259" s="133"/>
      <c r="T259" s="133"/>
      <c r="U259" s="133"/>
      <c r="V259" s="133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18"/>
    </row>
    <row r="260" spans="1:34" s="119" customFormat="1" ht="15">
      <c r="A260" s="117"/>
      <c r="B260" s="117"/>
      <c r="C260" s="117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133"/>
      <c r="O260" s="133"/>
      <c r="P260" s="133"/>
      <c r="Q260" s="133"/>
      <c r="R260" s="133"/>
      <c r="S260" s="133"/>
      <c r="T260" s="133"/>
      <c r="U260" s="133"/>
      <c r="V260" s="133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18"/>
    </row>
    <row r="261" spans="1:34" s="119" customFormat="1" ht="15">
      <c r="A261" s="117"/>
      <c r="B261" s="117"/>
      <c r="C261" s="117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133"/>
      <c r="O261" s="133"/>
      <c r="P261" s="133"/>
      <c r="Q261" s="133"/>
      <c r="R261" s="133"/>
      <c r="S261" s="133"/>
      <c r="T261" s="133"/>
      <c r="U261" s="133"/>
      <c r="V261" s="133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18"/>
    </row>
    <row r="262" spans="1:34" s="119" customFormat="1" ht="15">
      <c r="A262" s="117"/>
      <c r="B262" s="117"/>
      <c r="C262" s="117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133"/>
      <c r="O262" s="133"/>
      <c r="P262" s="133"/>
      <c r="Q262" s="133"/>
      <c r="R262" s="133"/>
      <c r="S262" s="133"/>
      <c r="T262" s="133"/>
      <c r="U262" s="133"/>
      <c r="V262" s="133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18"/>
    </row>
    <row r="263" spans="1:34" s="119" customFormat="1" ht="15">
      <c r="A263" s="117"/>
      <c r="B263" s="117"/>
      <c r="C263" s="117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133"/>
      <c r="O263" s="133"/>
      <c r="P263" s="133"/>
      <c r="Q263" s="133"/>
      <c r="R263" s="133"/>
      <c r="S263" s="133"/>
      <c r="T263" s="133"/>
      <c r="U263" s="133"/>
      <c r="V263" s="133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18"/>
    </row>
    <row r="264" spans="1:34" s="119" customFormat="1" ht="15">
      <c r="A264" s="117"/>
      <c r="B264" s="117"/>
      <c r="C264" s="117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133"/>
      <c r="O264" s="133"/>
      <c r="P264" s="133"/>
      <c r="Q264" s="133"/>
      <c r="R264" s="133"/>
      <c r="S264" s="133"/>
      <c r="T264" s="133"/>
      <c r="U264" s="133"/>
      <c r="V264" s="133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18"/>
    </row>
    <row r="265" spans="1:34" s="119" customFormat="1" ht="15">
      <c r="A265" s="117"/>
      <c r="B265" s="117"/>
      <c r="C265" s="117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133"/>
      <c r="O265" s="133"/>
      <c r="P265" s="133"/>
      <c r="Q265" s="133"/>
      <c r="R265" s="133"/>
      <c r="S265" s="133"/>
      <c r="T265" s="133"/>
      <c r="U265" s="133"/>
      <c r="V265" s="133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18"/>
    </row>
    <row r="266" spans="1:34" s="119" customFormat="1" ht="15">
      <c r="A266" s="117"/>
      <c r="B266" s="117"/>
      <c r="C266" s="117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133"/>
      <c r="O266" s="133"/>
      <c r="P266" s="133"/>
      <c r="Q266" s="133"/>
      <c r="R266" s="133"/>
      <c r="S266" s="133"/>
      <c r="T266" s="133"/>
      <c r="U266" s="133"/>
      <c r="V266" s="133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18"/>
    </row>
    <row r="267" spans="1:34" s="119" customFormat="1" ht="15">
      <c r="A267" s="117"/>
      <c r="B267" s="117"/>
      <c r="C267" s="117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133"/>
      <c r="O267" s="133"/>
      <c r="P267" s="133"/>
      <c r="Q267" s="133"/>
      <c r="R267" s="133"/>
      <c r="S267" s="133"/>
      <c r="T267" s="133"/>
      <c r="U267" s="133"/>
      <c r="V267" s="133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18"/>
    </row>
    <row r="268" spans="1:34" s="119" customFormat="1" ht="15">
      <c r="A268" s="117"/>
      <c r="B268" s="117"/>
      <c r="C268" s="117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133"/>
      <c r="O268" s="133"/>
      <c r="P268" s="133"/>
      <c r="Q268" s="133"/>
      <c r="R268" s="133"/>
      <c r="S268" s="133"/>
      <c r="T268" s="133"/>
      <c r="U268" s="133"/>
      <c r="V268" s="133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18"/>
    </row>
    <row r="269" spans="1:34" s="119" customFormat="1" ht="15">
      <c r="A269" s="117"/>
      <c r="B269" s="117"/>
      <c r="C269" s="117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133"/>
      <c r="O269" s="133"/>
      <c r="P269" s="133"/>
      <c r="Q269" s="133"/>
      <c r="R269" s="133"/>
      <c r="S269" s="133"/>
      <c r="T269" s="133"/>
      <c r="U269" s="133"/>
      <c r="V269" s="133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18"/>
    </row>
    <row r="270" spans="1:34" s="119" customFormat="1" ht="15">
      <c r="A270" s="117"/>
      <c r="B270" s="117"/>
      <c r="C270" s="117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133"/>
      <c r="O270" s="133"/>
      <c r="P270" s="133"/>
      <c r="Q270" s="133"/>
      <c r="R270" s="133"/>
      <c r="S270" s="133"/>
      <c r="T270" s="133"/>
      <c r="U270" s="133"/>
      <c r="V270" s="133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18"/>
    </row>
    <row r="271" spans="1:34" s="119" customFormat="1" ht="15">
      <c r="A271" s="117"/>
      <c r="B271" s="117"/>
      <c r="C271" s="117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133"/>
      <c r="O271" s="133"/>
      <c r="P271" s="133"/>
      <c r="Q271" s="133"/>
      <c r="R271" s="133"/>
      <c r="S271" s="133"/>
      <c r="T271" s="133"/>
      <c r="U271" s="133"/>
      <c r="V271" s="133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18"/>
    </row>
    <row r="272" spans="1:34" s="119" customFormat="1" ht="15">
      <c r="A272" s="117"/>
      <c r="B272" s="117"/>
      <c r="C272" s="117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133"/>
      <c r="O272" s="133"/>
      <c r="P272" s="133"/>
      <c r="Q272" s="133"/>
      <c r="R272" s="133"/>
      <c r="S272" s="133"/>
      <c r="T272" s="133"/>
      <c r="U272" s="133"/>
      <c r="V272" s="133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18"/>
    </row>
    <row r="273" spans="1:34" s="119" customFormat="1" ht="15">
      <c r="A273" s="117"/>
      <c r="B273" s="117"/>
      <c r="C273" s="117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133"/>
      <c r="O273" s="133"/>
      <c r="P273" s="133"/>
      <c r="Q273" s="133"/>
      <c r="R273" s="133"/>
      <c r="S273" s="133"/>
      <c r="T273" s="133"/>
      <c r="U273" s="133"/>
      <c r="V273" s="133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18"/>
    </row>
    <row r="274" spans="1:34" s="119" customFormat="1" ht="15">
      <c r="A274" s="117"/>
      <c r="B274" s="117"/>
      <c r="C274" s="117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133"/>
      <c r="O274" s="133"/>
      <c r="P274" s="133"/>
      <c r="Q274" s="133"/>
      <c r="R274" s="133"/>
      <c r="S274" s="133"/>
      <c r="T274" s="133"/>
      <c r="U274" s="133"/>
      <c r="V274" s="133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18"/>
    </row>
    <row r="275" spans="1:34" s="119" customFormat="1" ht="15">
      <c r="A275" s="117"/>
      <c r="B275" s="117"/>
      <c r="C275" s="117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133"/>
      <c r="O275" s="133"/>
      <c r="P275" s="133"/>
      <c r="Q275" s="133"/>
      <c r="R275" s="133"/>
      <c r="S275" s="133"/>
      <c r="T275" s="133"/>
      <c r="U275" s="133"/>
      <c r="V275" s="133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18"/>
    </row>
    <row r="276" spans="1:34" s="119" customFormat="1" ht="15">
      <c r="A276" s="117"/>
      <c r="B276" s="117"/>
      <c r="C276" s="117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133"/>
      <c r="O276" s="133"/>
      <c r="P276" s="133"/>
      <c r="Q276" s="133"/>
      <c r="R276" s="133"/>
      <c r="S276" s="133"/>
      <c r="T276" s="133"/>
      <c r="U276" s="133"/>
      <c r="V276" s="133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18"/>
    </row>
    <row r="277" spans="1:34" s="119" customFormat="1" ht="15">
      <c r="A277" s="117"/>
      <c r="B277" s="117"/>
      <c r="C277" s="117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133"/>
      <c r="O277" s="133"/>
      <c r="P277" s="133"/>
      <c r="Q277" s="133"/>
      <c r="R277" s="133"/>
      <c r="S277" s="133"/>
      <c r="T277" s="133"/>
      <c r="U277" s="133"/>
      <c r="V277" s="133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18"/>
    </row>
    <row r="278" spans="1:34" s="119" customFormat="1" ht="15">
      <c r="A278" s="117"/>
      <c r="B278" s="117"/>
      <c r="C278" s="117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133"/>
      <c r="O278" s="133"/>
      <c r="P278" s="133"/>
      <c r="Q278" s="133"/>
      <c r="R278" s="133"/>
      <c r="S278" s="133"/>
      <c r="T278" s="133"/>
      <c r="U278" s="133"/>
      <c r="V278" s="133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18"/>
    </row>
    <row r="279" spans="1:34" s="119" customFormat="1" ht="15">
      <c r="A279" s="117"/>
      <c r="B279" s="117"/>
      <c r="C279" s="117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133"/>
      <c r="O279" s="133"/>
      <c r="P279" s="133"/>
      <c r="Q279" s="133"/>
      <c r="R279" s="133"/>
      <c r="S279" s="133"/>
      <c r="T279" s="133"/>
      <c r="U279" s="133"/>
      <c r="V279" s="133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18"/>
    </row>
    <row r="280" spans="1:34" s="119" customFormat="1" ht="15">
      <c r="A280" s="117"/>
      <c r="B280" s="117"/>
      <c r="C280" s="117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133"/>
      <c r="O280" s="133"/>
      <c r="P280" s="133"/>
      <c r="Q280" s="133"/>
      <c r="R280" s="133"/>
      <c r="S280" s="133"/>
      <c r="T280" s="133"/>
      <c r="U280" s="133"/>
      <c r="V280" s="133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18"/>
    </row>
    <row r="281" spans="1:34" s="119" customFormat="1" ht="15">
      <c r="A281" s="117"/>
      <c r="B281" s="117"/>
      <c r="C281" s="117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133"/>
      <c r="O281" s="133"/>
      <c r="P281" s="133"/>
      <c r="Q281" s="133"/>
      <c r="R281" s="133"/>
      <c r="S281" s="133"/>
      <c r="T281" s="133"/>
      <c r="U281" s="133"/>
      <c r="V281" s="133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18"/>
    </row>
    <row r="282" spans="1:34" s="119" customFormat="1" ht="15">
      <c r="A282" s="117"/>
      <c r="B282" s="117"/>
      <c r="C282" s="117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133"/>
      <c r="O282" s="133"/>
      <c r="P282" s="133"/>
      <c r="Q282" s="133"/>
      <c r="R282" s="133"/>
      <c r="S282" s="133"/>
      <c r="T282" s="133"/>
      <c r="U282" s="133"/>
      <c r="V282" s="133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18"/>
    </row>
    <row r="283" spans="1:34" s="119" customFormat="1" ht="15">
      <c r="A283" s="117"/>
      <c r="B283" s="117"/>
      <c r="C283" s="117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133"/>
      <c r="O283" s="133"/>
      <c r="P283" s="133"/>
      <c r="Q283" s="133"/>
      <c r="R283" s="133"/>
      <c r="S283" s="133"/>
      <c r="T283" s="133"/>
      <c r="U283" s="133"/>
      <c r="V283" s="133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18"/>
    </row>
    <row r="284" spans="1:34" s="119" customFormat="1" ht="15">
      <c r="A284" s="117"/>
      <c r="B284" s="117"/>
      <c r="C284" s="117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133"/>
      <c r="O284" s="133"/>
      <c r="P284" s="133"/>
      <c r="Q284" s="133"/>
      <c r="R284" s="133"/>
      <c r="S284" s="133"/>
      <c r="T284" s="133"/>
      <c r="U284" s="133"/>
      <c r="V284" s="133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18"/>
    </row>
    <row r="285" spans="1:34" s="119" customFormat="1" ht="15">
      <c r="A285" s="117"/>
      <c r="B285" s="117"/>
      <c r="C285" s="117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133"/>
      <c r="O285" s="133"/>
      <c r="P285" s="133"/>
      <c r="Q285" s="133"/>
      <c r="R285" s="133"/>
      <c r="S285" s="133"/>
      <c r="T285" s="133"/>
      <c r="U285" s="133"/>
      <c r="V285" s="133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18"/>
    </row>
    <row r="286" spans="1:34" s="119" customFormat="1" ht="15">
      <c r="A286" s="117"/>
      <c r="B286" s="117"/>
      <c r="C286" s="117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133"/>
      <c r="O286" s="133"/>
      <c r="P286" s="133"/>
      <c r="Q286" s="133"/>
      <c r="R286" s="133"/>
      <c r="S286" s="133"/>
      <c r="T286" s="133"/>
      <c r="U286" s="133"/>
      <c r="V286" s="133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18"/>
    </row>
    <row r="287" spans="1:34" s="119" customFormat="1" ht="15">
      <c r="A287" s="117"/>
      <c r="B287" s="117"/>
      <c r="C287" s="117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133"/>
      <c r="O287" s="133"/>
      <c r="P287" s="133"/>
      <c r="Q287" s="133"/>
      <c r="R287" s="133"/>
      <c r="S287" s="133"/>
      <c r="T287" s="133"/>
      <c r="U287" s="133"/>
      <c r="V287" s="133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18"/>
    </row>
    <row r="288" spans="1:34" s="119" customFormat="1" ht="15">
      <c r="A288" s="117"/>
      <c r="B288" s="117"/>
      <c r="C288" s="117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133"/>
      <c r="O288" s="133"/>
      <c r="P288" s="133"/>
      <c r="Q288" s="133"/>
      <c r="R288" s="133"/>
      <c r="S288" s="133"/>
      <c r="T288" s="133"/>
      <c r="U288" s="133"/>
      <c r="V288" s="133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18"/>
    </row>
    <row r="289" spans="1:34" s="119" customFormat="1" ht="15">
      <c r="A289" s="117"/>
      <c r="B289" s="117"/>
      <c r="C289" s="117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133"/>
      <c r="O289" s="133"/>
      <c r="P289" s="133"/>
      <c r="Q289" s="133"/>
      <c r="R289" s="133"/>
      <c r="S289" s="133"/>
      <c r="T289" s="133"/>
      <c r="U289" s="133"/>
      <c r="V289" s="133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18"/>
    </row>
    <row r="290" spans="1:34" s="119" customFormat="1" ht="15">
      <c r="A290" s="117"/>
      <c r="B290" s="117"/>
      <c r="C290" s="117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133"/>
      <c r="O290" s="133"/>
      <c r="P290" s="133"/>
      <c r="Q290" s="133"/>
      <c r="R290" s="133"/>
      <c r="S290" s="133"/>
      <c r="T290" s="133"/>
      <c r="U290" s="133"/>
      <c r="V290" s="133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18"/>
    </row>
    <row r="291" spans="1:34" s="119" customFormat="1" ht="15">
      <c r="A291" s="117"/>
      <c r="B291" s="117"/>
      <c r="C291" s="117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133"/>
      <c r="O291" s="133"/>
      <c r="P291" s="133"/>
      <c r="Q291" s="133"/>
      <c r="R291" s="133"/>
      <c r="S291" s="133"/>
      <c r="T291" s="133"/>
      <c r="U291" s="133"/>
      <c r="V291" s="133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18"/>
    </row>
    <row r="292" spans="1:34" s="119" customFormat="1" ht="15">
      <c r="A292" s="117"/>
      <c r="B292" s="117"/>
      <c r="C292" s="117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133"/>
      <c r="O292" s="133"/>
      <c r="P292" s="133"/>
      <c r="Q292" s="133"/>
      <c r="R292" s="133"/>
      <c r="S292" s="133"/>
      <c r="T292" s="133"/>
      <c r="U292" s="133"/>
      <c r="V292" s="133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18"/>
    </row>
    <row r="293" spans="1:34" s="119" customFormat="1" ht="15">
      <c r="A293" s="117"/>
      <c r="B293" s="117"/>
      <c r="C293" s="117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133"/>
      <c r="O293" s="133"/>
      <c r="P293" s="133"/>
      <c r="Q293" s="133"/>
      <c r="R293" s="133"/>
      <c r="S293" s="133"/>
      <c r="T293" s="133"/>
      <c r="U293" s="133"/>
      <c r="V293" s="133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18"/>
    </row>
    <row r="294" spans="1:34" s="119" customFormat="1" ht="15">
      <c r="A294" s="117"/>
      <c r="B294" s="117"/>
      <c r="C294" s="117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133"/>
      <c r="O294" s="133"/>
      <c r="P294" s="133"/>
      <c r="Q294" s="133"/>
      <c r="R294" s="133"/>
      <c r="S294" s="133"/>
      <c r="T294" s="133"/>
      <c r="U294" s="133"/>
      <c r="V294" s="133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18"/>
    </row>
    <row r="295" spans="1:34" s="119" customFormat="1" ht="15">
      <c r="A295" s="117"/>
      <c r="B295" s="117"/>
      <c r="C295" s="117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133"/>
      <c r="O295" s="133"/>
      <c r="P295" s="133"/>
      <c r="Q295" s="133"/>
      <c r="R295" s="133"/>
      <c r="S295" s="133"/>
      <c r="T295" s="133"/>
      <c r="U295" s="133"/>
      <c r="V295" s="133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18"/>
    </row>
    <row r="296" spans="1:34" s="119" customFormat="1" ht="15">
      <c r="A296" s="117"/>
      <c r="B296" s="117"/>
      <c r="C296" s="117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133"/>
      <c r="O296" s="133"/>
      <c r="P296" s="133"/>
      <c r="Q296" s="133"/>
      <c r="R296" s="133"/>
      <c r="S296" s="133"/>
      <c r="T296" s="133"/>
      <c r="U296" s="133"/>
      <c r="V296" s="133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18"/>
    </row>
    <row r="297" spans="1:34" s="119" customFormat="1" ht="15">
      <c r="A297" s="117"/>
      <c r="B297" s="117"/>
      <c r="C297" s="117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133"/>
      <c r="O297" s="133"/>
      <c r="P297" s="133"/>
      <c r="Q297" s="133"/>
      <c r="R297" s="133"/>
      <c r="S297" s="133"/>
      <c r="T297" s="133"/>
      <c r="U297" s="133"/>
      <c r="V297" s="133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18"/>
    </row>
    <row r="298" spans="1:34" s="119" customFormat="1" ht="15">
      <c r="A298" s="117"/>
      <c r="B298" s="117"/>
      <c r="C298" s="117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133"/>
      <c r="O298" s="133"/>
      <c r="P298" s="133"/>
      <c r="Q298" s="133"/>
      <c r="R298" s="133"/>
      <c r="S298" s="133"/>
      <c r="T298" s="133"/>
      <c r="U298" s="133"/>
      <c r="V298" s="133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18"/>
    </row>
    <row r="299" spans="1:34" s="119" customFormat="1" ht="15">
      <c r="A299" s="117"/>
      <c r="B299" s="117"/>
      <c r="C299" s="117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133"/>
      <c r="O299" s="133"/>
      <c r="P299" s="133"/>
      <c r="Q299" s="133"/>
      <c r="R299" s="133"/>
      <c r="S299" s="133"/>
      <c r="T299" s="133"/>
      <c r="U299" s="133"/>
      <c r="V299" s="133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18"/>
    </row>
    <row r="300" spans="1:34" s="119" customFormat="1" ht="15">
      <c r="A300" s="117"/>
      <c r="B300" s="117"/>
      <c r="C300" s="117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133"/>
      <c r="O300" s="133"/>
      <c r="P300" s="133"/>
      <c r="Q300" s="133"/>
      <c r="R300" s="133"/>
      <c r="S300" s="133"/>
      <c r="T300" s="133"/>
      <c r="U300" s="133"/>
      <c r="V300" s="133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18"/>
    </row>
    <row r="301" spans="1:34" s="119" customFormat="1" ht="15">
      <c r="A301" s="117"/>
      <c r="B301" s="117"/>
      <c r="C301" s="117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133"/>
      <c r="O301" s="133"/>
      <c r="P301" s="133"/>
      <c r="Q301" s="133"/>
      <c r="R301" s="133"/>
      <c r="S301" s="133"/>
      <c r="T301" s="133"/>
      <c r="U301" s="133"/>
      <c r="V301" s="133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18"/>
    </row>
    <row r="302" spans="1:34" s="119" customFormat="1" ht="15">
      <c r="A302" s="117"/>
      <c r="B302" s="117"/>
      <c r="C302" s="117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133"/>
      <c r="O302" s="133"/>
      <c r="P302" s="133"/>
      <c r="Q302" s="133"/>
      <c r="R302" s="133"/>
      <c r="S302" s="133"/>
      <c r="T302" s="133"/>
      <c r="U302" s="133"/>
      <c r="V302" s="133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18"/>
    </row>
    <row r="303" spans="1:34" s="119" customFormat="1" ht="15">
      <c r="A303" s="117"/>
      <c r="B303" s="117"/>
      <c r="C303" s="117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133"/>
      <c r="O303" s="133"/>
      <c r="P303" s="133"/>
      <c r="Q303" s="133"/>
      <c r="R303" s="133"/>
      <c r="S303" s="133"/>
      <c r="T303" s="133"/>
      <c r="U303" s="133"/>
      <c r="V303" s="133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18"/>
    </row>
    <row r="304" spans="1:34" s="119" customFormat="1" ht="15">
      <c r="A304" s="117"/>
      <c r="B304" s="117"/>
      <c r="C304" s="117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133"/>
      <c r="O304" s="133"/>
      <c r="P304" s="133"/>
      <c r="Q304" s="133"/>
      <c r="R304" s="133"/>
      <c r="S304" s="133"/>
      <c r="T304" s="133"/>
      <c r="U304" s="133"/>
      <c r="V304" s="133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18"/>
    </row>
    <row r="305" spans="1:34" s="119" customFormat="1" ht="15">
      <c r="A305" s="117"/>
      <c r="B305" s="117"/>
      <c r="C305" s="117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133"/>
      <c r="O305" s="133"/>
      <c r="P305" s="133"/>
      <c r="Q305" s="133"/>
      <c r="R305" s="133"/>
      <c r="S305" s="133"/>
      <c r="T305" s="133"/>
      <c r="U305" s="133"/>
      <c r="V305" s="133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18"/>
    </row>
    <row r="306" spans="1:34" s="119" customFormat="1" ht="15">
      <c r="A306" s="117"/>
      <c r="B306" s="117"/>
      <c r="C306" s="117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133"/>
      <c r="O306" s="133"/>
      <c r="P306" s="133"/>
      <c r="Q306" s="133"/>
      <c r="R306" s="133"/>
      <c r="S306" s="133"/>
      <c r="T306" s="133"/>
      <c r="U306" s="133"/>
      <c r="V306" s="133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18"/>
    </row>
    <row r="307" spans="1:34" s="119" customFormat="1" ht="15">
      <c r="A307" s="117"/>
      <c r="B307" s="117"/>
      <c r="C307" s="117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133"/>
      <c r="O307" s="133"/>
      <c r="P307" s="133"/>
      <c r="Q307" s="133"/>
      <c r="R307" s="133"/>
      <c r="S307" s="133"/>
      <c r="T307" s="133"/>
      <c r="U307" s="133"/>
      <c r="V307" s="133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18"/>
    </row>
    <row r="308" spans="1:34" s="119" customFormat="1" ht="15">
      <c r="A308" s="117"/>
      <c r="B308" s="117"/>
      <c r="C308" s="117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133"/>
      <c r="O308" s="133"/>
      <c r="P308" s="133"/>
      <c r="Q308" s="133"/>
      <c r="R308" s="133"/>
      <c r="S308" s="133"/>
      <c r="T308" s="133"/>
      <c r="U308" s="133"/>
      <c r="V308" s="133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18"/>
    </row>
    <row r="309" spans="1:34" s="119" customFormat="1" ht="15">
      <c r="A309" s="117"/>
      <c r="B309" s="117"/>
      <c r="C309" s="117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133"/>
      <c r="O309" s="133"/>
      <c r="P309" s="133"/>
      <c r="Q309" s="133"/>
      <c r="R309" s="133"/>
      <c r="S309" s="133"/>
      <c r="T309" s="133"/>
      <c r="U309" s="133"/>
      <c r="V309" s="133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18"/>
    </row>
    <row r="310" spans="1:34" s="119" customFormat="1" ht="15">
      <c r="A310" s="117"/>
      <c r="B310" s="117"/>
      <c r="C310" s="117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133"/>
      <c r="O310" s="133"/>
      <c r="P310" s="133"/>
      <c r="Q310" s="133"/>
      <c r="R310" s="133"/>
      <c r="S310" s="133"/>
      <c r="T310" s="133"/>
      <c r="U310" s="133"/>
      <c r="V310" s="133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18"/>
    </row>
    <row r="311" spans="1:34" s="119" customFormat="1" ht="15">
      <c r="A311" s="117"/>
      <c r="B311" s="117"/>
      <c r="C311" s="117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133"/>
      <c r="O311" s="133"/>
      <c r="P311" s="133"/>
      <c r="Q311" s="133"/>
      <c r="R311" s="133"/>
      <c r="S311" s="133"/>
      <c r="T311" s="133"/>
      <c r="U311" s="133"/>
      <c r="V311" s="133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18"/>
    </row>
    <row r="312" spans="1:34" s="119" customFormat="1" ht="15">
      <c r="A312" s="117"/>
      <c r="B312" s="117"/>
      <c r="C312" s="117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133"/>
      <c r="O312" s="133"/>
      <c r="P312" s="133"/>
      <c r="Q312" s="133"/>
      <c r="R312" s="133"/>
      <c r="S312" s="133"/>
      <c r="T312" s="133"/>
      <c r="U312" s="133"/>
      <c r="V312" s="133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18"/>
    </row>
    <row r="313" spans="1:34" s="119" customFormat="1" ht="15">
      <c r="A313" s="117"/>
      <c r="B313" s="117"/>
      <c r="C313" s="117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133"/>
      <c r="O313" s="133"/>
      <c r="P313" s="133"/>
      <c r="Q313" s="133"/>
      <c r="R313" s="133"/>
      <c r="S313" s="133"/>
      <c r="T313" s="133"/>
      <c r="U313" s="133"/>
      <c r="V313" s="133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18"/>
    </row>
    <row r="314" spans="1:34" s="119" customFormat="1" ht="15">
      <c r="A314" s="117"/>
      <c r="B314" s="117"/>
      <c r="C314" s="117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133"/>
      <c r="O314" s="133"/>
      <c r="P314" s="133"/>
      <c r="Q314" s="133"/>
      <c r="R314" s="133"/>
      <c r="S314" s="133"/>
      <c r="T314" s="133"/>
      <c r="U314" s="133"/>
      <c r="V314" s="133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18"/>
    </row>
    <row r="315" spans="1:34" s="119" customFormat="1" ht="15">
      <c r="A315" s="117"/>
      <c r="B315" s="117"/>
      <c r="C315" s="117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133"/>
      <c r="O315" s="133"/>
      <c r="P315" s="133"/>
      <c r="Q315" s="133"/>
      <c r="R315" s="133"/>
      <c r="S315" s="133"/>
      <c r="T315" s="133"/>
      <c r="U315" s="133"/>
      <c r="V315" s="133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18"/>
    </row>
    <row r="316" spans="1:34" s="119" customFormat="1" ht="15">
      <c r="A316" s="117"/>
      <c r="B316" s="117"/>
      <c r="C316" s="117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133"/>
      <c r="O316" s="133"/>
      <c r="P316" s="133"/>
      <c r="Q316" s="133"/>
      <c r="R316" s="133"/>
      <c r="S316" s="133"/>
      <c r="T316" s="133"/>
      <c r="U316" s="133"/>
      <c r="V316" s="133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18"/>
    </row>
    <row r="317" spans="1:34" s="119" customFormat="1" ht="15">
      <c r="A317" s="117"/>
      <c r="B317" s="117"/>
      <c r="C317" s="117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133"/>
      <c r="O317" s="133"/>
      <c r="P317" s="133"/>
      <c r="Q317" s="133"/>
      <c r="R317" s="133"/>
      <c r="S317" s="133"/>
      <c r="T317" s="133"/>
      <c r="U317" s="133"/>
      <c r="V317" s="133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18"/>
    </row>
    <row r="318" spans="1:34" s="119" customFormat="1" ht="15">
      <c r="A318" s="117"/>
      <c r="B318" s="117"/>
      <c r="C318" s="117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133"/>
      <c r="O318" s="133"/>
      <c r="P318" s="133"/>
      <c r="Q318" s="133"/>
      <c r="R318" s="133"/>
      <c r="S318" s="133"/>
      <c r="T318" s="133"/>
      <c r="U318" s="133"/>
      <c r="V318" s="133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18"/>
    </row>
    <row r="319" spans="1:34" s="119" customFormat="1" ht="15">
      <c r="A319" s="117"/>
      <c r="B319" s="117"/>
      <c r="C319" s="117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133"/>
      <c r="O319" s="133"/>
      <c r="P319" s="133"/>
      <c r="Q319" s="133"/>
      <c r="R319" s="133"/>
      <c r="S319" s="133"/>
      <c r="T319" s="133"/>
      <c r="U319" s="133"/>
      <c r="V319" s="133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18"/>
    </row>
    <row r="320" spans="1:34" s="119" customFormat="1" ht="15">
      <c r="A320" s="117"/>
      <c r="B320" s="117"/>
      <c r="C320" s="117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133"/>
      <c r="O320" s="133"/>
      <c r="P320" s="133"/>
      <c r="Q320" s="133"/>
      <c r="R320" s="133"/>
      <c r="S320" s="133"/>
      <c r="T320" s="133"/>
      <c r="U320" s="133"/>
      <c r="V320" s="133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18"/>
    </row>
    <row r="321" spans="1:34" s="119" customFormat="1" ht="15">
      <c r="A321" s="117"/>
      <c r="B321" s="117"/>
      <c r="C321" s="117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133"/>
      <c r="O321" s="133"/>
      <c r="P321" s="133"/>
      <c r="Q321" s="133"/>
      <c r="R321" s="133"/>
      <c r="S321" s="133"/>
      <c r="T321" s="133"/>
      <c r="U321" s="133"/>
      <c r="V321" s="133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18"/>
    </row>
    <row r="322" spans="1:34" s="119" customFormat="1" ht="15">
      <c r="A322" s="117"/>
      <c r="B322" s="117"/>
      <c r="C322" s="117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133"/>
      <c r="O322" s="133"/>
      <c r="P322" s="133"/>
      <c r="Q322" s="133"/>
      <c r="R322" s="133"/>
      <c r="S322" s="133"/>
      <c r="T322" s="133"/>
      <c r="U322" s="133"/>
      <c r="V322" s="133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18"/>
    </row>
    <row r="323" spans="1:34" s="119" customFormat="1" ht="15">
      <c r="A323" s="117"/>
      <c r="B323" s="117"/>
      <c r="C323" s="117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133"/>
      <c r="O323" s="133"/>
      <c r="P323" s="133"/>
      <c r="Q323" s="133"/>
      <c r="R323" s="133"/>
      <c r="S323" s="133"/>
      <c r="T323" s="133"/>
      <c r="U323" s="133"/>
      <c r="V323" s="133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18"/>
    </row>
    <row r="324" spans="1:34" s="119" customFormat="1" ht="15">
      <c r="A324" s="117"/>
      <c r="B324" s="117"/>
      <c r="C324" s="117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133"/>
      <c r="O324" s="133"/>
      <c r="P324" s="133"/>
      <c r="Q324" s="133"/>
      <c r="R324" s="133"/>
      <c r="S324" s="133"/>
      <c r="T324" s="133"/>
      <c r="U324" s="133"/>
      <c r="V324" s="133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18"/>
    </row>
    <row r="325" spans="1:34" s="119" customFormat="1" ht="15">
      <c r="A325" s="117"/>
      <c r="B325" s="117"/>
      <c r="C325" s="117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133"/>
      <c r="O325" s="133"/>
      <c r="P325" s="133"/>
      <c r="Q325" s="133"/>
      <c r="R325" s="133"/>
      <c r="S325" s="133"/>
      <c r="T325" s="133"/>
      <c r="U325" s="133"/>
      <c r="V325" s="133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18"/>
    </row>
    <row r="326" spans="1:34" s="119" customFormat="1" ht="15">
      <c r="A326" s="117"/>
      <c r="B326" s="117"/>
      <c r="C326" s="117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133"/>
      <c r="O326" s="133"/>
      <c r="P326" s="133"/>
      <c r="Q326" s="133"/>
      <c r="R326" s="133"/>
      <c r="S326" s="133"/>
      <c r="T326" s="133"/>
      <c r="U326" s="133"/>
      <c r="V326" s="133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18"/>
    </row>
    <row r="327" spans="1:34" s="119" customFormat="1" ht="15">
      <c r="A327" s="117"/>
      <c r="B327" s="117"/>
      <c r="C327" s="117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133"/>
      <c r="O327" s="133"/>
      <c r="P327" s="133"/>
      <c r="Q327" s="133"/>
      <c r="R327" s="133"/>
      <c r="S327" s="133"/>
      <c r="T327" s="133"/>
      <c r="U327" s="133"/>
      <c r="V327" s="133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18"/>
    </row>
    <row r="328" spans="1:34" s="119" customFormat="1" ht="15">
      <c r="A328" s="117"/>
      <c r="B328" s="117"/>
      <c r="C328" s="117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133"/>
      <c r="O328" s="133"/>
      <c r="P328" s="133"/>
      <c r="Q328" s="133"/>
      <c r="R328" s="133"/>
      <c r="S328" s="133"/>
      <c r="T328" s="133"/>
      <c r="U328" s="133"/>
      <c r="V328" s="133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18"/>
    </row>
    <row r="329" spans="1:34" s="119" customFormat="1" ht="15">
      <c r="A329" s="117"/>
      <c r="B329" s="117"/>
      <c r="C329" s="117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133"/>
      <c r="O329" s="133"/>
      <c r="P329" s="133"/>
      <c r="Q329" s="133"/>
      <c r="R329" s="133"/>
      <c r="S329" s="133"/>
      <c r="T329" s="133"/>
      <c r="U329" s="133"/>
      <c r="V329" s="133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18"/>
    </row>
    <row r="330" spans="1:34" s="119" customFormat="1" ht="15">
      <c r="A330" s="117"/>
      <c r="B330" s="117"/>
      <c r="C330" s="117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133"/>
      <c r="O330" s="133"/>
      <c r="P330" s="133"/>
      <c r="Q330" s="133"/>
      <c r="R330" s="133"/>
      <c r="S330" s="133"/>
      <c r="T330" s="133"/>
      <c r="U330" s="133"/>
      <c r="V330" s="133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18"/>
    </row>
    <row r="331" spans="1:34" s="119" customFormat="1" ht="15">
      <c r="A331" s="117"/>
      <c r="B331" s="117"/>
      <c r="C331" s="117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133"/>
      <c r="O331" s="133"/>
      <c r="P331" s="133"/>
      <c r="Q331" s="133"/>
      <c r="R331" s="133"/>
      <c r="S331" s="133"/>
      <c r="T331" s="133"/>
      <c r="U331" s="133"/>
      <c r="V331" s="133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18"/>
    </row>
    <row r="332" spans="1:34" s="119" customFormat="1" ht="15">
      <c r="A332" s="117"/>
      <c r="B332" s="117"/>
      <c r="C332" s="117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133"/>
      <c r="O332" s="133"/>
      <c r="P332" s="133"/>
      <c r="Q332" s="133"/>
      <c r="R332" s="133"/>
      <c r="S332" s="133"/>
      <c r="T332" s="133"/>
      <c r="U332" s="133"/>
      <c r="V332" s="133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18"/>
    </row>
    <row r="333" spans="1:34" s="119" customFormat="1" ht="15">
      <c r="A333" s="117"/>
      <c r="B333" s="117"/>
      <c r="C333" s="117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133"/>
      <c r="O333" s="133"/>
      <c r="P333" s="133"/>
      <c r="Q333" s="133"/>
      <c r="R333" s="133"/>
      <c r="S333" s="133"/>
      <c r="T333" s="133"/>
      <c r="U333" s="133"/>
      <c r="V333" s="133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18"/>
    </row>
    <row r="334" spans="1:34" s="119" customFormat="1" ht="15">
      <c r="A334" s="117"/>
      <c r="B334" s="117"/>
      <c r="C334" s="117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133"/>
      <c r="O334" s="133"/>
      <c r="P334" s="133"/>
      <c r="Q334" s="133"/>
      <c r="R334" s="133"/>
      <c r="S334" s="133"/>
      <c r="T334" s="133"/>
      <c r="U334" s="133"/>
      <c r="V334" s="133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18"/>
    </row>
    <row r="335" spans="1:34" s="119" customFormat="1" ht="15">
      <c r="A335" s="117"/>
      <c r="B335" s="117"/>
      <c r="C335" s="117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133"/>
      <c r="O335" s="133"/>
      <c r="P335" s="133"/>
      <c r="Q335" s="133"/>
      <c r="R335" s="133"/>
      <c r="S335" s="133"/>
      <c r="T335" s="133"/>
      <c r="U335" s="133"/>
      <c r="V335" s="133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18"/>
    </row>
    <row r="336" spans="1:34" s="119" customFormat="1" ht="15">
      <c r="A336" s="117"/>
      <c r="B336" s="117"/>
      <c r="C336" s="117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133"/>
      <c r="O336" s="133"/>
      <c r="P336" s="133"/>
      <c r="Q336" s="133"/>
      <c r="R336" s="133"/>
      <c r="S336" s="133"/>
      <c r="T336" s="133"/>
      <c r="U336" s="133"/>
      <c r="V336" s="133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18"/>
    </row>
    <row r="337" spans="1:34" s="119" customFormat="1" ht="15">
      <c r="A337" s="117"/>
      <c r="B337" s="117"/>
      <c r="C337" s="117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133"/>
      <c r="O337" s="133"/>
      <c r="P337" s="133"/>
      <c r="Q337" s="133"/>
      <c r="R337" s="133"/>
      <c r="S337" s="133"/>
      <c r="T337" s="133"/>
      <c r="U337" s="133"/>
      <c r="V337" s="133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18"/>
    </row>
    <row r="338" spans="1:34" s="119" customFormat="1" ht="15">
      <c r="A338" s="117"/>
      <c r="B338" s="117"/>
      <c r="C338" s="117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133"/>
      <c r="O338" s="133"/>
      <c r="P338" s="133"/>
      <c r="Q338" s="133"/>
      <c r="R338" s="133"/>
      <c r="S338" s="133"/>
      <c r="T338" s="133"/>
      <c r="U338" s="133"/>
      <c r="V338" s="133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18"/>
    </row>
    <row r="339" spans="1:34" s="119" customFormat="1" ht="15">
      <c r="A339" s="117"/>
      <c r="B339" s="117"/>
      <c r="C339" s="117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133"/>
      <c r="O339" s="133"/>
      <c r="P339" s="133"/>
      <c r="Q339" s="133"/>
      <c r="R339" s="133"/>
      <c r="S339" s="133"/>
      <c r="T339" s="133"/>
      <c r="U339" s="133"/>
      <c r="V339" s="133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18"/>
    </row>
    <row r="340" spans="1:34" s="119" customFormat="1" ht="15">
      <c r="A340" s="117"/>
      <c r="B340" s="117"/>
      <c r="C340" s="117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133"/>
      <c r="O340" s="133"/>
      <c r="P340" s="133"/>
      <c r="Q340" s="133"/>
      <c r="R340" s="133"/>
      <c r="S340" s="133"/>
      <c r="T340" s="133"/>
      <c r="U340" s="133"/>
      <c r="V340" s="133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18"/>
    </row>
    <row r="341" spans="1:34" s="119" customFormat="1" ht="15">
      <c r="A341" s="117"/>
      <c r="B341" s="117"/>
      <c r="C341" s="117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133"/>
      <c r="O341" s="133"/>
      <c r="P341" s="133"/>
      <c r="Q341" s="133"/>
      <c r="R341" s="133"/>
      <c r="S341" s="133"/>
      <c r="T341" s="133"/>
      <c r="U341" s="133"/>
      <c r="V341" s="133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18"/>
    </row>
    <row r="342" spans="1:34" s="119" customFormat="1" ht="15">
      <c r="A342" s="117"/>
      <c r="B342" s="117"/>
      <c r="C342" s="117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133"/>
      <c r="O342" s="133"/>
      <c r="P342" s="133"/>
      <c r="Q342" s="133"/>
      <c r="R342" s="133"/>
      <c r="S342" s="133"/>
      <c r="T342" s="133"/>
      <c r="U342" s="133"/>
      <c r="V342" s="133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18"/>
    </row>
    <row r="343" spans="1:34" s="119" customFormat="1" ht="15">
      <c r="A343" s="117"/>
      <c r="B343" s="117"/>
      <c r="C343" s="117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133"/>
      <c r="O343" s="133"/>
      <c r="P343" s="133"/>
      <c r="Q343" s="133"/>
      <c r="R343" s="133"/>
      <c r="S343" s="133"/>
      <c r="T343" s="133"/>
      <c r="U343" s="133"/>
      <c r="V343" s="133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18"/>
    </row>
    <row r="344" spans="1:34" s="119" customFormat="1" ht="15">
      <c r="A344" s="117"/>
      <c r="B344" s="117"/>
      <c r="C344" s="117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133"/>
      <c r="O344" s="133"/>
      <c r="P344" s="133"/>
      <c r="Q344" s="133"/>
      <c r="R344" s="133"/>
      <c r="S344" s="133"/>
      <c r="T344" s="133"/>
      <c r="U344" s="133"/>
      <c r="V344" s="133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18"/>
    </row>
    <row r="345" spans="1:34" s="119" customFormat="1" ht="15">
      <c r="A345" s="117"/>
      <c r="B345" s="117"/>
      <c r="C345" s="117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133"/>
      <c r="O345" s="133"/>
      <c r="P345" s="133"/>
      <c r="Q345" s="133"/>
      <c r="R345" s="133"/>
      <c r="S345" s="133"/>
      <c r="T345" s="133"/>
      <c r="U345" s="133"/>
      <c r="V345" s="133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18"/>
    </row>
    <row r="346" spans="1:34" s="119" customFormat="1" ht="15">
      <c r="A346" s="117"/>
      <c r="B346" s="117"/>
      <c r="C346" s="117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133"/>
      <c r="O346" s="133"/>
      <c r="P346" s="133"/>
      <c r="Q346" s="133"/>
      <c r="R346" s="133"/>
      <c r="S346" s="133"/>
      <c r="T346" s="133"/>
      <c r="U346" s="133"/>
      <c r="V346" s="133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18"/>
    </row>
    <row r="347" spans="1:34" s="119" customFormat="1" ht="15">
      <c r="A347" s="117"/>
      <c r="B347" s="117"/>
      <c r="C347" s="117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133"/>
      <c r="O347" s="133"/>
      <c r="P347" s="133"/>
      <c r="Q347" s="133"/>
      <c r="R347" s="133"/>
      <c r="S347" s="133"/>
      <c r="T347" s="133"/>
      <c r="U347" s="133"/>
      <c r="V347" s="133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18"/>
    </row>
    <row r="348" spans="1:34" s="119" customFormat="1" ht="15">
      <c r="A348" s="117"/>
      <c r="B348" s="117"/>
      <c r="C348" s="117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133"/>
      <c r="O348" s="133"/>
      <c r="P348" s="133"/>
      <c r="Q348" s="133"/>
      <c r="R348" s="133"/>
      <c r="S348" s="133"/>
      <c r="T348" s="133"/>
      <c r="U348" s="133"/>
      <c r="V348" s="133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18"/>
    </row>
    <row r="349" spans="1:34" s="119" customFormat="1" ht="15">
      <c r="A349" s="117"/>
      <c r="B349" s="117"/>
      <c r="C349" s="117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133"/>
      <c r="O349" s="133"/>
      <c r="P349" s="133"/>
      <c r="Q349" s="133"/>
      <c r="R349" s="133"/>
      <c r="S349" s="133"/>
      <c r="T349" s="133"/>
      <c r="U349" s="133"/>
      <c r="V349" s="133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18"/>
    </row>
    <row r="350" spans="1:34" s="119" customFormat="1" ht="15">
      <c r="A350" s="117"/>
      <c r="B350" s="117"/>
      <c r="C350" s="117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133"/>
      <c r="O350" s="133"/>
      <c r="P350" s="133"/>
      <c r="Q350" s="133"/>
      <c r="R350" s="133"/>
      <c r="S350" s="133"/>
      <c r="T350" s="133"/>
      <c r="U350" s="133"/>
      <c r="V350" s="133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18"/>
    </row>
    <row r="351" spans="1:34" s="119" customFormat="1" ht="15">
      <c r="A351" s="117"/>
      <c r="B351" s="117"/>
      <c r="C351" s="117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133"/>
      <c r="O351" s="133"/>
      <c r="P351" s="133"/>
      <c r="Q351" s="133"/>
      <c r="R351" s="133"/>
      <c r="S351" s="133"/>
      <c r="T351" s="133"/>
      <c r="U351" s="133"/>
      <c r="V351" s="133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18"/>
    </row>
    <row r="352" spans="1:34" s="119" customFormat="1" ht="15">
      <c r="A352" s="117"/>
      <c r="B352" s="117"/>
      <c r="C352" s="117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133"/>
      <c r="O352" s="133"/>
      <c r="P352" s="133"/>
      <c r="Q352" s="133"/>
      <c r="R352" s="133"/>
      <c r="S352" s="133"/>
      <c r="T352" s="133"/>
      <c r="U352" s="133"/>
      <c r="V352" s="133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18"/>
    </row>
    <row r="353" spans="1:34" s="119" customFormat="1" ht="15">
      <c r="A353" s="117"/>
      <c r="B353" s="117"/>
      <c r="C353" s="117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133"/>
      <c r="O353" s="133"/>
      <c r="P353" s="133"/>
      <c r="Q353" s="133"/>
      <c r="R353" s="133"/>
      <c r="S353" s="133"/>
      <c r="T353" s="133"/>
      <c r="U353" s="133"/>
      <c r="V353" s="133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18"/>
    </row>
    <row r="354" spans="1:34" s="119" customFormat="1" ht="15">
      <c r="A354" s="117"/>
      <c r="B354" s="117"/>
      <c r="C354" s="117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133"/>
      <c r="O354" s="133"/>
      <c r="P354" s="133"/>
      <c r="Q354" s="133"/>
      <c r="R354" s="133"/>
      <c r="S354" s="133"/>
      <c r="T354" s="133"/>
      <c r="U354" s="133"/>
      <c r="V354" s="133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18"/>
    </row>
    <row r="355" spans="1:34" s="119" customFormat="1" ht="15">
      <c r="A355" s="117"/>
      <c r="B355" s="117"/>
      <c r="C355" s="117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133"/>
      <c r="O355" s="133"/>
      <c r="P355" s="133"/>
      <c r="Q355" s="133"/>
      <c r="R355" s="133"/>
      <c r="S355" s="133"/>
      <c r="T355" s="133"/>
      <c r="U355" s="133"/>
      <c r="V355" s="133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18"/>
    </row>
    <row r="356" spans="1:34" s="119" customFormat="1" ht="15">
      <c r="A356" s="117"/>
      <c r="B356" s="117"/>
      <c r="C356" s="117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133"/>
      <c r="O356" s="133"/>
      <c r="P356" s="133"/>
      <c r="Q356" s="133"/>
      <c r="R356" s="133"/>
      <c r="S356" s="133"/>
      <c r="T356" s="133"/>
      <c r="U356" s="133"/>
      <c r="V356" s="133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18"/>
    </row>
    <row r="357" spans="1:34" s="119" customFormat="1" ht="15">
      <c r="A357" s="117"/>
      <c r="B357" s="117"/>
      <c r="C357" s="117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133"/>
      <c r="O357" s="133"/>
      <c r="P357" s="133"/>
      <c r="Q357" s="133"/>
      <c r="R357" s="133"/>
      <c r="S357" s="133"/>
      <c r="T357" s="133"/>
      <c r="U357" s="133"/>
      <c r="V357" s="133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18"/>
    </row>
    <row r="358" spans="1:34" s="119" customFormat="1" ht="15">
      <c r="A358" s="117"/>
      <c r="B358" s="117"/>
      <c r="C358" s="117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133"/>
      <c r="O358" s="133"/>
      <c r="P358" s="133"/>
      <c r="Q358" s="133"/>
      <c r="R358" s="133"/>
      <c r="S358" s="133"/>
      <c r="T358" s="133"/>
      <c r="U358" s="133"/>
      <c r="V358" s="133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18"/>
    </row>
    <row r="359" spans="1:34" s="119" customFormat="1" ht="15">
      <c r="A359" s="117"/>
      <c r="B359" s="117"/>
      <c r="C359" s="117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133"/>
      <c r="O359" s="133"/>
      <c r="P359" s="133"/>
      <c r="Q359" s="133"/>
      <c r="R359" s="133"/>
      <c r="S359" s="133"/>
      <c r="T359" s="133"/>
      <c r="U359" s="133"/>
      <c r="V359" s="133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18"/>
    </row>
    <row r="360" spans="1:34" s="119" customFormat="1" ht="15">
      <c r="A360" s="117"/>
      <c r="B360" s="117"/>
      <c r="C360" s="117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133"/>
      <c r="O360" s="133"/>
      <c r="P360" s="133"/>
      <c r="Q360" s="133"/>
      <c r="R360" s="133"/>
      <c r="S360" s="133"/>
      <c r="T360" s="133"/>
      <c r="U360" s="133"/>
      <c r="V360" s="133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18"/>
    </row>
    <row r="361" spans="1:34" s="119" customFormat="1" ht="15">
      <c r="A361" s="117"/>
      <c r="B361" s="117"/>
      <c r="C361" s="117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133"/>
      <c r="O361" s="133"/>
      <c r="P361" s="133"/>
      <c r="Q361" s="133"/>
      <c r="R361" s="133"/>
      <c r="S361" s="133"/>
      <c r="T361" s="133"/>
      <c r="U361" s="133"/>
      <c r="V361" s="133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18"/>
    </row>
    <row r="362" spans="1:34" s="119" customFormat="1" ht="15">
      <c r="A362" s="117"/>
      <c r="B362" s="117"/>
      <c r="C362" s="117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133"/>
      <c r="O362" s="133"/>
      <c r="P362" s="133"/>
      <c r="Q362" s="133"/>
      <c r="R362" s="133"/>
      <c r="S362" s="133"/>
      <c r="T362" s="133"/>
      <c r="U362" s="133"/>
      <c r="V362" s="133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18"/>
    </row>
    <row r="363" spans="1:34" s="119" customFormat="1" ht="15">
      <c r="A363" s="117"/>
      <c r="B363" s="117"/>
      <c r="C363" s="117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133"/>
      <c r="O363" s="133"/>
      <c r="P363" s="133"/>
      <c r="Q363" s="133"/>
      <c r="R363" s="133"/>
      <c r="S363" s="133"/>
      <c r="T363" s="133"/>
      <c r="U363" s="133"/>
      <c r="V363" s="133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18"/>
    </row>
    <row r="364" spans="1:34" s="119" customFormat="1" ht="15">
      <c r="A364" s="117"/>
      <c r="B364" s="117"/>
      <c r="C364" s="117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133"/>
      <c r="O364" s="133"/>
      <c r="P364" s="133"/>
      <c r="Q364" s="133"/>
      <c r="R364" s="133"/>
      <c r="S364" s="133"/>
      <c r="T364" s="133"/>
      <c r="U364" s="133"/>
      <c r="V364" s="133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18"/>
    </row>
    <row r="365" spans="1:34" s="119" customFormat="1" ht="15">
      <c r="A365" s="117"/>
      <c r="B365" s="117"/>
      <c r="C365" s="117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133"/>
      <c r="O365" s="133"/>
      <c r="P365" s="133"/>
      <c r="Q365" s="133"/>
      <c r="R365" s="133"/>
      <c r="S365" s="133"/>
      <c r="T365" s="133"/>
      <c r="U365" s="133"/>
      <c r="V365" s="133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18"/>
    </row>
    <row r="366" spans="1:34" s="119" customFormat="1" ht="15">
      <c r="A366" s="117"/>
      <c r="B366" s="117"/>
      <c r="C366" s="117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133"/>
      <c r="O366" s="133"/>
      <c r="P366" s="133"/>
      <c r="Q366" s="133"/>
      <c r="R366" s="133"/>
      <c r="S366" s="133"/>
      <c r="T366" s="133"/>
      <c r="U366" s="133"/>
      <c r="V366" s="133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18"/>
    </row>
    <row r="367" spans="1:34" s="119" customFormat="1" ht="15">
      <c r="A367" s="117"/>
      <c r="B367" s="117"/>
      <c r="C367" s="117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133"/>
      <c r="O367" s="133"/>
      <c r="P367" s="133"/>
      <c r="Q367" s="133"/>
      <c r="R367" s="133"/>
      <c r="S367" s="133"/>
      <c r="T367" s="133"/>
      <c r="U367" s="133"/>
      <c r="V367" s="133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18"/>
    </row>
    <row r="368" spans="1:34" s="119" customFormat="1" ht="15">
      <c r="A368" s="117"/>
      <c r="B368" s="117"/>
      <c r="C368" s="117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133"/>
      <c r="O368" s="133"/>
      <c r="P368" s="133"/>
      <c r="Q368" s="133"/>
      <c r="R368" s="133"/>
      <c r="S368" s="133"/>
      <c r="T368" s="133"/>
      <c r="U368" s="133"/>
      <c r="V368" s="133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18"/>
    </row>
    <row r="369" spans="1:34" s="119" customFormat="1" ht="15">
      <c r="A369" s="117"/>
      <c r="B369" s="117"/>
      <c r="C369" s="117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133"/>
      <c r="O369" s="133"/>
      <c r="P369" s="133"/>
      <c r="Q369" s="133"/>
      <c r="R369" s="133"/>
      <c r="S369" s="133"/>
      <c r="T369" s="133"/>
      <c r="U369" s="133"/>
      <c r="V369" s="133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18"/>
    </row>
    <row r="370" spans="1:34" s="119" customFormat="1" ht="15">
      <c r="A370" s="117"/>
      <c r="B370" s="117"/>
      <c r="C370" s="117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133"/>
      <c r="O370" s="133"/>
      <c r="P370" s="133"/>
      <c r="Q370" s="133"/>
      <c r="R370" s="133"/>
      <c r="S370" s="133"/>
      <c r="T370" s="133"/>
      <c r="U370" s="133"/>
      <c r="V370" s="133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18"/>
    </row>
    <row r="371" spans="1:34" s="119" customFormat="1" ht="15">
      <c r="A371" s="117"/>
      <c r="B371" s="117"/>
      <c r="C371" s="117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133"/>
      <c r="O371" s="133"/>
      <c r="P371" s="133"/>
      <c r="Q371" s="133"/>
      <c r="R371" s="133"/>
      <c r="S371" s="133"/>
      <c r="T371" s="133"/>
      <c r="U371" s="133"/>
      <c r="V371" s="133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18"/>
    </row>
    <row r="372" spans="1:34" s="119" customFormat="1" ht="15">
      <c r="A372" s="117"/>
      <c r="B372" s="117"/>
      <c r="C372" s="117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133"/>
      <c r="O372" s="133"/>
      <c r="P372" s="133"/>
      <c r="Q372" s="133"/>
      <c r="R372" s="133"/>
      <c r="S372" s="133"/>
      <c r="T372" s="133"/>
      <c r="U372" s="133"/>
      <c r="V372" s="133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18"/>
    </row>
    <row r="373" spans="1:34" s="119" customFormat="1" ht="15">
      <c r="A373" s="117"/>
      <c r="B373" s="117"/>
      <c r="C373" s="117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133"/>
      <c r="O373" s="133"/>
      <c r="P373" s="133"/>
      <c r="Q373" s="133"/>
      <c r="R373" s="133"/>
      <c r="S373" s="133"/>
      <c r="T373" s="133"/>
      <c r="U373" s="133"/>
      <c r="V373" s="133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18"/>
    </row>
    <row r="374" spans="1:34" s="119" customFormat="1" ht="15">
      <c r="A374" s="117"/>
      <c r="B374" s="117"/>
      <c r="C374" s="117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133"/>
      <c r="O374" s="133"/>
      <c r="P374" s="133"/>
      <c r="Q374" s="133"/>
      <c r="R374" s="133"/>
      <c r="S374" s="133"/>
      <c r="T374" s="133"/>
      <c r="U374" s="133"/>
      <c r="V374" s="133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18"/>
    </row>
    <row r="375" spans="1:34" s="119" customFormat="1" ht="15">
      <c r="A375" s="117"/>
      <c r="B375" s="117"/>
      <c r="C375" s="117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133"/>
      <c r="O375" s="133"/>
      <c r="P375" s="133"/>
      <c r="Q375" s="133"/>
      <c r="R375" s="133"/>
      <c r="S375" s="133"/>
      <c r="T375" s="133"/>
      <c r="U375" s="133"/>
      <c r="V375" s="133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18"/>
    </row>
    <row r="376" spans="1:34" s="119" customFormat="1" ht="15">
      <c r="A376" s="117"/>
      <c r="B376" s="117"/>
      <c r="C376" s="117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133"/>
      <c r="O376" s="133"/>
      <c r="P376" s="133"/>
      <c r="Q376" s="133"/>
      <c r="R376" s="133"/>
      <c r="S376" s="133"/>
      <c r="T376" s="133"/>
      <c r="U376" s="133"/>
      <c r="V376" s="133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18"/>
    </row>
    <row r="377" spans="1:34" s="119" customFormat="1" ht="15">
      <c r="A377" s="117"/>
      <c r="B377" s="117"/>
      <c r="C377" s="117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133"/>
      <c r="O377" s="133"/>
      <c r="P377" s="133"/>
      <c r="Q377" s="133"/>
      <c r="R377" s="133"/>
      <c r="S377" s="133"/>
      <c r="T377" s="133"/>
      <c r="U377" s="133"/>
      <c r="V377" s="133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18"/>
    </row>
    <row r="378" spans="1:34" s="119" customFormat="1" ht="15">
      <c r="A378" s="117"/>
      <c r="B378" s="117"/>
      <c r="C378" s="117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133"/>
      <c r="O378" s="133"/>
      <c r="P378" s="133"/>
      <c r="Q378" s="133"/>
      <c r="R378" s="133"/>
      <c r="S378" s="133"/>
      <c r="T378" s="133"/>
      <c r="U378" s="133"/>
      <c r="V378" s="133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18"/>
    </row>
    <row r="379" spans="1:34" s="119" customFormat="1" ht="15">
      <c r="A379" s="117"/>
      <c r="B379" s="117"/>
      <c r="C379" s="117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133"/>
      <c r="O379" s="133"/>
      <c r="P379" s="133"/>
      <c r="Q379" s="133"/>
      <c r="R379" s="133"/>
      <c r="S379" s="133"/>
      <c r="T379" s="133"/>
      <c r="U379" s="133"/>
      <c r="V379" s="133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18"/>
    </row>
    <row r="380" spans="1:34" s="119" customFormat="1" ht="15">
      <c r="A380" s="117"/>
      <c r="B380" s="117"/>
      <c r="C380" s="117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133"/>
      <c r="O380" s="133"/>
      <c r="P380" s="133"/>
      <c r="Q380" s="133"/>
      <c r="R380" s="133"/>
      <c r="S380" s="133"/>
      <c r="T380" s="133"/>
      <c r="U380" s="133"/>
      <c r="V380" s="133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18"/>
    </row>
    <row r="381" spans="1:34" s="119" customFormat="1" ht="15">
      <c r="A381" s="117"/>
      <c r="B381" s="117"/>
      <c r="C381" s="117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133"/>
      <c r="O381" s="133"/>
      <c r="P381" s="133"/>
      <c r="Q381" s="133"/>
      <c r="R381" s="133"/>
      <c r="S381" s="133"/>
      <c r="T381" s="133"/>
      <c r="U381" s="133"/>
      <c r="V381" s="133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18"/>
    </row>
    <row r="382" spans="1:34" s="119" customFormat="1" ht="15">
      <c r="A382" s="117"/>
      <c r="B382" s="117"/>
      <c r="C382" s="117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133"/>
      <c r="O382" s="133"/>
      <c r="P382" s="133"/>
      <c r="Q382" s="133"/>
      <c r="R382" s="133"/>
      <c r="S382" s="133"/>
      <c r="T382" s="133"/>
      <c r="U382" s="133"/>
      <c r="V382" s="133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18"/>
    </row>
    <row r="383" spans="1:34" s="119" customFormat="1" ht="15">
      <c r="A383" s="117"/>
      <c r="B383" s="117"/>
      <c r="C383" s="117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133"/>
      <c r="O383" s="133"/>
      <c r="P383" s="133"/>
      <c r="Q383" s="133"/>
      <c r="R383" s="133"/>
      <c r="S383" s="133"/>
      <c r="T383" s="133"/>
      <c r="U383" s="133"/>
      <c r="V383" s="133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18"/>
    </row>
    <row r="384" spans="1:34" s="119" customFormat="1" ht="15">
      <c r="A384" s="117"/>
      <c r="B384" s="117"/>
      <c r="C384" s="117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133"/>
      <c r="O384" s="133"/>
      <c r="P384" s="133"/>
      <c r="Q384" s="133"/>
      <c r="R384" s="133"/>
      <c r="S384" s="133"/>
      <c r="T384" s="133"/>
      <c r="U384" s="133"/>
      <c r="V384" s="133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18"/>
    </row>
    <row r="385" spans="1:34" s="119" customFormat="1" ht="15">
      <c r="A385" s="117"/>
      <c r="B385" s="117"/>
      <c r="C385" s="117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133"/>
      <c r="O385" s="133"/>
      <c r="P385" s="133"/>
      <c r="Q385" s="133"/>
      <c r="R385" s="133"/>
      <c r="S385" s="133"/>
      <c r="T385" s="133"/>
      <c r="U385" s="133"/>
      <c r="V385" s="133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18"/>
    </row>
    <row r="386" spans="1:34" s="119" customFormat="1" ht="15">
      <c r="A386" s="117"/>
      <c r="B386" s="117"/>
      <c r="C386" s="117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133"/>
      <c r="O386" s="133"/>
      <c r="P386" s="133"/>
      <c r="Q386" s="133"/>
      <c r="R386" s="133"/>
      <c r="S386" s="133"/>
      <c r="T386" s="133"/>
      <c r="U386" s="133"/>
      <c r="V386" s="133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18"/>
    </row>
    <row r="387" spans="1:34" s="119" customFormat="1" ht="15">
      <c r="A387" s="117"/>
      <c r="B387" s="117"/>
      <c r="C387" s="117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133"/>
      <c r="O387" s="133"/>
      <c r="P387" s="133"/>
      <c r="Q387" s="133"/>
      <c r="R387" s="133"/>
      <c r="S387" s="133"/>
      <c r="T387" s="133"/>
      <c r="U387" s="133"/>
      <c r="V387" s="133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18"/>
    </row>
    <row r="388" spans="1:34" s="119" customFormat="1" ht="15">
      <c r="A388" s="117"/>
      <c r="B388" s="117"/>
      <c r="C388" s="117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133"/>
      <c r="O388" s="133"/>
      <c r="P388" s="133"/>
      <c r="Q388" s="133"/>
      <c r="R388" s="133"/>
      <c r="S388" s="133"/>
      <c r="T388" s="133"/>
      <c r="U388" s="133"/>
      <c r="V388" s="133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18"/>
    </row>
    <row r="389" spans="1:34" s="119" customFormat="1" ht="15">
      <c r="A389" s="117"/>
      <c r="B389" s="117"/>
      <c r="C389" s="117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133"/>
      <c r="O389" s="133"/>
      <c r="P389" s="133"/>
      <c r="Q389" s="133"/>
      <c r="R389" s="133"/>
      <c r="S389" s="133"/>
      <c r="T389" s="133"/>
      <c r="U389" s="133"/>
      <c r="V389" s="133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18"/>
    </row>
    <row r="390" spans="1:34" s="119" customFormat="1" ht="15">
      <c r="A390" s="117"/>
      <c r="B390" s="117"/>
      <c r="C390" s="117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133"/>
      <c r="O390" s="133"/>
      <c r="P390" s="133"/>
      <c r="Q390" s="133"/>
      <c r="R390" s="133"/>
      <c r="S390" s="133"/>
      <c r="T390" s="133"/>
      <c r="U390" s="133"/>
      <c r="V390" s="133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18"/>
    </row>
    <row r="391" spans="1:34" s="119" customFormat="1" ht="15">
      <c r="A391" s="117"/>
      <c r="B391" s="117"/>
      <c r="C391" s="117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133"/>
      <c r="O391" s="133"/>
      <c r="P391" s="133"/>
      <c r="Q391" s="133"/>
      <c r="R391" s="133"/>
      <c r="S391" s="133"/>
      <c r="T391" s="133"/>
      <c r="U391" s="133"/>
      <c r="V391" s="133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18"/>
    </row>
    <row r="392" spans="1:34" s="119" customFormat="1" ht="15">
      <c r="A392" s="117"/>
      <c r="B392" s="117"/>
      <c r="C392" s="117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133"/>
      <c r="O392" s="133"/>
      <c r="P392" s="133"/>
      <c r="Q392" s="133"/>
      <c r="R392" s="133"/>
      <c r="S392" s="133"/>
      <c r="T392" s="133"/>
      <c r="U392" s="133"/>
      <c r="V392" s="133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18"/>
    </row>
    <row r="393" spans="1:34" s="119" customFormat="1" ht="15">
      <c r="A393" s="117"/>
      <c r="B393" s="117"/>
      <c r="C393" s="117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133"/>
      <c r="O393" s="133"/>
      <c r="P393" s="133"/>
      <c r="Q393" s="133"/>
      <c r="R393" s="133"/>
      <c r="S393" s="133"/>
      <c r="T393" s="133"/>
      <c r="U393" s="133"/>
      <c r="V393" s="133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18"/>
    </row>
    <row r="394" spans="1:34" s="119" customFormat="1" ht="15">
      <c r="A394" s="117"/>
      <c r="B394" s="117"/>
      <c r="C394" s="117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133"/>
      <c r="O394" s="133"/>
      <c r="P394" s="133"/>
      <c r="Q394" s="133"/>
      <c r="R394" s="133"/>
      <c r="S394" s="133"/>
      <c r="T394" s="133"/>
      <c r="U394" s="133"/>
      <c r="V394" s="133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18"/>
    </row>
    <row r="395" spans="1:34" s="119" customFormat="1" ht="15">
      <c r="A395" s="117"/>
      <c r="B395" s="117"/>
      <c r="C395" s="117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133"/>
      <c r="O395" s="133"/>
      <c r="P395" s="133"/>
      <c r="Q395" s="133"/>
      <c r="R395" s="133"/>
      <c r="S395" s="133"/>
      <c r="T395" s="133"/>
      <c r="U395" s="133"/>
      <c r="V395" s="133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18"/>
    </row>
    <row r="396" spans="1:34" s="119" customFormat="1" ht="15">
      <c r="A396" s="117"/>
      <c r="B396" s="117"/>
      <c r="C396" s="117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133"/>
      <c r="O396" s="133"/>
      <c r="P396" s="133"/>
      <c r="Q396" s="133"/>
      <c r="R396" s="133"/>
      <c r="S396" s="133"/>
      <c r="T396" s="133"/>
      <c r="U396" s="133"/>
      <c r="V396" s="133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18"/>
    </row>
    <row r="397" spans="1:34" s="119" customFormat="1" ht="15">
      <c r="A397" s="117"/>
      <c r="B397" s="117"/>
      <c r="C397" s="117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133"/>
      <c r="O397" s="133"/>
      <c r="P397" s="133"/>
      <c r="Q397" s="133"/>
      <c r="R397" s="133"/>
      <c r="S397" s="133"/>
      <c r="T397" s="133"/>
      <c r="U397" s="133"/>
      <c r="V397" s="133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18"/>
    </row>
    <row r="398" spans="1:34" s="119" customFormat="1" ht="15">
      <c r="A398" s="117"/>
      <c r="B398" s="117"/>
      <c r="C398" s="117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133"/>
      <c r="O398" s="133"/>
      <c r="P398" s="133"/>
      <c r="Q398" s="133"/>
      <c r="R398" s="133"/>
      <c r="S398" s="133"/>
      <c r="T398" s="133"/>
      <c r="U398" s="133"/>
      <c r="V398" s="133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18"/>
    </row>
    <row r="399" spans="1:34" s="119" customFormat="1" ht="15">
      <c r="A399" s="117"/>
      <c r="B399" s="117"/>
      <c r="C399" s="117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133"/>
      <c r="O399" s="133"/>
      <c r="P399" s="133"/>
      <c r="Q399" s="133"/>
      <c r="R399" s="133"/>
      <c r="S399" s="133"/>
      <c r="T399" s="133"/>
      <c r="U399" s="133"/>
      <c r="V399" s="133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18"/>
    </row>
    <row r="400" spans="1:34" s="119" customFormat="1" ht="15">
      <c r="A400" s="117"/>
      <c r="B400" s="117"/>
      <c r="C400" s="117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133"/>
      <c r="O400" s="133"/>
      <c r="P400" s="133"/>
      <c r="Q400" s="133"/>
      <c r="R400" s="133"/>
      <c r="S400" s="133"/>
      <c r="T400" s="133"/>
      <c r="U400" s="133"/>
      <c r="V400" s="133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18"/>
    </row>
    <row r="401" spans="1:34" s="119" customFormat="1" ht="15">
      <c r="A401" s="117"/>
      <c r="B401" s="117"/>
      <c r="C401" s="117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133"/>
      <c r="O401" s="133"/>
      <c r="P401" s="133"/>
      <c r="Q401" s="133"/>
      <c r="R401" s="133"/>
      <c r="S401" s="133"/>
      <c r="T401" s="133"/>
      <c r="U401" s="133"/>
      <c r="V401" s="133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18"/>
    </row>
    <row r="402" spans="1:34" s="119" customFormat="1" ht="15">
      <c r="A402" s="117"/>
      <c r="B402" s="117"/>
      <c r="C402" s="117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133"/>
      <c r="O402" s="133"/>
      <c r="P402" s="133"/>
      <c r="Q402" s="133"/>
      <c r="R402" s="133"/>
      <c r="S402" s="133"/>
      <c r="T402" s="133"/>
      <c r="U402" s="133"/>
      <c r="V402" s="133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18"/>
    </row>
    <row r="403" spans="1:34" s="119" customFormat="1" ht="15">
      <c r="A403" s="117"/>
      <c r="B403" s="117"/>
      <c r="C403" s="117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133"/>
      <c r="O403" s="133"/>
      <c r="P403" s="133"/>
      <c r="Q403" s="133"/>
      <c r="R403" s="133"/>
      <c r="S403" s="133"/>
      <c r="T403" s="133"/>
      <c r="U403" s="133"/>
      <c r="V403" s="133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18"/>
    </row>
    <row r="404" spans="1:34" s="119" customFormat="1" ht="15">
      <c r="A404" s="117"/>
      <c r="B404" s="117"/>
      <c r="C404" s="117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133"/>
      <c r="O404" s="133"/>
      <c r="P404" s="133"/>
      <c r="Q404" s="133"/>
      <c r="R404" s="133"/>
      <c r="S404" s="133"/>
      <c r="T404" s="133"/>
      <c r="U404" s="133"/>
      <c r="V404" s="133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18"/>
    </row>
    <row r="405" spans="1:34" s="119" customFormat="1" ht="15">
      <c r="A405" s="117"/>
      <c r="B405" s="117"/>
      <c r="C405" s="117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133"/>
      <c r="O405" s="133"/>
      <c r="P405" s="133"/>
      <c r="Q405" s="133"/>
      <c r="R405" s="133"/>
      <c r="S405" s="133"/>
      <c r="T405" s="133"/>
      <c r="U405" s="133"/>
      <c r="V405" s="133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18"/>
    </row>
    <row r="406" spans="1:34" s="119" customFormat="1" ht="15">
      <c r="A406" s="117"/>
      <c r="B406" s="117"/>
      <c r="C406" s="117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133"/>
      <c r="O406" s="133"/>
      <c r="P406" s="133"/>
      <c r="Q406" s="133"/>
      <c r="R406" s="133"/>
      <c r="S406" s="133"/>
      <c r="T406" s="133"/>
      <c r="U406" s="133"/>
      <c r="V406" s="133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18"/>
    </row>
    <row r="407" spans="1:34" s="119" customFormat="1" ht="15">
      <c r="A407" s="117"/>
      <c r="B407" s="117"/>
      <c r="C407" s="117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133"/>
      <c r="O407" s="133"/>
      <c r="P407" s="133"/>
      <c r="Q407" s="133"/>
      <c r="R407" s="133"/>
      <c r="S407" s="133"/>
      <c r="T407" s="133"/>
      <c r="U407" s="133"/>
      <c r="V407" s="133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18"/>
    </row>
    <row r="408" spans="1:34" s="119" customFormat="1" ht="15">
      <c r="A408" s="117"/>
      <c r="B408" s="117"/>
      <c r="C408" s="117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133"/>
      <c r="O408" s="133"/>
      <c r="P408" s="133"/>
      <c r="Q408" s="133"/>
      <c r="R408" s="133"/>
      <c r="S408" s="133"/>
      <c r="T408" s="133"/>
      <c r="U408" s="133"/>
      <c r="V408" s="133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18"/>
    </row>
    <row r="409" spans="1:34" s="119" customFormat="1" ht="15">
      <c r="A409" s="117"/>
      <c r="B409" s="117"/>
      <c r="C409" s="117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133"/>
      <c r="O409" s="133"/>
      <c r="P409" s="133"/>
      <c r="Q409" s="133"/>
      <c r="R409" s="133"/>
      <c r="S409" s="133"/>
      <c r="T409" s="133"/>
      <c r="U409" s="133"/>
      <c r="V409" s="133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18"/>
    </row>
    <row r="410" spans="1:34" s="119" customFormat="1" ht="15">
      <c r="A410" s="117"/>
      <c r="B410" s="117"/>
      <c r="C410" s="117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133"/>
      <c r="O410" s="133"/>
      <c r="P410" s="133"/>
      <c r="Q410" s="133"/>
      <c r="R410" s="133"/>
      <c r="S410" s="133"/>
      <c r="T410" s="133"/>
      <c r="U410" s="133"/>
      <c r="V410" s="133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18"/>
    </row>
    <row r="411" spans="1:34" s="119" customFormat="1" ht="15">
      <c r="A411" s="117"/>
      <c r="B411" s="117"/>
      <c r="C411" s="117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133"/>
      <c r="O411" s="133"/>
      <c r="P411" s="133"/>
      <c r="Q411" s="133"/>
      <c r="R411" s="133"/>
      <c r="S411" s="133"/>
      <c r="T411" s="133"/>
      <c r="U411" s="133"/>
      <c r="V411" s="133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18"/>
    </row>
    <row r="412" spans="1:34" s="119" customFormat="1" ht="15">
      <c r="A412" s="117"/>
      <c r="B412" s="117"/>
      <c r="C412" s="117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133"/>
      <c r="O412" s="133"/>
      <c r="P412" s="133"/>
      <c r="Q412" s="133"/>
      <c r="R412" s="133"/>
      <c r="S412" s="133"/>
      <c r="T412" s="133"/>
      <c r="U412" s="133"/>
      <c r="V412" s="133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18"/>
    </row>
    <row r="413" spans="1:34" s="119" customFormat="1" ht="15">
      <c r="A413" s="117"/>
      <c r="B413" s="117"/>
      <c r="C413" s="117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133"/>
      <c r="O413" s="133"/>
      <c r="P413" s="133"/>
      <c r="Q413" s="133"/>
      <c r="R413" s="133"/>
      <c r="S413" s="133"/>
      <c r="T413" s="133"/>
      <c r="U413" s="133"/>
      <c r="V413" s="133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18"/>
    </row>
    <row r="414" spans="1:34" s="119" customFormat="1" ht="15">
      <c r="A414" s="117"/>
      <c r="B414" s="117"/>
      <c r="C414" s="117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133"/>
      <c r="O414" s="133"/>
      <c r="P414" s="133"/>
      <c r="Q414" s="133"/>
      <c r="R414" s="133"/>
      <c r="S414" s="133"/>
      <c r="T414" s="133"/>
      <c r="U414" s="133"/>
      <c r="V414" s="133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18"/>
    </row>
    <row r="415" spans="1:34" s="119" customFormat="1" ht="15">
      <c r="A415" s="117"/>
      <c r="B415" s="117"/>
      <c r="C415" s="117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133"/>
      <c r="O415" s="133"/>
      <c r="P415" s="133"/>
      <c r="Q415" s="133"/>
      <c r="R415" s="133"/>
      <c r="S415" s="133"/>
      <c r="T415" s="133"/>
      <c r="U415" s="133"/>
      <c r="V415" s="133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18"/>
    </row>
    <row r="416" spans="1:34" s="119" customFormat="1" ht="15">
      <c r="A416" s="117"/>
      <c r="B416" s="117"/>
      <c r="C416" s="117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133"/>
      <c r="O416" s="133"/>
      <c r="P416" s="133"/>
      <c r="Q416" s="133"/>
      <c r="R416" s="133"/>
      <c r="S416" s="133"/>
      <c r="T416" s="133"/>
      <c r="U416" s="133"/>
      <c r="V416" s="133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18"/>
    </row>
    <row r="417" spans="1:34" s="119" customFormat="1" ht="15">
      <c r="A417" s="117"/>
      <c r="B417" s="117"/>
      <c r="C417" s="117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133"/>
      <c r="O417" s="133"/>
      <c r="P417" s="133"/>
      <c r="Q417" s="133"/>
      <c r="R417" s="133"/>
      <c r="S417" s="133"/>
      <c r="T417" s="133"/>
      <c r="U417" s="133"/>
      <c r="V417" s="133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18"/>
    </row>
    <row r="418" spans="1:34" s="119" customFormat="1" ht="15">
      <c r="A418" s="117"/>
      <c r="B418" s="117"/>
      <c r="C418" s="117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133"/>
      <c r="O418" s="133"/>
      <c r="P418" s="133"/>
      <c r="Q418" s="133"/>
      <c r="R418" s="133"/>
      <c r="S418" s="133"/>
      <c r="T418" s="133"/>
      <c r="U418" s="133"/>
      <c r="V418" s="133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18"/>
    </row>
    <row r="419" spans="1:34" s="119" customFormat="1" ht="15">
      <c r="A419" s="117"/>
      <c r="B419" s="117"/>
      <c r="C419" s="117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133"/>
      <c r="O419" s="133"/>
      <c r="P419" s="133"/>
      <c r="Q419" s="133"/>
      <c r="R419" s="133"/>
      <c r="S419" s="133"/>
      <c r="T419" s="133"/>
      <c r="U419" s="133"/>
      <c r="V419" s="133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18"/>
    </row>
    <row r="420" spans="1:34" s="119" customFormat="1" ht="15">
      <c r="A420" s="117"/>
      <c r="B420" s="117"/>
      <c r="C420" s="117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133"/>
      <c r="O420" s="133"/>
      <c r="P420" s="133"/>
      <c r="Q420" s="133"/>
      <c r="R420" s="133"/>
      <c r="S420" s="133"/>
      <c r="T420" s="133"/>
      <c r="U420" s="133"/>
      <c r="V420" s="133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18"/>
    </row>
    <row r="421" spans="1:34" s="119" customFormat="1" ht="15">
      <c r="A421" s="117"/>
      <c r="B421" s="117"/>
      <c r="C421" s="117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133"/>
      <c r="O421" s="133"/>
      <c r="P421" s="133"/>
      <c r="Q421" s="133"/>
      <c r="R421" s="133"/>
      <c r="S421" s="133"/>
      <c r="T421" s="133"/>
      <c r="U421" s="133"/>
      <c r="V421" s="133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18"/>
    </row>
    <row r="422" spans="1:34" s="119" customFormat="1" ht="15">
      <c r="A422" s="117"/>
      <c r="B422" s="117"/>
      <c r="C422" s="117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133"/>
      <c r="O422" s="133"/>
      <c r="P422" s="133"/>
      <c r="Q422" s="133"/>
      <c r="R422" s="133"/>
      <c r="S422" s="133"/>
      <c r="T422" s="133"/>
      <c r="U422" s="133"/>
      <c r="V422" s="133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18"/>
    </row>
    <row r="423" spans="1:34" s="119" customFormat="1" ht="15">
      <c r="A423" s="117"/>
      <c r="B423" s="117"/>
      <c r="C423" s="117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133"/>
      <c r="O423" s="133"/>
      <c r="P423" s="133"/>
      <c r="Q423" s="133"/>
      <c r="R423" s="133"/>
      <c r="S423" s="133"/>
      <c r="T423" s="133"/>
      <c r="U423" s="133"/>
      <c r="V423" s="133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18"/>
    </row>
    <row r="424" spans="1:34" s="119" customFormat="1" ht="15">
      <c r="A424" s="117"/>
      <c r="B424" s="117"/>
      <c r="C424" s="117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133"/>
      <c r="O424" s="133"/>
      <c r="P424" s="133"/>
      <c r="Q424" s="133"/>
      <c r="R424" s="133"/>
      <c r="S424" s="133"/>
      <c r="T424" s="133"/>
      <c r="U424" s="133"/>
      <c r="V424" s="133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18"/>
    </row>
    <row r="425" spans="1:34" s="119" customFormat="1" ht="15">
      <c r="A425" s="117"/>
      <c r="B425" s="117"/>
      <c r="C425" s="117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133"/>
      <c r="O425" s="133"/>
      <c r="P425" s="133"/>
      <c r="Q425" s="133"/>
      <c r="R425" s="133"/>
      <c r="S425" s="133"/>
      <c r="T425" s="133"/>
      <c r="U425" s="133"/>
      <c r="V425" s="133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18"/>
    </row>
    <row r="426" spans="1:34" s="119" customFormat="1" ht="15">
      <c r="A426" s="117"/>
      <c r="B426" s="117"/>
      <c r="C426" s="117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133"/>
      <c r="O426" s="133"/>
      <c r="P426" s="133"/>
      <c r="Q426" s="133"/>
      <c r="R426" s="133"/>
      <c r="S426" s="133"/>
      <c r="T426" s="133"/>
      <c r="U426" s="133"/>
      <c r="V426" s="133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18"/>
    </row>
    <row r="427" spans="1:34" s="119" customFormat="1" ht="15">
      <c r="A427" s="117"/>
      <c r="B427" s="117"/>
      <c r="C427" s="117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133"/>
      <c r="O427" s="133"/>
      <c r="P427" s="133"/>
      <c r="Q427" s="133"/>
      <c r="R427" s="133"/>
      <c r="S427" s="133"/>
      <c r="T427" s="133"/>
      <c r="U427" s="133"/>
      <c r="V427" s="133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18"/>
    </row>
    <row r="428" spans="1:34" s="119" customFormat="1" ht="15">
      <c r="A428" s="117"/>
      <c r="B428" s="117"/>
      <c r="C428" s="117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133"/>
      <c r="O428" s="133"/>
      <c r="P428" s="133"/>
      <c r="Q428" s="133"/>
      <c r="R428" s="133"/>
      <c r="S428" s="133"/>
      <c r="T428" s="133"/>
      <c r="U428" s="133"/>
      <c r="V428" s="133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18"/>
    </row>
    <row r="429" spans="1:34" s="119" customFormat="1" ht="15">
      <c r="A429" s="117"/>
      <c r="B429" s="117"/>
      <c r="C429" s="117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133"/>
      <c r="O429" s="133"/>
      <c r="P429" s="133"/>
      <c r="Q429" s="133"/>
      <c r="R429" s="133"/>
      <c r="S429" s="133"/>
      <c r="T429" s="133"/>
      <c r="U429" s="133"/>
      <c r="V429" s="133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18"/>
    </row>
    <row r="430" spans="1:34" s="119" customFormat="1" ht="15">
      <c r="A430" s="117"/>
      <c r="B430" s="117"/>
      <c r="C430" s="117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133"/>
      <c r="O430" s="133"/>
      <c r="P430" s="133"/>
      <c r="Q430" s="133"/>
      <c r="R430" s="133"/>
      <c r="S430" s="133"/>
      <c r="T430" s="133"/>
      <c r="U430" s="133"/>
      <c r="V430" s="133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18"/>
    </row>
    <row r="431" spans="1:34" s="119" customFormat="1" ht="15">
      <c r="A431" s="117"/>
      <c r="B431" s="117"/>
      <c r="C431" s="117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133"/>
      <c r="O431" s="133"/>
      <c r="P431" s="133"/>
      <c r="Q431" s="133"/>
      <c r="R431" s="133"/>
      <c r="S431" s="133"/>
      <c r="T431" s="133"/>
      <c r="U431" s="133"/>
      <c r="V431" s="133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18"/>
    </row>
    <row r="432" spans="1:34" s="119" customFormat="1" ht="15">
      <c r="A432" s="117"/>
      <c r="B432" s="117"/>
      <c r="C432" s="117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133"/>
      <c r="O432" s="133"/>
      <c r="P432" s="133"/>
      <c r="Q432" s="133"/>
      <c r="R432" s="133"/>
      <c r="S432" s="133"/>
      <c r="T432" s="133"/>
      <c r="U432" s="133"/>
      <c r="V432" s="133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18"/>
    </row>
    <row r="433" spans="1:34" s="119" customFormat="1" ht="15">
      <c r="A433" s="117"/>
      <c r="B433" s="117"/>
      <c r="C433" s="117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133"/>
      <c r="O433" s="133"/>
      <c r="P433" s="133"/>
      <c r="Q433" s="133"/>
      <c r="R433" s="133"/>
      <c r="S433" s="133"/>
      <c r="T433" s="133"/>
      <c r="U433" s="133"/>
      <c r="V433" s="133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18"/>
    </row>
    <row r="434" spans="1:34" s="119" customFormat="1" ht="15">
      <c r="A434" s="117"/>
      <c r="B434" s="117"/>
      <c r="C434" s="117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133"/>
      <c r="O434" s="133"/>
      <c r="P434" s="133"/>
      <c r="Q434" s="133"/>
      <c r="R434" s="133"/>
      <c r="S434" s="133"/>
      <c r="T434" s="133"/>
      <c r="U434" s="133"/>
      <c r="V434" s="133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18"/>
    </row>
    <row r="435" spans="1:34" s="119" customFormat="1" ht="15">
      <c r="A435" s="117"/>
      <c r="B435" s="117"/>
      <c r="C435" s="117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133"/>
      <c r="O435" s="133"/>
      <c r="P435" s="133"/>
      <c r="Q435" s="133"/>
      <c r="R435" s="133"/>
      <c r="S435" s="133"/>
      <c r="T435" s="133"/>
      <c r="U435" s="133"/>
      <c r="V435" s="133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18"/>
    </row>
    <row r="436" spans="1:34" s="119" customFormat="1" ht="15">
      <c r="A436" s="117"/>
      <c r="B436" s="117"/>
      <c r="C436" s="117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133"/>
      <c r="O436" s="133"/>
      <c r="P436" s="133"/>
      <c r="Q436" s="133"/>
      <c r="R436" s="133"/>
      <c r="S436" s="133"/>
      <c r="T436" s="133"/>
      <c r="U436" s="133"/>
      <c r="V436" s="133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18"/>
    </row>
    <row r="437" spans="1:34" s="119" customFormat="1" ht="15">
      <c r="A437" s="117"/>
      <c r="B437" s="117"/>
      <c r="C437" s="117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133"/>
      <c r="O437" s="133"/>
      <c r="P437" s="133"/>
      <c r="Q437" s="133"/>
      <c r="R437" s="133"/>
      <c r="S437" s="133"/>
      <c r="T437" s="133"/>
      <c r="U437" s="133"/>
      <c r="V437" s="133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18"/>
    </row>
    <row r="438" spans="1:34" s="119" customFormat="1" ht="15">
      <c r="A438" s="117"/>
      <c r="B438" s="117"/>
      <c r="C438" s="117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133"/>
      <c r="O438" s="133"/>
      <c r="P438" s="133"/>
      <c r="Q438" s="133"/>
      <c r="R438" s="133"/>
      <c r="S438" s="133"/>
      <c r="T438" s="133"/>
      <c r="U438" s="133"/>
      <c r="V438" s="133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18"/>
    </row>
    <row r="439" spans="1:34" s="119" customFormat="1" ht="15">
      <c r="A439" s="117"/>
      <c r="B439" s="117"/>
      <c r="C439" s="117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133"/>
      <c r="O439" s="133"/>
      <c r="P439" s="133"/>
      <c r="Q439" s="133"/>
      <c r="R439" s="133"/>
      <c r="S439" s="133"/>
      <c r="T439" s="133"/>
      <c r="U439" s="133"/>
      <c r="V439" s="133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18"/>
    </row>
    <row r="440" spans="1:34" s="119" customFormat="1" ht="15">
      <c r="A440" s="117"/>
      <c r="B440" s="117"/>
      <c r="C440" s="117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133"/>
      <c r="O440" s="133"/>
      <c r="P440" s="133"/>
      <c r="Q440" s="133"/>
      <c r="R440" s="133"/>
      <c r="S440" s="133"/>
      <c r="T440" s="133"/>
      <c r="U440" s="133"/>
      <c r="V440" s="133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18"/>
    </row>
    <row r="441" spans="1:34" s="119" customFormat="1" ht="15">
      <c r="A441" s="117"/>
      <c r="B441" s="117"/>
      <c r="C441" s="117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133"/>
      <c r="O441" s="133"/>
      <c r="P441" s="133"/>
      <c r="Q441" s="133"/>
      <c r="R441" s="133"/>
      <c r="S441" s="133"/>
      <c r="T441" s="133"/>
      <c r="U441" s="133"/>
      <c r="V441" s="133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18"/>
    </row>
    <row r="442" spans="1:34" s="119" customFormat="1" ht="15">
      <c r="A442" s="117"/>
      <c r="B442" s="117"/>
      <c r="C442" s="117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133"/>
      <c r="O442" s="133"/>
      <c r="P442" s="133"/>
      <c r="Q442" s="133"/>
      <c r="R442" s="133"/>
      <c r="S442" s="133"/>
      <c r="T442" s="133"/>
      <c r="U442" s="133"/>
      <c r="V442" s="133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18"/>
    </row>
    <row r="443" spans="1:34" s="119" customFormat="1" ht="15">
      <c r="A443" s="117"/>
      <c r="B443" s="117"/>
      <c r="C443" s="117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133"/>
      <c r="O443" s="133"/>
      <c r="P443" s="133"/>
      <c r="Q443" s="133"/>
      <c r="R443" s="133"/>
      <c r="S443" s="133"/>
      <c r="T443" s="133"/>
      <c r="U443" s="133"/>
      <c r="V443" s="133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18"/>
    </row>
    <row r="444" spans="1:34" s="119" customFormat="1" ht="15">
      <c r="A444" s="117"/>
      <c r="B444" s="117"/>
      <c r="C444" s="117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133"/>
      <c r="O444" s="133"/>
      <c r="P444" s="133"/>
      <c r="Q444" s="133"/>
      <c r="R444" s="133"/>
      <c r="S444" s="133"/>
      <c r="T444" s="133"/>
      <c r="U444" s="133"/>
      <c r="V444" s="133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18"/>
    </row>
    <row r="445" spans="1:34" s="119" customFormat="1" ht="15">
      <c r="A445" s="117"/>
      <c r="B445" s="117"/>
      <c r="C445" s="117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133"/>
      <c r="O445" s="133"/>
      <c r="P445" s="133"/>
      <c r="Q445" s="133"/>
      <c r="R445" s="133"/>
      <c r="S445" s="133"/>
      <c r="T445" s="133"/>
      <c r="U445" s="133"/>
      <c r="V445" s="133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18"/>
    </row>
    <row r="446" spans="1:34" s="119" customFormat="1" ht="15">
      <c r="A446" s="117"/>
      <c r="B446" s="117"/>
      <c r="C446" s="117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133"/>
      <c r="O446" s="133"/>
      <c r="P446" s="133"/>
      <c r="Q446" s="133"/>
      <c r="R446" s="133"/>
      <c r="S446" s="133"/>
      <c r="T446" s="133"/>
      <c r="U446" s="133"/>
      <c r="V446" s="133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18"/>
    </row>
    <row r="447" spans="1:34" s="119" customFormat="1" ht="15">
      <c r="A447" s="117"/>
      <c r="B447" s="117"/>
      <c r="C447" s="117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133"/>
      <c r="O447" s="133"/>
      <c r="P447" s="133"/>
      <c r="Q447" s="133"/>
      <c r="R447" s="133"/>
      <c r="S447" s="133"/>
      <c r="T447" s="133"/>
      <c r="U447" s="133"/>
      <c r="V447" s="133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18"/>
    </row>
    <row r="448" spans="1:34" s="119" customFormat="1" ht="15">
      <c r="A448" s="117"/>
      <c r="B448" s="117"/>
      <c r="C448" s="117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133"/>
      <c r="O448" s="133"/>
      <c r="P448" s="133"/>
      <c r="Q448" s="133"/>
      <c r="R448" s="133"/>
      <c r="S448" s="133"/>
      <c r="T448" s="133"/>
      <c r="U448" s="133"/>
      <c r="V448" s="133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18"/>
    </row>
    <row r="449" spans="1:34" s="119" customFormat="1" ht="15">
      <c r="A449" s="117"/>
      <c r="B449" s="117"/>
      <c r="C449" s="117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133"/>
      <c r="O449" s="133"/>
      <c r="P449" s="133"/>
      <c r="Q449" s="133"/>
      <c r="R449" s="133"/>
      <c r="S449" s="133"/>
      <c r="T449" s="133"/>
      <c r="U449" s="133"/>
      <c r="V449" s="133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18"/>
    </row>
    <row r="450" spans="1:34" s="119" customFormat="1" ht="15">
      <c r="A450" s="117"/>
      <c r="B450" s="117"/>
      <c r="C450" s="117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133"/>
      <c r="O450" s="133"/>
      <c r="P450" s="133"/>
      <c r="Q450" s="133"/>
      <c r="R450" s="133"/>
      <c r="S450" s="133"/>
      <c r="T450" s="133"/>
      <c r="U450" s="133"/>
      <c r="V450" s="133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18"/>
    </row>
    <row r="451" spans="1:34" s="119" customFormat="1" ht="15">
      <c r="A451" s="117"/>
      <c r="B451" s="117"/>
      <c r="C451" s="117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133"/>
      <c r="O451" s="133"/>
      <c r="P451" s="133"/>
      <c r="Q451" s="133"/>
      <c r="R451" s="133"/>
      <c r="S451" s="133"/>
      <c r="T451" s="133"/>
      <c r="U451" s="133"/>
      <c r="V451" s="133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18"/>
    </row>
    <row r="452" spans="1:34" s="119" customFormat="1" ht="15">
      <c r="A452" s="117"/>
      <c r="B452" s="117"/>
      <c r="C452" s="117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133"/>
      <c r="O452" s="133"/>
      <c r="P452" s="133"/>
      <c r="Q452" s="133"/>
      <c r="R452" s="133"/>
      <c r="S452" s="133"/>
      <c r="T452" s="133"/>
      <c r="U452" s="133"/>
      <c r="V452" s="133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18"/>
    </row>
    <row r="453" spans="1:34" s="119" customFormat="1" ht="15">
      <c r="A453" s="117"/>
      <c r="B453" s="117"/>
      <c r="C453" s="117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133"/>
      <c r="O453" s="133"/>
      <c r="P453" s="133"/>
      <c r="Q453" s="133"/>
      <c r="R453" s="133"/>
      <c r="S453" s="133"/>
      <c r="T453" s="133"/>
      <c r="U453" s="133"/>
      <c r="V453" s="133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18"/>
    </row>
    <row r="454" spans="1:34" s="119" customFormat="1" ht="15">
      <c r="A454" s="117"/>
      <c r="B454" s="117"/>
      <c r="C454" s="117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133"/>
      <c r="O454" s="133"/>
      <c r="P454" s="133"/>
      <c r="Q454" s="133"/>
      <c r="R454" s="133"/>
      <c r="S454" s="133"/>
      <c r="T454" s="133"/>
      <c r="U454" s="133"/>
      <c r="V454" s="133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18"/>
    </row>
    <row r="455" spans="1:34" s="119" customFormat="1" ht="15">
      <c r="A455" s="117"/>
      <c r="B455" s="117"/>
      <c r="C455" s="117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133"/>
      <c r="O455" s="133"/>
      <c r="P455" s="133"/>
      <c r="Q455" s="133"/>
      <c r="R455" s="133"/>
      <c r="S455" s="133"/>
      <c r="T455" s="133"/>
      <c r="U455" s="133"/>
      <c r="V455" s="133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18"/>
    </row>
    <row r="456" spans="1:34" s="119" customFormat="1" ht="15">
      <c r="A456" s="117"/>
      <c r="B456" s="117"/>
      <c r="C456" s="117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133"/>
      <c r="O456" s="133"/>
      <c r="P456" s="133"/>
      <c r="Q456" s="133"/>
      <c r="R456" s="133"/>
      <c r="S456" s="133"/>
      <c r="T456" s="133"/>
      <c r="U456" s="133"/>
      <c r="V456" s="133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18"/>
    </row>
    <row r="457" spans="1:34" s="119" customFormat="1" ht="15">
      <c r="A457" s="117"/>
      <c r="B457" s="117"/>
      <c r="C457" s="117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133"/>
      <c r="O457" s="133"/>
      <c r="P457" s="133"/>
      <c r="Q457" s="133"/>
      <c r="R457" s="133"/>
      <c r="S457" s="133"/>
      <c r="T457" s="133"/>
      <c r="U457" s="133"/>
      <c r="V457" s="133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18"/>
    </row>
    <row r="458" spans="1:34" s="119" customFormat="1" ht="15">
      <c r="A458" s="117"/>
      <c r="B458" s="117"/>
      <c r="C458" s="117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133"/>
      <c r="O458" s="133"/>
      <c r="P458" s="133"/>
      <c r="Q458" s="133"/>
      <c r="R458" s="133"/>
      <c r="S458" s="133"/>
      <c r="T458" s="133"/>
      <c r="U458" s="133"/>
      <c r="V458" s="133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18"/>
    </row>
    <row r="459" spans="1:34" s="119" customFormat="1" ht="15">
      <c r="A459" s="117"/>
      <c r="B459" s="117"/>
      <c r="C459" s="117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133"/>
      <c r="O459" s="133"/>
      <c r="P459" s="133"/>
      <c r="Q459" s="133"/>
      <c r="R459" s="133"/>
      <c r="S459" s="133"/>
      <c r="T459" s="133"/>
      <c r="U459" s="133"/>
      <c r="V459" s="133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18"/>
    </row>
    <row r="460" spans="1:34" s="119" customFormat="1" ht="15">
      <c r="A460" s="117"/>
      <c r="B460" s="117"/>
      <c r="C460" s="117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133"/>
      <c r="O460" s="133"/>
      <c r="P460" s="133"/>
      <c r="Q460" s="133"/>
      <c r="R460" s="133"/>
      <c r="S460" s="133"/>
      <c r="T460" s="133"/>
      <c r="U460" s="133"/>
      <c r="V460" s="133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18"/>
    </row>
    <row r="461" spans="1:34" s="119" customFormat="1" ht="15">
      <c r="A461" s="117"/>
      <c r="B461" s="117"/>
      <c r="C461" s="117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133"/>
      <c r="O461" s="133"/>
      <c r="P461" s="133"/>
      <c r="Q461" s="133"/>
      <c r="R461" s="133"/>
      <c r="S461" s="133"/>
      <c r="T461" s="133"/>
      <c r="U461" s="133"/>
      <c r="V461" s="133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18"/>
    </row>
    <row r="462" spans="1:34" s="119" customFormat="1" ht="15">
      <c r="A462" s="117"/>
      <c r="B462" s="117"/>
      <c r="C462" s="117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133"/>
      <c r="O462" s="133"/>
      <c r="P462" s="133"/>
      <c r="Q462" s="133"/>
      <c r="R462" s="133"/>
      <c r="S462" s="133"/>
      <c r="T462" s="133"/>
      <c r="U462" s="133"/>
      <c r="V462" s="133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18"/>
    </row>
    <row r="463" spans="1:34" s="119" customFormat="1" ht="15">
      <c r="A463" s="117"/>
      <c r="B463" s="117"/>
      <c r="C463" s="117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133"/>
      <c r="O463" s="133"/>
      <c r="P463" s="133"/>
      <c r="Q463" s="133"/>
      <c r="R463" s="133"/>
      <c r="S463" s="133"/>
      <c r="T463" s="133"/>
      <c r="U463" s="133"/>
      <c r="V463" s="133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18"/>
    </row>
    <row r="464" spans="1:34" s="119" customFormat="1" ht="15">
      <c r="A464" s="117"/>
      <c r="B464" s="117"/>
      <c r="C464" s="117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133"/>
      <c r="O464" s="133"/>
      <c r="P464" s="133"/>
      <c r="Q464" s="133"/>
      <c r="R464" s="133"/>
      <c r="S464" s="133"/>
      <c r="T464" s="133"/>
      <c r="U464" s="133"/>
      <c r="V464" s="133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18"/>
    </row>
    <row r="465" spans="1:34" s="119" customFormat="1" ht="15">
      <c r="A465" s="117"/>
      <c r="B465" s="117"/>
      <c r="C465" s="117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133"/>
      <c r="O465" s="133"/>
      <c r="P465" s="133"/>
      <c r="Q465" s="133"/>
      <c r="R465" s="133"/>
      <c r="S465" s="133"/>
      <c r="T465" s="133"/>
      <c r="U465" s="133"/>
      <c r="V465" s="133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18"/>
    </row>
    <row r="466" spans="1:34" s="119" customFormat="1" ht="15">
      <c r="A466" s="117"/>
      <c r="B466" s="117"/>
      <c r="C466" s="117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133"/>
      <c r="O466" s="133"/>
      <c r="P466" s="133"/>
      <c r="Q466" s="133"/>
      <c r="R466" s="133"/>
      <c r="S466" s="133"/>
      <c r="T466" s="133"/>
      <c r="U466" s="133"/>
      <c r="V466" s="133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18"/>
    </row>
    <row r="467" spans="1:34" s="119" customFormat="1" ht="15">
      <c r="A467" s="117"/>
      <c r="B467" s="117"/>
      <c r="C467" s="117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133"/>
      <c r="O467" s="133"/>
      <c r="P467" s="133"/>
      <c r="Q467" s="133"/>
      <c r="R467" s="133"/>
      <c r="S467" s="133"/>
      <c r="T467" s="133"/>
      <c r="U467" s="133"/>
      <c r="V467" s="133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18"/>
    </row>
    <row r="468" spans="1:34" s="119" customFormat="1" ht="15">
      <c r="A468" s="117"/>
      <c r="B468" s="117"/>
      <c r="C468" s="117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133"/>
      <c r="O468" s="133"/>
      <c r="P468" s="133"/>
      <c r="Q468" s="133"/>
      <c r="R468" s="133"/>
      <c r="S468" s="133"/>
      <c r="T468" s="133"/>
      <c r="U468" s="133"/>
      <c r="V468" s="133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18"/>
    </row>
    <row r="469" spans="1:34" s="119" customFormat="1" ht="15">
      <c r="A469" s="117"/>
      <c r="B469" s="117"/>
      <c r="C469" s="117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133"/>
      <c r="O469" s="133"/>
      <c r="P469" s="133"/>
      <c r="Q469" s="133"/>
      <c r="R469" s="133"/>
      <c r="S469" s="133"/>
      <c r="T469" s="133"/>
      <c r="U469" s="133"/>
      <c r="V469" s="133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18"/>
    </row>
    <row r="470" spans="1:34" s="119" customFormat="1" ht="15">
      <c r="A470" s="117"/>
      <c r="B470" s="117"/>
      <c r="C470" s="117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133"/>
      <c r="O470" s="133"/>
      <c r="P470" s="133"/>
      <c r="Q470" s="133"/>
      <c r="R470" s="133"/>
      <c r="S470" s="133"/>
      <c r="T470" s="133"/>
      <c r="U470" s="133"/>
      <c r="V470" s="133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18"/>
    </row>
    <row r="471" spans="1:34" s="119" customFormat="1" ht="15">
      <c r="A471" s="117"/>
      <c r="B471" s="117"/>
      <c r="C471" s="117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133"/>
      <c r="O471" s="133"/>
      <c r="P471" s="133"/>
      <c r="Q471" s="133"/>
      <c r="R471" s="133"/>
      <c r="S471" s="133"/>
      <c r="T471" s="133"/>
      <c r="U471" s="133"/>
      <c r="V471" s="133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18"/>
    </row>
    <row r="472" spans="1:34" s="119" customFormat="1" ht="15">
      <c r="A472" s="117"/>
      <c r="B472" s="117"/>
      <c r="C472" s="117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133"/>
      <c r="O472" s="133"/>
      <c r="P472" s="133"/>
      <c r="Q472" s="133"/>
      <c r="R472" s="133"/>
      <c r="S472" s="133"/>
      <c r="T472" s="133"/>
      <c r="U472" s="133"/>
      <c r="V472" s="133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18"/>
    </row>
    <row r="473" spans="1:34" s="119" customFormat="1" ht="15">
      <c r="A473" s="117"/>
      <c r="B473" s="117"/>
      <c r="C473" s="117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133"/>
      <c r="O473" s="133"/>
      <c r="P473" s="133"/>
      <c r="Q473" s="133"/>
      <c r="R473" s="133"/>
      <c r="S473" s="133"/>
      <c r="T473" s="133"/>
      <c r="U473" s="133"/>
      <c r="V473" s="133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18"/>
    </row>
    <row r="474" spans="1:34" s="119" customFormat="1" ht="15">
      <c r="A474" s="117"/>
      <c r="B474" s="117"/>
      <c r="C474" s="117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133"/>
      <c r="O474" s="133"/>
      <c r="P474" s="133"/>
      <c r="Q474" s="133"/>
      <c r="R474" s="133"/>
      <c r="S474" s="133"/>
      <c r="T474" s="133"/>
      <c r="U474" s="133"/>
      <c r="V474" s="133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18"/>
    </row>
    <row r="475" spans="1:34" s="119" customFormat="1" ht="15">
      <c r="A475" s="117"/>
      <c r="B475" s="117"/>
      <c r="C475" s="117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133"/>
      <c r="O475" s="133"/>
      <c r="P475" s="133"/>
      <c r="Q475" s="133"/>
      <c r="R475" s="133"/>
      <c r="S475" s="133"/>
      <c r="T475" s="133"/>
      <c r="U475" s="133"/>
      <c r="V475" s="133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18"/>
    </row>
    <row r="476" spans="1:34" s="119" customFormat="1" ht="15">
      <c r="A476" s="117"/>
      <c r="B476" s="117"/>
      <c r="C476" s="117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133"/>
      <c r="O476" s="133"/>
      <c r="P476" s="133"/>
      <c r="Q476" s="133"/>
      <c r="R476" s="133"/>
      <c r="S476" s="133"/>
      <c r="T476" s="133"/>
      <c r="U476" s="133"/>
      <c r="V476" s="133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18"/>
    </row>
    <row r="477" spans="1:34" s="119" customFormat="1" ht="15">
      <c r="A477" s="117"/>
      <c r="B477" s="117"/>
      <c r="C477" s="117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133"/>
      <c r="O477" s="133"/>
      <c r="P477" s="133"/>
      <c r="Q477" s="133"/>
      <c r="R477" s="133"/>
      <c r="S477" s="133"/>
      <c r="T477" s="133"/>
      <c r="U477" s="133"/>
      <c r="V477" s="133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18"/>
    </row>
    <row r="478" spans="1:34" s="119" customFormat="1" ht="15">
      <c r="A478" s="117"/>
      <c r="B478" s="117"/>
      <c r="C478" s="117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133"/>
      <c r="O478" s="133"/>
      <c r="P478" s="133"/>
      <c r="Q478" s="133"/>
      <c r="R478" s="133"/>
      <c r="S478" s="133"/>
      <c r="T478" s="133"/>
      <c r="U478" s="133"/>
      <c r="V478" s="133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18"/>
    </row>
    <row r="479" spans="1:34" s="119" customFormat="1" ht="15">
      <c r="A479" s="117"/>
      <c r="B479" s="117"/>
      <c r="C479" s="117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133"/>
      <c r="O479" s="133"/>
      <c r="P479" s="133"/>
      <c r="Q479" s="133"/>
      <c r="R479" s="133"/>
      <c r="S479" s="133"/>
      <c r="T479" s="133"/>
      <c r="U479" s="133"/>
      <c r="V479" s="133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18"/>
    </row>
    <row r="480" spans="1:34" s="119" customFormat="1" ht="15">
      <c r="A480" s="117"/>
      <c r="B480" s="117"/>
      <c r="C480" s="117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133"/>
      <c r="O480" s="133"/>
      <c r="P480" s="133"/>
      <c r="Q480" s="133"/>
      <c r="R480" s="133"/>
      <c r="S480" s="133"/>
      <c r="T480" s="133"/>
      <c r="U480" s="133"/>
      <c r="V480" s="133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18"/>
    </row>
    <row r="481" spans="1:34" s="119" customFormat="1" ht="15">
      <c r="A481" s="117"/>
      <c r="B481" s="117"/>
      <c r="C481" s="117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133"/>
      <c r="O481" s="133"/>
      <c r="P481" s="133"/>
      <c r="Q481" s="133"/>
      <c r="R481" s="133"/>
      <c r="S481" s="133"/>
      <c r="T481" s="133"/>
      <c r="U481" s="133"/>
      <c r="V481" s="133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18"/>
    </row>
    <row r="482" spans="1:34" s="119" customFormat="1" ht="15">
      <c r="A482" s="117"/>
      <c r="B482" s="117"/>
      <c r="C482" s="117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133"/>
      <c r="O482" s="133"/>
      <c r="P482" s="133"/>
      <c r="Q482" s="133"/>
      <c r="R482" s="133"/>
      <c r="S482" s="133"/>
      <c r="T482" s="133"/>
      <c r="U482" s="133"/>
      <c r="V482" s="133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18"/>
    </row>
    <row r="483" spans="1:34" s="119" customFormat="1" ht="15">
      <c r="A483" s="117"/>
      <c r="B483" s="117"/>
      <c r="C483" s="117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133"/>
      <c r="O483" s="133"/>
      <c r="P483" s="133"/>
      <c r="Q483" s="133"/>
      <c r="R483" s="133"/>
      <c r="S483" s="133"/>
      <c r="T483" s="133"/>
      <c r="U483" s="133"/>
      <c r="V483" s="133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18"/>
    </row>
    <row r="484" spans="1:34" s="119" customFormat="1" ht="15">
      <c r="A484" s="117"/>
      <c r="B484" s="117"/>
      <c r="C484" s="117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133"/>
      <c r="O484" s="133"/>
      <c r="P484" s="133"/>
      <c r="Q484" s="133"/>
      <c r="R484" s="133"/>
      <c r="S484" s="133"/>
      <c r="T484" s="133"/>
      <c r="U484" s="133"/>
      <c r="V484" s="133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18"/>
    </row>
    <row r="485" spans="1:34" s="119" customFormat="1" ht="15">
      <c r="A485" s="117"/>
      <c r="B485" s="117"/>
      <c r="C485" s="117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133"/>
      <c r="O485" s="133"/>
      <c r="P485" s="133"/>
      <c r="Q485" s="133"/>
      <c r="R485" s="133"/>
      <c r="S485" s="133"/>
      <c r="T485" s="133"/>
      <c r="U485" s="133"/>
      <c r="V485" s="133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18"/>
    </row>
    <row r="486" spans="1:34" s="119" customFormat="1" ht="15">
      <c r="A486" s="117"/>
      <c r="B486" s="117"/>
      <c r="C486" s="117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133"/>
      <c r="O486" s="133"/>
      <c r="P486" s="133"/>
      <c r="Q486" s="133"/>
      <c r="R486" s="133"/>
      <c r="S486" s="133"/>
      <c r="T486" s="133"/>
      <c r="U486" s="133"/>
      <c r="V486" s="133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18"/>
    </row>
    <row r="487" spans="1:34" s="119" customFormat="1" ht="15">
      <c r="A487" s="117"/>
      <c r="B487" s="117"/>
      <c r="C487" s="117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133"/>
      <c r="O487" s="133"/>
      <c r="P487" s="133"/>
      <c r="Q487" s="133"/>
      <c r="R487" s="133"/>
      <c r="S487" s="133"/>
      <c r="T487" s="133"/>
      <c r="U487" s="133"/>
      <c r="V487" s="133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18"/>
    </row>
    <row r="488" spans="1:34" s="119" customFormat="1" ht="15">
      <c r="A488" s="117"/>
      <c r="B488" s="117"/>
      <c r="C488" s="117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133"/>
      <c r="O488" s="133"/>
      <c r="P488" s="133"/>
      <c r="Q488" s="133"/>
      <c r="R488" s="133"/>
      <c r="S488" s="133"/>
      <c r="T488" s="133"/>
      <c r="U488" s="133"/>
      <c r="V488" s="133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18"/>
    </row>
    <row r="489" spans="1:34" s="119" customFormat="1" ht="15">
      <c r="A489" s="117"/>
      <c r="B489" s="117"/>
      <c r="C489" s="117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133"/>
      <c r="O489" s="133"/>
      <c r="P489" s="133"/>
      <c r="Q489" s="133"/>
      <c r="R489" s="133"/>
      <c r="S489" s="133"/>
      <c r="T489" s="133"/>
      <c r="U489" s="133"/>
      <c r="V489" s="133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18"/>
    </row>
    <row r="490" spans="1:34" s="119" customFormat="1" ht="15">
      <c r="A490" s="117"/>
      <c r="B490" s="117"/>
      <c r="C490" s="117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133"/>
      <c r="O490" s="133"/>
      <c r="P490" s="133"/>
      <c r="Q490" s="133"/>
      <c r="R490" s="133"/>
      <c r="S490" s="133"/>
      <c r="T490" s="133"/>
      <c r="U490" s="133"/>
      <c r="V490" s="133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18"/>
    </row>
    <row r="491" spans="1:34" s="119" customFormat="1" ht="15">
      <c r="A491" s="117"/>
      <c r="B491" s="117"/>
      <c r="C491" s="117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133"/>
      <c r="O491" s="133"/>
      <c r="P491" s="133"/>
      <c r="Q491" s="133"/>
      <c r="R491" s="133"/>
      <c r="S491" s="133"/>
      <c r="T491" s="133"/>
      <c r="U491" s="133"/>
      <c r="V491" s="133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18"/>
    </row>
    <row r="492" spans="1:34" s="119" customFormat="1" ht="15">
      <c r="A492" s="117"/>
      <c r="B492" s="117"/>
      <c r="C492" s="117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133"/>
      <c r="O492" s="133"/>
      <c r="P492" s="133"/>
      <c r="Q492" s="133"/>
      <c r="R492" s="133"/>
      <c r="S492" s="133"/>
      <c r="T492" s="133"/>
      <c r="U492" s="133"/>
      <c r="V492" s="133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18"/>
    </row>
    <row r="493" spans="1:34" s="119" customFormat="1" ht="15">
      <c r="A493" s="117"/>
      <c r="B493" s="117"/>
      <c r="C493" s="117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133"/>
      <c r="O493" s="133"/>
      <c r="P493" s="133"/>
      <c r="Q493" s="133"/>
      <c r="R493" s="133"/>
      <c r="S493" s="133"/>
      <c r="T493" s="133"/>
      <c r="U493" s="133"/>
      <c r="V493" s="133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18"/>
    </row>
    <row r="494" spans="1:34" s="119" customFormat="1" ht="15">
      <c r="A494" s="117"/>
      <c r="B494" s="117"/>
      <c r="C494" s="117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133"/>
      <c r="O494" s="133"/>
      <c r="P494" s="133"/>
      <c r="Q494" s="133"/>
      <c r="R494" s="133"/>
      <c r="S494" s="133"/>
      <c r="T494" s="133"/>
      <c r="U494" s="133"/>
      <c r="V494" s="133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18"/>
    </row>
    <row r="495" spans="1:34" s="119" customFormat="1" ht="15">
      <c r="A495" s="117"/>
      <c r="B495" s="117"/>
      <c r="C495" s="117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133"/>
      <c r="O495" s="133"/>
      <c r="P495" s="133"/>
      <c r="Q495" s="133"/>
      <c r="R495" s="133"/>
      <c r="S495" s="133"/>
      <c r="T495" s="133"/>
      <c r="U495" s="133"/>
      <c r="V495" s="133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18"/>
    </row>
    <row r="496" spans="1:34" s="119" customFormat="1" ht="15">
      <c r="A496" s="117"/>
      <c r="B496" s="117"/>
      <c r="C496" s="117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133"/>
      <c r="O496" s="133"/>
      <c r="P496" s="133"/>
      <c r="Q496" s="133"/>
      <c r="R496" s="133"/>
      <c r="S496" s="133"/>
      <c r="T496" s="133"/>
      <c r="U496" s="133"/>
      <c r="V496" s="133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18"/>
    </row>
    <row r="497" spans="1:34" s="119" customFormat="1" ht="15">
      <c r="A497" s="117"/>
      <c r="B497" s="117"/>
      <c r="C497" s="117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133"/>
      <c r="O497" s="133"/>
      <c r="P497" s="133"/>
      <c r="Q497" s="133"/>
      <c r="R497" s="133"/>
      <c r="S497" s="133"/>
      <c r="T497" s="133"/>
      <c r="U497" s="133"/>
      <c r="V497" s="133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18"/>
    </row>
    <row r="498" spans="1:34" s="119" customFormat="1" ht="15">
      <c r="A498" s="117"/>
      <c r="B498" s="117"/>
      <c r="C498" s="117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133"/>
      <c r="O498" s="133"/>
      <c r="P498" s="133"/>
      <c r="Q498" s="133"/>
      <c r="R498" s="133"/>
      <c r="S498" s="133"/>
      <c r="T498" s="133"/>
      <c r="U498" s="133"/>
      <c r="V498" s="133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18"/>
    </row>
    <row r="499" spans="1:34" s="119" customFormat="1" ht="15">
      <c r="A499" s="117"/>
      <c r="B499" s="117"/>
      <c r="C499" s="117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133"/>
      <c r="O499" s="133"/>
      <c r="P499" s="133"/>
      <c r="Q499" s="133"/>
      <c r="R499" s="133"/>
      <c r="S499" s="133"/>
      <c r="T499" s="133"/>
      <c r="U499" s="133"/>
      <c r="V499" s="133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18"/>
    </row>
    <row r="500" spans="1:34" s="119" customFormat="1" ht="15">
      <c r="A500" s="117"/>
      <c r="B500" s="117"/>
      <c r="C500" s="117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133"/>
      <c r="O500" s="133"/>
      <c r="P500" s="133"/>
      <c r="Q500" s="133"/>
      <c r="R500" s="133"/>
      <c r="S500" s="133"/>
      <c r="T500" s="133"/>
      <c r="U500" s="133"/>
      <c r="V500" s="133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18"/>
    </row>
    <row r="501" spans="1:34" s="119" customFormat="1" ht="15">
      <c r="A501" s="117"/>
      <c r="B501" s="117"/>
      <c r="C501" s="117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133"/>
      <c r="O501" s="133"/>
      <c r="P501" s="133"/>
      <c r="Q501" s="133"/>
      <c r="R501" s="133"/>
      <c r="S501" s="133"/>
      <c r="T501" s="133"/>
      <c r="U501" s="133"/>
      <c r="V501" s="133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18"/>
    </row>
    <row r="502" spans="1:34" s="119" customFormat="1" ht="15">
      <c r="A502" s="117"/>
      <c r="B502" s="117"/>
      <c r="C502" s="117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133"/>
      <c r="O502" s="133"/>
      <c r="P502" s="133"/>
      <c r="Q502" s="133"/>
      <c r="R502" s="133"/>
      <c r="S502" s="133"/>
      <c r="T502" s="133"/>
      <c r="U502" s="133"/>
      <c r="V502" s="133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18"/>
    </row>
    <row r="503" spans="1:34" s="119" customFormat="1" ht="15">
      <c r="A503" s="117"/>
      <c r="B503" s="117"/>
      <c r="C503" s="117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133"/>
      <c r="O503" s="133"/>
      <c r="P503" s="133"/>
      <c r="Q503" s="133"/>
      <c r="R503" s="133"/>
      <c r="S503" s="133"/>
      <c r="T503" s="133"/>
      <c r="U503" s="133"/>
      <c r="V503" s="133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18"/>
    </row>
    <row r="504" spans="1:34" s="119" customFormat="1" ht="15">
      <c r="A504" s="117"/>
      <c r="B504" s="117"/>
      <c r="C504" s="117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133"/>
      <c r="O504" s="133"/>
      <c r="P504" s="133"/>
      <c r="Q504" s="133"/>
      <c r="R504" s="133"/>
      <c r="S504" s="133"/>
      <c r="T504" s="133"/>
      <c r="U504" s="133"/>
      <c r="V504" s="133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18"/>
    </row>
    <row r="505" spans="1:34" s="119" customFormat="1" ht="15">
      <c r="A505" s="117"/>
      <c r="B505" s="117"/>
      <c r="C505" s="117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133"/>
      <c r="O505" s="133"/>
      <c r="P505" s="133"/>
      <c r="Q505" s="133"/>
      <c r="R505" s="133"/>
      <c r="S505" s="133"/>
      <c r="T505" s="133"/>
      <c r="U505" s="133"/>
      <c r="V505" s="133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18"/>
    </row>
    <row r="506" spans="1:34" s="119" customFormat="1" ht="15">
      <c r="A506" s="117"/>
      <c r="B506" s="117"/>
      <c r="C506" s="117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133"/>
      <c r="O506" s="133"/>
      <c r="P506" s="133"/>
      <c r="Q506" s="133"/>
      <c r="R506" s="133"/>
      <c r="S506" s="133"/>
      <c r="T506" s="133"/>
      <c r="U506" s="133"/>
      <c r="V506" s="133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18"/>
    </row>
    <row r="507" spans="1:34" s="119" customFormat="1" ht="15">
      <c r="A507" s="117"/>
      <c r="B507" s="117"/>
      <c r="C507" s="117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133"/>
      <c r="O507" s="133"/>
      <c r="P507" s="133"/>
      <c r="Q507" s="133"/>
      <c r="R507" s="133"/>
      <c r="S507" s="133"/>
      <c r="T507" s="133"/>
      <c r="U507" s="133"/>
      <c r="V507" s="133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18"/>
    </row>
    <row r="508" spans="1:34" s="119" customFormat="1" ht="15">
      <c r="A508" s="117"/>
      <c r="B508" s="117"/>
      <c r="C508" s="117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133"/>
      <c r="O508" s="133"/>
      <c r="P508" s="133"/>
      <c r="Q508" s="133"/>
      <c r="R508" s="133"/>
      <c r="S508" s="133"/>
      <c r="T508" s="133"/>
      <c r="U508" s="133"/>
      <c r="V508" s="133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18"/>
    </row>
    <row r="509" spans="1:34" s="119" customFormat="1" ht="15">
      <c r="A509" s="117"/>
      <c r="B509" s="117"/>
      <c r="C509" s="117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133"/>
      <c r="O509" s="133"/>
      <c r="P509" s="133"/>
      <c r="Q509" s="133"/>
      <c r="R509" s="133"/>
      <c r="S509" s="133"/>
      <c r="T509" s="133"/>
      <c r="U509" s="133"/>
      <c r="V509" s="133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18"/>
    </row>
    <row r="510" spans="1:34" s="119" customFormat="1" ht="15">
      <c r="A510" s="117"/>
      <c r="B510" s="117"/>
      <c r="C510" s="117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133"/>
      <c r="O510" s="133"/>
      <c r="P510" s="133"/>
      <c r="Q510" s="133"/>
      <c r="R510" s="133"/>
      <c r="S510" s="133"/>
      <c r="T510" s="133"/>
      <c r="U510" s="133"/>
      <c r="V510" s="133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18"/>
    </row>
    <row r="511" spans="1:34" s="119" customFormat="1" ht="15">
      <c r="A511" s="117"/>
      <c r="B511" s="117"/>
      <c r="C511" s="117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133"/>
      <c r="O511" s="133"/>
      <c r="P511" s="133"/>
      <c r="Q511" s="133"/>
      <c r="R511" s="133"/>
      <c r="S511" s="133"/>
      <c r="T511" s="133"/>
      <c r="U511" s="133"/>
      <c r="V511" s="133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18"/>
    </row>
    <row r="512" spans="1:34" s="119" customFormat="1" ht="15">
      <c r="A512" s="117"/>
      <c r="B512" s="117"/>
      <c r="C512" s="117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133"/>
      <c r="O512" s="133"/>
      <c r="P512" s="133"/>
      <c r="Q512" s="133"/>
      <c r="R512" s="133"/>
      <c r="S512" s="133"/>
      <c r="T512" s="133"/>
      <c r="U512" s="133"/>
      <c r="V512" s="133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18"/>
    </row>
    <row r="513" spans="1:34" s="119" customFormat="1" ht="15">
      <c r="A513" s="117"/>
      <c r="B513" s="117"/>
      <c r="C513" s="117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133"/>
      <c r="O513" s="133"/>
      <c r="P513" s="133"/>
      <c r="Q513" s="133"/>
      <c r="R513" s="133"/>
      <c r="S513" s="133"/>
      <c r="T513" s="133"/>
      <c r="U513" s="133"/>
      <c r="V513" s="133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18"/>
    </row>
    <row r="514" spans="1:34" s="119" customFormat="1" ht="15">
      <c r="A514" s="117"/>
      <c r="B514" s="117"/>
      <c r="C514" s="117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133"/>
      <c r="O514" s="133"/>
      <c r="P514" s="133"/>
      <c r="Q514" s="133"/>
      <c r="R514" s="133"/>
      <c r="S514" s="133"/>
      <c r="T514" s="133"/>
      <c r="U514" s="133"/>
      <c r="V514" s="133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18"/>
    </row>
    <row r="515" spans="1:34" s="119" customFormat="1" ht="15">
      <c r="A515" s="117"/>
      <c r="B515" s="117"/>
      <c r="C515" s="117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133"/>
      <c r="O515" s="133"/>
      <c r="P515" s="133"/>
      <c r="Q515" s="133"/>
      <c r="R515" s="133"/>
      <c r="S515" s="133"/>
      <c r="T515" s="133"/>
      <c r="U515" s="133"/>
      <c r="V515" s="133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18"/>
    </row>
    <row r="516" spans="1:34" s="119" customFormat="1" ht="15">
      <c r="A516" s="117"/>
      <c r="B516" s="117"/>
      <c r="C516" s="117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133"/>
      <c r="O516" s="133"/>
      <c r="P516" s="133"/>
      <c r="Q516" s="133"/>
      <c r="R516" s="133"/>
      <c r="S516" s="133"/>
      <c r="T516" s="133"/>
      <c r="U516" s="133"/>
      <c r="V516" s="133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18"/>
    </row>
    <row r="517" spans="1:34" s="119" customFormat="1" ht="15">
      <c r="A517" s="117"/>
      <c r="B517" s="117"/>
      <c r="C517" s="117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133"/>
      <c r="O517" s="133"/>
      <c r="P517" s="133"/>
      <c r="Q517" s="133"/>
      <c r="R517" s="133"/>
      <c r="S517" s="133"/>
      <c r="T517" s="133"/>
      <c r="U517" s="133"/>
      <c r="V517" s="133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18"/>
    </row>
    <row r="518" spans="1:34" s="119" customFormat="1" ht="15">
      <c r="A518" s="117"/>
      <c r="B518" s="117"/>
      <c r="C518" s="117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133"/>
      <c r="O518" s="133"/>
      <c r="P518" s="133"/>
      <c r="Q518" s="133"/>
      <c r="R518" s="133"/>
      <c r="S518" s="133"/>
      <c r="T518" s="133"/>
      <c r="U518" s="133"/>
      <c r="V518" s="133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18"/>
    </row>
    <row r="519" spans="1:34" s="119" customFormat="1" ht="15">
      <c r="A519" s="117"/>
      <c r="B519" s="117"/>
      <c r="C519" s="117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133"/>
      <c r="O519" s="133"/>
      <c r="P519" s="133"/>
      <c r="Q519" s="133"/>
      <c r="R519" s="133"/>
      <c r="S519" s="133"/>
      <c r="T519" s="133"/>
      <c r="U519" s="133"/>
      <c r="V519" s="133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18"/>
    </row>
    <row r="520" spans="1:34" s="119" customFormat="1" ht="15">
      <c r="A520" s="117"/>
      <c r="B520" s="117"/>
      <c r="C520" s="117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133"/>
      <c r="O520" s="133"/>
      <c r="P520" s="133"/>
      <c r="Q520" s="133"/>
      <c r="R520" s="133"/>
      <c r="S520" s="133"/>
      <c r="T520" s="133"/>
      <c r="U520" s="133"/>
      <c r="V520" s="133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18"/>
    </row>
    <row r="521" spans="1:34" s="119" customFormat="1" ht="15">
      <c r="A521" s="117"/>
      <c r="B521" s="117"/>
      <c r="C521" s="117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133"/>
      <c r="O521" s="133"/>
      <c r="P521" s="133"/>
      <c r="Q521" s="133"/>
      <c r="R521" s="133"/>
      <c r="S521" s="133"/>
      <c r="T521" s="133"/>
      <c r="U521" s="133"/>
      <c r="V521" s="133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18"/>
    </row>
    <row r="522" spans="1:34" s="119" customFormat="1" ht="15">
      <c r="A522" s="117"/>
      <c r="B522" s="117"/>
      <c r="C522" s="117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133"/>
      <c r="O522" s="133"/>
      <c r="P522" s="133"/>
      <c r="Q522" s="133"/>
      <c r="R522" s="133"/>
      <c r="S522" s="133"/>
      <c r="T522" s="133"/>
      <c r="U522" s="133"/>
      <c r="V522" s="133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18"/>
    </row>
    <row r="523" spans="1:34" s="119" customFormat="1" ht="15">
      <c r="A523" s="117"/>
      <c r="B523" s="117"/>
      <c r="C523" s="117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133"/>
      <c r="O523" s="133"/>
      <c r="P523" s="133"/>
      <c r="Q523" s="133"/>
      <c r="R523" s="133"/>
      <c r="S523" s="133"/>
      <c r="T523" s="133"/>
      <c r="U523" s="133"/>
      <c r="V523" s="133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18"/>
    </row>
    <row r="524" spans="1:34" s="119" customFormat="1" ht="15">
      <c r="A524" s="117"/>
      <c r="B524" s="117"/>
      <c r="C524" s="117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133"/>
      <c r="O524" s="133"/>
      <c r="P524" s="133"/>
      <c r="Q524" s="133"/>
      <c r="R524" s="133"/>
      <c r="S524" s="133"/>
      <c r="T524" s="133"/>
      <c r="U524" s="133"/>
      <c r="V524" s="133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18"/>
    </row>
    <row r="525" spans="1:34" s="119" customFormat="1" ht="15">
      <c r="A525" s="117"/>
      <c r="B525" s="117"/>
      <c r="C525" s="117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133"/>
      <c r="O525" s="133"/>
      <c r="P525" s="133"/>
      <c r="Q525" s="133"/>
      <c r="R525" s="133"/>
      <c r="S525" s="133"/>
      <c r="T525" s="133"/>
      <c r="U525" s="133"/>
      <c r="V525" s="133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18"/>
    </row>
    <row r="526" spans="1:34" s="119" customFormat="1" ht="15">
      <c r="A526" s="117"/>
      <c r="B526" s="117"/>
      <c r="C526" s="117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133"/>
      <c r="O526" s="133"/>
      <c r="P526" s="133"/>
      <c r="Q526" s="133"/>
      <c r="R526" s="133"/>
      <c r="S526" s="133"/>
      <c r="T526" s="133"/>
      <c r="U526" s="133"/>
      <c r="V526" s="133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18"/>
    </row>
    <row r="527" spans="1:34" s="119" customFormat="1" ht="15">
      <c r="A527" s="117"/>
      <c r="B527" s="117"/>
      <c r="C527" s="117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133"/>
      <c r="O527" s="133"/>
      <c r="P527" s="133"/>
      <c r="Q527" s="133"/>
      <c r="R527" s="133"/>
      <c r="S527" s="133"/>
      <c r="T527" s="133"/>
      <c r="U527" s="133"/>
      <c r="V527" s="133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18"/>
    </row>
    <row r="528" spans="1:34" s="119" customFormat="1" ht="15">
      <c r="A528" s="117"/>
      <c r="B528" s="117"/>
      <c r="C528" s="117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133"/>
      <c r="O528" s="133"/>
      <c r="P528" s="133"/>
      <c r="Q528" s="133"/>
      <c r="R528" s="133"/>
      <c r="S528" s="133"/>
      <c r="T528" s="133"/>
      <c r="U528" s="133"/>
      <c r="V528" s="133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18"/>
    </row>
    <row r="529" spans="1:34" s="119" customFormat="1" ht="15">
      <c r="A529" s="117"/>
      <c r="B529" s="117"/>
      <c r="C529" s="117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133"/>
      <c r="O529" s="133"/>
      <c r="P529" s="133"/>
      <c r="Q529" s="133"/>
      <c r="R529" s="133"/>
      <c r="S529" s="133"/>
      <c r="T529" s="133"/>
      <c r="U529" s="133"/>
      <c r="V529" s="133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18"/>
    </row>
    <row r="530" spans="1:34" s="119" customFormat="1" ht="15">
      <c r="A530" s="117"/>
      <c r="B530" s="117"/>
      <c r="C530" s="117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133"/>
      <c r="O530" s="133"/>
      <c r="P530" s="133"/>
      <c r="Q530" s="133"/>
      <c r="R530" s="133"/>
      <c r="S530" s="133"/>
      <c r="T530" s="133"/>
      <c r="U530" s="133"/>
      <c r="V530" s="133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18"/>
    </row>
    <row r="531" spans="1:34" s="119" customFormat="1" ht="15">
      <c r="A531" s="117"/>
      <c r="B531" s="117"/>
      <c r="C531" s="117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133"/>
      <c r="O531" s="133"/>
      <c r="P531" s="133"/>
      <c r="Q531" s="133"/>
      <c r="R531" s="133"/>
      <c r="S531" s="133"/>
      <c r="T531" s="133"/>
      <c r="U531" s="133"/>
      <c r="V531" s="133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18"/>
    </row>
    <row r="532" spans="1:34" s="119" customFormat="1" ht="15">
      <c r="A532" s="117"/>
      <c r="B532" s="117"/>
      <c r="C532" s="117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133"/>
      <c r="O532" s="133"/>
      <c r="P532" s="133"/>
      <c r="Q532" s="133"/>
      <c r="R532" s="133"/>
      <c r="S532" s="133"/>
      <c r="T532" s="133"/>
      <c r="U532" s="133"/>
      <c r="V532" s="133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18"/>
    </row>
    <row r="533" spans="1:34" s="119" customFormat="1" ht="15">
      <c r="A533" s="117"/>
      <c r="B533" s="117"/>
      <c r="C533" s="117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133"/>
      <c r="O533" s="133"/>
      <c r="P533" s="133"/>
      <c r="Q533" s="133"/>
      <c r="R533" s="133"/>
      <c r="S533" s="133"/>
      <c r="T533" s="133"/>
      <c r="U533" s="133"/>
      <c r="V533" s="133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18"/>
    </row>
    <row r="534" spans="1:34" s="119" customFormat="1" ht="15">
      <c r="A534" s="117"/>
      <c r="B534" s="117"/>
      <c r="C534" s="117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133"/>
      <c r="O534" s="133"/>
      <c r="P534" s="133"/>
      <c r="Q534" s="133"/>
      <c r="R534" s="133"/>
      <c r="S534" s="133"/>
      <c r="T534" s="133"/>
      <c r="U534" s="133"/>
      <c r="V534" s="133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18"/>
    </row>
    <row r="535" spans="1:34" s="119" customFormat="1" ht="15">
      <c r="A535" s="117"/>
      <c r="B535" s="117"/>
      <c r="C535" s="117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133"/>
      <c r="O535" s="133"/>
      <c r="P535" s="133"/>
      <c r="Q535" s="133"/>
      <c r="R535" s="133"/>
      <c r="S535" s="133"/>
      <c r="T535" s="133"/>
      <c r="U535" s="133"/>
      <c r="V535" s="133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18"/>
    </row>
    <row r="536" spans="1:34" s="119" customFormat="1" ht="15">
      <c r="A536" s="117"/>
      <c r="B536" s="117"/>
      <c r="C536" s="117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133"/>
      <c r="O536" s="133"/>
      <c r="P536" s="133"/>
      <c r="Q536" s="133"/>
      <c r="R536" s="133"/>
      <c r="S536" s="133"/>
      <c r="T536" s="133"/>
      <c r="U536" s="133"/>
      <c r="V536" s="133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18"/>
    </row>
    <row r="537" spans="1:34" s="119" customFormat="1" ht="15">
      <c r="A537" s="117"/>
      <c r="B537" s="117"/>
      <c r="C537" s="117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133"/>
      <c r="O537" s="133"/>
      <c r="P537" s="133"/>
      <c r="Q537" s="133"/>
      <c r="R537" s="133"/>
      <c r="S537" s="133"/>
      <c r="T537" s="133"/>
      <c r="U537" s="133"/>
      <c r="V537" s="133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18"/>
    </row>
    <row r="538" spans="1:34" s="119" customFormat="1" ht="15">
      <c r="A538" s="117"/>
      <c r="B538" s="117"/>
      <c r="C538" s="117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133"/>
      <c r="O538" s="133"/>
      <c r="P538" s="133"/>
      <c r="Q538" s="133"/>
      <c r="R538" s="133"/>
      <c r="S538" s="133"/>
      <c r="T538" s="133"/>
      <c r="U538" s="133"/>
      <c r="V538" s="133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18"/>
    </row>
    <row r="539" spans="1:34" s="119" customFormat="1" ht="15">
      <c r="A539" s="117"/>
      <c r="B539" s="117"/>
      <c r="C539" s="117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133"/>
      <c r="O539" s="133"/>
      <c r="P539" s="133"/>
      <c r="Q539" s="133"/>
      <c r="R539" s="133"/>
      <c r="S539" s="133"/>
      <c r="T539" s="133"/>
      <c r="U539" s="133"/>
      <c r="V539" s="133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18"/>
    </row>
    <row r="540" spans="1:34" s="119" customFormat="1" ht="15">
      <c r="A540" s="117"/>
      <c r="B540" s="117"/>
      <c r="C540" s="117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133"/>
      <c r="O540" s="133"/>
      <c r="P540" s="133"/>
      <c r="Q540" s="133"/>
      <c r="R540" s="133"/>
      <c r="S540" s="133"/>
      <c r="T540" s="133"/>
      <c r="U540" s="133"/>
      <c r="V540" s="133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18"/>
    </row>
    <row r="541" spans="1:34" s="119" customFormat="1" ht="15">
      <c r="A541" s="117"/>
      <c r="B541" s="117"/>
      <c r="C541" s="117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133"/>
      <c r="O541" s="133"/>
      <c r="P541" s="133"/>
      <c r="Q541" s="133"/>
      <c r="R541" s="133"/>
      <c r="S541" s="133"/>
      <c r="T541" s="133"/>
      <c r="U541" s="133"/>
      <c r="V541" s="133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18"/>
    </row>
    <row r="542" spans="1:34" s="119" customFormat="1" ht="15">
      <c r="A542" s="117"/>
      <c r="B542" s="117"/>
      <c r="C542" s="117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133"/>
      <c r="O542" s="133"/>
      <c r="P542" s="133"/>
      <c r="Q542" s="133"/>
      <c r="R542" s="133"/>
      <c r="S542" s="133"/>
      <c r="T542" s="133"/>
      <c r="U542" s="133"/>
      <c r="V542" s="133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18"/>
    </row>
    <row r="543" spans="1:34" s="119" customFormat="1" ht="15">
      <c r="A543" s="117"/>
      <c r="B543" s="117"/>
      <c r="C543" s="117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133"/>
      <c r="O543" s="133"/>
      <c r="P543" s="133"/>
      <c r="Q543" s="133"/>
      <c r="R543" s="133"/>
      <c r="S543" s="133"/>
      <c r="T543" s="133"/>
      <c r="U543" s="133"/>
      <c r="V543" s="133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18"/>
    </row>
    <row r="544" spans="1:34" s="119" customFormat="1" ht="15">
      <c r="A544" s="117"/>
      <c r="B544" s="117"/>
      <c r="C544" s="117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133"/>
      <c r="O544" s="133"/>
      <c r="P544" s="133"/>
      <c r="Q544" s="133"/>
      <c r="R544" s="133"/>
      <c r="S544" s="133"/>
      <c r="T544" s="133"/>
      <c r="U544" s="133"/>
      <c r="V544" s="133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18"/>
    </row>
    <row r="545" spans="1:34" s="119" customFormat="1" ht="15">
      <c r="A545" s="117"/>
      <c r="B545" s="117"/>
      <c r="C545" s="117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133"/>
      <c r="O545" s="133"/>
      <c r="P545" s="133"/>
      <c r="Q545" s="133"/>
      <c r="R545" s="133"/>
      <c r="S545" s="133"/>
      <c r="T545" s="133"/>
      <c r="U545" s="133"/>
      <c r="V545" s="133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18"/>
    </row>
    <row r="546" spans="1:34" s="119" customFormat="1" ht="15">
      <c r="A546" s="117"/>
      <c r="B546" s="117"/>
      <c r="C546" s="117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133"/>
      <c r="O546" s="133"/>
      <c r="P546" s="133"/>
      <c r="Q546" s="133"/>
      <c r="R546" s="133"/>
      <c r="S546" s="133"/>
      <c r="T546" s="133"/>
      <c r="U546" s="133"/>
      <c r="V546" s="133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18"/>
    </row>
    <row r="547" spans="1:34" s="119" customFormat="1" ht="15">
      <c r="A547" s="117"/>
      <c r="B547" s="117"/>
      <c r="C547" s="117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133"/>
      <c r="O547" s="133"/>
      <c r="P547" s="133"/>
      <c r="Q547" s="133"/>
      <c r="R547" s="133"/>
      <c r="S547" s="133"/>
      <c r="T547" s="133"/>
      <c r="U547" s="133"/>
      <c r="V547" s="133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18"/>
    </row>
    <row r="548" spans="1:34" s="119" customFormat="1" ht="15">
      <c r="A548" s="117"/>
      <c r="B548" s="117"/>
      <c r="C548" s="117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133"/>
      <c r="O548" s="133"/>
      <c r="P548" s="133"/>
      <c r="Q548" s="133"/>
      <c r="R548" s="133"/>
      <c r="S548" s="133"/>
      <c r="T548" s="133"/>
      <c r="U548" s="133"/>
      <c r="V548" s="133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18"/>
    </row>
    <row r="549" spans="1:34" s="119" customFormat="1" ht="15">
      <c r="A549" s="117"/>
      <c r="B549" s="117"/>
      <c r="C549" s="117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133"/>
      <c r="O549" s="133"/>
      <c r="P549" s="133"/>
      <c r="Q549" s="133"/>
      <c r="R549" s="133"/>
      <c r="S549" s="133"/>
      <c r="T549" s="133"/>
      <c r="U549" s="133"/>
      <c r="V549" s="133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18"/>
    </row>
    <row r="550" spans="1:34" s="119" customFormat="1" ht="15">
      <c r="A550" s="117"/>
      <c r="B550" s="117"/>
      <c r="C550" s="117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133"/>
      <c r="O550" s="133"/>
      <c r="P550" s="133"/>
      <c r="Q550" s="133"/>
      <c r="R550" s="133"/>
      <c r="S550" s="133"/>
      <c r="T550" s="133"/>
      <c r="U550" s="133"/>
      <c r="V550" s="133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18"/>
    </row>
    <row r="551" spans="1:34" s="119" customFormat="1" ht="15">
      <c r="A551" s="117"/>
      <c r="B551" s="117"/>
      <c r="C551" s="117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133"/>
      <c r="O551" s="133"/>
      <c r="P551" s="133"/>
      <c r="Q551" s="133"/>
      <c r="R551" s="133"/>
      <c r="S551" s="133"/>
      <c r="T551" s="133"/>
      <c r="U551" s="133"/>
      <c r="V551" s="133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18"/>
    </row>
    <row r="552" spans="1:34" s="119" customFormat="1" ht="15">
      <c r="A552" s="117"/>
      <c r="B552" s="117"/>
      <c r="C552" s="117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133"/>
      <c r="O552" s="133"/>
      <c r="P552" s="133"/>
      <c r="Q552" s="133"/>
      <c r="R552" s="133"/>
      <c r="S552" s="133"/>
      <c r="T552" s="133"/>
      <c r="U552" s="133"/>
      <c r="V552" s="133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18"/>
    </row>
    <row r="553" spans="1:34" s="119" customFormat="1" ht="15">
      <c r="A553" s="117"/>
      <c r="B553" s="117"/>
      <c r="C553" s="117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133"/>
      <c r="O553" s="133"/>
      <c r="P553" s="133"/>
      <c r="Q553" s="133"/>
      <c r="R553" s="133"/>
      <c r="S553" s="133"/>
      <c r="T553" s="133"/>
      <c r="U553" s="133"/>
      <c r="V553" s="133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18"/>
    </row>
    <row r="554" spans="1:34" s="119" customFormat="1" ht="15">
      <c r="A554" s="117"/>
      <c r="B554" s="117"/>
      <c r="C554" s="117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133"/>
      <c r="O554" s="133"/>
      <c r="P554" s="133"/>
      <c r="Q554" s="133"/>
      <c r="R554" s="133"/>
      <c r="S554" s="133"/>
      <c r="T554" s="133"/>
      <c r="U554" s="133"/>
      <c r="V554" s="133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18"/>
    </row>
    <row r="555" spans="1:34" s="119" customFormat="1" ht="15">
      <c r="A555" s="117"/>
      <c r="B555" s="117"/>
      <c r="C555" s="117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133"/>
      <c r="O555" s="133"/>
      <c r="P555" s="133"/>
      <c r="Q555" s="133"/>
      <c r="R555" s="133"/>
      <c r="S555" s="133"/>
      <c r="T555" s="133"/>
      <c r="U555" s="133"/>
      <c r="V555" s="133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18"/>
    </row>
    <row r="556" spans="1:34" s="119" customFormat="1" ht="15">
      <c r="A556" s="117"/>
      <c r="B556" s="117"/>
      <c r="C556" s="117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133"/>
      <c r="O556" s="133"/>
      <c r="P556" s="133"/>
      <c r="Q556" s="133"/>
      <c r="R556" s="133"/>
      <c r="S556" s="133"/>
      <c r="T556" s="133"/>
      <c r="U556" s="133"/>
      <c r="V556" s="133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18"/>
    </row>
    <row r="557" spans="1:34" s="119" customFormat="1" ht="15">
      <c r="A557" s="117"/>
      <c r="B557" s="117"/>
      <c r="C557" s="117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133"/>
      <c r="O557" s="133"/>
      <c r="P557" s="133"/>
      <c r="Q557" s="133"/>
      <c r="R557" s="133"/>
      <c r="S557" s="133"/>
      <c r="T557" s="133"/>
      <c r="U557" s="133"/>
      <c r="V557" s="133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18"/>
    </row>
    <row r="558" spans="1:34" s="119" customFormat="1" ht="15">
      <c r="A558" s="117"/>
      <c r="B558" s="117"/>
      <c r="C558" s="117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133"/>
      <c r="O558" s="133"/>
      <c r="P558" s="133"/>
      <c r="Q558" s="133"/>
      <c r="R558" s="133"/>
      <c r="S558" s="133"/>
      <c r="T558" s="133"/>
      <c r="U558" s="133"/>
      <c r="V558" s="133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18"/>
    </row>
    <row r="559" spans="1:34" s="119" customFormat="1" ht="15">
      <c r="A559" s="117"/>
      <c r="B559" s="117"/>
      <c r="C559" s="117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133"/>
      <c r="O559" s="133"/>
      <c r="P559" s="133"/>
      <c r="Q559" s="133"/>
      <c r="R559" s="133"/>
      <c r="S559" s="133"/>
      <c r="T559" s="133"/>
      <c r="U559" s="133"/>
      <c r="V559" s="133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18"/>
    </row>
    <row r="560" spans="1:34" s="119" customFormat="1" ht="15">
      <c r="A560" s="117"/>
      <c r="B560" s="117"/>
      <c r="C560" s="117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133"/>
      <c r="O560" s="133"/>
      <c r="P560" s="133"/>
      <c r="Q560" s="133"/>
      <c r="R560" s="133"/>
      <c r="S560" s="133"/>
      <c r="T560" s="133"/>
      <c r="U560" s="133"/>
      <c r="V560" s="133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18"/>
    </row>
    <row r="561" spans="1:34" s="119" customFormat="1" ht="15">
      <c r="A561" s="117"/>
      <c r="B561" s="117"/>
      <c r="C561" s="117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133"/>
      <c r="O561" s="133"/>
      <c r="P561" s="133"/>
      <c r="Q561" s="133"/>
      <c r="R561" s="133"/>
      <c r="S561" s="133"/>
      <c r="T561" s="133"/>
      <c r="U561" s="133"/>
      <c r="V561" s="133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18"/>
    </row>
    <row r="562" spans="1:34" s="119" customFormat="1" ht="15">
      <c r="A562" s="117"/>
      <c r="B562" s="117"/>
      <c r="C562" s="117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133"/>
      <c r="O562" s="133"/>
      <c r="P562" s="133"/>
      <c r="Q562" s="133"/>
      <c r="R562" s="133"/>
      <c r="S562" s="133"/>
      <c r="T562" s="133"/>
      <c r="U562" s="133"/>
      <c r="V562" s="133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18"/>
    </row>
    <row r="563" spans="1:34" s="119" customFormat="1" ht="15">
      <c r="A563" s="117"/>
      <c r="B563" s="117"/>
      <c r="C563" s="117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133"/>
      <c r="O563" s="133"/>
      <c r="P563" s="133"/>
      <c r="Q563" s="133"/>
      <c r="R563" s="133"/>
      <c r="S563" s="133"/>
      <c r="T563" s="133"/>
      <c r="U563" s="133"/>
      <c r="V563" s="133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18"/>
    </row>
    <row r="564" spans="1:34" s="119" customFormat="1" ht="15">
      <c r="A564" s="117"/>
      <c r="B564" s="117"/>
      <c r="C564" s="117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133"/>
      <c r="O564" s="133"/>
      <c r="P564" s="133"/>
      <c r="Q564" s="133"/>
      <c r="R564" s="133"/>
      <c r="S564" s="133"/>
      <c r="T564" s="133"/>
      <c r="U564" s="133"/>
      <c r="V564" s="133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18"/>
    </row>
    <row r="565" spans="1:34" s="119" customFormat="1" ht="15">
      <c r="A565" s="117"/>
      <c r="B565" s="117"/>
      <c r="C565" s="117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133"/>
      <c r="O565" s="133"/>
      <c r="P565" s="133"/>
      <c r="Q565" s="133"/>
      <c r="R565" s="133"/>
      <c r="S565" s="133"/>
      <c r="T565" s="133"/>
      <c r="U565" s="133"/>
      <c r="V565" s="133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18"/>
    </row>
    <row r="566" spans="1:34" s="119" customFormat="1" ht="15">
      <c r="A566" s="117"/>
      <c r="B566" s="117"/>
      <c r="C566" s="117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133"/>
      <c r="O566" s="133"/>
      <c r="P566" s="133"/>
      <c r="Q566" s="133"/>
      <c r="R566" s="133"/>
      <c r="S566" s="133"/>
      <c r="T566" s="133"/>
      <c r="U566" s="133"/>
      <c r="V566" s="133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18"/>
    </row>
    <row r="567" spans="1:34" s="119" customFormat="1" ht="15">
      <c r="A567" s="117"/>
      <c r="B567" s="117"/>
      <c r="C567" s="117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133"/>
      <c r="O567" s="133"/>
      <c r="P567" s="133"/>
      <c r="Q567" s="133"/>
      <c r="R567" s="133"/>
      <c r="S567" s="133"/>
      <c r="T567" s="133"/>
      <c r="U567" s="133"/>
      <c r="V567" s="133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18"/>
    </row>
    <row r="568" spans="1:34" s="119" customFormat="1" ht="15">
      <c r="A568" s="117"/>
      <c r="B568" s="117"/>
      <c r="C568" s="117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133"/>
      <c r="O568" s="133"/>
      <c r="P568" s="133"/>
      <c r="Q568" s="133"/>
      <c r="R568" s="133"/>
      <c r="S568" s="133"/>
      <c r="T568" s="133"/>
      <c r="U568" s="133"/>
      <c r="V568" s="133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18"/>
    </row>
    <row r="569" spans="1:34" s="119" customFormat="1" ht="15">
      <c r="A569" s="117"/>
      <c r="B569" s="117"/>
      <c r="C569" s="117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133"/>
      <c r="O569" s="133"/>
      <c r="P569" s="133"/>
      <c r="Q569" s="133"/>
      <c r="R569" s="133"/>
      <c r="S569" s="133"/>
      <c r="T569" s="133"/>
      <c r="U569" s="133"/>
      <c r="V569" s="133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18"/>
    </row>
    <row r="570" spans="1:34" s="119" customFormat="1" ht="15">
      <c r="A570" s="117"/>
      <c r="B570" s="117"/>
      <c r="C570" s="117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133"/>
      <c r="O570" s="133"/>
      <c r="P570" s="133"/>
      <c r="Q570" s="133"/>
      <c r="R570" s="133"/>
      <c r="S570" s="133"/>
      <c r="T570" s="133"/>
      <c r="U570" s="133"/>
      <c r="V570" s="133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18"/>
    </row>
    <row r="571" spans="1:34" s="119" customFormat="1" ht="15">
      <c r="A571" s="117"/>
      <c r="B571" s="117"/>
      <c r="C571" s="117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133"/>
      <c r="O571" s="133"/>
      <c r="P571" s="133"/>
      <c r="Q571" s="133"/>
      <c r="R571" s="133"/>
      <c r="S571" s="133"/>
      <c r="T571" s="133"/>
      <c r="U571" s="133"/>
      <c r="V571" s="133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18"/>
    </row>
    <row r="572" spans="1:34" s="119" customFormat="1" ht="15">
      <c r="A572" s="117"/>
      <c r="B572" s="117"/>
      <c r="C572" s="117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133"/>
      <c r="O572" s="133"/>
      <c r="P572" s="133"/>
      <c r="Q572" s="133"/>
      <c r="R572" s="133"/>
      <c r="S572" s="133"/>
      <c r="T572" s="133"/>
      <c r="U572" s="133"/>
      <c r="V572" s="133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18"/>
    </row>
    <row r="573" spans="1:34" s="119" customFormat="1" ht="15">
      <c r="A573" s="117"/>
      <c r="B573" s="117"/>
      <c r="C573" s="117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133"/>
      <c r="O573" s="133"/>
      <c r="P573" s="133"/>
      <c r="Q573" s="133"/>
      <c r="R573" s="133"/>
      <c r="S573" s="133"/>
      <c r="T573" s="133"/>
      <c r="U573" s="133"/>
      <c r="V573" s="133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18"/>
    </row>
    <row r="574" spans="1:34" s="119" customFormat="1" ht="15">
      <c r="A574" s="117"/>
      <c r="B574" s="117"/>
      <c r="C574" s="117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133"/>
      <c r="O574" s="133"/>
      <c r="P574" s="133"/>
      <c r="Q574" s="133"/>
      <c r="R574" s="133"/>
      <c r="S574" s="133"/>
      <c r="T574" s="133"/>
      <c r="U574" s="133"/>
      <c r="V574" s="133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18"/>
    </row>
    <row r="575" spans="1:34" s="119" customFormat="1" ht="15">
      <c r="A575" s="117"/>
      <c r="B575" s="117"/>
      <c r="C575" s="117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133"/>
      <c r="O575" s="133"/>
      <c r="P575" s="133"/>
      <c r="Q575" s="133"/>
      <c r="R575" s="133"/>
      <c r="S575" s="133"/>
      <c r="T575" s="133"/>
      <c r="U575" s="133"/>
      <c r="V575" s="133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18"/>
    </row>
    <row r="576" spans="1:34" s="119" customFormat="1" ht="15">
      <c r="A576" s="117"/>
      <c r="B576" s="117"/>
      <c r="C576" s="117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133"/>
      <c r="O576" s="133"/>
      <c r="P576" s="133"/>
      <c r="Q576" s="133"/>
      <c r="R576" s="133"/>
      <c r="S576" s="133"/>
      <c r="T576" s="133"/>
      <c r="U576" s="133"/>
      <c r="V576" s="133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18"/>
    </row>
    <row r="577" spans="1:34" s="119" customFormat="1" ht="15">
      <c r="A577" s="117"/>
      <c r="B577" s="117"/>
      <c r="C577" s="117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133"/>
      <c r="O577" s="133"/>
      <c r="P577" s="133"/>
      <c r="Q577" s="133"/>
      <c r="R577" s="133"/>
      <c r="S577" s="133"/>
      <c r="T577" s="133"/>
      <c r="U577" s="133"/>
      <c r="V577" s="133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18"/>
    </row>
    <row r="578" spans="1:34" s="119" customFormat="1" ht="15">
      <c r="A578" s="117"/>
      <c r="B578" s="117"/>
      <c r="C578" s="117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133"/>
      <c r="O578" s="133"/>
      <c r="P578" s="133"/>
      <c r="Q578" s="133"/>
      <c r="R578" s="133"/>
      <c r="S578" s="133"/>
      <c r="T578" s="133"/>
      <c r="U578" s="133"/>
      <c r="V578" s="133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18"/>
    </row>
    <row r="579" spans="1:34" s="119" customFormat="1" ht="15">
      <c r="A579" s="117"/>
      <c r="B579" s="117"/>
      <c r="C579" s="117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133"/>
      <c r="O579" s="133"/>
      <c r="P579" s="133"/>
      <c r="Q579" s="133"/>
      <c r="R579" s="133"/>
      <c r="S579" s="133"/>
      <c r="T579" s="133"/>
      <c r="U579" s="133"/>
      <c r="V579" s="133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18"/>
    </row>
    <row r="580" spans="1:34" s="119" customFormat="1" ht="15">
      <c r="A580" s="117"/>
      <c r="B580" s="117"/>
      <c r="C580" s="117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133"/>
      <c r="O580" s="133"/>
      <c r="P580" s="133"/>
      <c r="Q580" s="133"/>
      <c r="R580" s="133"/>
      <c r="S580" s="133"/>
      <c r="T580" s="133"/>
      <c r="U580" s="133"/>
      <c r="V580" s="133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18"/>
    </row>
    <row r="581" spans="1:34" s="119" customFormat="1" ht="15">
      <c r="A581" s="117"/>
      <c r="B581" s="117"/>
      <c r="C581" s="117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133"/>
      <c r="O581" s="133"/>
      <c r="P581" s="133"/>
      <c r="Q581" s="133"/>
      <c r="R581" s="133"/>
      <c r="S581" s="133"/>
      <c r="T581" s="133"/>
      <c r="U581" s="133"/>
      <c r="V581" s="133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18"/>
    </row>
    <row r="582" spans="1:34" s="119" customFormat="1" ht="15">
      <c r="A582" s="117"/>
      <c r="B582" s="117"/>
      <c r="C582" s="117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133"/>
      <c r="O582" s="133"/>
      <c r="P582" s="133"/>
      <c r="Q582" s="133"/>
      <c r="R582" s="133"/>
      <c r="S582" s="133"/>
      <c r="T582" s="133"/>
      <c r="U582" s="133"/>
      <c r="V582" s="133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18"/>
    </row>
    <row r="583" spans="1:34" s="119" customFormat="1" ht="15">
      <c r="A583" s="117"/>
      <c r="B583" s="117"/>
      <c r="C583" s="117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133"/>
      <c r="O583" s="133"/>
      <c r="P583" s="133"/>
      <c r="Q583" s="133"/>
      <c r="R583" s="133"/>
      <c r="S583" s="133"/>
      <c r="T583" s="133"/>
      <c r="U583" s="133"/>
      <c r="V583" s="133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18"/>
    </row>
    <row r="584" spans="1:34" s="119" customFormat="1" ht="15">
      <c r="A584" s="117"/>
      <c r="B584" s="117"/>
      <c r="C584" s="117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133"/>
      <c r="O584" s="133"/>
      <c r="P584" s="133"/>
      <c r="Q584" s="133"/>
      <c r="R584" s="133"/>
      <c r="S584" s="133"/>
      <c r="T584" s="133"/>
      <c r="U584" s="133"/>
      <c r="V584" s="133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18"/>
    </row>
    <row r="585" spans="1:34" s="119" customFormat="1" ht="15">
      <c r="A585" s="117"/>
      <c r="B585" s="117"/>
      <c r="C585" s="117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133"/>
      <c r="O585" s="133"/>
      <c r="P585" s="133"/>
      <c r="Q585" s="133"/>
      <c r="R585" s="133"/>
      <c r="S585" s="133"/>
      <c r="T585" s="133"/>
      <c r="U585" s="133"/>
      <c r="V585" s="133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18"/>
    </row>
    <row r="586" spans="1:34" s="119" customFormat="1" ht="15">
      <c r="A586" s="117"/>
      <c r="B586" s="117"/>
      <c r="C586" s="117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133"/>
      <c r="O586" s="133"/>
      <c r="P586" s="133"/>
      <c r="Q586" s="133"/>
      <c r="R586" s="133"/>
      <c r="S586" s="133"/>
      <c r="T586" s="133"/>
      <c r="U586" s="133"/>
      <c r="V586" s="133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18"/>
    </row>
    <row r="587" spans="1:34" s="119" customFormat="1" ht="15">
      <c r="A587" s="117"/>
      <c r="B587" s="117"/>
      <c r="C587" s="117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133"/>
      <c r="O587" s="133"/>
      <c r="P587" s="133"/>
      <c r="Q587" s="133"/>
      <c r="R587" s="133"/>
      <c r="S587" s="133"/>
      <c r="T587" s="133"/>
      <c r="U587" s="133"/>
      <c r="V587" s="133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18"/>
    </row>
    <row r="588" spans="1:34" s="119" customFormat="1" ht="15">
      <c r="A588" s="117"/>
      <c r="B588" s="117"/>
      <c r="C588" s="117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133"/>
      <c r="O588" s="133"/>
      <c r="P588" s="133"/>
      <c r="Q588" s="133"/>
      <c r="R588" s="133"/>
      <c r="S588" s="133"/>
      <c r="T588" s="133"/>
      <c r="U588" s="133"/>
      <c r="V588" s="133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18"/>
    </row>
    <row r="589" spans="1:34" s="119" customFormat="1" ht="15">
      <c r="A589" s="117"/>
      <c r="B589" s="117"/>
      <c r="C589" s="117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133"/>
      <c r="O589" s="133"/>
      <c r="P589" s="133"/>
      <c r="Q589" s="133"/>
      <c r="R589" s="133"/>
      <c r="S589" s="133"/>
      <c r="T589" s="133"/>
      <c r="U589" s="133"/>
      <c r="V589" s="133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18"/>
    </row>
    <row r="590" spans="1:34" s="119" customFormat="1" ht="15">
      <c r="A590" s="117"/>
      <c r="B590" s="117"/>
      <c r="C590" s="117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133"/>
      <c r="O590" s="133"/>
      <c r="P590" s="133"/>
      <c r="Q590" s="133"/>
      <c r="R590" s="133"/>
      <c r="S590" s="133"/>
      <c r="T590" s="133"/>
      <c r="U590" s="133"/>
      <c r="V590" s="133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18"/>
    </row>
    <row r="591" spans="1:34" s="119" customFormat="1" ht="15">
      <c r="A591" s="117"/>
      <c r="B591" s="117"/>
      <c r="C591" s="117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133"/>
      <c r="O591" s="133"/>
      <c r="P591" s="133"/>
      <c r="Q591" s="133"/>
      <c r="R591" s="133"/>
      <c r="S591" s="133"/>
      <c r="T591" s="133"/>
      <c r="U591" s="133"/>
      <c r="V591" s="133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18"/>
    </row>
    <row r="592" spans="1:34" s="119" customFormat="1" ht="15">
      <c r="A592" s="117"/>
      <c r="B592" s="117"/>
      <c r="C592" s="117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133"/>
      <c r="O592" s="133"/>
      <c r="P592" s="133"/>
      <c r="Q592" s="133"/>
      <c r="R592" s="133"/>
      <c r="S592" s="133"/>
      <c r="T592" s="133"/>
      <c r="U592" s="133"/>
      <c r="V592" s="133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18"/>
    </row>
    <row r="593" spans="1:34" s="119" customFormat="1" ht="15">
      <c r="A593" s="117"/>
      <c r="B593" s="117"/>
      <c r="C593" s="117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133"/>
      <c r="O593" s="133"/>
      <c r="P593" s="133"/>
      <c r="Q593" s="133"/>
      <c r="R593" s="133"/>
      <c r="S593" s="133"/>
      <c r="T593" s="133"/>
      <c r="U593" s="133"/>
      <c r="V593" s="133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18"/>
    </row>
    <row r="594" spans="1:34" s="119" customFormat="1" ht="15">
      <c r="A594" s="117"/>
      <c r="B594" s="117"/>
      <c r="C594" s="117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133"/>
      <c r="O594" s="133"/>
      <c r="P594" s="133"/>
      <c r="Q594" s="133"/>
      <c r="R594" s="133"/>
      <c r="S594" s="133"/>
      <c r="T594" s="133"/>
      <c r="U594" s="133"/>
      <c r="V594" s="133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18"/>
    </row>
    <row r="595" spans="1:34" s="119" customFormat="1" ht="15">
      <c r="A595" s="117"/>
      <c r="B595" s="117"/>
      <c r="C595" s="117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133"/>
      <c r="O595" s="133"/>
      <c r="P595" s="133"/>
      <c r="Q595" s="133"/>
      <c r="R595" s="133"/>
      <c r="S595" s="133"/>
      <c r="T595" s="133"/>
      <c r="U595" s="133"/>
      <c r="V595" s="133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18"/>
    </row>
    <row r="596" spans="1:34" s="119" customFormat="1" ht="15">
      <c r="A596" s="117"/>
      <c r="B596" s="117"/>
      <c r="C596" s="117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133"/>
      <c r="O596" s="133"/>
      <c r="P596" s="133"/>
      <c r="Q596" s="133"/>
      <c r="R596" s="133"/>
      <c r="S596" s="133"/>
      <c r="T596" s="133"/>
      <c r="U596" s="133"/>
      <c r="V596" s="133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18"/>
    </row>
    <row r="597" spans="1:34" s="119" customFormat="1" ht="15">
      <c r="A597" s="117"/>
      <c r="B597" s="117"/>
      <c r="C597" s="117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133"/>
      <c r="O597" s="133"/>
      <c r="P597" s="133"/>
      <c r="Q597" s="133"/>
      <c r="R597" s="133"/>
      <c r="S597" s="133"/>
      <c r="T597" s="133"/>
      <c r="U597" s="133"/>
      <c r="V597" s="133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18"/>
    </row>
    <row r="598" spans="1:34" s="119" customFormat="1" ht="15">
      <c r="A598" s="117"/>
      <c r="B598" s="117"/>
      <c r="C598" s="117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133"/>
      <c r="O598" s="133"/>
      <c r="P598" s="133"/>
      <c r="Q598" s="133"/>
      <c r="R598" s="133"/>
      <c r="S598" s="133"/>
      <c r="T598" s="133"/>
      <c r="U598" s="133"/>
      <c r="V598" s="133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18"/>
    </row>
    <row r="599" spans="1:34" s="119" customFormat="1" ht="15">
      <c r="A599" s="117"/>
      <c r="B599" s="117"/>
      <c r="C599" s="117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133"/>
      <c r="O599" s="133"/>
      <c r="P599" s="133"/>
      <c r="Q599" s="133"/>
      <c r="R599" s="133"/>
      <c r="S599" s="133"/>
      <c r="T599" s="133"/>
      <c r="U599" s="133"/>
      <c r="V599" s="133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18"/>
    </row>
    <row r="600" spans="1:34" s="119" customFormat="1" ht="15">
      <c r="A600" s="117"/>
      <c r="B600" s="117"/>
      <c r="C600" s="117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133"/>
      <c r="O600" s="133"/>
      <c r="P600" s="133"/>
      <c r="Q600" s="133"/>
      <c r="R600" s="133"/>
      <c r="S600" s="133"/>
      <c r="T600" s="133"/>
      <c r="U600" s="133"/>
      <c r="V600" s="133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18"/>
    </row>
    <row r="601" spans="1:34" s="119" customFormat="1" ht="15">
      <c r="A601" s="117"/>
      <c r="B601" s="117"/>
      <c r="C601" s="117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133"/>
      <c r="O601" s="133"/>
      <c r="P601" s="133"/>
      <c r="Q601" s="133"/>
      <c r="R601" s="133"/>
      <c r="S601" s="133"/>
      <c r="T601" s="133"/>
      <c r="U601" s="133"/>
      <c r="V601" s="133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18"/>
    </row>
    <row r="602" spans="1:34" s="119" customFormat="1" ht="15">
      <c r="A602" s="117"/>
      <c r="B602" s="117"/>
      <c r="C602" s="117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133"/>
      <c r="O602" s="133"/>
      <c r="P602" s="133"/>
      <c r="Q602" s="133"/>
      <c r="R602" s="133"/>
      <c r="S602" s="133"/>
      <c r="T602" s="133"/>
      <c r="U602" s="133"/>
      <c r="V602" s="133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18"/>
    </row>
    <row r="603" spans="1:34" s="119" customFormat="1" ht="15">
      <c r="A603" s="117"/>
      <c r="B603" s="117"/>
      <c r="C603" s="117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133"/>
      <c r="O603" s="133"/>
      <c r="P603" s="133"/>
      <c r="Q603" s="133"/>
      <c r="R603" s="133"/>
      <c r="S603" s="133"/>
      <c r="T603" s="133"/>
      <c r="U603" s="133"/>
      <c r="V603" s="133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18"/>
    </row>
    <row r="604" spans="1:34" s="119" customFormat="1" ht="15">
      <c r="A604" s="117"/>
      <c r="B604" s="117"/>
      <c r="C604" s="117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133"/>
      <c r="O604" s="133"/>
      <c r="P604" s="133"/>
      <c r="Q604" s="133"/>
      <c r="R604" s="133"/>
      <c r="S604" s="133"/>
      <c r="T604" s="133"/>
      <c r="U604" s="133"/>
      <c r="V604" s="133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18"/>
    </row>
    <row r="605" spans="1:34" s="119" customFormat="1" ht="15">
      <c r="A605" s="117"/>
      <c r="B605" s="117"/>
      <c r="C605" s="117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133"/>
      <c r="O605" s="133"/>
      <c r="P605" s="133"/>
      <c r="Q605" s="133"/>
      <c r="R605" s="133"/>
      <c r="S605" s="133"/>
      <c r="T605" s="133"/>
      <c r="U605" s="133"/>
      <c r="V605" s="133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18"/>
    </row>
    <row r="606" spans="1:34" s="119" customFormat="1" ht="15">
      <c r="A606" s="117"/>
      <c r="B606" s="117"/>
      <c r="C606" s="117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133"/>
      <c r="O606" s="133"/>
      <c r="P606" s="133"/>
      <c r="Q606" s="133"/>
      <c r="R606" s="133"/>
      <c r="S606" s="133"/>
      <c r="T606" s="133"/>
      <c r="U606" s="133"/>
      <c r="V606" s="133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18"/>
    </row>
    <row r="607" spans="1:34" s="119" customFormat="1" ht="15">
      <c r="A607" s="117"/>
      <c r="B607" s="117"/>
      <c r="C607" s="117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133"/>
      <c r="O607" s="133"/>
      <c r="P607" s="133"/>
      <c r="Q607" s="133"/>
      <c r="R607" s="133"/>
      <c r="S607" s="133"/>
      <c r="T607" s="133"/>
      <c r="U607" s="133"/>
      <c r="V607" s="133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18"/>
    </row>
    <row r="608" spans="1:34" s="119" customFormat="1" ht="15">
      <c r="A608" s="117"/>
      <c r="B608" s="117"/>
      <c r="C608" s="117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133"/>
      <c r="O608" s="133"/>
      <c r="P608" s="133"/>
      <c r="Q608" s="133"/>
      <c r="R608" s="133"/>
      <c r="S608" s="133"/>
      <c r="T608" s="133"/>
      <c r="U608" s="133"/>
      <c r="V608" s="133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18"/>
    </row>
    <row r="609" spans="1:34" s="119" customFormat="1" ht="15">
      <c r="A609" s="117"/>
      <c r="B609" s="117"/>
      <c r="C609" s="117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133"/>
      <c r="O609" s="133"/>
      <c r="P609" s="133"/>
      <c r="Q609" s="133"/>
      <c r="R609" s="133"/>
      <c r="S609" s="133"/>
      <c r="T609" s="133"/>
      <c r="U609" s="133"/>
      <c r="V609" s="133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18"/>
    </row>
    <row r="610" spans="1:34" s="119" customFormat="1" ht="15">
      <c r="A610" s="117"/>
      <c r="B610" s="117"/>
      <c r="C610" s="117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133"/>
      <c r="O610" s="133"/>
      <c r="P610" s="133"/>
      <c r="Q610" s="133"/>
      <c r="R610" s="133"/>
      <c r="S610" s="133"/>
      <c r="T610" s="133"/>
      <c r="U610" s="133"/>
      <c r="V610" s="133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18"/>
    </row>
    <row r="611" spans="1:34" s="119" customFormat="1" ht="15">
      <c r="A611" s="117"/>
      <c r="B611" s="117"/>
      <c r="C611" s="117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133"/>
      <c r="O611" s="133"/>
      <c r="P611" s="133"/>
      <c r="Q611" s="133"/>
      <c r="R611" s="133"/>
      <c r="S611" s="133"/>
      <c r="T611" s="133"/>
      <c r="U611" s="133"/>
      <c r="V611" s="133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18"/>
    </row>
    <row r="612" spans="1:34" s="119" customFormat="1" ht="15">
      <c r="A612" s="117"/>
      <c r="B612" s="117"/>
      <c r="C612" s="117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133"/>
      <c r="O612" s="133"/>
      <c r="P612" s="133"/>
      <c r="Q612" s="133"/>
      <c r="R612" s="133"/>
      <c r="S612" s="133"/>
      <c r="T612" s="133"/>
      <c r="U612" s="133"/>
      <c r="V612" s="133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18"/>
    </row>
    <row r="613" spans="1:34" s="119" customFormat="1" ht="15">
      <c r="A613" s="117"/>
      <c r="B613" s="117"/>
      <c r="C613" s="117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133"/>
      <c r="O613" s="133"/>
      <c r="P613" s="133"/>
      <c r="Q613" s="133"/>
      <c r="R613" s="133"/>
      <c r="S613" s="133"/>
      <c r="T613" s="133"/>
      <c r="U613" s="133"/>
      <c r="V613" s="133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18"/>
    </row>
    <row r="614" spans="1:34" s="119" customFormat="1" ht="15">
      <c r="A614" s="117"/>
      <c r="B614" s="117"/>
      <c r="C614" s="117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133"/>
      <c r="O614" s="133"/>
      <c r="P614" s="133"/>
      <c r="Q614" s="133"/>
      <c r="R614" s="133"/>
      <c r="S614" s="133"/>
      <c r="T614" s="133"/>
      <c r="U614" s="133"/>
      <c r="V614" s="133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18"/>
    </row>
    <row r="615" spans="1:34" s="119" customFormat="1" ht="15">
      <c r="A615" s="117"/>
      <c r="B615" s="117"/>
      <c r="C615" s="117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133"/>
      <c r="O615" s="133"/>
      <c r="P615" s="133"/>
      <c r="Q615" s="133"/>
      <c r="R615" s="133"/>
      <c r="S615" s="133"/>
      <c r="T615" s="133"/>
      <c r="U615" s="133"/>
      <c r="V615" s="133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18"/>
    </row>
    <row r="616" spans="1:34" s="119" customFormat="1" ht="15">
      <c r="A616" s="117"/>
      <c r="B616" s="117"/>
      <c r="C616" s="117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133"/>
      <c r="O616" s="133"/>
      <c r="P616" s="133"/>
      <c r="Q616" s="133"/>
      <c r="R616" s="133"/>
      <c r="S616" s="133"/>
      <c r="T616" s="133"/>
      <c r="U616" s="133"/>
      <c r="V616" s="133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18"/>
    </row>
    <row r="617" spans="1:34" s="119" customFormat="1" ht="15">
      <c r="A617" s="117"/>
      <c r="B617" s="117"/>
      <c r="C617" s="117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133"/>
      <c r="O617" s="133"/>
      <c r="P617" s="133"/>
      <c r="Q617" s="133"/>
      <c r="R617" s="133"/>
      <c r="S617" s="133"/>
      <c r="T617" s="133"/>
      <c r="U617" s="133"/>
      <c r="V617" s="133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18"/>
    </row>
    <row r="618" spans="1:34" s="119" customFormat="1" ht="15">
      <c r="A618" s="117"/>
      <c r="B618" s="117"/>
      <c r="C618" s="117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133"/>
      <c r="O618" s="133"/>
      <c r="P618" s="133"/>
      <c r="Q618" s="133"/>
      <c r="R618" s="133"/>
      <c r="S618" s="133"/>
      <c r="T618" s="133"/>
      <c r="U618" s="133"/>
      <c r="V618" s="133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18"/>
    </row>
    <row r="619" spans="1:34" s="119" customFormat="1" ht="15">
      <c r="A619" s="117"/>
      <c r="B619" s="117"/>
      <c r="C619" s="117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133"/>
      <c r="O619" s="133"/>
      <c r="P619" s="133"/>
      <c r="Q619" s="133"/>
      <c r="R619" s="133"/>
      <c r="S619" s="133"/>
      <c r="T619" s="133"/>
      <c r="U619" s="133"/>
      <c r="V619" s="133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18"/>
    </row>
    <row r="620" spans="1:34" s="119" customFormat="1" ht="15">
      <c r="A620" s="117"/>
      <c r="B620" s="117"/>
      <c r="C620" s="117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133"/>
      <c r="O620" s="133"/>
      <c r="P620" s="133"/>
      <c r="Q620" s="133"/>
      <c r="R620" s="133"/>
      <c r="S620" s="133"/>
      <c r="T620" s="133"/>
      <c r="U620" s="133"/>
      <c r="V620" s="133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18"/>
    </row>
    <row r="621" spans="1:34" s="119" customFormat="1" ht="15">
      <c r="A621" s="117"/>
      <c r="B621" s="117"/>
      <c r="C621" s="117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133"/>
      <c r="O621" s="133"/>
      <c r="P621" s="133"/>
      <c r="Q621" s="133"/>
      <c r="R621" s="133"/>
      <c r="S621" s="133"/>
      <c r="T621" s="133"/>
      <c r="U621" s="133"/>
      <c r="V621" s="133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18"/>
    </row>
    <row r="622" spans="1:34" s="119" customFormat="1" ht="15">
      <c r="A622" s="117"/>
      <c r="B622" s="117"/>
      <c r="C622" s="117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133"/>
      <c r="O622" s="133"/>
      <c r="P622" s="133"/>
      <c r="Q622" s="133"/>
      <c r="R622" s="133"/>
      <c r="S622" s="133"/>
      <c r="T622" s="133"/>
      <c r="U622" s="133"/>
      <c r="V622" s="133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18"/>
    </row>
    <row r="623" spans="1:34" s="119" customFormat="1" ht="15">
      <c r="A623" s="117"/>
      <c r="B623" s="117"/>
      <c r="C623" s="117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133"/>
      <c r="O623" s="133"/>
      <c r="P623" s="133"/>
      <c r="Q623" s="133"/>
      <c r="R623" s="133"/>
      <c r="S623" s="133"/>
      <c r="T623" s="133"/>
      <c r="U623" s="133"/>
      <c r="V623" s="133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18"/>
    </row>
    <row r="624" spans="1:34" s="119" customFormat="1" ht="15">
      <c r="A624" s="117"/>
      <c r="B624" s="117"/>
      <c r="C624" s="117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133"/>
      <c r="O624" s="133"/>
      <c r="P624" s="133"/>
      <c r="Q624" s="133"/>
      <c r="R624" s="133"/>
      <c r="S624" s="133"/>
      <c r="T624" s="133"/>
      <c r="U624" s="133"/>
      <c r="V624" s="133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18"/>
    </row>
    <row r="625" spans="1:34" s="119" customFormat="1" ht="15">
      <c r="A625" s="117"/>
      <c r="B625" s="117"/>
      <c r="C625" s="117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133"/>
      <c r="O625" s="133"/>
      <c r="P625" s="133"/>
      <c r="Q625" s="133"/>
      <c r="R625" s="133"/>
      <c r="S625" s="133"/>
      <c r="T625" s="133"/>
      <c r="U625" s="133"/>
      <c r="V625" s="133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18"/>
    </row>
    <row r="626" spans="1:34" s="119" customFormat="1" ht="15">
      <c r="A626" s="117"/>
      <c r="B626" s="117"/>
      <c r="C626" s="117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133"/>
      <c r="O626" s="133"/>
      <c r="P626" s="133"/>
      <c r="Q626" s="133"/>
      <c r="R626" s="133"/>
      <c r="S626" s="133"/>
      <c r="T626" s="133"/>
      <c r="U626" s="133"/>
      <c r="V626" s="133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18"/>
    </row>
    <row r="627" spans="1:34" s="119" customFormat="1" ht="15">
      <c r="A627" s="117"/>
      <c r="B627" s="117"/>
      <c r="C627" s="117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133"/>
      <c r="O627" s="133"/>
      <c r="P627" s="133"/>
      <c r="Q627" s="133"/>
      <c r="R627" s="133"/>
      <c r="S627" s="133"/>
      <c r="T627" s="133"/>
      <c r="U627" s="133"/>
      <c r="V627" s="133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18"/>
    </row>
    <row r="628" spans="1:34" s="119" customFormat="1" ht="15">
      <c r="A628" s="117"/>
      <c r="B628" s="117"/>
      <c r="C628" s="117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133"/>
      <c r="O628" s="133"/>
      <c r="P628" s="133"/>
      <c r="Q628" s="133"/>
      <c r="R628" s="133"/>
      <c r="S628" s="133"/>
      <c r="T628" s="133"/>
      <c r="U628" s="133"/>
      <c r="V628" s="133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18"/>
    </row>
    <row r="629" spans="1:34" s="119" customFormat="1" ht="15">
      <c r="A629" s="117"/>
      <c r="B629" s="117"/>
      <c r="C629" s="117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133"/>
      <c r="O629" s="133"/>
      <c r="P629" s="133"/>
      <c r="Q629" s="133"/>
      <c r="R629" s="133"/>
      <c r="S629" s="133"/>
      <c r="T629" s="133"/>
      <c r="U629" s="133"/>
      <c r="V629" s="133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18"/>
    </row>
    <row r="630" spans="1:34" s="119" customFormat="1" ht="15">
      <c r="A630" s="117"/>
      <c r="B630" s="117"/>
      <c r="C630" s="117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133"/>
      <c r="O630" s="133"/>
      <c r="P630" s="133"/>
      <c r="Q630" s="133"/>
      <c r="R630" s="133"/>
      <c r="S630" s="133"/>
      <c r="T630" s="133"/>
      <c r="U630" s="133"/>
      <c r="V630" s="133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18"/>
    </row>
    <row r="631" spans="1:34" s="119" customFormat="1" ht="15">
      <c r="A631" s="117"/>
      <c r="B631" s="117"/>
      <c r="C631" s="117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133"/>
      <c r="O631" s="133"/>
      <c r="P631" s="133"/>
      <c r="Q631" s="133"/>
      <c r="R631" s="133"/>
      <c r="S631" s="133"/>
      <c r="T631" s="133"/>
      <c r="U631" s="133"/>
      <c r="V631" s="133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18"/>
    </row>
    <row r="632" spans="1:34" s="119" customFormat="1" ht="15">
      <c r="A632" s="117"/>
      <c r="B632" s="117"/>
      <c r="C632" s="117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133"/>
      <c r="O632" s="133"/>
      <c r="P632" s="133"/>
      <c r="Q632" s="133"/>
      <c r="R632" s="133"/>
      <c r="S632" s="133"/>
      <c r="T632" s="133"/>
      <c r="U632" s="133"/>
      <c r="V632" s="133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18"/>
    </row>
    <row r="633" spans="1:34" s="119" customFormat="1" ht="15">
      <c r="A633" s="117"/>
      <c r="B633" s="117"/>
      <c r="C633" s="117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133"/>
      <c r="O633" s="133"/>
      <c r="P633" s="133"/>
      <c r="Q633" s="133"/>
      <c r="R633" s="133"/>
      <c r="S633" s="133"/>
      <c r="T633" s="133"/>
      <c r="U633" s="133"/>
      <c r="V633" s="133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18"/>
    </row>
    <row r="634" spans="1:34" s="119" customFormat="1" ht="15">
      <c r="A634" s="117"/>
      <c r="B634" s="117"/>
      <c r="C634" s="117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133"/>
      <c r="O634" s="133"/>
      <c r="P634" s="133"/>
      <c r="Q634" s="133"/>
      <c r="R634" s="133"/>
      <c r="S634" s="133"/>
      <c r="T634" s="133"/>
      <c r="U634" s="133"/>
      <c r="V634" s="133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18"/>
    </row>
    <row r="635" spans="1:34" s="119" customFormat="1" ht="15">
      <c r="A635" s="117"/>
      <c r="B635" s="117"/>
      <c r="C635" s="117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133"/>
      <c r="O635" s="133"/>
      <c r="P635" s="133"/>
      <c r="Q635" s="133"/>
      <c r="R635" s="133"/>
      <c r="S635" s="133"/>
      <c r="T635" s="133"/>
      <c r="U635" s="133"/>
      <c r="V635" s="133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18"/>
    </row>
    <row r="636" spans="1:34" s="119" customFormat="1" ht="15">
      <c r="A636" s="117"/>
      <c r="B636" s="117"/>
      <c r="C636" s="117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133"/>
      <c r="O636" s="133"/>
      <c r="P636" s="133"/>
      <c r="Q636" s="133"/>
      <c r="R636" s="133"/>
      <c r="S636" s="133"/>
      <c r="T636" s="133"/>
      <c r="U636" s="133"/>
      <c r="V636" s="133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18"/>
    </row>
    <row r="637" spans="1:34" s="119" customFormat="1" ht="15">
      <c r="A637" s="117"/>
      <c r="B637" s="117"/>
      <c r="C637" s="117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133"/>
      <c r="O637" s="133"/>
      <c r="P637" s="133"/>
      <c r="Q637" s="133"/>
      <c r="R637" s="133"/>
      <c r="S637" s="133"/>
      <c r="T637" s="133"/>
      <c r="U637" s="133"/>
      <c r="V637" s="133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18"/>
    </row>
    <row r="638" spans="1:34" s="119" customFormat="1" ht="15">
      <c r="A638" s="117"/>
      <c r="B638" s="117"/>
      <c r="C638" s="117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133"/>
      <c r="O638" s="133"/>
      <c r="P638" s="133"/>
      <c r="Q638" s="133"/>
      <c r="R638" s="133"/>
      <c r="S638" s="133"/>
      <c r="T638" s="133"/>
      <c r="U638" s="133"/>
      <c r="V638" s="133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18"/>
    </row>
    <row r="639" spans="1:34" s="119" customFormat="1" ht="15">
      <c r="A639" s="117"/>
      <c r="B639" s="117"/>
      <c r="C639" s="117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133"/>
      <c r="O639" s="133"/>
      <c r="P639" s="133"/>
      <c r="Q639" s="133"/>
      <c r="R639" s="133"/>
      <c r="S639" s="133"/>
      <c r="T639" s="133"/>
      <c r="U639" s="133"/>
      <c r="V639" s="133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18"/>
    </row>
    <row r="640" spans="1:34" s="119" customFormat="1" ht="15">
      <c r="A640" s="117"/>
      <c r="B640" s="117"/>
      <c r="C640" s="117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133"/>
      <c r="O640" s="133"/>
      <c r="P640" s="133"/>
      <c r="Q640" s="133"/>
      <c r="R640" s="133"/>
      <c r="S640" s="133"/>
      <c r="T640" s="133"/>
      <c r="U640" s="133"/>
      <c r="V640" s="133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18"/>
    </row>
    <row r="641" spans="1:34" s="119" customFormat="1" ht="15">
      <c r="A641" s="117"/>
      <c r="B641" s="117"/>
      <c r="C641" s="117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133"/>
      <c r="O641" s="133"/>
      <c r="P641" s="133"/>
      <c r="Q641" s="133"/>
      <c r="R641" s="133"/>
      <c r="S641" s="133"/>
      <c r="T641" s="133"/>
      <c r="U641" s="133"/>
      <c r="V641" s="133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18"/>
    </row>
    <row r="642" spans="1:34" s="119" customFormat="1" ht="15">
      <c r="A642" s="117"/>
      <c r="B642" s="117"/>
      <c r="C642" s="117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133"/>
      <c r="O642" s="133"/>
      <c r="P642" s="133"/>
      <c r="Q642" s="133"/>
      <c r="R642" s="133"/>
      <c r="S642" s="133"/>
      <c r="T642" s="133"/>
      <c r="U642" s="133"/>
      <c r="V642" s="133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18"/>
    </row>
    <row r="643" spans="1:34" s="119" customFormat="1" ht="15">
      <c r="A643" s="117"/>
      <c r="B643" s="117"/>
      <c r="C643" s="117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133"/>
      <c r="O643" s="133"/>
      <c r="P643" s="133"/>
      <c r="Q643" s="133"/>
      <c r="R643" s="133"/>
      <c r="S643" s="133"/>
      <c r="T643" s="133"/>
      <c r="U643" s="133"/>
      <c r="V643" s="133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18"/>
    </row>
    <row r="644" spans="1:34" s="119" customFormat="1" ht="15">
      <c r="A644" s="117"/>
      <c r="B644" s="117"/>
      <c r="C644" s="117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133"/>
      <c r="O644" s="133"/>
      <c r="P644" s="133"/>
      <c r="Q644" s="133"/>
      <c r="R644" s="133"/>
      <c r="S644" s="133"/>
      <c r="T644" s="133"/>
      <c r="U644" s="133"/>
      <c r="V644" s="133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18"/>
    </row>
    <row r="645" spans="1:34" s="119" customFormat="1" ht="15">
      <c r="A645" s="117"/>
      <c r="B645" s="117"/>
      <c r="C645" s="117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133"/>
      <c r="O645" s="133"/>
      <c r="P645" s="133"/>
      <c r="Q645" s="133"/>
      <c r="R645" s="133"/>
      <c r="S645" s="133"/>
      <c r="T645" s="133"/>
      <c r="U645" s="133"/>
      <c r="V645" s="133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18"/>
    </row>
    <row r="646" spans="1:34" s="119" customFormat="1" ht="15">
      <c r="A646" s="117"/>
      <c r="B646" s="117"/>
      <c r="C646" s="117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133"/>
      <c r="O646" s="133"/>
      <c r="P646" s="133"/>
      <c r="Q646" s="133"/>
      <c r="R646" s="133"/>
      <c r="S646" s="133"/>
      <c r="T646" s="133"/>
      <c r="U646" s="133"/>
      <c r="V646" s="133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18"/>
    </row>
    <row r="647" spans="1:34" s="119" customFormat="1" ht="15">
      <c r="A647" s="117"/>
      <c r="B647" s="117"/>
      <c r="C647" s="117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133"/>
      <c r="O647" s="133"/>
      <c r="P647" s="133"/>
      <c r="Q647" s="133"/>
      <c r="R647" s="133"/>
      <c r="S647" s="133"/>
      <c r="T647" s="133"/>
      <c r="U647" s="133"/>
      <c r="V647" s="133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18"/>
    </row>
    <row r="648" spans="1:34" s="119" customFormat="1" ht="15">
      <c r="A648" s="117"/>
      <c r="B648" s="117"/>
      <c r="C648" s="117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133"/>
      <c r="O648" s="133"/>
      <c r="P648" s="133"/>
      <c r="Q648" s="133"/>
      <c r="R648" s="133"/>
      <c r="S648" s="133"/>
      <c r="T648" s="133"/>
      <c r="U648" s="133"/>
      <c r="V648" s="133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18"/>
    </row>
    <row r="649" spans="1:34" s="119" customFormat="1" ht="15">
      <c r="A649" s="117"/>
      <c r="B649" s="117"/>
      <c r="C649" s="117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133"/>
      <c r="O649" s="133"/>
      <c r="P649" s="133"/>
      <c r="Q649" s="133"/>
      <c r="R649" s="133"/>
      <c r="S649" s="133"/>
      <c r="T649" s="133"/>
      <c r="U649" s="133"/>
      <c r="V649" s="133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18"/>
    </row>
    <row r="650" spans="1:34" s="119" customFormat="1" ht="15">
      <c r="A650" s="117"/>
      <c r="B650" s="117"/>
      <c r="C650" s="117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133"/>
      <c r="O650" s="133"/>
      <c r="P650" s="133"/>
      <c r="Q650" s="133"/>
      <c r="R650" s="133"/>
      <c r="S650" s="133"/>
      <c r="T650" s="133"/>
      <c r="U650" s="133"/>
      <c r="V650" s="133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18"/>
    </row>
    <row r="651" spans="1:34" s="119" customFormat="1" ht="15">
      <c r="A651" s="117"/>
      <c r="B651" s="117"/>
      <c r="C651" s="117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133"/>
      <c r="O651" s="133"/>
      <c r="P651" s="133"/>
      <c r="Q651" s="133"/>
      <c r="R651" s="133"/>
      <c r="S651" s="133"/>
      <c r="T651" s="133"/>
      <c r="U651" s="133"/>
      <c r="V651" s="133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18"/>
    </row>
    <row r="652" spans="1:34" s="119" customFormat="1" ht="15">
      <c r="A652" s="117"/>
      <c r="B652" s="117"/>
      <c r="C652" s="117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133"/>
      <c r="O652" s="133"/>
      <c r="P652" s="133"/>
      <c r="Q652" s="133"/>
      <c r="R652" s="133"/>
      <c r="S652" s="133"/>
      <c r="T652" s="133"/>
      <c r="U652" s="133"/>
      <c r="V652" s="133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18"/>
    </row>
    <row r="653" spans="1:34" s="119" customFormat="1" ht="15">
      <c r="A653" s="117"/>
      <c r="B653" s="117"/>
      <c r="C653" s="117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133"/>
      <c r="O653" s="133"/>
      <c r="P653" s="133"/>
      <c r="Q653" s="133"/>
      <c r="R653" s="133"/>
      <c r="S653" s="133"/>
      <c r="T653" s="133"/>
      <c r="U653" s="133"/>
      <c r="V653" s="133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18"/>
    </row>
    <row r="654" spans="1:34" s="119" customFormat="1" ht="15">
      <c r="A654" s="117"/>
      <c r="B654" s="117"/>
      <c r="C654" s="117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133"/>
      <c r="O654" s="133"/>
      <c r="P654" s="133"/>
      <c r="Q654" s="133"/>
      <c r="R654" s="133"/>
      <c r="S654" s="133"/>
      <c r="T654" s="133"/>
      <c r="U654" s="133"/>
      <c r="V654" s="133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18"/>
    </row>
    <row r="655" spans="1:34" s="119" customFormat="1" ht="15">
      <c r="A655" s="117"/>
      <c r="B655" s="117"/>
      <c r="C655" s="117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133"/>
      <c r="O655" s="133"/>
      <c r="P655" s="133"/>
      <c r="Q655" s="133"/>
      <c r="R655" s="133"/>
      <c r="S655" s="133"/>
      <c r="T655" s="133"/>
      <c r="U655" s="133"/>
      <c r="V655" s="133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18"/>
    </row>
    <row r="656" spans="1:34" s="119" customFormat="1" ht="15">
      <c r="A656" s="117"/>
      <c r="B656" s="117"/>
      <c r="C656" s="117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133"/>
      <c r="O656" s="133"/>
      <c r="P656" s="133"/>
      <c r="Q656" s="133"/>
      <c r="R656" s="133"/>
      <c r="S656" s="133"/>
      <c r="T656" s="133"/>
      <c r="U656" s="133"/>
      <c r="V656" s="133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18"/>
    </row>
    <row r="657" spans="1:34" s="119" customFormat="1" ht="15">
      <c r="A657" s="117"/>
      <c r="B657" s="117"/>
      <c r="C657" s="117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133"/>
      <c r="O657" s="133"/>
      <c r="P657" s="133"/>
      <c r="Q657" s="133"/>
      <c r="R657" s="133"/>
      <c r="S657" s="133"/>
      <c r="T657" s="133"/>
      <c r="U657" s="133"/>
      <c r="V657" s="133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18"/>
    </row>
    <row r="658" spans="1:34" s="119" customFormat="1" ht="15">
      <c r="A658" s="117"/>
      <c r="B658" s="117"/>
      <c r="C658" s="117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133"/>
      <c r="O658" s="133"/>
      <c r="P658" s="133"/>
      <c r="Q658" s="133"/>
      <c r="R658" s="133"/>
      <c r="S658" s="133"/>
      <c r="T658" s="133"/>
      <c r="U658" s="133"/>
      <c r="V658" s="133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18"/>
    </row>
    <row r="659" spans="1:34" s="119" customFormat="1" ht="15">
      <c r="A659" s="117"/>
      <c r="B659" s="117"/>
      <c r="C659" s="117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133"/>
      <c r="O659" s="133"/>
      <c r="P659" s="133"/>
      <c r="Q659" s="133"/>
      <c r="R659" s="133"/>
      <c r="S659" s="133"/>
      <c r="T659" s="133"/>
      <c r="U659" s="133"/>
      <c r="V659" s="133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18"/>
    </row>
    <row r="660" spans="1:34" s="119" customFormat="1" ht="15">
      <c r="A660" s="117"/>
      <c r="B660" s="117"/>
      <c r="C660" s="117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133"/>
      <c r="O660" s="133"/>
      <c r="P660" s="133"/>
      <c r="Q660" s="133"/>
      <c r="R660" s="133"/>
      <c r="S660" s="133"/>
      <c r="T660" s="133"/>
      <c r="U660" s="133"/>
      <c r="V660" s="133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18"/>
    </row>
    <row r="661" spans="1:34" s="119" customFormat="1" ht="15">
      <c r="A661" s="117"/>
      <c r="B661" s="117"/>
      <c r="C661" s="117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133"/>
      <c r="O661" s="133"/>
      <c r="P661" s="133"/>
      <c r="Q661" s="133"/>
      <c r="R661" s="133"/>
      <c r="S661" s="133"/>
      <c r="T661" s="133"/>
      <c r="U661" s="133"/>
      <c r="V661" s="133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18"/>
    </row>
    <row r="662" spans="1:34" s="119" customFormat="1" ht="15">
      <c r="A662" s="117"/>
      <c r="B662" s="117"/>
      <c r="C662" s="117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133"/>
      <c r="O662" s="133"/>
      <c r="P662" s="133"/>
      <c r="Q662" s="133"/>
      <c r="R662" s="133"/>
      <c r="S662" s="133"/>
      <c r="T662" s="133"/>
      <c r="U662" s="133"/>
      <c r="V662" s="133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18"/>
    </row>
    <row r="663" spans="1:34" s="119" customFormat="1" ht="15">
      <c r="A663" s="117"/>
      <c r="B663" s="117"/>
      <c r="C663" s="117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133"/>
      <c r="O663" s="133"/>
      <c r="P663" s="133"/>
      <c r="Q663" s="133"/>
      <c r="R663" s="133"/>
      <c r="S663" s="133"/>
      <c r="T663" s="133"/>
      <c r="U663" s="133"/>
      <c r="V663" s="133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18"/>
    </row>
    <row r="664" spans="1:34" s="119" customFormat="1" ht="15">
      <c r="A664" s="117"/>
      <c r="B664" s="117"/>
      <c r="C664" s="117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133"/>
      <c r="O664" s="133"/>
      <c r="P664" s="133"/>
      <c r="Q664" s="133"/>
      <c r="R664" s="133"/>
      <c r="S664" s="133"/>
      <c r="T664" s="133"/>
      <c r="U664" s="133"/>
      <c r="V664" s="133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18"/>
    </row>
    <row r="665" spans="1:34" s="119" customFormat="1" ht="15">
      <c r="A665" s="117"/>
      <c r="B665" s="117"/>
      <c r="C665" s="117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133"/>
      <c r="O665" s="133"/>
      <c r="P665" s="133"/>
      <c r="Q665" s="133"/>
      <c r="R665" s="133"/>
      <c r="S665" s="133"/>
      <c r="T665" s="133"/>
      <c r="U665" s="133"/>
      <c r="V665" s="133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18"/>
    </row>
    <row r="666" spans="1:34" s="119" customFormat="1" ht="15">
      <c r="A666" s="117"/>
      <c r="B666" s="117"/>
      <c r="C666" s="117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133"/>
      <c r="O666" s="133"/>
      <c r="P666" s="133"/>
      <c r="Q666" s="133"/>
      <c r="R666" s="133"/>
      <c r="S666" s="133"/>
      <c r="T666" s="133"/>
      <c r="U666" s="133"/>
      <c r="V666" s="133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18"/>
    </row>
    <row r="667" spans="1:34" s="119" customFormat="1" ht="15">
      <c r="A667" s="117"/>
      <c r="B667" s="117"/>
      <c r="C667" s="117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133"/>
      <c r="O667" s="133"/>
      <c r="P667" s="133"/>
      <c r="Q667" s="133"/>
      <c r="R667" s="133"/>
      <c r="S667" s="133"/>
      <c r="T667" s="133"/>
      <c r="U667" s="133"/>
      <c r="V667" s="133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18"/>
    </row>
    <row r="668" spans="1:34" s="119" customFormat="1" ht="15">
      <c r="A668" s="117"/>
      <c r="B668" s="117"/>
      <c r="C668" s="117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133"/>
      <c r="O668" s="133"/>
      <c r="P668" s="133"/>
      <c r="Q668" s="133"/>
      <c r="R668" s="133"/>
      <c r="S668" s="133"/>
      <c r="T668" s="133"/>
      <c r="U668" s="133"/>
      <c r="V668" s="133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18"/>
    </row>
    <row r="669" spans="1:34" s="119" customFormat="1" ht="15">
      <c r="A669" s="117"/>
      <c r="B669" s="117"/>
      <c r="C669" s="117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133"/>
      <c r="O669" s="133"/>
      <c r="P669" s="133"/>
      <c r="Q669" s="133"/>
      <c r="R669" s="133"/>
      <c r="S669" s="133"/>
      <c r="T669" s="133"/>
      <c r="U669" s="133"/>
      <c r="V669" s="133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18"/>
    </row>
    <row r="670" spans="1:34" s="119" customFormat="1" ht="15">
      <c r="A670" s="117"/>
      <c r="B670" s="117"/>
      <c r="C670" s="117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133"/>
      <c r="O670" s="133"/>
      <c r="P670" s="133"/>
      <c r="Q670" s="133"/>
      <c r="R670" s="133"/>
      <c r="S670" s="133"/>
      <c r="T670" s="133"/>
      <c r="U670" s="133"/>
      <c r="V670" s="133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18"/>
    </row>
    <row r="671" spans="1:34" s="119" customFormat="1" ht="15">
      <c r="A671" s="117"/>
      <c r="B671" s="117"/>
      <c r="C671" s="117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133"/>
      <c r="O671" s="133"/>
      <c r="P671" s="133"/>
      <c r="Q671" s="133"/>
      <c r="R671" s="133"/>
      <c r="S671" s="133"/>
      <c r="T671" s="133"/>
      <c r="U671" s="133"/>
      <c r="V671" s="133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18"/>
    </row>
    <row r="672" spans="1:34" s="119" customFormat="1" ht="15">
      <c r="A672" s="117"/>
      <c r="B672" s="117"/>
      <c r="C672" s="117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133"/>
      <c r="O672" s="133"/>
      <c r="P672" s="133"/>
      <c r="Q672" s="133"/>
      <c r="R672" s="133"/>
      <c r="S672" s="133"/>
      <c r="T672" s="133"/>
      <c r="U672" s="133"/>
      <c r="V672" s="133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18"/>
    </row>
    <row r="673" spans="1:34" s="119" customFormat="1" ht="15">
      <c r="A673" s="117"/>
      <c r="B673" s="117"/>
      <c r="C673" s="117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133"/>
      <c r="O673" s="133"/>
      <c r="P673" s="133"/>
      <c r="Q673" s="133"/>
      <c r="R673" s="133"/>
      <c r="S673" s="133"/>
      <c r="T673" s="133"/>
      <c r="U673" s="133"/>
      <c r="V673" s="133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18"/>
    </row>
    <row r="674" spans="1:34" s="119" customFormat="1" ht="15">
      <c r="A674" s="117"/>
      <c r="B674" s="117"/>
      <c r="C674" s="117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133"/>
      <c r="O674" s="133"/>
      <c r="P674" s="133"/>
      <c r="Q674" s="133"/>
      <c r="R674" s="133"/>
      <c r="S674" s="133"/>
      <c r="T674" s="133"/>
      <c r="U674" s="133"/>
      <c r="V674" s="133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18"/>
    </row>
    <row r="675" spans="1:34" s="119" customFormat="1" ht="15">
      <c r="A675" s="117"/>
      <c r="B675" s="117"/>
      <c r="C675" s="117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133"/>
      <c r="O675" s="133"/>
      <c r="P675" s="133"/>
      <c r="Q675" s="133"/>
      <c r="R675" s="133"/>
      <c r="S675" s="133"/>
      <c r="T675" s="133"/>
      <c r="U675" s="133"/>
      <c r="V675" s="133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18"/>
    </row>
    <row r="676" spans="1:34" s="119" customFormat="1" ht="15">
      <c r="A676" s="117"/>
      <c r="B676" s="117"/>
      <c r="C676" s="117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133"/>
      <c r="O676" s="133"/>
      <c r="P676" s="133"/>
      <c r="Q676" s="133"/>
      <c r="R676" s="133"/>
      <c r="S676" s="133"/>
      <c r="T676" s="133"/>
      <c r="U676" s="133"/>
      <c r="V676" s="133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18"/>
    </row>
    <row r="677" spans="1:34" s="119" customFormat="1" ht="15">
      <c r="A677" s="117"/>
      <c r="B677" s="117"/>
      <c r="C677" s="117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133"/>
      <c r="O677" s="133"/>
      <c r="P677" s="133"/>
      <c r="Q677" s="133"/>
      <c r="R677" s="133"/>
      <c r="S677" s="133"/>
      <c r="T677" s="133"/>
      <c r="U677" s="133"/>
      <c r="V677" s="133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18"/>
    </row>
    <row r="678" spans="1:34" s="119" customFormat="1" ht="15">
      <c r="A678" s="117"/>
      <c r="B678" s="117"/>
      <c r="C678" s="117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133"/>
      <c r="O678" s="133"/>
      <c r="P678" s="133"/>
      <c r="Q678" s="133"/>
      <c r="R678" s="133"/>
      <c r="S678" s="133"/>
      <c r="T678" s="133"/>
      <c r="U678" s="133"/>
      <c r="V678" s="133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18"/>
    </row>
    <row r="679" spans="1:34" s="119" customFormat="1" ht="15">
      <c r="A679" s="117"/>
      <c r="B679" s="117"/>
      <c r="C679" s="117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133"/>
      <c r="O679" s="133"/>
      <c r="P679" s="133"/>
      <c r="Q679" s="133"/>
      <c r="R679" s="133"/>
      <c r="S679" s="133"/>
      <c r="T679" s="133"/>
      <c r="U679" s="133"/>
      <c r="V679" s="133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18"/>
    </row>
    <row r="680" spans="1:34" s="119" customFormat="1" ht="15">
      <c r="A680" s="117"/>
      <c r="B680" s="117"/>
      <c r="C680" s="117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133"/>
      <c r="O680" s="133"/>
      <c r="P680" s="133"/>
      <c r="Q680" s="133"/>
      <c r="R680" s="133"/>
      <c r="S680" s="133"/>
      <c r="T680" s="133"/>
      <c r="U680" s="133"/>
      <c r="V680" s="133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18"/>
    </row>
    <row r="681" spans="1:34" s="119" customFormat="1" ht="15">
      <c r="A681" s="117"/>
      <c r="B681" s="117"/>
      <c r="C681" s="117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133"/>
      <c r="O681" s="133"/>
      <c r="P681" s="133"/>
      <c r="Q681" s="133"/>
      <c r="R681" s="133"/>
      <c r="S681" s="133"/>
      <c r="T681" s="133"/>
      <c r="U681" s="133"/>
      <c r="V681" s="133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18"/>
    </row>
    <row r="682" spans="1:34" s="119" customFormat="1" ht="15">
      <c r="A682" s="117"/>
      <c r="B682" s="117"/>
      <c r="C682" s="117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133"/>
      <c r="O682" s="133"/>
      <c r="P682" s="133"/>
      <c r="Q682" s="133"/>
      <c r="R682" s="133"/>
      <c r="S682" s="133"/>
      <c r="T682" s="133"/>
      <c r="U682" s="133"/>
      <c r="V682" s="133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18"/>
    </row>
    <row r="683" spans="1:34" s="119" customFormat="1" ht="15">
      <c r="A683" s="117"/>
      <c r="B683" s="117"/>
      <c r="C683" s="117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133"/>
      <c r="O683" s="133"/>
      <c r="P683" s="133"/>
      <c r="Q683" s="133"/>
      <c r="R683" s="133"/>
      <c r="S683" s="133"/>
      <c r="T683" s="133"/>
      <c r="U683" s="133"/>
      <c r="V683" s="133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18"/>
    </row>
    <row r="684" spans="1:34" s="119" customFormat="1" ht="15">
      <c r="A684" s="117"/>
      <c r="B684" s="117"/>
      <c r="C684" s="117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133"/>
      <c r="O684" s="133"/>
      <c r="P684" s="133"/>
      <c r="Q684" s="133"/>
      <c r="R684" s="133"/>
      <c r="S684" s="133"/>
      <c r="T684" s="133"/>
      <c r="U684" s="133"/>
      <c r="V684" s="133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18"/>
    </row>
    <row r="685" spans="1:34" s="119" customFormat="1" ht="15">
      <c r="A685" s="117"/>
      <c r="B685" s="117"/>
      <c r="C685" s="117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133"/>
      <c r="O685" s="133"/>
      <c r="P685" s="133"/>
      <c r="Q685" s="133"/>
      <c r="R685" s="133"/>
      <c r="S685" s="133"/>
      <c r="T685" s="133"/>
      <c r="U685" s="133"/>
      <c r="V685" s="133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18"/>
    </row>
    <row r="686" spans="1:34" s="119" customFormat="1" ht="15">
      <c r="A686" s="117"/>
      <c r="B686" s="117"/>
      <c r="C686" s="117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133"/>
      <c r="O686" s="133"/>
      <c r="P686" s="133"/>
      <c r="Q686" s="133"/>
      <c r="R686" s="133"/>
      <c r="S686" s="133"/>
      <c r="T686" s="133"/>
      <c r="U686" s="133"/>
      <c r="V686" s="133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18"/>
    </row>
    <row r="687" spans="1:34" s="119" customFormat="1" ht="15">
      <c r="A687" s="117"/>
      <c r="B687" s="117"/>
      <c r="C687" s="117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133"/>
      <c r="O687" s="133"/>
      <c r="P687" s="133"/>
      <c r="Q687" s="133"/>
      <c r="R687" s="133"/>
      <c r="S687" s="133"/>
      <c r="T687" s="133"/>
      <c r="U687" s="133"/>
      <c r="V687" s="133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18"/>
    </row>
    <row r="688" spans="1:34" s="119" customFormat="1" ht="15">
      <c r="A688" s="117"/>
      <c r="B688" s="117"/>
      <c r="C688" s="117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133"/>
      <c r="O688" s="133"/>
      <c r="P688" s="133"/>
      <c r="Q688" s="133"/>
      <c r="R688" s="133"/>
      <c r="S688" s="133"/>
      <c r="T688" s="133"/>
      <c r="U688" s="133"/>
      <c r="V688" s="133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18"/>
    </row>
    <row r="689" spans="1:34" s="119" customFormat="1" ht="15">
      <c r="A689" s="117"/>
      <c r="B689" s="117"/>
      <c r="C689" s="117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133"/>
      <c r="O689" s="133"/>
      <c r="P689" s="133"/>
      <c r="Q689" s="133"/>
      <c r="R689" s="133"/>
      <c r="S689" s="133"/>
      <c r="T689" s="133"/>
      <c r="U689" s="133"/>
      <c r="V689" s="133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18"/>
    </row>
    <row r="690" spans="1:34" s="119" customFormat="1" ht="15">
      <c r="A690" s="117"/>
      <c r="B690" s="117"/>
      <c r="C690" s="117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133"/>
      <c r="O690" s="133"/>
      <c r="P690" s="133"/>
      <c r="Q690" s="133"/>
      <c r="R690" s="133"/>
      <c r="S690" s="133"/>
      <c r="T690" s="133"/>
      <c r="U690" s="133"/>
      <c r="V690" s="133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18"/>
    </row>
    <row r="691" spans="1:34" s="119" customFormat="1" ht="15">
      <c r="A691" s="117"/>
      <c r="B691" s="117"/>
      <c r="C691" s="117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133"/>
      <c r="O691" s="133"/>
      <c r="P691" s="133"/>
      <c r="Q691" s="133"/>
      <c r="R691" s="133"/>
      <c r="S691" s="133"/>
      <c r="T691" s="133"/>
      <c r="U691" s="133"/>
      <c r="V691" s="133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18"/>
    </row>
    <row r="692" spans="1:34" s="119" customFormat="1" ht="15">
      <c r="A692" s="117"/>
      <c r="B692" s="117"/>
      <c r="C692" s="117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133"/>
      <c r="O692" s="133"/>
      <c r="P692" s="133"/>
      <c r="Q692" s="133"/>
      <c r="R692" s="133"/>
      <c r="S692" s="133"/>
      <c r="T692" s="133"/>
      <c r="U692" s="133"/>
      <c r="V692" s="133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18"/>
    </row>
    <row r="693" spans="1:34" s="119" customFormat="1" ht="15">
      <c r="A693" s="117"/>
      <c r="B693" s="117"/>
      <c r="C693" s="117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133"/>
      <c r="O693" s="133"/>
      <c r="P693" s="133"/>
      <c r="Q693" s="133"/>
      <c r="R693" s="133"/>
      <c r="S693" s="133"/>
      <c r="T693" s="133"/>
      <c r="U693" s="133"/>
      <c r="V693" s="133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18"/>
    </row>
    <row r="694" spans="1:34" s="119" customFormat="1" ht="15">
      <c r="A694" s="117"/>
      <c r="B694" s="117"/>
      <c r="C694" s="117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133"/>
      <c r="O694" s="133"/>
      <c r="P694" s="133"/>
      <c r="Q694" s="133"/>
      <c r="R694" s="133"/>
      <c r="S694" s="133"/>
      <c r="T694" s="133"/>
      <c r="U694" s="133"/>
      <c r="V694" s="133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18"/>
    </row>
    <row r="695" spans="1:34" s="119" customFormat="1" ht="15">
      <c r="A695" s="117"/>
      <c r="B695" s="117"/>
      <c r="C695" s="117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133"/>
      <c r="O695" s="133"/>
      <c r="P695" s="133"/>
      <c r="Q695" s="133"/>
      <c r="R695" s="133"/>
      <c r="S695" s="133"/>
      <c r="T695" s="133"/>
      <c r="U695" s="133"/>
      <c r="V695" s="133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18"/>
    </row>
    <row r="696" spans="1:34" s="119" customFormat="1" ht="15">
      <c r="A696" s="117"/>
      <c r="B696" s="117"/>
      <c r="C696" s="117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133"/>
      <c r="O696" s="133"/>
      <c r="P696" s="133"/>
      <c r="Q696" s="133"/>
      <c r="R696" s="133"/>
      <c r="S696" s="133"/>
      <c r="T696" s="133"/>
      <c r="U696" s="133"/>
      <c r="V696" s="133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18"/>
    </row>
    <row r="697" spans="1:34" s="119" customFormat="1" ht="15">
      <c r="A697" s="117"/>
      <c r="B697" s="117"/>
      <c r="C697" s="117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133"/>
      <c r="O697" s="133"/>
      <c r="P697" s="133"/>
      <c r="Q697" s="133"/>
      <c r="R697" s="133"/>
      <c r="S697" s="133"/>
      <c r="T697" s="133"/>
      <c r="U697" s="133"/>
      <c r="V697" s="133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18"/>
    </row>
    <row r="698" spans="1:34" s="119" customFormat="1" ht="15">
      <c r="A698" s="117"/>
      <c r="B698" s="117"/>
      <c r="C698" s="117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133"/>
      <c r="O698" s="133"/>
      <c r="P698" s="133"/>
      <c r="Q698" s="133"/>
      <c r="R698" s="133"/>
      <c r="S698" s="133"/>
      <c r="T698" s="133"/>
      <c r="U698" s="133"/>
      <c r="V698" s="133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18"/>
    </row>
    <row r="699" spans="1:34" s="119" customFormat="1" ht="15">
      <c r="A699" s="117"/>
      <c r="B699" s="117"/>
      <c r="C699" s="117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133"/>
      <c r="O699" s="133"/>
      <c r="P699" s="133"/>
      <c r="Q699" s="133"/>
      <c r="R699" s="133"/>
      <c r="S699" s="133"/>
      <c r="T699" s="133"/>
      <c r="U699" s="133"/>
      <c r="V699" s="133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18"/>
    </row>
    <row r="700" spans="1:34" s="119" customFormat="1" ht="15">
      <c r="A700" s="117"/>
      <c r="B700" s="117"/>
      <c r="C700" s="117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133"/>
      <c r="O700" s="133"/>
      <c r="P700" s="133"/>
      <c r="Q700" s="133"/>
      <c r="R700" s="133"/>
      <c r="S700" s="133"/>
      <c r="T700" s="133"/>
      <c r="U700" s="133"/>
      <c r="V700" s="133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18"/>
    </row>
    <row r="701" spans="1:34" s="119" customFormat="1" ht="15">
      <c r="A701" s="117"/>
      <c r="B701" s="117"/>
      <c r="C701" s="117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133"/>
      <c r="O701" s="133"/>
      <c r="P701" s="133"/>
      <c r="Q701" s="133"/>
      <c r="R701" s="133"/>
      <c r="S701" s="133"/>
      <c r="T701" s="133"/>
      <c r="U701" s="133"/>
      <c r="V701" s="133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18"/>
    </row>
    <row r="702" spans="1:34" s="119" customFormat="1" ht="15">
      <c r="A702" s="117"/>
      <c r="B702" s="117"/>
      <c r="C702" s="117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133"/>
      <c r="O702" s="133"/>
      <c r="P702" s="133"/>
      <c r="Q702" s="133"/>
      <c r="R702" s="133"/>
      <c r="S702" s="133"/>
      <c r="T702" s="133"/>
      <c r="U702" s="133"/>
      <c r="V702" s="133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18"/>
    </row>
    <row r="703" spans="1:34" s="119" customFormat="1" ht="15">
      <c r="A703" s="117"/>
      <c r="B703" s="117"/>
      <c r="C703" s="117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133"/>
      <c r="O703" s="133"/>
      <c r="P703" s="133"/>
      <c r="Q703" s="133"/>
      <c r="R703" s="133"/>
      <c r="S703" s="133"/>
      <c r="T703" s="133"/>
      <c r="U703" s="133"/>
      <c r="V703" s="133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18"/>
    </row>
    <row r="704" spans="1:34" s="119" customFormat="1" ht="15">
      <c r="A704" s="117"/>
      <c r="B704" s="117"/>
      <c r="C704" s="117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133"/>
      <c r="O704" s="133"/>
      <c r="P704" s="133"/>
      <c r="Q704" s="133"/>
      <c r="R704" s="133"/>
      <c r="S704" s="133"/>
      <c r="T704" s="133"/>
      <c r="U704" s="133"/>
      <c r="V704" s="133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18"/>
    </row>
    <row r="705" spans="1:34" s="119" customFormat="1" ht="15">
      <c r="A705" s="117"/>
      <c r="B705" s="117"/>
      <c r="C705" s="117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133"/>
      <c r="O705" s="133"/>
      <c r="P705" s="133"/>
      <c r="Q705" s="133"/>
      <c r="R705" s="133"/>
      <c r="S705" s="133"/>
      <c r="T705" s="133"/>
      <c r="U705" s="133"/>
      <c r="V705" s="133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18"/>
    </row>
    <row r="706" spans="1:34" s="119" customFormat="1" ht="15">
      <c r="A706" s="117"/>
      <c r="B706" s="117"/>
      <c r="C706" s="117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133"/>
      <c r="O706" s="133"/>
      <c r="P706" s="133"/>
      <c r="Q706" s="133"/>
      <c r="R706" s="133"/>
      <c r="S706" s="133"/>
      <c r="T706" s="133"/>
      <c r="U706" s="133"/>
      <c r="V706" s="133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18"/>
    </row>
    <row r="707" spans="1:34" s="119" customFormat="1" ht="15">
      <c r="A707" s="117"/>
      <c r="B707" s="117"/>
      <c r="C707" s="117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133"/>
      <c r="O707" s="133"/>
      <c r="P707" s="133"/>
      <c r="Q707" s="133"/>
      <c r="R707" s="133"/>
      <c r="S707" s="133"/>
      <c r="T707" s="133"/>
      <c r="U707" s="133"/>
      <c r="V707" s="133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18"/>
    </row>
    <row r="708" spans="1:34" s="119" customFormat="1" ht="15">
      <c r="A708" s="117"/>
      <c r="B708" s="117"/>
      <c r="C708" s="117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133"/>
      <c r="O708" s="133"/>
      <c r="P708" s="133"/>
      <c r="Q708" s="133"/>
      <c r="R708" s="133"/>
      <c r="S708" s="133"/>
      <c r="T708" s="133"/>
      <c r="U708" s="133"/>
      <c r="V708" s="133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18"/>
    </row>
    <row r="709" spans="1:34" s="119" customFormat="1" ht="15">
      <c r="A709" s="117"/>
      <c r="B709" s="117"/>
      <c r="C709" s="117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133"/>
      <c r="O709" s="133"/>
      <c r="P709" s="133"/>
      <c r="Q709" s="133"/>
      <c r="R709" s="133"/>
      <c r="S709" s="133"/>
      <c r="T709" s="133"/>
      <c r="U709" s="133"/>
      <c r="V709" s="133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18"/>
    </row>
    <row r="710" spans="1:34" s="119" customFormat="1" ht="15">
      <c r="A710" s="117"/>
      <c r="B710" s="117"/>
      <c r="C710" s="117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133"/>
      <c r="O710" s="133"/>
      <c r="P710" s="133"/>
      <c r="Q710" s="133"/>
      <c r="R710" s="133"/>
      <c r="S710" s="133"/>
      <c r="T710" s="133"/>
      <c r="U710" s="133"/>
      <c r="V710" s="133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18"/>
    </row>
    <row r="711" spans="1:34" s="119" customFormat="1" ht="15">
      <c r="A711" s="117"/>
      <c r="B711" s="117"/>
      <c r="C711" s="117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133"/>
      <c r="O711" s="133"/>
      <c r="P711" s="133"/>
      <c r="Q711" s="133"/>
      <c r="R711" s="133"/>
      <c r="S711" s="133"/>
      <c r="T711" s="133"/>
      <c r="U711" s="133"/>
      <c r="V711" s="133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18"/>
    </row>
    <row r="712" spans="1:34" s="119" customFormat="1" ht="15">
      <c r="A712" s="117"/>
      <c r="B712" s="117"/>
      <c r="C712" s="117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133"/>
      <c r="O712" s="133"/>
      <c r="P712" s="133"/>
      <c r="Q712" s="133"/>
      <c r="R712" s="133"/>
      <c r="S712" s="133"/>
      <c r="T712" s="133"/>
      <c r="U712" s="133"/>
      <c r="V712" s="133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18"/>
    </row>
    <row r="713" spans="1:34" s="119" customFormat="1" ht="15">
      <c r="A713" s="117"/>
      <c r="B713" s="117"/>
      <c r="C713" s="117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133"/>
      <c r="O713" s="133"/>
      <c r="P713" s="133"/>
      <c r="Q713" s="133"/>
      <c r="R713" s="133"/>
      <c r="S713" s="133"/>
      <c r="T713" s="133"/>
      <c r="U713" s="133"/>
      <c r="V713" s="133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18"/>
    </row>
    <row r="714" spans="1:34" s="119" customFormat="1" ht="15">
      <c r="A714" s="117"/>
      <c r="B714" s="117"/>
      <c r="C714" s="117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133"/>
      <c r="O714" s="133"/>
      <c r="P714" s="133"/>
      <c r="Q714" s="133"/>
      <c r="R714" s="133"/>
      <c r="S714" s="133"/>
      <c r="T714" s="133"/>
      <c r="U714" s="133"/>
      <c r="V714" s="133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18"/>
    </row>
    <row r="715" spans="1:34" s="119" customFormat="1" ht="15">
      <c r="A715" s="117"/>
      <c r="B715" s="117"/>
      <c r="C715" s="117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133"/>
      <c r="O715" s="133"/>
      <c r="P715" s="133"/>
      <c r="Q715" s="133"/>
      <c r="R715" s="133"/>
      <c r="S715" s="133"/>
      <c r="T715" s="133"/>
      <c r="U715" s="133"/>
      <c r="V715" s="133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18"/>
    </row>
    <row r="716" spans="1:34" s="119" customFormat="1" ht="15">
      <c r="A716" s="117"/>
      <c r="B716" s="117"/>
      <c r="C716" s="117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133"/>
      <c r="O716" s="133"/>
      <c r="P716" s="133"/>
      <c r="Q716" s="133"/>
      <c r="R716" s="133"/>
      <c r="S716" s="133"/>
      <c r="T716" s="133"/>
      <c r="U716" s="133"/>
      <c r="V716" s="133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18"/>
    </row>
    <row r="717" spans="1:34" s="119" customFormat="1" ht="15">
      <c r="A717" s="117"/>
      <c r="B717" s="117"/>
      <c r="C717" s="117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133"/>
      <c r="O717" s="133"/>
      <c r="P717" s="133"/>
      <c r="Q717" s="133"/>
      <c r="R717" s="133"/>
      <c r="S717" s="133"/>
      <c r="T717" s="133"/>
      <c r="U717" s="133"/>
      <c r="V717" s="133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18"/>
    </row>
    <row r="718" spans="1:34" s="119" customFormat="1" ht="15">
      <c r="A718" s="117"/>
      <c r="B718" s="117"/>
      <c r="C718" s="117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133"/>
      <c r="O718" s="133"/>
      <c r="P718" s="133"/>
      <c r="Q718" s="133"/>
      <c r="R718" s="133"/>
      <c r="S718" s="133"/>
      <c r="T718" s="133"/>
      <c r="U718" s="133"/>
      <c r="V718" s="133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18"/>
    </row>
    <row r="719" spans="1:34" s="119" customFormat="1" ht="15">
      <c r="A719" s="117"/>
      <c r="B719" s="117"/>
      <c r="C719" s="117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133"/>
      <c r="O719" s="133"/>
      <c r="P719" s="133"/>
      <c r="Q719" s="133"/>
      <c r="R719" s="133"/>
      <c r="S719" s="133"/>
      <c r="T719" s="133"/>
      <c r="U719" s="133"/>
      <c r="V719" s="133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18"/>
    </row>
    <row r="720" spans="1:34" s="119" customFormat="1" ht="15">
      <c r="A720" s="117"/>
      <c r="B720" s="117"/>
      <c r="C720" s="117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133"/>
      <c r="O720" s="133"/>
      <c r="P720" s="133"/>
      <c r="Q720" s="133"/>
      <c r="R720" s="133"/>
      <c r="S720" s="133"/>
      <c r="T720" s="133"/>
      <c r="U720" s="133"/>
      <c r="V720" s="133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18"/>
    </row>
    <row r="721" spans="1:34" s="119" customFormat="1" ht="15">
      <c r="A721" s="117"/>
      <c r="B721" s="117"/>
      <c r="C721" s="117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133"/>
      <c r="O721" s="133"/>
      <c r="P721" s="133"/>
      <c r="Q721" s="133"/>
      <c r="R721" s="133"/>
      <c r="S721" s="133"/>
      <c r="T721" s="133"/>
      <c r="U721" s="133"/>
      <c r="V721" s="133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18"/>
    </row>
    <row r="722" spans="1:34" s="119" customFormat="1" ht="15">
      <c r="A722" s="117"/>
      <c r="B722" s="117"/>
      <c r="C722" s="117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133"/>
      <c r="O722" s="133"/>
      <c r="P722" s="133"/>
      <c r="Q722" s="133"/>
      <c r="R722" s="133"/>
      <c r="S722" s="133"/>
      <c r="T722" s="133"/>
      <c r="U722" s="133"/>
      <c r="V722" s="133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18"/>
    </row>
    <row r="723" spans="1:34" s="119" customFormat="1" ht="15">
      <c r="A723" s="117"/>
      <c r="B723" s="117"/>
      <c r="C723" s="117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133"/>
      <c r="O723" s="133"/>
      <c r="P723" s="133"/>
      <c r="Q723" s="133"/>
      <c r="R723" s="133"/>
      <c r="S723" s="133"/>
      <c r="T723" s="133"/>
      <c r="U723" s="133"/>
      <c r="V723" s="133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18"/>
    </row>
    <row r="724" spans="1:34" s="119" customFormat="1" ht="15">
      <c r="A724" s="117"/>
      <c r="B724" s="117"/>
      <c r="C724" s="117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133"/>
      <c r="O724" s="133"/>
      <c r="P724" s="133"/>
      <c r="Q724" s="133"/>
      <c r="R724" s="133"/>
      <c r="S724" s="133"/>
      <c r="T724" s="133"/>
      <c r="U724" s="133"/>
      <c r="V724" s="133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18"/>
    </row>
    <row r="725" spans="1:34" s="119" customFormat="1" ht="15">
      <c r="A725" s="117"/>
      <c r="B725" s="117"/>
      <c r="C725" s="117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133"/>
      <c r="O725" s="133"/>
      <c r="P725" s="133"/>
      <c r="Q725" s="133"/>
      <c r="R725" s="133"/>
      <c r="S725" s="133"/>
      <c r="T725" s="133"/>
      <c r="U725" s="133"/>
      <c r="V725" s="133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18"/>
    </row>
    <row r="726" spans="1:34" s="119" customFormat="1" ht="15">
      <c r="A726" s="117"/>
      <c r="B726" s="117"/>
      <c r="C726" s="117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133"/>
      <c r="O726" s="133"/>
      <c r="P726" s="133"/>
      <c r="Q726" s="133"/>
      <c r="R726" s="133"/>
      <c r="S726" s="133"/>
      <c r="T726" s="133"/>
      <c r="U726" s="133"/>
      <c r="V726" s="133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18"/>
    </row>
    <row r="727" spans="1:34" s="119" customFormat="1" ht="15">
      <c r="A727" s="117"/>
      <c r="B727" s="117"/>
      <c r="C727" s="117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133"/>
      <c r="O727" s="133"/>
      <c r="P727" s="133"/>
      <c r="Q727" s="133"/>
      <c r="R727" s="133"/>
      <c r="S727" s="133"/>
      <c r="T727" s="133"/>
      <c r="U727" s="133"/>
      <c r="V727" s="133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18"/>
    </row>
    <row r="728" spans="1:34" s="119" customFormat="1" ht="15">
      <c r="A728" s="117"/>
      <c r="B728" s="117"/>
      <c r="C728" s="117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133"/>
      <c r="O728" s="133"/>
      <c r="P728" s="133"/>
      <c r="Q728" s="133"/>
      <c r="R728" s="133"/>
      <c r="S728" s="133"/>
      <c r="T728" s="133"/>
      <c r="U728" s="133"/>
      <c r="V728" s="133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18"/>
    </row>
    <row r="729" spans="1:34" s="119" customFormat="1" ht="15">
      <c r="A729" s="117"/>
      <c r="B729" s="117"/>
      <c r="C729" s="117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133"/>
      <c r="O729" s="133"/>
      <c r="P729" s="133"/>
      <c r="Q729" s="133"/>
      <c r="R729" s="133"/>
      <c r="S729" s="133"/>
      <c r="T729" s="133"/>
      <c r="U729" s="133"/>
      <c r="V729" s="133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18"/>
    </row>
    <row r="730" spans="1:34" s="119" customFormat="1" ht="15">
      <c r="A730" s="117"/>
      <c r="B730" s="117"/>
      <c r="C730" s="117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133"/>
      <c r="O730" s="133"/>
      <c r="P730" s="133"/>
      <c r="Q730" s="133"/>
      <c r="R730" s="133"/>
      <c r="S730" s="133"/>
      <c r="T730" s="133"/>
      <c r="U730" s="133"/>
      <c r="V730" s="133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18"/>
    </row>
    <row r="731" spans="1:34" s="119" customFormat="1" ht="15">
      <c r="A731" s="117"/>
      <c r="B731" s="117"/>
      <c r="C731" s="117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133"/>
      <c r="O731" s="133"/>
      <c r="P731" s="133"/>
      <c r="Q731" s="133"/>
      <c r="R731" s="133"/>
      <c r="S731" s="133"/>
      <c r="T731" s="133"/>
      <c r="U731" s="133"/>
      <c r="V731" s="133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18"/>
    </row>
    <row r="732" spans="1:34" s="119" customFormat="1" ht="15">
      <c r="A732" s="117"/>
      <c r="B732" s="117"/>
      <c r="C732" s="117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133"/>
      <c r="O732" s="133"/>
      <c r="P732" s="133"/>
      <c r="Q732" s="133"/>
      <c r="R732" s="133"/>
      <c r="S732" s="133"/>
      <c r="T732" s="133"/>
      <c r="U732" s="133"/>
      <c r="V732" s="133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18"/>
    </row>
    <row r="733" spans="1:34" s="119" customFormat="1" ht="15">
      <c r="A733" s="117"/>
      <c r="B733" s="117"/>
      <c r="C733" s="117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133"/>
      <c r="O733" s="133"/>
      <c r="P733" s="133"/>
      <c r="Q733" s="133"/>
      <c r="R733" s="133"/>
      <c r="S733" s="133"/>
      <c r="T733" s="133"/>
      <c r="U733" s="133"/>
      <c r="V733" s="133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18"/>
    </row>
    <row r="734" spans="1:34" s="119" customFormat="1" ht="15">
      <c r="A734" s="117"/>
      <c r="B734" s="117"/>
      <c r="C734" s="117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133"/>
      <c r="O734" s="133"/>
      <c r="P734" s="133"/>
      <c r="Q734" s="133"/>
      <c r="R734" s="133"/>
      <c r="S734" s="133"/>
      <c r="T734" s="133"/>
      <c r="U734" s="133"/>
      <c r="V734" s="133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18"/>
    </row>
    <row r="735" spans="1:34" s="119" customFormat="1" ht="15">
      <c r="A735" s="117"/>
      <c r="B735" s="117"/>
      <c r="C735" s="117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133"/>
      <c r="O735" s="133"/>
      <c r="P735" s="133"/>
      <c r="Q735" s="133"/>
      <c r="R735" s="133"/>
      <c r="S735" s="133"/>
      <c r="T735" s="133"/>
      <c r="U735" s="133"/>
      <c r="V735" s="133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18"/>
    </row>
    <row r="736" spans="1:34" s="119" customFormat="1" ht="15">
      <c r="A736" s="117"/>
      <c r="B736" s="117"/>
      <c r="C736" s="117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133"/>
      <c r="O736" s="133"/>
      <c r="P736" s="133"/>
      <c r="Q736" s="133"/>
      <c r="R736" s="133"/>
      <c r="S736" s="133"/>
      <c r="T736" s="133"/>
      <c r="U736" s="133"/>
      <c r="V736" s="133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18"/>
    </row>
    <row r="737" spans="1:34" s="119" customFormat="1" ht="15">
      <c r="A737" s="117"/>
      <c r="B737" s="117"/>
      <c r="C737" s="117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133"/>
      <c r="O737" s="133"/>
      <c r="P737" s="133"/>
      <c r="Q737" s="133"/>
      <c r="R737" s="133"/>
      <c r="S737" s="133"/>
      <c r="T737" s="133"/>
      <c r="U737" s="133"/>
      <c r="V737" s="133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18"/>
    </row>
    <row r="738" spans="1:34" s="119" customFormat="1" ht="15">
      <c r="A738" s="117"/>
      <c r="B738" s="117"/>
      <c r="C738" s="117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133"/>
      <c r="O738" s="133"/>
      <c r="P738" s="133"/>
      <c r="Q738" s="133"/>
      <c r="R738" s="133"/>
      <c r="S738" s="133"/>
      <c r="T738" s="133"/>
      <c r="U738" s="133"/>
      <c r="V738" s="133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18"/>
    </row>
    <row r="739" spans="1:34" s="119" customFormat="1" ht="15">
      <c r="A739" s="117"/>
      <c r="B739" s="117"/>
      <c r="C739" s="117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133"/>
      <c r="O739" s="133"/>
      <c r="P739" s="133"/>
      <c r="Q739" s="133"/>
      <c r="R739" s="133"/>
      <c r="S739" s="133"/>
      <c r="T739" s="133"/>
      <c r="U739" s="133"/>
      <c r="V739" s="133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18"/>
    </row>
    <row r="740" spans="1:34" s="119" customFormat="1" ht="15">
      <c r="A740" s="117"/>
      <c r="B740" s="117"/>
      <c r="C740" s="117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133"/>
      <c r="O740" s="133"/>
      <c r="P740" s="133"/>
      <c r="Q740" s="133"/>
      <c r="R740" s="133"/>
      <c r="S740" s="133"/>
      <c r="T740" s="133"/>
      <c r="U740" s="133"/>
      <c r="V740" s="133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18"/>
    </row>
    <row r="741" spans="1:34" s="119" customFormat="1" ht="15">
      <c r="A741" s="117"/>
      <c r="B741" s="117"/>
      <c r="C741" s="117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133"/>
      <c r="O741" s="133"/>
      <c r="P741" s="133"/>
      <c r="Q741" s="133"/>
      <c r="R741" s="133"/>
      <c r="S741" s="133"/>
      <c r="T741" s="133"/>
      <c r="U741" s="133"/>
      <c r="V741" s="133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18"/>
    </row>
    <row r="742" spans="1:34" s="119" customFormat="1" ht="15">
      <c r="A742" s="117"/>
      <c r="B742" s="117"/>
      <c r="C742" s="117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133"/>
      <c r="O742" s="133"/>
      <c r="P742" s="133"/>
      <c r="Q742" s="133"/>
      <c r="R742" s="133"/>
      <c r="S742" s="133"/>
      <c r="T742" s="133"/>
      <c r="U742" s="133"/>
      <c r="V742" s="133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18"/>
    </row>
    <row r="743" spans="1:34" s="119" customFormat="1" ht="15">
      <c r="A743" s="117"/>
      <c r="B743" s="117"/>
      <c r="C743" s="117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133"/>
      <c r="O743" s="133"/>
      <c r="P743" s="133"/>
      <c r="Q743" s="133"/>
      <c r="R743" s="133"/>
      <c r="S743" s="133"/>
      <c r="T743" s="133"/>
      <c r="U743" s="133"/>
      <c r="V743" s="133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18"/>
    </row>
    <row r="744" spans="1:34" s="119" customFormat="1" ht="15">
      <c r="A744" s="117"/>
      <c r="B744" s="117"/>
      <c r="C744" s="117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133"/>
      <c r="O744" s="133"/>
      <c r="P744" s="133"/>
      <c r="Q744" s="133"/>
      <c r="R744" s="133"/>
      <c r="S744" s="133"/>
      <c r="T744" s="133"/>
      <c r="U744" s="133"/>
      <c r="V744" s="133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18"/>
    </row>
    <row r="745" spans="1:34" s="119" customFormat="1" ht="15">
      <c r="A745" s="117"/>
      <c r="B745" s="117"/>
      <c r="C745" s="117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133"/>
      <c r="O745" s="133"/>
      <c r="P745" s="133"/>
      <c r="Q745" s="133"/>
      <c r="R745" s="133"/>
      <c r="S745" s="133"/>
      <c r="T745" s="133"/>
      <c r="U745" s="133"/>
      <c r="V745" s="133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18"/>
    </row>
    <row r="746" spans="1:34" s="119" customFormat="1" ht="15">
      <c r="A746" s="117"/>
      <c r="B746" s="117"/>
      <c r="C746" s="117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133"/>
      <c r="O746" s="133"/>
      <c r="P746" s="133"/>
      <c r="Q746" s="133"/>
      <c r="R746" s="133"/>
      <c r="S746" s="133"/>
      <c r="T746" s="133"/>
      <c r="U746" s="133"/>
      <c r="V746" s="133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18"/>
    </row>
    <row r="747" spans="1:34" s="119" customFormat="1" ht="15">
      <c r="A747" s="117"/>
      <c r="B747" s="117"/>
      <c r="C747" s="117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133"/>
      <c r="O747" s="133"/>
      <c r="P747" s="133"/>
      <c r="Q747" s="133"/>
      <c r="R747" s="133"/>
      <c r="S747" s="133"/>
      <c r="T747" s="133"/>
      <c r="U747" s="133"/>
      <c r="V747" s="133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18"/>
    </row>
    <row r="748" spans="1:34" s="119" customFormat="1" ht="15">
      <c r="A748" s="117"/>
      <c r="B748" s="117"/>
      <c r="C748" s="117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133"/>
      <c r="O748" s="133"/>
      <c r="P748" s="133"/>
      <c r="Q748" s="133"/>
      <c r="R748" s="133"/>
      <c r="S748" s="133"/>
      <c r="T748" s="133"/>
      <c r="U748" s="133"/>
      <c r="V748" s="133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18"/>
    </row>
    <row r="749" spans="1:34" s="119" customFormat="1" ht="15">
      <c r="A749" s="117"/>
      <c r="B749" s="117"/>
      <c r="C749" s="117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133"/>
      <c r="O749" s="133"/>
      <c r="P749" s="133"/>
      <c r="Q749" s="133"/>
      <c r="R749" s="133"/>
      <c r="S749" s="133"/>
      <c r="T749" s="133"/>
      <c r="U749" s="133"/>
      <c r="V749" s="133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18"/>
    </row>
    <row r="750" spans="1:34" s="119" customFormat="1" ht="15">
      <c r="A750" s="117"/>
      <c r="B750" s="117"/>
      <c r="C750" s="117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133"/>
      <c r="O750" s="133"/>
      <c r="P750" s="133"/>
      <c r="Q750" s="133"/>
      <c r="R750" s="133"/>
      <c r="S750" s="133"/>
      <c r="T750" s="133"/>
      <c r="U750" s="133"/>
      <c r="V750" s="133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18"/>
    </row>
    <row r="751" spans="1:34" s="119" customFormat="1" ht="15">
      <c r="A751" s="117"/>
      <c r="B751" s="117"/>
      <c r="C751" s="117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133"/>
      <c r="O751" s="133"/>
      <c r="P751" s="133"/>
      <c r="Q751" s="133"/>
      <c r="R751" s="133"/>
      <c r="S751" s="133"/>
      <c r="T751" s="133"/>
      <c r="U751" s="133"/>
      <c r="V751" s="133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18"/>
    </row>
    <row r="752" spans="1:34" s="119" customFormat="1" ht="15">
      <c r="A752" s="117"/>
      <c r="B752" s="117"/>
      <c r="C752" s="117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133"/>
      <c r="O752" s="133"/>
      <c r="P752" s="133"/>
      <c r="Q752" s="133"/>
      <c r="R752" s="133"/>
      <c r="S752" s="133"/>
      <c r="T752" s="133"/>
      <c r="U752" s="133"/>
      <c r="V752" s="133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18"/>
    </row>
    <row r="753" spans="1:34" s="119" customFormat="1" ht="15">
      <c r="A753" s="117"/>
      <c r="B753" s="117"/>
      <c r="C753" s="117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133"/>
      <c r="O753" s="133"/>
      <c r="P753" s="133"/>
      <c r="Q753" s="133"/>
      <c r="R753" s="133"/>
      <c r="S753" s="133"/>
      <c r="T753" s="133"/>
      <c r="U753" s="133"/>
      <c r="V753" s="133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18"/>
    </row>
    <row r="754" spans="1:34" s="119" customFormat="1" ht="15">
      <c r="A754" s="117"/>
      <c r="B754" s="117"/>
      <c r="C754" s="117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133"/>
      <c r="O754" s="133"/>
      <c r="P754" s="133"/>
      <c r="Q754" s="133"/>
      <c r="R754" s="133"/>
      <c r="S754" s="133"/>
      <c r="T754" s="133"/>
      <c r="U754" s="133"/>
      <c r="V754" s="133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18"/>
    </row>
    <row r="755" spans="1:34" s="119" customFormat="1" ht="15">
      <c r="A755" s="117"/>
      <c r="B755" s="117"/>
      <c r="C755" s="117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133"/>
      <c r="O755" s="133"/>
      <c r="P755" s="133"/>
      <c r="Q755" s="133"/>
      <c r="R755" s="133"/>
      <c r="S755" s="133"/>
      <c r="T755" s="133"/>
      <c r="U755" s="133"/>
      <c r="V755" s="133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18"/>
    </row>
    <row r="756" spans="1:34" s="119" customFormat="1" ht="15">
      <c r="A756" s="117"/>
      <c r="B756" s="117"/>
      <c r="C756" s="117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133"/>
      <c r="O756" s="133"/>
      <c r="P756" s="133"/>
      <c r="Q756" s="133"/>
      <c r="R756" s="133"/>
      <c r="S756" s="133"/>
      <c r="T756" s="133"/>
      <c r="U756" s="133"/>
      <c r="V756" s="133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18"/>
    </row>
    <row r="757" spans="1:34" s="119" customFormat="1" ht="15">
      <c r="A757" s="117"/>
      <c r="B757" s="117"/>
      <c r="C757" s="117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133"/>
      <c r="O757" s="133"/>
      <c r="P757" s="133"/>
      <c r="Q757" s="133"/>
      <c r="R757" s="133"/>
      <c r="S757" s="133"/>
      <c r="T757" s="133"/>
      <c r="U757" s="133"/>
      <c r="V757" s="133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18"/>
    </row>
    <row r="758" spans="1:34" s="119" customFormat="1" ht="15">
      <c r="A758" s="117"/>
      <c r="B758" s="117"/>
      <c r="C758" s="117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133"/>
      <c r="O758" s="133"/>
      <c r="P758" s="133"/>
      <c r="Q758" s="133"/>
      <c r="R758" s="133"/>
      <c r="S758" s="133"/>
      <c r="T758" s="133"/>
      <c r="U758" s="133"/>
      <c r="V758" s="133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18"/>
    </row>
    <row r="759" spans="1:34" s="119" customFormat="1" ht="15">
      <c r="A759" s="117"/>
      <c r="B759" s="117"/>
      <c r="C759" s="117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133"/>
      <c r="O759" s="133"/>
      <c r="P759" s="133"/>
      <c r="Q759" s="133"/>
      <c r="R759" s="133"/>
      <c r="S759" s="133"/>
      <c r="T759" s="133"/>
      <c r="U759" s="133"/>
      <c r="V759" s="133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18"/>
    </row>
    <row r="760" spans="1:34" s="119" customFormat="1" ht="15">
      <c r="A760" s="117"/>
      <c r="B760" s="117"/>
      <c r="C760" s="117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133"/>
      <c r="O760" s="133"/>
      <c r="P760" s="133"/>
      <c r="Q760" s="133"/>
      <c r="R760" s="133"/>
      <c r="S760" s="133"/>
      <c r="T760" s="133"/>
      <c r="U760" s="133"/>
      <c r="V760" s="133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18"/>
    </row>
    <row r="761" spans="1:34" s="119" customFormat="1" ht="15">
      <c r="A761" s="117"/>
      <c r="B761" s="117"/>
      <c r="C761" s="117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133"/>
      <c r="O761" s="133"/>
      <c r="P761" s="133"/>
      <c r="Q761" s="133"/>
      <c r="R761" s="133"/>
      <c r="S761" s="133"/>
      <c r="T761" s="133"/>
      <c r="U761" s="133"/>
      <c r="V761" s="133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18"/>
    </row>
    <row r="762" spans="1:34" s="119" customFormat="1" ht="15">
      <c r="A762" s="117"/>
      <c r="B762" s="117"/>
      <c r="C762" s="117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133"/>
      <c r="O762" s="133"/>
      <c r="P762" s="133"/>
      <c r="Q762" s="133"/>
      <c r="R762" s="133"/>
      <c r="S762" s="133"/>
      <c r="T762" s="133"/>
      <c r="U762" s="133"/>
      <c r="V762" s="133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18"/>
    </row>
    <row r="763" spans="1:34" s="119" customFormat="1" ht="15">
      <c r="A763" s="117"/>
      <c r="B763" s="117"/>
      <c r="C763" s="117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133"/>
      <c r="O763" s="133"/>
      <c r="P763" s="133"/>
      <c r="Q763" s="133"/>
      <c r="R763" s="133"/>
      <c r="S763" s="133"/>
      <c r="T763" s="133"/>
      <c r="U763" s="133"/>
      <c r="V763" s="133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18"/>
    </row>
    <row r="764" spans="1:34" s="119" customFormat="1" ht="15">
      <c r="A764" s="117"/>
      <c r="B764" s="117"/>
      <c r="C764" s="117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133"/>
      <c r="O764" s="133"/>
      <c r="P764" s="133"/>
      <c r="Q764" s="133"/>
      <c r="R764" s="133"/>
      <c r="S764" s="133"/>
      <c r="T764" s="133"/>
      <c r="U764" s="133"/>
      <c r="V764" s="133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18"/>
    </row>
    <row r="765" spans="1:34" s="119" customFormat="1" ht="15">
      <c r="A765" s="117"/>
      <c r="B765" s="117"/>
      <c r="C765" s="117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133"/>
      <c r="O765" s="133"/>
      <c r="P765" s="133"/>
      <c r="Q765" s="133"/>
      <c r="R765" s="133"/>
      <c r="S765" s="133"/>
      <c r="T765" s="133"/>
      <c r="U765" s="133"/>
      <c r="V765" s="133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18"/>
    </row>
    <row r="766" spans="1:34" s="119" customFormat="1" ht="15">
      <c r="A766" s="117"/>
      <c r="B766" s="117"/>
      <c r="C766" s="117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133"/>
      <c r="O766" s="133"/>
      <c r="P766" s="133"/>
      <c r="Q766" s="133"/>
      <c r="R766" s="133"/>
      <c r="S766" s="133"/>
      <c r="T766" s="133"/>
      <c r="U766" s="133"/>
      <c r="V766" s="133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18"/>
    </row>
    <row r="767" spans="1:34" s="119" customFormat="1" ht="15">
      <c r="A767" s="117"/>
      <c r="B767" s="117"/>
      <c r="C767" s="117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133"/>
      <c r="O767" s="133"/>
      <c r="P767" s="133"/>
      <c r="Q767" s="133"/>
      <c r="R767" s="133"/>
      <c r="S767" s="133"/>
      <c r="T767" s="133"/>
      <c r="U767" s="133"/>
      <c r="V767" s="133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18"/>
    </row>
    <row r="768" spans="1:34" s="119" customFormat="1" ht="15">
      <c r="A768" s="117"/>
      <c r="B768" s="117"/>
      <c r="C768" s="117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133"/>
      <c r="O768" s="133"/>
      <c r="P768" s="133"/>
      <c r="Q768" s="133"/>
      <c r="R768" s="133"/>
      <c r="S768" s="133"/>
      <c r="T768" s="133"/>
      <c r="U768" s="133"/>
      <c r="V768" s="133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18"/>
    </row>
    <row r="769" spans="1:34" s="119" customFormat="1" ht="15">
      <c r="A769" s="117"/>
      <c r="B769" s="117"/>
      <c r="C769" s="117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133"/>
      <c r="O769" s="133"/>
      <c r="P769" s="133"/>
      <c r="Q769" s="133"/>
      <c r="R769" s="133"/>
      <c r="S769" s="133"/>
      <c r="T769" s="133"/>
      <c r="U769" s="133"/>
      <c r="V769" s="133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18"/>
    </row>
    <row r="770" spans="1:34" s="119" customFormat="1" ht="15">
      <c r="A770" s="117"/>
      <c r="B770" s="117"/>
      <c r="C770" s="117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133"/>
      <c r="O770" s="133"/>
      <c r="P770" s="133"/>
      <c r="Q770" s="133"/>
      <c r="R770" s="133"/>
      <c r="S770" s="133"/>
      <c r="T770" s="133"/>
      <c r="U770" s="133"/>
      <c r="V770" s="133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18"/>
    </row>
    <row r="771" spans="1:34" s="119" customFormat="1" ht="15">
      <c r="A771" s="117"/>
      <c r="B771" s="117"/>
      <c r="C771" s="117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133"/>
      <c r="O771" s="133"/>
      <c r="P771" s="133"/>
      <c r="Q771" s="133"/>
      <c r="R771" s="133"/>
      <c r="S771" s="133"/>
      <c r="T771" s="133"/>
      <c r="U771" s="133"/>
      <c r="V771" s="133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18"/>
    </row>
    <row r="772" spans="1:34" s="119" customFormat="1" ht="15">
      <c r="A772" s="117"/>
      <c r="B772" s="117"/>
      <c r="C772" s="117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133"/>
      <c r="O772" s="133"/>
      <c r="P772" s="133"/>
      <c r="Q772" s="133"/>
      <c r="R772" s="133"/>
      <c r="S772" s="133"/>
      <c r="T772" s="133"/>
      <c r="U772" s="133"/>
      <c r="V772" s="133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18"/>
    </row>
    <row r="773" spans="1:34" s="119" customFormat="1" ht="15">
      <c r="A773" s="117"/>
      <c r="B773" s="117"/>
      <c r="C773" s="117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133"/>
      <c r="O773" s="133"/>
      <c r="P773" s="133"/>
      <c r="Q773" s="133"/>
      <c r="R773" s="133"/>
      <c r="S773" s="133"/>
      <c r="T773" s="133"/>
      <c r="U773" s="133"/>
      <c r="V773" s="133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18"/>
    </row>
    <row r="774" spans="1:34" s="119" customFormat="1" ht="15">
      <c r="A774" s="117"/>
      <c r="B774" s="117"/>
      <c r="C774" s="117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133"/>
      <c r="O774" s="133"/>
      <c r="P774" s="133"/>
      <c r="Q774" s="133"/>
      <c r="R774" s="133"/>
      <c r="S774" s="133"/>
      <c r="T774" s="133"/>
      <c r="U774" s="133"/>
      <c r="V774" s="133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18"/>
    </row>
    <row r="775" spans="1:34" s="119" customFormat="1" ht="15">
      <c r="A775" s="117"/>
      <c r="B775" s="117"/>
      <c r="C775" s="117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133"/>
      <c r="O775" s="133"/>
      <c r="P775" s="133"/>
      <c r="Q775" s="133"/>
      <c r="R775" s="133"/>
      <c r="S775" s="133"/>
      <c r="T775" s="133"/>
      <c r="U775" s="133"/>
      <c r="V775" s="133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18"/>
    </row>
    <row r="776" spans="1:34" s="119" customFormat="1" ht="15">
      <c r="A776" s="117"/>
      <c r="B776" s="117"/>
      <c r="C776" s="117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133"/>
      <c r="O776" s="133"/>
      <c r="P776" s="133"/>
      <c r="Q776" s="133"/>
      <c r="R776" s="133"/>
      <c r="S776" s="133"/>
      <c r="T776" s="133"/>
      <c r="U776" s="133"/>
      <c r="V776" s="133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18"/>
    </row>
    <row r="777" spans="1:34" s="119" customFormat="1" ht="15">
      <c r="A777" s="117"/>
      <c r="B777" s="117"/>
      <c r="C777" s="117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133"/>
      <c r="O777" s="133"/>
      <c r="P777" s="133"/>
      <c r="Q777" s="133"/>
      <c r="R777" s="133"/>
      <c r="S777" s="133"/>
      <c r="T777" s="133"/>
      <c r="U777" s="133"/>
      <c r="V777" s="133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18"/>
    </row>
    <row r="778" spans="1:34" s="119" customFormat="1" ht="15">
      <c r="A778" s="117"/>
      <c r="B778" s="117"/>
      <c r="C778" s="117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133"/>
      <c r="O778" s="133"/>
      <c r="P778" s="133"/>
      <c r="Q778" s="133"/>
      <c r="R778" s="133"/>
      <c r="S778" s="133"/>
      <c r="T778" s="133"/>
      <c r="U778" s="133"/>
      <c r="V778" s="133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18"/>
    </row>
    <row r="779" spans="1:34" s="119" customFormat="1" ht="15">
      <c r="A779" s="117"/>
      <c r="B779" s="117"/>
      <c r="C779" s="117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133"/>
      <c r="O779" s="133"/>
      <c r="P779" s="133"/>
      <c r="Q779" s="133"/>
      <c r="R779" s="133"/>
      <c r="S779" s="133"/>
      <c r="T779" s="133"/>
      <c r="U779" s="133"/>
      <c r="V779" s="133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18"/>
    </row>
    <row r="780" spans="1:34" s="119" customFormat="1" ht="15">
      <c r="A780" s="117"/>
      <c r="B780" s="117"/>
      <c r="C780" s="117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133"/>
      <c r="O780" s="133"/>
      <c r="P780" s="133"/>
      <c r="Q780" s="133"/>
      <c r="R780" s="133"/>
      <c r="S780" s="133"/>
      <c r="T780" s="133"/>
      <c r="U780" s="133"/>
      <c r="V780" s="133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18"/>
    </row>
    <row r="781" spans="1:34" s="119" customFormat="1" ht="15">
      <c r="A781" s="117"/>
      <c r="B781" s="117"/>
      <c r="C781" s="117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133"/>
      <c r="O781" s="133"/>
      <c r="P781" s="133"/>
      <c r="Q781" s="133"/>
      <c r="R781" s="133"/>
      <c r="S781" s="133"/>
      <c r="T781" s="133"/>
      <c r="U781" s="133"/>
      <c r="V781" s="133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18"/>
    </row>
    <row r="782" spans="1:34" s="119" customFormat="1" ht="15">
      <c r="A782" s="117"/>
      <c r="B782" s="117"/>
      <c r="C782" s="117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133"/>
      <c r="O782" s="133"/>
      <c r="P782" s="133"/>
      <c r="Q782" s="133"/>
      <c r="R782" s="133"/>
      <c r="S782" s="133"/>
      <c r="T782" s="133"/>
      <c r="U782" s="133"/>
      <c r="V782" s="133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18"/>
    </row>
    <row r="783" spans="1:34" s="119" customFormat="1" ht="15">
      <c r="A783" s="117"/>
      <c r="B783" s="117"/>
      <c r="C783" s="117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133"/>
      <c r="O783" s="133"/>
      <c r="P783" s="133"/>
      <c r="Q783" s="133"/>
      <c r="R783" s="133"/>
      <c r="S783" s="133"/>
      <c r="T783" s="133"/>
      <c r="U783" s="133"/>
      <c r="V783" s="133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18"/>
    </row>
    <row r="784" spans="1:34" s="119" customFormat="1" ht="15">
      <c r="A784" s="117"/>
      <c r="B784" s="117"/>
      <c r="C784" s="117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133"/>
      <c r="O784" s="133"/>
      <c r="P784" s="133"/>
      <c r="Q784" s="133"/>
      <c r="R784" s="133"/>
      <c r="S784" s="133"/>
      <c r="T784" s="133"/>
      <c r="U784" s="133"/>
      <c r="V784" s="133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18"/>
    </row>
    <row r="785" spans="1:34" s="119" customFormat="1" ht="15">
      <c r="A785" s="117"/>
      <c r="B785" s="117"/>
      <c r="C785" s="117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133"/>
      <c r="O785" s="133"/>
      <c r="P785" s="133"/>
      <c r="Q785" s="133"/>
      <c r="R785" s="133"/>
      <c r="S785" s="133"/>
      <c r="T785" s="133"/>
      <c r="U785" s="133"/>
      <c r="V785" s="133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18"/>
    </row>
    <row r="786" spans="1:34" s="119" customFormat="1" ht="15">
      <c r="A786" s="117"/>
      <c r="B786" s="117"/>
      <c r="C786" s="117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133"/>
      <c r="O786" s="133"/>
      <c r="P786" s="133"/>
      <c r="Q786" s="133"/>
      <c r="R786" s="133"/>
      <c r="S786" s="133"/>
      <c r="T786" s="133"/>
      <c r="U786" s="133"/>
      <c r="V786" s="133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18"/>
    </row>
    <row r="787" spans="1:34" s="119" customFormat="1" ht="15">
      <c r="A787" s="117"/>
      <c r="B787" s="117"/>
      <c r="C787" s="117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133"/>
      <c r="O787" s="133"/>
      <c r="P787" s="133"/>
      <c r="Q787" s="133"/>
      <c r="R787" s="133"/>
      <c r="S787" s="133"/>
      <c r="T787" s="133"/>
      <c r="U787" s="133"/>
      <c r="V787" s="133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18"/>
    </row>
    <row r="788" spans="1:34" s="119" customFormat="1" ht="15">
      <c r="A788" s="117"/>
      <c r="B788" s="117"/>
      <c r="C788" s="117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133"/>
      <c r="O788" s="133"/>
      <c r="P788" s="133"/>
      <c r="Q788" s="133"/>
      <c r="R788" s="133"/>
      <c r="S788" s="133"/>
      <c r="T788" s="133"/>
      <c r="U788" s="133"/>
      <c r="V788" s="133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18"/>
    </row>
    <row r="789" spans="1:34" s="119" customFormat="1" ht="15">
      <c r="A789" s="117"/>
      <c r="B789" s="117"/>
      <c r="C789" s="117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133"/>
      <c r="O789" s="133"/>
      <c r="P789" s="133"/>
      <c r="Q789" s="133"/>
      <c r="R789" s="133"/>
      <c r="S789" s="133"/>
      <c r="T789" s="133"/>
      <c r="U789" s="133"/>
      <c r="V789" s="133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18"/>
    </row>
    <row r="790" spans="1:34" s="119" customFormat="1" ht="15">
      <c r="A790" s="117"/>
      <c r="B790" s="117"/>
      <c r="C790" s="117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133"/>
      <c r="O790" s="133"/>
      <c r="P790" s="133"/>
      <c r="Q790" s="133"/>
      <c r="R790" s="133"/>
      <c r="S790" s="133"/>
      <c r="T790" s="133"/>
      <c r="U790" s="133"/>
      <c r="V790" s="133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18"/>
    </row>
    <row r="791" spans="1:34" s="119" customFormat="1" ht="15">
      <c r="A791" s="117"/>
      <c r="B791" s="117"/>
      <c r="C791" s="117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133"/>
      <c r="O791" s="133"/>
      <c r="P791" s="133"/>
      <c r="Q791" s="133"/>
      <c r="R791" s="133"/>
      <c r="S791" s="133"/>
      <c r="T791" s="133"/>
      <c r="U791" s="133"/>
      <c r="V791" s="133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18"/>
    </row>
    <row r="792" spans="1:34" s="119" customFormat="1" ht="15">
      <c r="A792" s="117"/>
      <c r="B792" s="117"/>
      <c r="C792" s="117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133"/>
      <c r="O792" s="133"/>
      <c r="P792" s="133"/>
      <c r="Q792" s="133"/>
      <c r="R792" s="133"/>
      <c r="S792" s="133"/>
      <c r="T792" s="133"/>
      <c r="U792" s="133"/>
      <c r="V792" s="133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18"/>
    </row>
    <row r="793" spans="1:34" s="119" customFormat="1" ht="15">
      <c r="A793" s="117"/>
      <c r="B793" s="117"/>
      <c r="C793" s="117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133"/>
      <c r="O793" s="133"/>
      <c r="P793" s="133"/>
      <c r="Q793" s="133"/>
      <c r="R793" s="133"/>
      <c r="S793" s="133"/>
      <c r="T793" s="133"/>
      <c r="U793" s="133"/>
      <c r="V793" s="133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18"/>
    </row>
    <row r="794" spans="1:34" s="119" customFormat="1" ht="15">
      <c r="A794" s="117"/>
      <c r="B794" s="117"/>
      <c r="C794" s="117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133"/>
      <c r="O794" s="133"/>
      <c r="P794" s="133"/>
      <c r="Q794" s="133"/>
      <c r="R794" s="133"/>
      <c r="S794" s="133"/>
      <c r="T794" s="133"/>
      <c r="U794" s="133"/>
      <c r="V794" s="133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18"/>
    </row>
    <row r="795" spans="1:34" s="119" customFormat="1" ht="15">
      <c r="A795" s="117"/>
      <c r="B795" s="117"/>
      <c r="C795" s="117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133"/>
      <c r="O795" s="133"/>
      <c r="P795" s="133"/>
      <c r="Q795" s="133"/>
      <c r="R795" s="133"/>
      <c r="S795" s="133"/>
      <c r="T795" s="133"/>
      <c r="U795" s="133"/>
      <c r="V795" s="133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18"/>
    </row>
    <row r="796" spans="1:34" s="119" customFormat="1" ht="15">
      <c r="A796" s="117"/>
      <c r="B796" s="117"/>
      <c r="C796" s="117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133"/>
      <c r="O796" s="133"/>
      <c r="P796" s="133"/>
      <c r="Q796" s="133"/>
      <c r="R796" s="133"/>
      <c r="S796" s="133"/>
      <c r="T796" s="133"/>
      <c r="U796" s="133"/>
      <c r="V796" s="133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18"/>
    </row>
    <row r="797" spans="1:34" s="119" customFormat="1" ht="15">
      <c r="A797" s="117"/>
      <c r="B797" s="117"/>
      <c r="C797" s="117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133"/>
      <c r="O797" s="133"/>
      <c r="P797" s="133"/>
      <c r="Q797" s="133"/>
      <c r="R797" s="133"/>
      <c r="S797" s="133"/>
      <c r="T797" s="133"/>
      <c r="U797" s="133"/>
      <c r="V797" s="133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18"/>
    </row>
    <row r="798" spans="1:34" s="119" customFormat="1" ht="15">
      <c r="A798" s="117"/>
      <c r="B798" s="117"/>
      <c r="C798" s="117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133"/>
      <c r="O798" s="133"/>
      <c r="P798" s="133"/>
      <c r="Q798" s="133"/>
      <c r="R798" s="133"/>
      <c r="S798" s="133"/>
      <c r="T798" s="133"/>
      <c r="U798" s="133"/>
      <c r="V798" s="133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18"/>
    </row>
    <row r="799" spans="1:34" s="119" customFormat="1" ht="15">
      <c r="A799" s="117"/>
      <c r="B799" s="117"/>
      <c r="C799" s="117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133"/>
      <c r="O799" s="133"/>
      <c r="P799" s="133"/>
      <c r="Q799" s="133"/>
      <c r="R799" s="133"/>
      <c r="S799" s="133"/>
      <c r="T799" s="133"/>
      <c r="U799" s="133"/>
      <c r="V799" s="133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18"/>
    </row>
    <row r="800" spans="1:34" s="119" customFormat="1" ht="15">
      <c r="A800" s="117"/>
      <c r="B800" s="117"/>
      <c r="C800" s="117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133"/>
      <c r="O800" s="133"/>
      <c r="P800" s="133"/>
      <c r="Q800" s="133"/>
      <c r="R800" s="133"/>
      <c r="S800" s="133"/>
      <c r="T800" s="133"/>
      <c r="U800" s="133"/>
      <c r="V800" s="133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18"/>
    </row>
    <row r="801" spans="1:34" s="119" customFormat="1" ht="15">
      <c r="A801" s="117"/>
      <c r="B801" s="117"/>
      <c r="C801" s="117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133"/>
      <c r="O801" s="133"/>
      <c r="P801" s="133"/>
      <c r="Q801" s="133"/>
      <c r="R801" s="133"/>
      <c r="S801" s="133"/>
      <c r="T801" s="133"/>
      <c r="U801" s="133"/>
      <c r="V801" s="133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18"/>
    </row>
    <row r="802" spans="1:34" s="119" customFormat="1" ht="15">
      <c r="A802" s="117"/>
      <c r="B802" s="117"/>
      <c r="C802" s="117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133"/>
      <c r="O802" s="133"/>
      <c r="P802" s="133"/>
      <c r="Q802" s="133"/>
      <c r="R802" s="133"/>
      <c r="S802" s="133"/>
      <c r="T802" s="133"/>
      <c r="U802" s="133"/>
      <c r="V802" s="133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18"/>
    </row>
    <row r="803" spans="1:34" s="119" customFormat="1" ht="15">
      <c r="A803" s="117"/>
      <c r="B803" s="117"/>
      <c r="C803" s="117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133"/>
      <c r="O803" s="133"/>
      <c r="P803" s="133"/>
      <c r="Q803" s="133"/>
      <c r="R803" s="133"/>
      <c r="S803" s="133"/>
      <c r="T803" s="133"/>
      <c r="U803" s="133"/>
      <c r="V803" s="133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18"/>
    </row>
    <row r="804" spans="1:34" s="119" customFormat="1" ht="15">
      <c r="A804" s="117"/>
      <c r="B804" s="117"/>
      <c r="C804" s="117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133"/>
      <c r="O804" s="133"/>
      <c r="P804" s="133"/>
      <c r="Q804" s="133"/>
      <c r="R804" s="133"/>
      <c r="S804" s="133"/>
      <c r="T804" s="133"/>
      <c r="U804" s="133"/>
      <c r="V804" s="133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18"/>
    </row>
    <row r="805" spans="1:34" s="119" customFormat="1" ht="15">
      <c r="A805" s="117"/>
      <c r="B805" s="117"/>
      <c r="C805" s="117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133"/>
      <c r="O805" s="133"/>
      <c r="P805" s="133"/>
      <c r="Q805" s="133"/>
      <c r="R805" s="133"/>
      <c r="S805" s="133"/>
      <c r="T805" s="133"/>
      <c r="U805" s="133"/>
      <c r="V805" s="133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18"/>
    </row>
    <row r="806" spans="1:34" s="119" customFormat="1" ht="15">
      <c r="A806" s="117"/>
      <c r="B806" s="117"/>
      <c r="C806" s="117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133"/>
      <c r="O806" s="133"/>
      <c r="P806" s="133"/>
      <c r="Q806" s="133"/>
      <c r="R806" s="133"/>
      <c r="S806" s="133"/>
      <c r="T806" s="133"/>
      <c r="U806" s="133"/>
      <c r="V806" s="133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18"/>
    </row>
    <row r="807" spans="1:34" s="119" customFormat="1" ht="15">
      <c r="A807" s="117"/>
      <c r="B807" s="117"/>
      <c r="C807" s="117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133"/>
      <c r="O807" s="133"/>
      <c r="P807" s="133"/>
      <c r="Q807" s="133"/>
      <c r="R807" s="133"/>
      <c r="S807" s="133"/>
      <c r="T807" s="133"/>
      <c r="U807" s="133"/>
      <c r="V807" s="133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18"/>
    </row>
    <row r="808" spans="1:34" s="119" customFormat="1" ht="15">
      <c r="A808" s="117"/>
      <c r="B808" s="117"/>
      <c r="C808" s="117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133"/>
      <c r="O808" s="133"/>
      <c r="P808" s="133"/>
      <c r="Q808" s="133"/>
      <c r="R808" s="133"/>
      <c r="S808" s="133"/>
      <c r="T808" s="133"/>
      <c r="U808" s="133"/>
      <c r="V808" s="133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18"/>
    </row>
    <row r="809" spans="1:34" s="119" customFormat="1" ht="15">
      <c r="A809" s="117"/>
      <c r="B809" s="117"/>
      <c r="C809" s="117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133"/>
      <c r="O809" s="133"/>
      <c r="P809" s="133"/>
      <c r="Q809" s="133"/>
      <c r="R809" s="133"/>
      <c r="S809" s="133"/>
      <c r="T809" s="133"/>
      <c r="U809" s="133"/>
      <c r="V809" s="133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18"/>
    </row>
    <row r="810" spans="1:34" s="119" customFormat="1" ht="15">
      <c r="A810" s="117"/>
      <c r="B810" s="117"/>
      <c r="C810" s="117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133"/>
      <c r="O810" s="133"/>
      <c r="P810" s="133"/>
      <c r="Q810" s="133"/>
      <c r="R810" s="133"/>
      <c r="S810" s="133"/>
      <c r="T810" s="133"/>
      <c r="U810" s="133"/>
      <c r="V810" s="133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18"/>
    </row>
    <row r="811" spans="1:34" s="119" customFormat="1" ht="15">
      <c r="A811" s="117"/>
      <c r="B811" s="117"/>
      <c r="C811" s="117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133"/>
      <c r="O811" s="133"/>
      <c r="P811" s="133"/>
      <c r="Q811" s="133"/>
      <c r="R811" s="133"/>
      <c r="S811" s="133"/>
      <c r="T811" s="133"/>
      <c r="U811" s="133"/>
      <c r="V811" s="133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18"/>
    </row>
    <row r="812" spans="1:34" s="119" customFormat="1" ht="15">
      <c r="A812" s="117"/>
      <c r="B812" s="117"/>
      <c r="C812" s="117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133"/>
      <c r="O812" s="133"/>
      <c r="P812" s="133"/>
      <c r="Q812" s="133"/>
      <c r="R812" s="133"/>
      <c r="S812" s="133"/>
      <c r="T812" s="133"/>
      <c r="U812" s="133"/>
      <c r="V812" s="133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18"/>
    </row>
    <row r="813" spans="1:34" s="119" customFormat="1" ht="15">
      <c r="A813" s="117"/>
      <c r="B813" s="117"/>
      <c r="C813" s="117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133"/>
      <c r="O813" s="133"/>
      <c r="P813" s="133"/>
      <c r="Q813" s="133"/>
      <c r="R813" s="133"/>
      <c r="S813" s="133"/>
      <c r="T813" s="133"/>
      <c r="U813" s="133"/>
      <c r="V813" s="133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18"/>
    </row>
    <row r="814" spans="1:34" s="119" customFormat="1" ht="15">
      <c r="A814" s="117"/>
      <c r="B814" s="117"/>
      <c r="C814" s="117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133"/>
      <c r="O814" s="133"/>
      <c r="P814" s="133"/>
      <c r="Q814" s="133"/>
      <c r="R814" s="133"/>
      <c r="S814" s="133"/>
      <c r="T814" s="133"/>
      <c r="U814" s="133"/>
      <c r="V814" s="133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18"/>
    </row>
    <row r="815" spans="1:34" s="119" customFormat="1" ht="15">
      <c r="A815" s="117"/>
      <c r="B815" s="117"/>
      <c r="C815" s="117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133"/>
      <c r="O815" s="133"/>
      <c r="P815" s="133"/>
      <c r="Q815" s="133"/>
      <c r="R815" s="133"/>
      <c r="S815" s="133"/>
      <c r="T815" s="133"/>
      <c r="U815" s="133"/>
      <c r="V815" s="133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18"/>
    </row>
    <row r="816" spans="1:34" s="119" customFormat="1" ht="15">
      <c r="A816" s="117"/>
      <c r="B816" s="117"/>
      <c r="C816" s="117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133"/>
      <c r="O816" s="133"/>
      <c r="P816" s="133"/>
      <c r="Q816" s="133"/>
      <c r="R816" s="133"/>
      <c r="S816" s="133"/>
      <c r="T816" s="133"/>
      <c r="U816" s="133"/>
      <c r="V816" s="133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18"/>
    </row>
    <row r="817" spans="1:34" s="119" customFormat="1" ht="15">
      <c r="A817" s="117"/>
      <c r="B817" s="117"/>
      <c r="C817" s="117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133"/>
      <c r="O817" s="133"/>
      <c r="P817" s="133"/>
      <c r="Q817" s="133"/>
      <c r="R817" s="133"/>
      <c r="S817" s="133"/>
      <c r="T817" s="133"/>
      <c r="U817" s="133"/>
      <c r="V817" s="133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18"/>
    </row>
    <row r="818" spans="1:34" s="119" customFormat="1" ht="15">
      <c r="A818" s="117"/>
      <c r="B818" s="117"/>
      <c r="C818" s="117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133"/>
      <c r="O818" s="133"/>
      <c r="P818" s="133"/>
      <c r="Q818" s="133"/>
      <c r="R818" s="133"/>
      <c r="S818" s="133"/>
      <c r="T818" s="133"/>
      <c r="U818" s="133"/>
      <c r="V818" s="133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18"/>
    </row>
    <row r="819" spans="1:34" s="119" customFormat="1" ht="15">
      <c r="A819" s="117"/>
      <c r="B819" s="117"/>
      <c r="C819" s="117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133"/>
      <c r="O819" s="133"/>
      <c r="P819" s="133"/>
      <c r="Q819" s="133"/>
      <c r="R819" s="133"/>
      <c r="S819" s="133"/>
      <c r="T819" s="133"/>
      <c r="U819" s="133"/>
      <c r="V819" s="133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18"/>
    </row>
    <row r="820" spans="1:34" s="119" customFormat="1" ht="15">
      <c r="A820" s="117"/>
      <c r="B820" s="117"/>
      <c r="C820" s="117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133"/>
      <c r="O820" s="133"/>
      <c r="P820" s="133"/>
      <c r="Q820" s="133"/>
      <c r="R820" s="133"/>
      <c r="S820" s="133"/>
      <c r="T820" s="133"/>
      <c r="U820" s="133"/>
      <c r="V820" s="133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18"/>
    </row>
    <row r="821" spans="1:34" s="119" customFormat="1" ht="15">
      <c r="A821" s="117"/>
      <c r="B821" s="117"/>
      <c r="C821" s="117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133"/>
      <c r="O821" s="133"/>
      <c r="P821" s="133"/>
      <c r="Q821" s="133"/>
      <c r="R821" s="133"/>
      <c r="S821" s="133"/>
      <c r="T821" s="133"/>
      <c r="U821" s="133"/>
      <c r="V821" s="133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18"/>
    </row>
    <row r="822" spans="1:34" s="119" customFormat="1" ht="15">
      <c r="A822" s="117"/>
      <c r="B822" s="117"/>
      <c r="C822" s="117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133"/>
      <c r="O822" s="133"/>
      <c r="P822" s="133"/>
      <c r="Q822" s="133"/>
      <c r="R822" s="133"/>
      <c r="S822" s="133"/>
      <c r="T822" s="133"/>
      <c r="U822" s="133"/>
      <c r="V822" s="133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18"/>
    </row>
    <row r="823" spans="1:34" s="119" customFormat="1" ht="15">
      <c r="A823" s="117"/>
      <c r="B823" s="117"/>
      <c r="C823" s="117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133"/>
      <c r="O823" s="133"/>
      <c r="P823" s="133"/>
      <c r="Q823" s="133"/>
      <c r="R823" s="133"/>
      <c r="S823" s="133"/>
      <c r="T823" s="133"/>
      <c r="U823" s="133"/>
      <c r="V823" s="133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18"/>
    </row>
    <row r="824" spans="1:34" s="119" customFormat="1" ht="15">
      <c r="A824" s="117"/>
      <c r="B824" s="117"/>
      <c r="C824" s="117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133"/>
      <c r="O824" s="133"/>
      <c r="P824" s="133"/>
      <c r="Q824" s="133"/>
      <c r="R824" s="133"/>
      <c r="S824" s="133"/>
      <c r="T824" s="133"/>
      <c r="U824" s="133"/>
      <c r="V824" s="133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18"/>
    </row>
    <row r="825" spans="1:34" s="119" customFormat="1" ht="15">
      <c r="A825" s="117"/>
      <c r="B825" s="117"/>
      <c r="C825" s="117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133"/>
      <c r="O825" s="133"/>
      <c r="P825" s="133"/>
      <c r="Q825" s="133"/>
      <c r="R825" s="133"/>
      <c r="S825" s="133"/>
      <c r="T825" s="133"/>
      <c r="U825" s="133"/>
      <c r="V825" s="133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18"/>
    </row>
    <row r="826" spans="1:34" s="119" customFormat="1" ht="15">
      <c r="A826" s="117"/>
      <c r="B826" s="117"/>
      <c r="C826" s="117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133"/>
      <c r="O826" s="133"/>
      <c r="P826" s="133"/>
      <c r="Q826" s="133"/>
      <c r="R826" s="133"/>
      <c r="S826" s="133"/>
      <c r="T826" s="133"/>
      <c r="U826" s="133"/>
      <c r="V826" s="133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18"/>
    </row>
    <row r="827" spans="1:34" s="119" customFormat="1" ht="15">
      <c r="A827" s="117"/>
      <c r="B827" s="117"/>
      <c r="C827" s="117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133"/>
      <c r="O827" s="133"/>
      <c r="P827" s="133"/>
      <c r="Q827" s="133"/>
      <c r="R827" s="133"/>
      <c r="S827" s="133"/>
      <c r="T827" s="133"/>
      <c r="U827" s="133"/>
      <c r="V827" s="133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18"/>
    </row>
    <row r="828" spans="1:34" s="119" customFormat="1" ht="15">
      <c r="A828" s="117"/>
      <c r="B828" s="117"/>
      <c r="C828" s="117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133"/>
      <c r="O828" s="133"/>
      <c r="P828" s="133"/>
      <c r="Q828" s="133"/>
      <c r="R828" s="133"/>
      <c r="S828" s="133"/>
      <c r="T828" s="133"/>
      <c r="U828" s="133"/>
      <c r="V828" s="133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18"/>
    </row>
    <row r="829" spans="1:34" s="119" customFormat="1" ht="15">
      <c r="A829" s="117"/>
      <c r="B829" s="117"/>
      <c r="C829" s="117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133"/>
      <c r="O829" s="133"/>
      <c r="P829" s="133"/>
      <c r="Q829" s="133"/>
      <c r="R829" s="133"/>
      <c r="S829" s="133"/>
      <c r="T829" s="133"/>
      <c r="U829" s="133"/>
      <c r="V829" s="133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18"/>
    </row>
    <row r="830" spans="1:34" s="119" customFormat="1" ht="15">
      <c r="A830" s="117"/>
      <c r="B830" s="117"/>
      <c r="C830" s="117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133"/>
      <c r="O830" s="133"/>
      <c r="P830" s="133"/>
      <c r="Q830" s="133"/>
      <c r="R830" s="133"/>
      <c r="S830" s="133"/>
      <c r="T830" s="133"/>
      <c r="U830" s="133"/>
      <c r="V830" s="133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18"/>
    </row>
    <row r="831" spans="1:34" s="119" customFormat="1" ht="15">
      <c r="A831" s="117"/>
      <c r="B831" s="117"/>
      <c r="C831" s="117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133"/>
      <c r="O831" s="133"/>
      <c r="P831" s="133"/>
      <c r="Q831" s="133"/>
      <c r="R831" s="133"/>
      <c r="S831" s="133"/>
      <c r="T831" s="133"/>
      <c r="U831" s="133"/>
      <c r="V831" s="133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18"/>
    </row>
    <row r="832" spans="1:34" s="119" customFormat="1" ht="15">
      <c r="A832" s="117"/>
      <c r="B832" s="117"/>
      <c r="C832" s="117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133"/>
      <c r="O832" s="133"/>
      <c r="P832" s="133"/>
      <c r="Q832" s="133"/>
      <c r="R832" s="133"/>
      <c r="S832" s="133"/>
      <c r="T832" s="133"/>
      <c r="U832" s="133"/>
      <c r="V832" s="133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18"/>
    </row>
    <row r="833" spans="1:34" s="119" customFormat="1" ht="15">
      <c r="A833" s="117"/>
      <c r="B833" s="117"/>
      <c r="C833" s="117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133"/>
      <c r="O833" s="133"/>
      <c r="P833" s="133"/>
      <c r="Q833" s="133"/>
      <c r="R833" s="133"/>
      <c r="S833" s="133"/>
      <c r="T833" s="133"/>
      <c r="U833" s="133"/>
      <c r="V833" s="133"/>
      <c r="W833" s="134"/>
      <c r="X833" s="134"/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18"/>
    </row>
    <row r="834" spans="1:34" s="119" customFormat="1" ht="15">
      <c r="A834" s="117"/>
      <c r="B834" s="117"/>
      <c r="C834" s="117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133"/>
      <c r="O834" s="133"/>
      <c r="P834" s="133"/>
      <c r="Q834" s="133"/>
      <c r="R834" s="133"/>
      <c r="S834" s="133"/>
      <c r="T834" s="133"/>
      <c r="U834" s="133"/>
      <c r="V834" s="133"/>
      <c r="W834" s="134"/>
      <c r="X834" s="134"/>
      <c r="Y834" s="134"/>
      <c r="Z834" s="134"/>
      <c r="AA834" s="134"/>
      <c r="AB834" s="134"/>
      <c r="AC834" s="134"/>
      <c r="AD834" s="134"/>
      <c r="AE834" s="134"/>
      <c r="AF834" s="134"/>
      <c r="AG834" s="134"/>
      <c r="AH834" s="118"/>
    </row>
    <row r="835" spans="1:34" s="119" customFormat="1" ht="15">
      <c r="A835" s="117"/>
      <c r="B835" s="117"/>
      <c r="C835" s="117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133"/>
      <c r="O835" s="133"/>
      <c r="P835" s="133"/>
      <c r="Q835" s="133"/>
      <c r="R835" s="133"/>
      <c r="S835" s="133"/>
      <c r="T835" s="133"/>
      <c r="U835" s="133"/>
      <c r="V835" s="133"/>
      <c r="W835" s="134"/>
      <c r="X835" s="134"/>
      <c r="Y835" s="134"/>
      <c r="Z835" s="134"/>
      <c r="AA835" s="134"/>
      <c r="AB835" s="134"/>
      <c r="AC835" s="134"/>
      <c r="AD835" s="134"/>
      <c r="AE835" s="134"/>
      <c r="AF835" s="134"/>
      <c r="AG835" s="134"/>
      <c r="AH835" s="118"/>
    </row>
    <row r="836" spans="1:34" s="119" customFormat="1" ht="15">
      <c r="A836" s="117"/>
      <c r="B836" s="117"/>
      <c r="C836" s="117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133"/>
      <c r="O836" s="133"/>
      <c r="P836" s="133"/>
      <c r="Q836" s="133"/>
      <c r="R836" s="133"/>
      <c r="S836" s="133"/>
      <c r="T836" s="133"/>
      <c r="U836" s="133"/>
      <c r="V836" s="133"/>
      <c r="W836" s="134"/>
      <c r="X836" s="134"/>
      <c r="Y836" s="134"/>
      <c r="Z836" s="134"/>
      <c r="AA836" s="134"/>
      <c r="AB836" s="134"/>
      <c r="AC836" s="134"/>
      <c r="AD836" s="134"/>
      <c r="AE836" s="134"/>
      <c r="AF836" s="134"/>
      <c r="AG836" s="134"/>
      <c r="AH836" s="118"/>
    </row>
    <row r="837" spans="1:34" s="119" customFormat="1" ht="15">
      <c r="A837" s="117"/>
      <c r="B837" s="117"/>
      <c r="C837" s="117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133"/>
      <c r="O837" s="133"/>
      <c r="P837" s="133"/>
      <c r="Q837" s="133"/>
      <c r="R837" s="133"/>
      <c r="S837" s="133"/>
      <c r="T837" s="133"/>
      <c r="U837" s="133"/>
      <c r="V837" s="133"/>
      <c r="W837" s="134"/>
      <c r="X837" s="134"/>
      <c r="Y837" s="134"/>
      <c r="Z837" s="134"/>
      <c r="AA837" s="134"/>
      <c r="AB837" s="134"/>
      <c r="AC837" s="134"/>
      <c r="AD837" s="134"/>
      <c r="AE837" s="134"/>
      <c r="AF837" s="134"/>
      <c r="AG837" s="134"/>
      <c r="AH837" s="118"/>
    </row>
    <row r="838" spans="1:34" s="119" customFormat="1" ht="15">
      <c r="A838" s="117"/>
      <c r="B838" s="117"/>
      <c r="C838" s="117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133"/>
      <c r="O838" s="133"/>
      <c r="P838" s="133"/>
      <c r="Q838" s="133"/>
      <c r="R838" s="133"/>
      <c r="S838" s="133"/>
      <c r="T838" s="133"/>
      <c r="U838" s="133"/>
      <c r="V838" s="133"/>
      <c r="W838" s="134"/>
      <c r="X838" s="134"/>
      <c r="Y838" s="134"/>
      <c r="Z838" s="134"/>
      <c r="AA838" s="134"/>
      <c r="AB838" s="134"/>
      <c r="AC838" s="134"/>
      <c r="AD838" s="134"/>
      <c r="AE838" s="134"/>
      <c r="AF838" s="134"/>
      <c r="AG838" s="134"/>
      <c r="AH838" s="118"/>
    </row>
    <row r="839" spans="1:34" s="119" customFormat="1" ht="15">
      <c r="A839" s="117"/>
      <c r="B839" s="117"/>
      <c r="C839" s="117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133"/>
      <c r="O839" s="133"/>
      <c r="P839" s="133"/>
      <c r="Q839" s="133"/>
      <c r="R839" s="133"/>
      <c r="S839" s="133"/>
      <c r="T839" s="133"/>
      <c r="U839" s="133"/>
      <c r="V839" s="133"/>
      <c r="W839" s="134"/>
      <c r="X839" s="134"/>
      <c r="Y839" s="134"/>
      <c r="Z839" s="134"/>
      <c r="AA839" s="134"/>
      <c r="AB839" s="134"/>
      <c r="AC839" s="134"/>
      <c r="AD839" s="134"/>
      <c r="AE839" s="134"/>
      <c r="AF839" s="134"/>
      <c r="AG839" s="134"/>
      <c r="AH839" s="118"/>
    </row>
    <row r="840" spans="1:34" s="119" customFormat="1" ht="15">
      <c r="A840" s="117"/>
      <c r="B840" s="117"/>
      <c r="C840" s="117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133"/>
      <c r="O840" s="133"/>
      <c r="P840" s="133"/>
      <c r="Q840" s="133"/>
      <c r="R840" s="133"/>
      <c r="S840" s="133"/>
      <c r="T840" s="133"/>
      <c r="U840" s="133"/>
      <c r="V840" s="133"/>
      <c r="W840" s="134"/>
      <c r="X840" s="134"/>
      <c r="Y840" s="134"/>
      <c r="Z840" s="134"/>
      <c r="AA840" s="134"/>
      <c r="AB840" s="134"/>
      <c r="AC840" s="134"/>
      <c r="AD840" s="134"/>
      <c r="AE840" s="134"/>
      <c r="AF840" s="134"/>
      <c r="AG840" s="134"/>
      <c r="AH840" s="118"/>
    </row>
    <row r="841" spans="1:34" s="119" customFormat="1" ht="15">
      <c r="A841" s="117"/>
      <c r="B841" s="117"/>
      <c r="C841" s="117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133"/>
      <c r="O841" s="133"/>
      <c r="P841" s="133"/>
      <c r="Q841" s="133"/>
      <c r="R841" s="133"/>
      <c r="S841" s="133"/>
      <c r="T841" s="133"/>
      <c r="U841" s="133"/>
      <c r="V841" s="133"/>
      <c r="W841" s="134"/>
      <c r="X841" s="134"/>
      <c r="Y841" s="134"/>
      <c r="Z841" s="134"/>
      <c r="AA841" s="134"/>
      <c r="AB841" s="134"/>
      <c r="AC841" s="134"/>
      <c r="AD841" s="134"/>
      <c r="AE841" s="134"/>
      <c r="AF841" s="134"/>
      <c r="AG841" s="134"/>
      <c r="AH841" s="118"/>
    </row>
    <row r="842" spans="1:34" s="119" customFormat="1" ht="15">
      <c r="A842" s="117"/>
      <c r="B842" s="117"/>
      <c r="C842" s="117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133"/>
      <c r="O842" s="133"/>
      <c r="P842" s="133"/>
      <c r="Q842" s="133"/>
      <c r="R842" s="133"/>
      <c r="S842" s="133"/>
      <c r="T842" s="133"/>
      <c r="U842" s="133"/>
      <c r="V842" s="133"/>
      <c r="W842" s="134"/>
      <c r="X842" s="134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18"/>
    </row>
    <row r="843" spans="1:34" s="119" customFormat="1" ht="15">
      <c r="A843" s="117"/>
      <c r="B843" s="117"/>
      <c r="C843" s="117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133"/>
      <c r="O843" s="133"/>
      <c r="P843" s="133"/>
      <c r="Q843" s="133"/>
      <c r="R843" s="133"/>
      <c r="S843" s="133"/>
      <c r="T843" s="133"/>
      <c r="U843" s="133"/>
      <c r="V843" s="133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18"/>
    </row>
    <row r="844" spans="1:34" s="119" customFormat="1" ht="15">
      <c r="A844" s="117"/>
      <c r="B844" s="117"/>
      <c r="C844" s="117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133"/>
      <c r="O844" s="133"/>
      <c r="P844" s="133"/>
      <c r="Q844" s="133"/>
      <c r="R844" s="133"/>
      <c r="S844" s="133"/>
      <c r="T844" s="133"/>
      <c r="U844" s="133"/>
      <c r="V844" s="133"/>
      <c r="W844" s="134"/>
      <c r="X844" s="134"/>
      <c r="Y844" s="134"/>
      <c r="Z844" s="134"/>
      <c r="AA844" s="134"/>
      <c r="AB844" s="134"/>
      <c r="AC844" s="134"/>
      <c r="AD844" s="134"/>
      <c r="AE844" s="134"/>
      <c r="AF844" s="134"/>
      <c r="AG844" s="134"/>
      <c r="AH844" s="118"/>
    </row>
    <row r="845" spans="1:34" s="119" customFormat="1" ht="15">
      <c r="A845" s="117"/>
      <c r="B845" s="117"/>
      <c r="C845" s="117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133"/>
      <c r="O845" s="133"/>
      <c r="P845" s="133"/>
      <c r="Q845" s="133"/>
      <c r="R845" s="133"/>
      <c r="S845" s="133"/>
      <c r="T845" s="133"/>
      <c r="U845" s="133"/>
      <c r="V845" s="133"/>
      <c r="W845" s="134"/>
      <c r="X845" s="134"/>
      <c r="Y845" s="134"/>
      <c r="Z845" s="134"/>
      <c r="AA845" s="134"/>
      <c r="AB845" s="134"/>
      <c r="AC845" s="134"/>
      <c r="AD845" s="134"/>
      <c r="AE845" s="134"/>
      <c r="AF845" s="134"/>
      <c r="AG845" s="134"/>
      <c r="AH845" s="118"/>
    </row>
    <row r="846" spans="1:34" s="119" customFormat="1" ht="15">
      <c r="A846" s="117"/>
      <c r="B846" s="117"/>
      <c r="C846" s="117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133"/>
      <c r="O846" s="133"/>
      <c r="P846" s="133"/>
      <c r="Q846" s="133"/>
      <c r="R846" s="133"/>
      <c r="S846" s="133"/>
      <c r="T846" s="133"/>
      <c r="U846" s="133"/>
      <c r="V846" s="133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18"/>
    </row>
    <row r="847" spans="1:34" s="119" customFormat="1" ht="15">
      <c r="A847" s="117"/>
      <c r="B847" s="117"/>
      <c r="C847" s="117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133"/>
      <c r="O847" s="133"/>
      <c r="P847" s="133"/>
      <c r="Q847" s="133"/>
      <c r="R847" s="133"/>
      <c r="S847" s="133"/>
      <c r="T847" s="133"/>
      <c r="U847" s="133"/>
      <c r="V847" s="133"/>
      <c r="W847" s="134"/>
      <c r="X847" s="134"/>
      <c r="Y847" s="134"/>
      <c r="Z847" s="134"/>
      <c r="AA847" s="134"/>
      <c r="AB847" s="134"/>
      <c r="AC847" s="134"/>
      <c r="AD847" s="134"/>
      <c r="AE847" s="134"/>
      <c r="AF847" s="134"/>
      <c r="AG847" s="134"/>
      <c r="AH847" s="118"/>
    </row>
    <row r="848" spans="1:34" s="119" customFormat="1" ht="15">
      <c r="A848" s="117"/>
      <c r="B848" s="117"/>
      <c r="C848" s="117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133"/>
      <c r="O848" s="133"/>
      <c r="P848" s="133"/>
      <c r="Q848" s="133"/>
      <c r="R848" s="133"/>
      <c r="S848" s="133"/>
      <c r="T848" s="133"/>
      <c r="U848" s="133"/>
      <c r="V848" s="133"/>
      <c r="W848" s="134"/>
      <c r="X848" s="134"/>
      <c r="Y848" s="134"/>
      <c r="Z848" s="134"/>
      <c r="AA848" s="134"/>
      <c r="AB848" s="134"/>
      <c r="AC848" s="134"/>
      <c r="AD848" s="134"/>
      <c r="AE848" s="134"/>
      <c r="AF848" s="134"/>
      <c r="AG848" s="134"/>
      <c r="AH848" s="118"/>
    </row>
    <row r="849" spans="1:34" s="119" customFormat="1" ht="15">
      <c r="A849" s="117"/>
      <c r="B849" s="117"/>
      <c r="C849" s="117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133"/>
      <c r="O849" s="133"/>
      <c r="P849" s="133"/>
      <c r="Q849" s="133"/>
      <c r="R849" s="133"/>
      <c r="S849" s="133"/>
      <c r="T849" s="133"/>
      <c r="U849" s="133"/>
      <c r="V849" s="133"/>
      <c r="W849" s="134"/>
      <c r="X849" s="134"/>
      <c r="Y849" s="134"/>
      <c r="Z849" s="134"/>
      <c r="AA849" s="134"/>
      <c r="AB849" s="134"/>
      <c r="AC849" s="134"/>
      <c r="AD849" s="134"/>
      <c r="AE849" s="134"/>
      <c r="AF849" s="134"/>
      <c r="AG849" s="134"/>
      <c r="AH849" s="118"/>
    </row>
    <row r="850" spans="1:34" s="119" customFormat="1" ht="15">
      <c r="A850" s="117"/>
      <c r="B850" s="117"/>
      <c r="C850" s="117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133"/>
      <c r="O850" s="133"/>
      <c r="P850" s="133"/>
      <c r="Q850" s="133"/>
      <c r="R850" s="133"/>
      <c r="S850" s="133"/>
      <c r="T850" s="133"/>
      <c r="U850" s="133"/>
      <c r="V850" s="133"/>
      <c r="W850" s="134"/>
      <c r="X850" s="134"/>
      <c r="Y850" s="134"/>
      <c r="Z850" s="134"/>
      <c r="AA850" s="134"/>
      <c r="AB850" s="134"/>
      <c r="AC850" s="134"/>
      <c r="AD850" s="134"/>
      <c r="AE850" s="134"/>
      <c r="AF850" s="134"/>
      <c r="AG850" s="134"/>
      <c r="AH850" s="118"/>
    </row>
    <row r="851" spans="1:34" s="119" customFormat="1" ht="15">
      <c r="A851" s="117"/>
      <c r="B851" s="117"/>
      <c r="C851" s="117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133"/>
      <c r="O851" s="133"/>
      <c r="P851" s="133"/>
      <c r="Q851" s="133"/>
      <c r="R851" s="133"/>
      <c r="S851" s="133"/>
      <c r="T851" s="133"/>
      <c r="U851" s="133"/>
      <c r="V851" s="133"/>
      <c r="W851" s="134"/>
      <c r="X851" s="134"/>
      <c r="Y851" s="134"/>
      <c r="Z851" s="134"/>
      <c r="AA851" s="134"/>
      <c r="AB851" s="134"/>
      <c r="AC851" s="134"/>
      <c r="AD851" s="134"/>
      <c r="AE851" s="134"/>
      <c r="AF851" s="134"/>
      <c r="AG851" s="134"/>
      <c r="AH851" s="118"/>
    </row>
    <row r="852" spans="1:34" s="119" customFormat="1" ht="15">
      <c r="A852" s="117"/>
      <c r="B852" s="117"/>
      <c r="C852" s="117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133"/>
      <c r="O852" s="133"/>
      <c r="P852" s="133"/>
      <c r="Q852" s="133"/>
      <c r="R852" s="133"/>
      <c r="S852" s="133"/>
      <c r="T852" s="133"/>
      <c r="U852" s="133"/>
      <c r="V852" s="133"/>
      <c r="W852" s="134"/>
      <c r="X852" s="134"/>
      <c r="Y852" s="134"/>
      <c r="Z852" s="134"/>
      <c r="AA852" s="134"/>
      <c r="AB852" s="134"/>
      <c r="AC852" s="134"/>
      <c r="AD852" s="134"/>
      <c r="AE852" s="134"/>
      <c r="AF852" s="134"/>
      <c r="AG852" s="134"/>
      <c r="AH852" s="118"/>
    </row>
    <row r="853" spans="1:34" s="119" customFormat="1" ht="15">
      <c r="A853" s="117"/>
      <c r="B853" s="117"/>
      <c r="C853" s="117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133"/>
      <c r="O853" s="133"/>
      <c r="P853" s="133"/>
      <c r="Q853" s="133"/>
      <c r="R853" s="133"/>
      <c r="S853" s="133"/>
      <c r="T853" s="133"/>
      <c r="U853" s="133"/>
      <c r="V853" s="133"/>
      <c r="W853" s="134"/>
      <c r="X853" s="134"/>
      <c r="Y853" s="134"/>
      <c r="Z853" s="134"/>
      <c r="AA853" s="134"/>
      <c r="AB853" s="134"/>
      <c r="AC853" s="134"/>
      <c r="AD853" s="134"/>
      <c r="AE853" s="134"/>
      <c r="AF853" s="134"/>
      <c r="AG853" s="134"/>
      <c r="AH853" s="118"/>
    </row>
    <row r="854" spans="1:34" s="119" customFormat="1" ht="15">
      <c r="A854" s="117"/>
      <c r="B854" s="117"/>
      <c r="C854" s="117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133"/>
      <c r="O854" s="133"/>
      <c r="P854" s="133"/>
      <c r="Q854" s="133"/>
      <c r="R854" s="133"/>
      <c r="S854" s="133"/>
      <c r="T854" s="133"/>
      <c r="U854" s="133"/>
      <c r="V854" s="133"/>
      <c r="W854" s="134"/>
      <c r="X854" s="134"/>
      <c r="Y854" s="134"/>
      <c r="Z854" s="134"/>
      <c r="AA854" s="134"/>
      <c r="AB854" s="134"/>
      <c r="AC854" s="134"/>
      <c r="AD854" s="134"/>
      <c r="AE854" s="134"/>
      <c r="AF854" s="134"/>
      <c r="AG854" s="134"/>
      <c r="AH854" s="118"/>
    </row>
    <row r="855" spans="1:34" s="119" customFormat="1" ht="15">
      <c r="A855" s="117"/>
      <c r="B855" s="117"/>
      <c r="C855" s="117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133"/>
      <c r="O855" s="133"/>
      <c r="P855" s="133"/>
      <c r="Q855" s="133"/>
      <c r="R855" s="133"/>
      <c r="S855" s="133"/>
      <c r="T855" s="133"/>
      <c r="U855" s="133"/>
      <c r="V855" s="133"/>
      <c r="W855" s="134"/>
      <c r="X855" s="134"/>
      <c r="Y855" s="134"/>
      <c r="Z855" s="134"/>
      <c r="AA855" s="134"/>
      <c r="AB855" s="134"/>
      <c r="AC855" s="134"/>
      <c r="AD855" s="134"/>
      <c r="AE855" s="134"/>
      <c r="AF855" s="134"/>
      <c r="AG855" s="134"/>
      <c r="AH855" s="118"/>
    </row>
    <row r="856" spans="1:34" s="119" customFormat="1" ht="15">
      <c r="A856" s="117"/>
      <c r="B856" s="117"/>
      <c r="C856" s="117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133"/>
      <c r="O856" s="133"/>
      <c r="P856" s="133"/>
      <c r="Q856" s="133"/>
      <c r="R856" s="133"/>
      <c r="S856" s="133"/>
      <c r="T856" s="133"/>
      <c r="U856" s="133"/>
      <c r="V856" s="133"/>
      <c r="W856" s="134"/>
      <c r="X856" s="134"/>
      <c r="Y856" s="134"/>
      <c r="Z856" s="134"/>
      <c r="AA856" s="134"/>
      <c r="AB856" s="134"/>
      <c r="AC856" s="134"/>
      <c r="AD856" s="134"/>
      <c r="AE856" s="134"/>
      <c r="AF856" s="134"/>
      <c r="AG856" s="134"/>
      <c r="AH856" s="118"/>
    </row>
    <row r="857" spans="1:34" s="119" customFormat="1" ht="15">
      <c r="A857" s="117"/>
      <c r="B857" s="117"/>
      <c r="C857" s="117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133"/>
      <c r="O857" s="133"/>
      <c r="P857" s="133"/>
      <c r="Q857" s="133"/>
      <c r="R857" s="133"/>
      <c r="S857" s="133"/>
      <c r="T857" s="133"/>
      <c r="U857" s="133"/>
      <c r="V857" s="133"/>
      <c r="W857" s="134"/>
      <c r="X857" s="134"/>
      <c r="Y857" s="134"/>
      <c r="Z857" s="134"/>
      <c r="AA857" s="134"/>
      <c r="AB857" s="134"/>
      <c r="AC857" s="134"/>
      <c r="AD857" s="134"/>
      <c r="AE857" s="134"/>
      <c r="AF857" s="134"/>
      <c r="AG857" s="134"/>
      <c r="AH857" s="118"/>
    </row>
    <row r="858" spans="1:34" s="119" customFormat="1" ht="15">
      <c r="A858" s="117"/>
      <c r="B858" s="117"/>
      <c r="C858" s="117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133"/>
      <c r="O858" s="133"/>
      <c r="P858" s="133"/>
      <c r="Q858" s="133"/>
      <c r="R858" s="133"/>
      <c r="S858" s="133"/>
      <c r="T858" s="133"/>
      <c r="U858" s="133"/>
      <c r="V858" s="133"/>
      <c r="W858" s="134"/>
      <c r="X858" s="134"/>
      <c r="Y858" s="134"/>
      <c r="Z858" s="134"/>
      <c r="AA858" s="134"/>
      <c r="AB858" s="134"/>
      <c r="AC858" s="134"/>
      <c r="AD858" s="134"/>
      <c r="AE858" s="134"/>
      <c r="AF858" s="134"/>
      <c r="AG858" s="134"/>
      <c r="AH858" s="118"/>
    </row>
    <row r="859" spans="1:34" s="119" customFormat="1" ht="15">
      <c r="A859" s="117"/>
      <c r="B859" s="117"/>
      <c r="C859" s="117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133"/>
      <c r="O859" s="133"/>
      <c r="P859" s="133"/>
      <c r="Q859" s="133"/>
      <c r="R859" s="133"/>
      <c r="S859" s="133"/>
      <c r="T859" s="133"/>
      <c r="U859" s="133"/>
      <c r="V859" s="133"/>
      <c r="W859" s="134"/>
      <c r="X859" s="134"/>
      <c r="Y859" s="134"/>
      <c r="Z859" s="134"/>
      <c r="AA859" s="134"/>
      <c r="AB859" s="134"/>
      <c r="AC859" s="134"/>
      <c r="AD859" s="134"/>
      <c r="AE859" s="134"/>
      <c r="AF859" s="134"/>
      <c r="AG859" s="134"/>
      <c r="AH859" s="118"/>
    </row>
    <row r="860" spans="1:34" s="119" customFormat="1" ht="15">
      <c r="A860" s="117"/>
      <c r="B860" s="117"/>
      <c r="C860" s="117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133"/>
      <c r="O860" s="133"/>
      <c r="P860" s="133"/>
      <c r="Q860" s="133"/>
      <c r="R860" s="133"/>
      <c r="S860" s="133"/>
      <c r="T860" s="133"/>
      <c r="U860" s="133"/>
      <c r="V860" s="133"/>
      <c r="W860" s="134"/>
      <c r="X860" s="134"/>
      <c r="Y860" s="134"/>
      <c r="Z860" s="134"/>
      <c r="AA860" s="134"/>
      <c r="AB860" s="134"/>
      <c r="AC860" s="134"/>
      <c r="AD860" s="134"/>
      <c r="AE860" s="134"/>
      <c r="AF860" s="134"/>
      <c r="AG860" s="134"/>
      <c r="AH860" s="118"/>
    </row>
    <row r="861" spans="1:34" s="119" customFormat="1" ht="15">
      <c r="A861" s="117"/>
      <c r="B861" s="117"/>
      <c r="C861" s="117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133"/>
      <c r="O861" s="133"/>
      <c r="P861" s="133"/>
      <c r="Q861" s="133"/>
      <c r="R861" s="133"/>
      <c r="S861" s="133"/>
      <c r="T861" s="133"/>
      <c r="U861" s="133"/>
      <c r="V861" s="133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18"/>
    </row>
    <row r="862" spans="1:34" s="119" customFormat="1" ht="15">
      <c r="A862" s="117"/>
      <c r="B862" s="117"/>
      <c r="C862" s="117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133"/>
      <c r="O862" s="133"/>
      <c r="P862" s="133"/>
      <c r="Q862" s="133"/>
      <c r="R862" s="133"/>
      <c r="S862" s="133"/>
      <c r="T862" s="133"/>
      <c r="U862" s="133"/>
      <c r="V862" s="133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18"/>
    </row>
    <row r="863" spans="1:34" s="119" customFormat="1" ht="15">
      <c r="A863" s="117"/>
      <c r="B863" s="117"/>
      <c r="C863" s="117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133"/>
      <c r="O863" s="133"/>
      <c r="P863" s="133"/>
      <c r="Q863" s="133"/>
      <c r="R863" s="133"/>
      <c r="S863" s="133"/>
      <c r="T863" s="133"/>
      <c r="U863" s="133"/>
      <c r="V863" s="133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18"/>
    </row>
    <row r="864" spans="1:34" s="119" customFormat="1" ht="15">
      <c r="A864" s="117"/>
      <c r="B864" s="117"/>
      <c r="C864" s="117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133"/>
      <c r="O864" s="133"/>
      <c r="P864" s="133"/>
      <c r="Q864" s="133"/>
      <c r="R864" s="133"/>
      <c r="S864" s="133"/>
      <c r="T864" s="133"/>
      <c r="U864" s="133"/>
      <c r="V864" s="133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18"/>
    </row>
    <row r="865" spans="1:34" s="119" customFormat="1" ht="15">
      <c r="A865" s="117"/>
      <c r="B865" s="117"/>
      <c r="C865" s="117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133"/>
      <c r="O865" s="133"/>
      <c r="P865" s="133"/>
      <c r="Q865" s="133"/>
      <c r="R865" s="133"/>
      <c r="S865" s="133"/>
      <c r="T865" s="133"/>
      <c r="U865" s="133"/>
      <c r="V865" s="133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18"/>
    </row>
    <row r="866" spans="1:34" s="119" customFormat="1" ht="15">
      <c r="A866" s="117"/>
      <c r="B866" s="117"/>
      <c r="C866" s="117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133"/>
      <c r="O866" s="133"/>
      <c r="P866" s="133"/>
      <c r="Q866" s="133"/>
      <c r="R866" s="133"/>
      <c r="S866" s="133"/>
      <c r="T866" s="133"/>
      <c r="U866" s="133"/>
      <c r="V866" s="133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18"/>
    </row>
    <row r="867" spans="1:34" s="119" customFormat="1" ht="15">
      <c r="A867" s="117"/>
      <c r="B867" s="117"/>
      <c r="C867" s="117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133"/>
      <c r="O867" s="133"/>
      <c r="P867" s="133"/>
      <c r="Q867" s="133"/>
      <c r="R867" s="133"/>
      <c r="S867" s="133"/>
      <c r="T867" s="133"/>
      <c r="U867" s="133"/>
      <c r="V867" s="133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18"/>
    </row>
    <row r="868" spans="1:34" s="119" customFormat="1" ht="15">
      <c r="A868" s="117"/>
      <c r="B868" s="117"/>
      <c r="C868" s="117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133"/>
      <c r="O868" s="133"/>
      <c r="P868" s="133"/>
      <c r="Q868" s="133"/>
      <c r="R868" s="133"/>
      <c r="S868" s="133"/>
      <c r="T868" s="133"/>
      <c r="U868" s="133"/>
      <c r="V868" s="133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18"/>
    </row>
    <row r="869" spans="1:34" s="119" customFormat="1" ht="15">
      <c r="A869" s="117"/>
      <c r="B869" s="117"/>
      <c r="C869" s="117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133"/>
      <c r="O869" s="133"/>
      <c r="P869" s="133"/>
      <c r="Q869" s="133"/>
      <c r="R869" s="133"/>
      <c r="S869" s="133"/>
      <c r="T869" s="133"/>
      <c r="U869" s="133"/>
      <c r="V869" s="133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18"/>
    </row>
    <row r="870" spans="1:34" s="119" customFormat="1" ht="15">
      <c r="A870" s="117"/>
      <c r="B870" s="117"/>
      <c r="C870" s="117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133"/>
      <c r="O870" s="133"/>
      <c r="P870" s="133"/>
      <c r="Q870" s="133"/>
      <c r="R870" s="133"/>
      <c r="S870" s="133"/>
      <c r="T870" s="133"/>
      <c r="U870" s="133"/>
      <c r="V870" s="133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18"/>
    </row>
    <row r="871" spans="1:34" s="119" customFormat="1" ht="15">
      <c r="A871" s="117"/>
      <c r="B871" s="117"/>
      <c r="C871" s="117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133"/>
      <c r="O871" s="133"/>
      <c r="P871" s="133"/>
      <c r="Q871" s="133"/>
      <c r="R871" s="133"/>
      <c r="S871" s="133"/>
      <c r="T871" s="133"/>
      <c r="U871" s="133"/>
      <c r="V871" s="133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18"/>
    </row>
    <row r="872" spans="1:34" s="119" customFormat="1" ht="15">
      <c r="A872" s="117"/>
      <c r="B872" s="117"/>
      <c r="C872" s="117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133"/>
      <c r="O872" s="133"/>
      <c r="P872" s="133"/>
      <c r="Q872" s="133"/>
      <c r="R872" s="133"/>
      <c r="S872" s="133"/>
      <c r="T872" s="133"/>
      <c r="U872" s="133"/>
      <c r="V872" s="133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18"/>
    </row>
    <row r="873" spans="1:34" s="119" customFormat="1" ht="15">
      <c r="A873" s="117"/>
      <c r="B873" s="117"/>
      <c r="C873" s="117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133"/>
      <c r="O873" s="133"/>
      <c r="P873" s="133"/>
      <c r="Q873" s="133"/>
      <c r="R873" s="133"/>
      <c r="S873" s="133"/>
      <c r="T873" s="133"/>
      <c r="U873" s="133"/>
      <c r="V873" s="133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18"/>
    </row>
    <row r="874" spans="1:34" s="119" customFormat="1" ht="15">
      <c r="A874" s="117"/>
      <c r="B874" s="117"/>
      <c r="C874" s="117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133"/>
      <c r="O874" s="133"/>
      <c r="P874" s="133"/>
      <c r="Q874" s="133"/>
      <c r="R874" s="133"/>
      <c r="S874" s="133"/>
      <c r="T874" s="133"/>
      <c r="U874" s="133"/>
      <c r="V874" s="133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18"/>
    </row>
    <row r="875" spans="1:34" s="119" customFormat="1" ht="15">
      <c r="A875" s="117"/>
      <c r="B875" s="117"/>
      <c r="C875" s="117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133"/>
      <c r="O875" s="133"/>
      <c r="P875" s="133"/>
      <c r="Q875" s="133"/>
      <c r="R875" s="133"/>
      <c r="S875" s="133"/>
      <c r="T875" s="133"/>
      <c r="U875" s="133"/>
      <c r="V875" s="133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18"/>
    </row>
    <row r="876" spans="1:34" s="119" customFormat="1" ht="15">
      <c r="A876" s="117"/>
      <c r="B876" s="117"/>
      <c r="C876" s="117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133"/>
      <c r="O876" s="133"/>
      <c r="P876" s="133"/>
      <c r="Q876" s="133"/>
      <c r="R876" s="133"/>
      <c r="S876" s="133"/>
      <c r="T876" s="133"/>
      <c r="U876" s="133"/>
      <c r="V876" s="133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18"/>
    </row>
    <row r="877" spans="1:34" s="119" customFormat="1" ht="15">
      <c r="A877" s="117"/>
      <c r="B877" s="117"/>
      <c r="C877" s="117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133"/>
      <c r="O877" s="133"/>
      <c r="P877" s="133"/>
      <c r="Q877" s="133"/>
      <c r="R877" s="133"/>
      <c r="S877" s="133"/>
      <c r="T877" s="133"/>
      <c r="U877" s="133"/>
      <c r="V877" s="133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18"/>
    </row>
    <row r="878" spans="1:34" s="119" customFormat="1" ht="15">
      <c r="A878" s="117"/>
      <c r="B878" s="117"/>
      <c r="C878" s="117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133"/>
      <c r="O878" s="133"/>
      <c r="P878" s="133"/>
      <c r="Q878" s="133"/>
      <c r="R878" s="133"/>
      <c r="S878" s="133"/>
      <c r="T878" s="133"/>
      <c r="U878" s="133"/>
      <c r="V878" s="133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18"/>
    </row>
    <row r="879" spans="1:34" s="119" customFormat="1" ht="15">
      <c r="A879" s="117"/>
      <c r="B879" s="117"/>
      <c r="C879" s="117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133"/>
      <c r="O879" s="133"/>
      <c r="P879" s="133"/>
      <c r="Q879" s="133"/>
      <c r="R879" s="133"/>
      <c r="S879" s="133"/>
      <c r="T879" s="133"/>
      <c r="U879" s="133"/>
      <c r="V879" s="133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18"/>
    </row>
    <row r="880" spans="1:34" s="119" customFormat="1" ht="15">
      <c r="A880" s="117"/>
      <c r="B880" s="117"/>
      <c r="C880" s="117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133"/>
      <c r="O880" s="133"/>
      <c r="P880" s="133"/>
      <c r="Q880" s="133"/>
      <c r="R880" s="133"/>
      <c r="S880" s="133"/>
      <c r="T880" s="133"/>
      <c r="U880" s="133"/>
      <c r="V880" s="133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18"/>
    </row>
    <row r="881" spans="1:34" s="119" customFormat="1" ht="15">
      <c r="A881" s="117"/>
      <c r="B881" s="117"/>
      <c r="C881" s="117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133"/>
      <c r="O881" s="133"/>
      <c r="P881" s="133"/>
      <c r="Q881" s="133"/>
      <c r="R881" s="133"/>
      <c r="S881" s="133"/>
      <c r="T881" s="133"/>
      <c r="U881" s="133"/>
      <c r="V881" s="133"/>
      <c r="W881" s="134"/>
      <c r="X881" s="134"/>
      <c r="Y881" s="134"/>
      <c r="Z881" s="134"/>
      <c r="AA881" s="134"/>
      <c r="AB881" s="134"/>
      <c r="AC881" s="134"/>
      <c r="AD881" s="134"/>
      <c r="AE881" s="134"/>
      <c r="AF881" s="134"/>
      <c r="AG881" s="134"/>
      <c r="AH881" s="118"/>
    </row>
    <row r="882" spans="1:34" s="119" customFormat="1" ht="15">
      <c r="A882" s="117"/>
      <c r="B882" s="117"/>
      <c r="C882" s="117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133"/>
      <c r="O882" s="133"/>
      <c r="P882" s="133"/>
      <c r="Q882" s="133"/>
      <c r="R882" s="133"/>
      <c r="S882" s="133"/>
      <c r="T882" s="133"/>
      <c r="U882" s="133"/>
      <c r="V882" s="133"/>
      <c r="W882" s="134"/>
      <c r="X882" s="134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18"/>
    </row>
    <row r="883" spans="1:34" s="119" customFormat="1" ht="15">
      <c r="A883" s="117"/>
      <c r="B883" s="117"/>
      <c r="C883" s="117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133"/>
      <c r="O883" s="133"/>
      <c r="P883" s="133"/>
      <c r="Q883" s="133"/>
      <c r="R883" s="133"/>
      <c r="S883" s="133"/>
      <c r="T883" s="133"/>
      <c r="U883" s="133"/>
      <c r="V883" s="133"/>
      <c r="W883" s="134"/>
      <c r="X883" s="134"/>
      <c r="Y883" s="134"/>
      <c r="Z883" s="134"/>
      <c r="AA883" s="134"/>
      <c r="AB883" s="134"/>
      <c r="AC883" s="134"/>
      <c r="AD883" s="134"/>
      <c r="AE883" s="134"/>
      <c r="AF883" s="134"/>
      <c r="AG883" s="134"/>
      <c r="AH883" s="118"/>
    </row>
    <row r="884" spans="1:34" s="119" customFormat="1" ht="15">
      <c r="A884" s="117"/>
      <c r="B884" s="117"/>
      <c r="C884" s="117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133"/>
      <c r="O884" s="133"/>
      <c r="P884" s="133"/>
      <c r="Q884" s="133"/>
      <c r="R884" s="133"/>
      <c r="S884" s="133"/>
      <c r="T884" s="133"/>
      <c r="U884" s="133"/>
      <c r="V884" s="133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4"/>
      <c r="AG884" s="134"/>
      <c r="AH884" s="118"/>
    </row>
    <row r="885" spans="1:34" s="119" customFormat="1" ht="15">
      <c r="A885" s="117"/>
      <c r="B885" s="117"/>
      <c r="C885" s="117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133"/>
      <c r="O885" s="133"/>
      <c r="P885" s="133"/>
      <c r="Q885" s="133"/>
      <c r="R885" s="133"/>
      <c r="S885" s="133"/>
      <c r="T885" s="133"/>
      <c r="U885" s="133"/>
      <c r="V885" s="133"/>
      <c r="W885" s="134"/>
      <c r="X885" s="134"/>
      <c r="Y885" s="134"/>
      <c r="Z885" s="134"/>
      <c r="AA885" s="134"/>
      <c r="AB885" s="134"/>
      <c r="AC885" s="134"/>
      <c r="AD885" s="134"/>
      <c r="AE885" s="134"/>
      <c r="AF885" s="134"/>
      <c r="AG885" s="134"/>
      <c r="AH885" s="118"/>
    </row>
    <row r="886" spans="1:34" s="119" customFormat="1" ht="15">
      <c r="A886" s="117"/>
      <c r="B886" s="117"/>
      <c r="C886" s="117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133"/>
      <c r="O886" s="133"/>
      <c r="P886" s="133"/>
      <c r="Q886" s="133"/>
      <c r="R886" s="133"/>
      <c r="S886" s="133"/>
      <c r="T886" s="133"/>
      <c r="U886" s="133"/>
      <c r="V886" s="133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18"/>
    </row>
    <row r="887" spans="1:34" s="119" customFormat="1" ht="15">
      <c r="A887" s="117"/>
      <c r="B887" s="117"/>
      <c r="C887" s="117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133"/>
      <c r="O887" s="133"/>
      <c r="P887" s="133"/>
      <c r="Q887" s="133"/>
      <c r="R887" s="133"/>
      <c r="S887" s="133"/>
      <c r="T887" s="133"/>
      <c r="U887" s="133"/>
      <c r="V887" s="133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18"/>
    </row>
    <row r="888" spans="1:34" s="119" customFormat="1" ht="15">
      <c r="A888" s="117"/>
      <c r="B888" s="117"/>
      <c r="C888" s="117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133"/>
      <c r="O888" s="133"/>
      <c r="P888" s="133"/>
      <c r="Q888" s="133"/>
      <c r="R888" s="133"/>
      <c r="S888" s="133"/>
      <c r="T888" s="133"/>
      <c r="U888" s="133"/>
      <c r="V888" s="133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18"/>
    </row>
    <row r="889" spans="1:34" s="119" customFormat="1" ht="15">
      <c r="A889" s="117"/>
      <c r="B889" s="117"/>
      <c r="C889" s="117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133"/>
      <c r="O889" s="133"/>
      <c r="P889" s="133"/>
      <c r="Q889" s="133"/>
      <c r="R889" s="133"/>
      <c r="S889" s="133"/>
      <c r="T889" s="133"/>
      <c r="U889" s="133"/>
      <c r="V889" s="133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18"/>
    </row>
    <row r="890" spans="1:34" s="119" customFormat="1" ht="15">
      <c r="A890" s="117"/>
      <c r="B890" s="117"/>
      <c r="C890" s="117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133"/>
      <c r="O890" s="133"/>
      <c r="P890" s="133"/>
      <c r="Q890" s="133"/>
      <c r="R890" s="133"/>
      <c r="S890" s="133"/>
      <c r="T890" s="133"/>
      <c r="U890" s="133"/>
      <c r="V890" s="133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18"/>
    </row>
    <row r="891" spans="1:34" s="119" customFormat="1" ht="15">
      <c r="A891" s="117"/>
      <c r="B891" s="117"/>
      <c r="C891" s="117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133"/>
      <c r="O891" s="133"/>
      <c r="P891" s="133"/>
      <c r="Q891" s="133"/>
      <c r="R891" s="133"/>
      <c r="S891" s="133"/>
      <c r="T891" s="133"/>
      <c r="U891" s="133"/>
      <c r="V891" s="133"/>
      <c r="W891" s="134"/>
      <c r="X891" s="134"/>
      <c r="Y891" s="134"/>
      <c r="Z891" s="134"/>
      <c r="AA891" s="134"/>
      <c r="AB891" s="134"/>
      <c r="AC891" s="134"/>
      <c r="AD891" s="134"/>
      <c r="AE891" s="134"/>
      <c r="AF891" s="134"/>
      <c r="AG891" s="134"/>
      <c r="AH891" s="118"/>
    </row>
    <row r="892" spans="1:34" s="119" customFormat="1" ht="15">
      <c r="A892" s="117"/>
      <c r="B892" s="117"/>
      <c r="C892" s="117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133"/>
      <c r="O892" s="133"/>
      <c r="P892" s="133"/>
      <c r="Q892" s="133"/>
      <c r="R892" s="133"/>
      <c r="S892" s="133"/>
      <c r="T892" s="133"/>
      <c r="U892" s="133"/>
      <c r="V892" s="133"/>
      <c r="W892" s="134"/>
      <c r="X892" s="134"/>
      <c r="Y892" s="134"/>
      <c r="Z892" s="134"/>
      <c r="AA892" s="134"/>
      <c r="AB892" s="134"/>
      <c r="AC892" s="134"/>
      <c r="AD892" s="134"/>
      <c r="AE892" s="134"/>
      <c r="AF892" s="134"/>
      <c r="AG892" s="134"/>
      <c r="AH892" s="118"/>
    </row>
    <row r="893" spans="1:34" s="119" customFormat="1" ht="15">
      <c r="A893" s="117"/>
      <c r="B893" s="117"/>
      <c r="C893" s="117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133"/>
      <c r="O893" s="133"/>
      <c r="P893" s="133"/>
      <c r="Q893" s="133"/>
      <c r="R893" s="133"/>
      <c r="S893" s="133"/>
      <c r="T893" s="133"/>
      <c r="U893" s="133"/>
      <c r="V893" s="133"/>
      <c r="W893" s="134"/>
      <c r="X893" s="134"/>
      <c r="Y893" s="134"/>
      <c r="Z893" s="134"/>
      <c r="AA893" s="134"/>
      <c r="AB893" s="134"/>
      <c r="AC893" s="134"/>
      <c r="AD893" s="134"/>
      <c r="AE893" s="134"/>
      <c r="AF893" s="134"/>
      <c r="AG893" s="134"/>
      <c r="AH893" s="118"/>
    </row>
    <row r="894" spans="1:34" s="119" customFormat="1" ht="15">
      <c r="A894" s="117"/>
      <c r="B894" s="117"/>
      <c r="C894" s="117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133"/>
      <c r="O894" s="133"/>
      <c r="P894" s="133"/>
      <c r="Q894" s="133"/>
      <c r="R894" s="133"/>
      <c r="S894" s="133"/>
      <c r="T894" s="133"/>
      <c r="U894" s="133"/>
      <c r="V894" s="133"/>
      <c r="W894" s="134"/>
      <c r="X894" s="134"/>
      <c r="Y894" s="134"/>
      <c r="Z894" s="134"/>
      <c r="AA894" s="134"/>
      <c r="AB894" s="134"/>
      <c r="AC894" s="134"/>
      <c r="AD894" s="134"/>
      <c r="AE894" s="134"/>
      <c r="AF894" s="134"/>
      <c r="AG894" s="134"/>
      <c r="AH894" s="118"/>
    </row>
    <row r="895" spans="1:34" s="119" customFormat="1" ht="15">
      <c r="A895" s="117"/>
      <c r="B895" s="117"/>
      <c r="C895" s="117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133"/>
      <c r="O895" s="133"/>
      <c r="P895" s="133"/>
      <c r="Q895" s="133"/>
      <c r="R895" s="133"/>
      <c r="S895" s="133"/>
      <c r="T895" s="133"/>
      <c r="U895" s="133"/>
      <c r="V895" s="133"/>
      <c r="W895" s="134"/>
      <c r="X895" s="134"/>
      <c r="Y895" s="134"/>
      <c r="Z895" s="134"/>
      <c r="AA895" s="134"/>
      <c r="AB895" s="134"/>
      <c r="AC895" s="134"/>
      <c r="AD895" s="134"/>
      <c r="AE895" s="134"/>
      <c r="AF895" s="134"/>
      <c r="AG895" s="134"/>
      <c r="AH895" s="118"/>
    </row>
    <row r="896" spans="1:34" s="119" customFormat="1" ht="15">
      <c r="A896" s="117"/>
      <c r="B896" s="117"/>
      <c r="C896" s="117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133"/>
      <c r="O896" s="133"/>
      <c r="P896" s="133"/>
      <c r="Q896" s="133"/>
      <c r="R896" s="133"/>
      <c r="S896" s="133"/>
      <c r="T896" s="133"/>
      <c r="U896" s="133"/>
      <c r="V896" s="133"/>
      <c r="W896" s="134"/>
      <c r="X896" s="134"/>
      <c r="Y896" s="134"/>
      <c r="Z896" s="134"/>
      <c r="AA896" s="134"/>
      <c r="AB896" s="134"/>
      <c r="AC896" s="134"/>
      <c r="AD896" s="134"/>
      <c r="AE896" s="134"/>
      <c r="AF896" s="134"/>
      <c r="AG896" s="134"/>
      <c r="AH896" s="118"/>
    </row>
    <row r="897" spans="1:34" s="119" customFormat="1" ht="15">
      <c r="A897" s="117"/>
      <c r="B897" s="117"/>
      <c r="C897" s="117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133"/>
      <c r="O897" s="133"/>
      <c r="P897" s="133"/>
      <c r="Q897" s="133"/>
      <c r="R897" s="133"/>
      <c r="S897" s="133"/>
      <c r="T897" s="133"/>
      <c r="U897" s="133"/>
      <c r="V897" s="133"/>
      <c r="W897" s="134"/>
      <c r="X897" s="134"/>
      <c r="Y897" s="134"/>
      <c r="Z897" s="134"/>
      <c r="AA897" s="134"/>
      <c r="AB897" s="134"/>
      <c r="AC897" s="134"/>
      <c r="AD897" s="134"/>
      <c r="AE897" s="134"/>
      <c r="AF897" s="134"/>
      <c r="AG897" s="134"/>
      <c r="AH897" s="118"/>
    </row>
    <row r="898" spans="1:34" s="119" customFormat="1" ht="15">
      <c r="A898" s="117"/>
      <c r="B898" s="117"/>
      <c r="C898" s="117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133"/>
      <c r="O898" s="133"/>
      <c r="P898" s="133"/>
      <c r="Q898" s="133"/>
      <c r="R898" s="133"/>
      <c r="S898" s="133"/>
      <c r="T898" s="133"/>
      <c r="U898" s="133"/>
      <c r="V898" s="133"/>
      <c r="W898" s="134"/>
      <c r="X898" s="134"/>
      <c r="Y898" s="134"/>
      <c r="Z898" s="134"/>
      <c r="AA898" s="134"/>
      <c r="AB898" s="134"/>
      <c r="AC898" s="134"/>
      <c r="AD898" s="134"/>
      <c r="AE898" s="134"/>
      <c r="AF898" s="134"/>
      <c r="AG898" s="134"/>
      <c r="AH898" s="118"/>
    </row>
    <row r="899" spans="1:34" s="119" customFormat="1" ht="15">
      <c r="A899" s="117"/>
      <c r="B899" s="117"/>
      <c r="C899" s="117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133"/>
      <c r="O899" s="133"/>
      <c r="P899" s="133"/>
      <c r="Q899" s="133"/>
      <c r="R899" s="133"/>
      <c r="S899" s="133"/>
      <c r="T899" s="133"/>
      <c r="U899" s="133"/>
      <c r="V899" s="133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18"/>
    </row>
    <row r="900" spans="1:34" s="119" customFormat="1" ht="15">
      <c r="A900" s="117"/>
      <c r="B900" s="117"/>
      <c r="C900" s="117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133"/>
      <c r="O900" s="133"/>
      <c r="P900" s="133"/>
      <c r="Q900" s="133"/>
      <c r="R900" s="133"/>
      <c r="S900" s="133"/>
      <c r="T900" s="133"/>
      <c r="U900" s="133"/>
      <c r="V900" s="133"/>
      <c r="W900" s="134"/>
      <c r="X900" s="134"/>
      <c r="Y900" s="134"/>
      <c r="Z900" s="134"/>
      <c r="AA900" s="134"/>
      <c r="AB900" s="134"/>
      <c r="AC900" s="134"/>
      <c r="AD900" s="134"/>
      <c r="AE900" s="134"/>
      <c r="AF900" s="134"/>
      <c r="AG900" s="134"/>
      <c r="AH900" s="118"/>
    </row>
    <row r="901" spans="1:34" s="119" customFormat="1" ht="15">
      <c r="A901" s="117"/>
      <c r="B901" s="117"/>
      <c r="C901" s="117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133"/>
      <c r="O901" s="133"/>
      <c r="P901" s="133"/>
      <c r="Q901" s="133"/>
      <c r="R901" s="133"/>
      <c r="S901" s="133"/>
      <c r="T901" s="133"/>
      <c r="U901" s="133"/>
      <c r="V901" s="133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18"/>
    </row>
    <row r="902" spans="1:34" s="119" customFormat="1" ht="15">
      <c r="A902" s="117"/>
      <c r="B902" s="117"/>
      <c r="C902" s="117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133"/>
      <c r="O902" s="133"/>
      <c r="P902" s="133"/>
      <c r="Q902" s="133"/>
      <c r="R902" s="133"/>
      <c r="S902" s="133"/>
      <c r="T902" s="133"/>
      <c r="U902" s="133"/>
      <c r="V902" s="133"/>
      <c r="W902" s="134"/>
      <c r="X902" s="134"/>
      <c r="Y902" s="134"/>
      <c r="Z902" s="134"/>
      <c r="AA902" s="134"/>
      <c r="AB902" s="134"/>
      <c r="AC902" s="134"/>
      <c r="AD902" s="134"/>
      <c r="AE902" s="134"/>
      <c r="AF902" s="134"/>
      <c r="AG902" s="134"/>
      <c r="AH902" s="118"/>
    </row>
    <row r="903" spans="1:34" s="119" customFormat="1" ht="15">
      <c r="A903" s="117"/>
      <c r="B903" s="117"/>
      <c r="C903" s="117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133"/>
      <c r="O903" s="133"/>
      <c r="P903" s="133"/>
      <c r="Q903" s="133"/>
      <c r="R903" s="133"/>
      <c r="S903" s="133"/>
      <c r="T903" s="133"/>
      <c r="U903" s="133"/>
      <c r="V903" s="133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18"/>
    </row>
    <row r="904" spans="1:34" s="119" customFormat="1" ht="15">
      <c r="A904" s="117"/>
      <c r="B904" s="117"/>
      <c r="C904" s="117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133"/>
      <c r="O904" s="133"/>
      <c r="P904" s="133"/>
      <c r="Q904" s="133"/>
      <c r="R904" s="133"/>
      <c r="S904" s="133"/>
      <c r="T904" s="133"/>
      <c r="U904" s="133"/>
      <c r="V904" s="133"/>
      <c r="W904" s="134"/>
      <c r="X904" s="134"/>
      <c r="Y904" s="134"/>
      <c r="Z904" s="134"/>
      <c r="AA904" s="134"/>
      <c r="AB904" s="134"/>
      <c r="AC904" s="134"/>
      <c r="AD904" s="134"/>
      <c r="AE904" s="134"/>
      <c r="AF904" s="134"/>
      <c r="AG904" s="134"/>
      <c r="AH904" s="118"/>
    </row>
    <row r="905" spans="1:34" s="119" customFormat="1" ht="15">
      <c r="A905" s="117"/>
      <c r="B905" s="117"/>
      <c r="C905" s="117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133"/>
      <c r="O905" s="133"/>
      <c r="P905" s="133"/>
      <c r="Q905" s="133"/>
      <c r="R905" s="133"/>
      <c r="S905" s="133"/>
      <c r="T905" s="133"/>
      <c r="U905" s="133"/>
      <c r="V905" s="133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18"/>
    </row>
    <row r="906" spans="1:34" s="119" customFormat="1" ht="15">
      <c r="A906" s="117"/>
      <c r="B906" s="117"/>
      <c r="C906" s="117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133"/>
      <c r="O906" s="133"/>
      <c r="P906" s="133"/>
      <c r="Q906" s="133"/>
      <c r="R906" s="133"/>
      <c r="S906" s="133"/>
      <c r="T906" s="133"/>
      <c r="U906" s="133"/>
      <c r="V906" s="133"/>
      <c r="W906" s="134"/>
      <c r="X906" s="134"/>
      <c r="Y906" s="134"/>
      <c r="Z906" s="134"/>
      <c r="AA906" s="134"/>
      <c r="AB906" s="134"/>
      <c r="AC906" s="134"/>
      <c r="AD906" s="134"/>
      <c r="AE906" s="134"/>
      <c r="AF906" s="134"/>
      <c r="AG906" s="134"/>
      <c r="AH906" s="118"/>
    </row>
    <row r="907" spans="1:34" s="119" customFormat="1" ht="15">
      <c r="A907" s="117"/>
      <c r="B907" s="117"/>
      <c r="C907" s="117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133"/>
      <c r="O907" s="133"/>
      <c r="P907" s="133"/>
      <c r="Q907" s="133"/>
      <c r="R907" s="133"/>
      <c r="S907" s="133"/>
      <c r="T907" s="133"/>
      <c r="U907" s="133"/>
      <c r="V907" s="133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18"/>
    </row>
    <row r="908" spans="1:34" s="119" customFormat="1" ht="15">
      <c r="A908" s="117"/>
      <c r="B908" s="117"/>
      <c r="C908" s="117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133"/>
      <c r="O908" s="133"/>
      <c r="P908" s="133"/>
      <c r="Q908" s="133"/>
      <c r="R908" s="133"/>
      <c r="S908" s="133"/>
      <c r="T908" s="133"/>
      <c r="U908" s="133"/>
      <c r="V908" s="133"/>
      <c r="W908" s="134"/>
      <c r="X908" s="134"/>
      <c r="Y908" s="134"/>
      <c r="Z908" s="134"/>
      <c r="AA908" s="134"/>
      <c r="AB908" s="134"/>
      <c r="AC908" s="134"/>
      <c r="AD908" s="134"/>
      <c r="AE908" s="134"/>
      <c r="AF908" s="134"/>
      <c r="AG908" s="134"/>
      <c r="AH908" s="118"/>
    </row>
    <row r="909" spans="1:34" s="119" customFormat="1" ht="15">
      <c r="A909" s="117"/>
      <c r="B909" s="117"/>
      <c r="C909" s="117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133"/>
      <c r="O909" s="133"/>
      <c r="P909" s="133"/>
      <c r="Q909" s="133"/>
      <c r="R909" s="133"/>
      <c r="S909" s="133"/>
      <c r="T909" s="133"/>
      <c r="U909" s="133"/>
      <c r="V909" s="133"/>
      <c r="W909" s="134"/>
      <c r="X909" s="134"/>
      <c r="Y909" s="134"/>
      <c r="Z909" s="134"/>
      <c r="AA909" s="134"/>
      <c r="AB909" s="134"/>
      <c r="AC909" s="134"/>
      <c r="AD909" s="134"/>
      <c r="AE909" s="134"/>
      <c r="AF909" s="134"/>
      <c r="AG909" s="134"/>
      <c r="AH909" s="118"/>
    </row>
    <row r="910" spans="1:34" s="119" customFormat="1" ht="15">
      <c r="A910" s="117"/>
      <c r="B910" s="117"/>
      <c r="C910" s="117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133"/>
      <c r="O910" s="133"/>
      <c r="P910" s="133"/>
      <c r="Q910" s="133"/>
      <c r="R910" s="133"/>
      <c r="S910" s="133"/>
      <c r="T910" s="133"/>
      <c r="U910" s="133"/>
      <c r="V910" s="133"/>
      <c r="W910" s="134"/>
      <c r="X910" s="134"/>
      <c r="Y910" s="134"/>
      <c r="Z910" s="134"/>
      <c r="AA910" s="134"/>
      <c r="AB910" s="134"/>
      <c r="AC910" s="134"/>
      <c r="AD910" s="134"/>
      <c r="AE910" s="134"/>
      <c r="AF910" s="134"/>
      <c r="AG910" s="134"/>
      <c r="AH910" s="118"/>
    </row>
    <row r="911" spans="1:34" s="119" customFormat="1" ht="15">
      <c r="A911" s="117"/>
      <c r="B911" s="117"/>
      <c r="C911" s="117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133"/>
      <c r="O911" s="133"/>
      <c r="P911" s="133"/>
      <c r="Q911" s="133"/>
      <c r="R911" s="133"/>
      <c r="S911" s="133"/>
      <c r="T911" s="133"/>
      <c r="U911" s="133"/>
      <c r="V911" s="133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  <c r="AG911" s="134"/>
      <c r="AH911" s="118"/>
    </row>
    <row r="912" spans="1:34" s="119" customFormat="1" ht="15">
      <c r="A912" s="117"/>
      <c r="B912" s="117"/>
      <c r="C912" s="117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133"/>
      <c r="O912" s="133"/>
      <c r="P912" s="133"/>
      <c r="Q912" s="133"/>
      <c r="R912" s="133"/>
      <c r="S912" s="133"/>
      <c r="T912" s="133"/>
      <c r="U912" s="133"/>
      <c r="V912" s="133"/>
      <c r="W912" s="134"/>
      <c r="X912" s="134"/>
      <c r="Y912" s="134"/>
      <c r="Z912" s="134"/>
      <c r="AA912" s="134"/>
      <c r="AB912" s="134"/>
      <c r="AC912" s="134"/>
      <c r="AD912" s="134"/>
      <c r="AE912" s="134"/>
      <c r="AF912" s="134"/>
      <c r="AG912" s="134"/>
      <c r="AH912" s="118"/>
    </row>
    <row r="913" spans="1:34" s="119" customFormat="1" ht="15">
      <c r="A913" s="117"/>
      <c r="B913" s="117"/>
      <c r="C913" s="117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133"/>
      <c r="O913" s="133"/>
      <c r="P913" s="133"/>
      <c r="Q913" s="133"/>
      <c r="R913" s="133"/>
      <c r="S913" s="133"/>
      <c r="T913" s="133"/>
      <c r="U913" s="133"/>
      <c r="V913" s="133"/>
      <c r="W913" s="134"/>
      <c r="X913" s="134"/>
      <c r="Y913" s="134"/>
      <c r="Z913" s="134"/>
      <c r="AA913" s="134"/>
      <c r="AB913" s="134"/>
      <c r="AC913" s="134"/>
      <c r="AD913" s="134"/>
      <c r="AE913" s="134"/>
      <c r="AF913" s="134"/>
      <c r="AG913" s="134"/>
      <c r="AH913" s="118"/>
    </row>
    <row r="914" spans="1:34" s="119" customFormat="1" ht="15">
      <c r="A914" s="117"/>
      <c r="B914" s="117"/>
      <c r="C914" s="117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133"/>
      <c r="O914" s="133"/>
      <c r="P914" s="133"/>
      <c r="Q914" s="133"/>
      <c r="R914" s="133"/>
      <c r="S914" s="133"/>
      <c r="T914" s="133"/>
      <c r="U914" s="133"/>
      <c r="V914" s="133"/>
      <c r="W914" s="134"/>
      <c r="X914" s="134"/>
      <c r="Y914" s="134"/>
      <c r="Z914" s="134"/>
      <c r="AA914" s="134"/>
      <c r="AB914" s="134"/>
      <c r="AC914" s="134"/>
      <c r="AD914" s="134"/>
      <c r="AE914" s="134"/>
      <c r="AF914" s="134"/>
      <c r="AG914" s="134"/>
      <c r="AH914" s="118"/>
    </row>
    <row r="915" spans="1:34" s="119" customFormat="1" ht="15">
      <c r="A915" s="117"/>
      <c r="B915" s="117"/>
      <c r="C915" s="117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133"/>
      <c r="O915" s="133"/>
      <c r="P915" s="133"/>
      <c r="Q915" s="133"/>
      <c r="R915" s="133"/>
      <c r="S915" s="133"/>
      <c r="T915" s="133"/>
      <c r="U915" s="133"/>
      <c r="V915" s="133"/>
      <c r="W915" s="134"/>
      <c r="X915" s="134"/>
      <c r="Y915" s="134"/>
      <c r="Z915" s="134"/>
      <c r="AA915" s="134"/>
      <c r="AB915" s="134"/>
      <c r="AC915" s="134"/>
      <c r="AD915" s="134"/>
      <c r="AE915" s="134"/>
      <c r="AF915" s="134"/>
      <c r="AG915" s="134"/>
      <c r="AH915" s="118"/>
    </row>
    <row r="916" spans="1:34" s="119" customFormat="1" ht="15">
      <c r="A916" s="117"/>
      <c r="B916" s="117"/>
      <c r="C916" s="117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133"/>
      <c r="O916" s="133"/>
      <c r="P916" s="133"/>
      <c r="Q916" s="133"/>
      <c r="R916" s="133"/>
      <c r="S916" s="133"/>
      <c r="T916" s="133"/>
      <c r="U916" s="133"/>
      <c r="V916" s="133"/>
      <c r="W916" s="134"/>
      <c r="X916" s="134"/>
      <c r="Y916" s="134"/>
      <c r="Z916" s="134"/>
      <c r="AA916" s="134"/>
      <c r="AB916" s="134"/>
      <c r="AC916" s="134"/>
      <c r="AD916" s="134"/>
      <c r="AE916" s="134"/>
      <c r="AF916" s="134"/>
      <c r="AG916" s="134"/>
      <c r="AH916" s="118"/>
    </row>
    <row r="917" spans="1:34" s="119" customFormat="1" ht="15">
      <c r="A917" s="117"/>
      <c r="B917" s="117"/>
      <c r="C917" s="117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133"/>
      <c r="O917" s="133"/>
      <c r="P917" s="133"/>
      <c r="Q917" s="133"/>
      <c r="R917" s="133"/>
      <c r="S917" s="133"/>
      <c r="T917" s="133"/>
      <c r="U917" s="133"/>
      <c r="V917" s="133"/>
      <c r="W917" s="134"/>
      <c r="X917" s="134"/>
      <c r="Y917" s="134"/>
      <c r="Z917" s="134"/>
      <c r="AA917" s="134"/>
      <c r="AB917" s="134"/>
      <c r="AC917" s="134"/>
      <c r="AD917" s="134"/>
      <c r="AE917" s="134"/>
      <c r="AF917" s="134"/>
      <c r="AG917" s="134"/>
      <c r="AH917" s="118"/>
    </row>
    <row r="918" spans="1:34" s="119" customFormat="1" ht="15">
      <c r="A918" s="117"/>
      <c r="B918" s="117"/>
      <c r="C918" s="117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133"/>
      <c r="O918" s="133"/>
      <c r="P918" s="133"/>
      <c r="Q918" s="133"/>
      <c r="R918" s="133"/>
      <c r="S918" s="133"/>
      <c r="T918" s="133"/>
      <c r="U918" s="133"/>
      <c r="V918" s="133"/>
      <c r="W918" s="134"/>
      <c r="X918" s="134"/>
      <c r="Y918" s="134"/>
      <c r="Z918" s="134"/>
      <c r="AA918" s="134"/>
      <c r="AB918" s="134"/>
      <c r="AC918" s="134"/>
      <c r="AD918" s="134"/>
      <c r="AE918" s="134"/>
      <c r="AF918" s="134"/>
      <c r="AG918" s="134"/>
      <c r="AH918" s="118"/>
    </row>
    <row r="919" spans="1:34" s="119" customFormat="1" ht="15">
      <c r="A919" s="117"/>
      <c r="B919" s="117"/>
      <c r="C919" s="117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133"/>
      <c r="O919" s="133"/>
      <c r="P919" s="133"/>
      <c r="Q919" s="133"/>
      <c r="R919" s="133"/>
      <c r="S919" s="133"/>
      <c r="T919" s="133"/>
      <c r="U919" s="133"/>
      <c r="V919" s="133"/>
      <c r="W919" s="134"/>
      <c r="X919" s="134"/>
      <c r="Y919" s="134"/>
      <c r="Z919" s="134"/>
      <c r="AA919" s="134"/>
      <c r="AB919" s="134"/>
      <c r="AC919" s="134"/>
      <c r="AD919" s="134"/>
      <c r="AE919" s="134"/>
      <c r="AF919" s="134"/>
      <c r="AG919" s="134"/>
      <c r="AH919" s="118"/>
    </row>
    <row r="920" spans="1:34" s="119" customFormat="1" ht="15">
      <c r="A920" s="117"/>
      <c r="B920" s="117"/>
      <c r="C920" s="117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133"/>
      <c r="O920" s="133"/>
      <c r="P920" s="133"/>
      <c r="Q920" s="133"/>
      <c r="R920" s="133"/>
      <c r="S920" s="133"/>
      <c r="T920" s="133"/>
      <c r="U920" s="133"/>
      <c r="V920" s="133"/>
      <c r="W920" s="134"/>
      <c r="X920" s="134"/>
      <c r="Y920" s="134"/>
      <c r="Z920" s="134"/>
      <c r="AA920" s="134"/>
      <c r="AB920" s="134"/>
      <c r="AC920" s="134"/>
      <c r="AD920" s="134"/>
      <c r="AE920" s="134"/>
      <c r="AF920" s="134"/>
      <c r="AG920" s="134"/>
      <c r="AH920" s="118"/>
    </row>
    <row r="921" spans="1:34" s="119" customFormat="1" ht="15">
      <c r="A921" s="117"/>
      <c r="B921" s="117"/>
      <c r="C921" s="117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133"/>
      <c r="O921" s="133"/>
      <c r="P921" s="133"/>
      <c r="Q921" s="133"/>
      <c r="R921" s="133"/>
      <c r="S921" s="133"/>
      <c r="T921" s="133"/>
      <c r="U921" s="133"/>
      <c r="V921" s="133"/>
      <c r="W921" s="134"/>
      <c r="X921" s="134"/>
      <c r="Y921" s="134"/>
      <c r="Z921" s="134"/>
      <c r="AA921" s="134"/>
      <c r="AB921" s="134"/>
      <c r="AC921" s="134"/>
      <c r="AD921" s="134"/>
      <c r="AE921" s="134"/>
      <c r="AF921" s="134"/>
      <c r="AG921" s="134"/>
      <c r="AH921" s="118"/>
    </row>
    <row r="922" spans="1:34" s="119" customFormat="1" ht="15">
      <c r="A922" s="117"/>
      <c r="B922" s="117"/>
      <c r="C922" s="117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133"/>
      <c r="O922" s="133"/>
      <c r="P922" s="133"/>
      <c r="Q922" s="133"/>
      <c r="R922" s="133"/>
      <c r="S922" s="133"/>
      <c r="T922" s="133"/>
      <c r="U922" s="133"/>
      <c r="V922" s="133"/>
      <c r="W922" s="134"/>
      <c r="X922" s="134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18"/>
    </row>
    <row r="923" spans="1:34" s="119" customFormat="1" ht="15">
      <c r="A923" s="117"/>
      <c r="B923" s="117"/>
      <c r="C923" s="117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133"/>
      <c r="O923" s="133"/>
      <c r="P923" s="133"/>
      <c r="Q923" s="133"/>
      <c r="R923" s="133"/>
      <c r="S923" s="133"/>
      <c r="T923" s="133"/>
      <c r="U923" s="133"/>
      <c r="V923" s="133"/>
      <c r="W923" s="134"/>
      <c r="X923" s="134"/>
      <c r="Y923" s="134"/>
      <c r="Z923" s="134"/>
      <c r="AA923" s="134"/>
      <c r="AB923" s="134"/>
      <c r="AC923" s="134"/>
      <c r="AD923" s="134"/>
      <c r="AE923" s="134"/>
      <c r="AF923" s="134"/>
      <c r="AG923" s="134"/>
      <c r="AH923" s="118"/>
    </row>
    <row r="924" spans="1:34" s="119" customFormat="1" ht="15">
      <c r="A924" s="117"/>
      <c r="B924" s="117"/>
      <c r="C924" s="117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133"/>
      <c r="O924" s="133"/>
      <c r="P924" s="133"/>
      <c r="Q924" s="133"/>
      <c r="R924" s="133"/>
      <c r="S924" s="133"/>
      <c r="T924" s="133"/>
      <c r="U924" s="133"/>
      <c r="V924" s="133"/>
      <c r="W924" s="134"/>
      <c r="X924" s="134"/>
      <c r="Y924" s="134"/>
      <c r="Z924" s="134"/>
      <c r="AA924" s="134"/>
      <c r="AB924" s="134"/>
      <c r="AC924" s="134"/>
      <c r="AD924" s="134"/>
      <c r="AE924" s="134"/>
      <c r="AF924" s="134"/>
      <c r="AG924" s="134"/>
      <c r="AH924" s="118"/>
    </row>
    <row r="925" spans="1:34" s="119" customFormat="1" ht="15">
      <c r="A925" s="117"/>
      <c r="B925" s="117"/>
      <c r="C925" s="117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133"/>
      <c r="O925" s="133"/>
      <c r="P925" s="133"/>
      <c r="Q925" s="133"/>
      <c r="R925" s="133"/>
      <c r="S925" s="133"/>
      <c r="T925" s="133"/>
      <c r="U925" s="133"/>
      <c r="V925" s="133"/>
      <c r="W925" s="134"/>
      <c r="X925" s="134"/>
      <c r="Y925" s="134"/>
      <c r="Z925" s="134"/>
      <c r="AA925" s="134"/>
      <c r="AB925" s="134"/>
      <c r="AC925" s="134"/>
      <c r="AD925" s="134"/>
      <c r="AE925" s="134"/>
      <c r="AF925" s="134"/>
      <c r="AG925" s="134"/>
      <c r="AH925" s="118"/>
    </row>
    <row r="926" spans="1:34" s="119" customFormat="1" ht="15">
      <c r="A926" s="117"/>
      <c r="B926" s="117"/>
      <c r="C926" s="117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133"/>
      <c r="O926" s="133"/>
      <c r="P926" s="133"/>
      <c r="Q926" s="133"/>
      <c r="R926" s="133"/>
      <c r="S926" s="133"/>
      <c r="T926" s="133"/>
      <c r="U926" s="133"/>
      <c r="V926" s="133"/>
      <c r="W926" s="134"/>
      <c r="X926" s="134"/>
      <c r="Y926" s="134"/>
      <c r="Z926" s="134"/>
      <c r="AA926" s="134"/>
      <c r="AB926" s="134"/>
      <c r="AC926" s="134"/>
      <c r="AD926" s="134"/>
      <c r="AE926" s="134"/>
      <c r="AF926" s="134"/>
      <c r="AG926" s="134"/>
      <c r="AH926" s="118"/>
    </row>
    <row r="927" spans="1:34" s="119" customFormat="1" ht="15">
      <c r="A927" s="117"/>
      <c r="B927" s="117"/>
      <c r="C927" s="117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133"/>
      <c r="O927" s="133"/>
      <c r="P927" s="133"/>
      <c r="Q927" s="133"/>
      <c r="R927" s="133"/>
      <c r="S927" s="133"/>
      <c r="T927" s="133"/>
      <c r="U927" s="133"/>
      <c r="V927" s="133"/>
      <c r="W927" s="134"/>
      <c r="X927" s="134"/>
      <c r="Y927" s="134"/>
      <c r="Z927" s="134"/>
      <c r="AA927" s="134"/>
      <c r="AB927" s="134"/>
      <c r="AC927" s="134"/>
      <c r="AD927" s="134"/>
      <c r="AE927" s="134"/>
      <c r="AF927" s="134"/>
      <c r="AG927" s="134"/>
      <c r="AH927" s="118"/>
    </row>
    <row r="928" spans="1:34" s="119" customFormat="1" ht="15">
      <c r="A928" s="117"/>
      <c r="B928" s="117"/>
      <c r="C928" s="117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133"/>
      <c r="O928" s="133"/>
      <c r="P928" s="133"/>
      <c r="Q928" s="133"/>
      <c r="R928" s="133"/>
      <c r="S928" s="133"/>
      <c r="T928" s="133"/>
      <c r="U928" s="133"/>
      <c r="V928" s="133"/>
      <c r="W928" s="134"/>
      <c r="X928" s="134"/>
      <c r="Y928" s="134"/>
      <c r="Z928" s="134"/>
      <c r="AA928" s="134"/>
      <c r="AB928" s="134"/>
      <c r="AC928" s="134"/>
      <c r="AD928" s="134"/>
      <c r="AE928" s="134"/>
      <c r="AF928" s="134"/>
      <c r="AG928" s="134"/>
      <c r="AH928" s="118"/>
    </row>
    <row r="929" spans="1:34" s="119" customFormat="1" ht="15">
      <c r="A929" s="117"/>
      <c r="B929" s="117"/>
      <c r="C929" s="117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133"/>
      <c r="O929" s="133"/>
      <c r="P929" s="133"/>
      <c r="Q929" s="133"/>
      <c r="R929" s="133"/>
      <c r="S929" s="133"/>
      <c r="T929" s="133"/>
      <c r="U929" s="133"/>
      <c r="V929" s="133"/>
      <c r="W929" s="134"/>
      <c r="X929" s="134"/>
      <c r="Y929" s="134"/>
      <c r="Z929" s="134"/>
      <c r="AA929" s="134"/>
      <c r="AB929" s="134"/>
      <c r="AC929" s="134"/>
      <c r="AD929" s="134"/>
      <c r="AE929" s="134"/>
      <c r="AF929" s="134"/>
      <c r="AG929" s="134"/>
      <c r="AH929" s="118"/>
    </row>
    <row r="930" spans="1:34" s="119" customFormat="1" ht="15">
      <c r="A930" s="117"/>
      <c r="B930" s="117"/>
      <c r="C930" s="117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133"/>
      <c r="O930" s="133"/>
      <c r="P930" s="133"/>
      <c r="Q930" s="133"/>
      <c r="R930" s="133"/>
      <c r="S930" s="133"/>
      <c r="T930" s="133"/>
      <c r="U930" s="133"/>
      <c r="V930" s="133"/>
      <c r="W930" s="134"/>
      <c r="X930" s="134"/>
      <c r="Y930" s="134"/>
      <c r="Z930" s="134"/>
      <c r="AA930" s="134"/>
      <c r="AB930" s="134"/>
      <c r="AC930" s="134"/>
      <c r="AD930" s="134"/>
      <c r="AE930" s="134"/>
      <c r="AF930" s="134"/>
      <c r="AG930" s="134"/>
      <c r="AH930" s="118"/>
    </row>
    <row r="931" spans="1:34" s="119" customFormat="1" ht="15">
      <c r="A931" s="117"/>
      <c r="B931" s="117"/>
      <c r="C931" s="117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133"/>
      <c r="O931" s="133"/>
      <c r="P931" s="133"/>
      <c r="Q931" s="133"/>
      <c r="R931" s="133"/>
      <c r="S931" s="133"/>
      <c r="T931" s="133"/>
      <c r="U931" s="133"/>
      <c r="V931" s="133"/>
      <c r="W931" s="134"/>
      <c r="X931" s="134"/>
      <c r="Y931" s="134"/>
      <c r="Z931" s="134"/>
      <c r="AA931" s="134"/>
      <c r="AB931" s="134"/>
      <c r="AC931" s="134"/>
      <c r="AD931" s="134"/>
      <c r="AE931" s="134"/>
      <c r="AF931" s="134"/>
      <c r="AG931" s="134"/>
      <c r="AH931" s="118"/>
    </row>
    <row r="932" spans="1:34" s="119" customFormat="1" ht="15">
      <c r="A932" s="117"/>
      <c r="B932" s="117"/>
      <c r="C932" s="117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133"/>
      <c r="O932" s="133"/>
      <c r="P932" s="133"/>
      <c r="Q932" s="133"/>
      <c r="R932" s="133"/>
      <c r="S932" s="133"/>
      <c r="T932" s="133"/>
      <c r="U932" s="133"/>
      <c r="V932" s="133"/>
      <c r="W932" s="134"/>
      <c r="X932" s="134"/>
      <c r="Y932" s="134"/>
      <c r="Z932" s="134"/>
      <c r="AA932" s="134"/>
      <c r="AB932" s="134"/>
      <c r="AC932" s="134"/>
      <c r="AD932" s="134"/>
      <c r="AE932" s="134"/>
      <c r="AF932" s="134"/>
      <c r="AG932" s="134"/>
      <c r="AH932" s="118"/>
    </row>
    <row r="933" spans="1:34" s="119" customFormat="1" ht="15">
      <c r="A933" s="117"/>
      <c r="B933" s="117"/>
      <c r="C933" s="117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133"/>
      <c r="O933" s="133"/>
      <c r="P933" s="133"/>
      <c r="Q933" s="133"/>
      <c r="R933" s="133"/>
      <c r="S933" s="133"/>
      <c r="T933" s="133"/>
      <c r="U933" s="133"/>
      <c r="V933" s="133"/>
      <c r="W933" s="134"/>
      <c r="X933" s="134"/>
      <c r="Y933" s="134"/>
      <c r="Z933" s="134"/>
      <c r="AA933" s="134"/>
      <c r="AB933" s="134"/>
      <c r="AC933" s="134"/>
      <c r="AD933" s="134"/>
      <c r="AE933" s="134"/>
      <c r="AF933" s="134"/>
      <c r="AG933" s="134"/>
      <c r="AH933" s="118"/>
    </row>
    <row r="934" spans="1:34" s="119" customFormat="1" ht="15">
      <c r="A934" s="117"/>
      <c r="B934" s="117"/>
      <c r="C934" s="117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133"/>
      <c r="O934" s="133"/>
      <c r="P934" s="133"/>
      <c r="Q934" s="133"/>
      <c r="R934" s="133"/>
      <c r="S934" s="133"/>
      <c r="T934" s="133"/>
      <c r="U934" s="133"/>
      <c r="V934" s="133"/>
      <c r="W934" s="134"/>
      <c r="X934" s="134"/>
      <c r="Y934" s="134"/>
      <c r="Z934" s="134"/>
      <c r="AA934" s="134"/>
      <c r="AB934" s="134"/>
      <c r="AC934" s="134"/>
      <c r="AD934" s="134"/>
      <c r="AE934" s="134"/>
      <c r="AF934" s="134"/>
      <c r="AG934" s="134"/>
      <c r="AH934" s="118"/>
    </row>
    <row r="935" spans="1:34" s="119" customFormat="1" ht="15">
      <c r="A935" s="117"/>
      <c r="B935" s="117"/>
      <c r="C935" s="117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133"/>
      <c r="O935" s="133"/>
      <c r="P935" s="133"/>
      <c r="Q935" s="133"/>
      <c r="R935" s="133"/>
      <c r="S935" s="133"/>
      <c r="T935" s="133"/>
      <c r="U935" s="133"/>
      <c r="V935" s="133"/>
      <c r="W935" s="134"/>
      <c r="X935" s="134"/>
      <c r="Y935" s="134"/>
      <c r="Z935" s="134"/>
      <c r="AA935" s="134"/>
      <c r="AB935" s="134"/>
      <c r="AC935" s="134"/>
      <c r="AD935" s="134"/>
      <c r="AE935" s="134"/>
      <c r="AF935" s="134"/>
      <c r="AG935" s="134"/>
      <c r="AH935" s="118"/>
    </row>
    <row r="936" spans="1:34" s="119" customFormat="1" ht="15">
      <c r="A936" s="117"/>
      <c r="B936" s="117"/>
      <c r="C936" s="117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133"/>
      <c r="O936" s="133"/>
      <c r="P936" s="133"/>
      <c r="Q936" s="133"/>
      <c r="R936" s="133"/>
      <c r="S936" s="133"/>
      <c r="T936" s="133"/>
      <c r="U936" s="133"/>
      <c r="V936" s="133"/>
      <c r="W936" s="134"/>
      <c r="X936" s="134"/>
      <c r="Y936" s="134"/>
      <c r="Z936" s="134"/>
      <c r="AA936" s="134"/>
      <c r="AB936" s="134"/>
      <c r="AC936" s="134"/>
      <c r="AD936" s="134"/>
      <c r="AE936" s="134"/>
      <c r="AF936" s="134"/>
      <c r="AG936" s="134"/>
      <c r="AH936" s="118"/>
    </row>
    <row r="937" spans="1:34" s="119" customFormat="1" ht="15">
      <c r="A937" s="117"/>
      <c r="B937" s="117"/>
      <c r="C937" s="117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133"/>
      <c r="O937" s="133"/>
      <c r="P937" s="133"/>
      <c r="Q937" s="133"/>
      <c r="R937" s="133"/>
      <c r="S937" s="133"/>
      <c r="T937" s="133"/>
      <c r="U937" s="133"/>
      <c r="V937" s="133"/>
      <c r="W937" s="134"/>
      <c r="X937" s="134"/>
      <c r="Y937" s="134"/>
      <c r="Z937" s="134"/>
      <c r="AA937" s="134"/>
      <c r="AB937" s="134"/>
      <c r="AC937" s="134"/>
      <c r="AD937" s="134"/>
      <c r="AE937" s="134"/>
      <c r="AF937" s="134"/>
      <c r="AG937" s="134"/>
      <c r="AH937" s="118"/>
    </row>
    <row r="938" spans="1:34" s="119" customFormat="1" ht="15">
      <c r="A938" s="117"/>
      <c r="B938" s="117"/>
      <c r="C938" s="117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133"/>
      <c r="O938" s="133"/>
      <c r="P938" s="133"/>
      <c r="Q938" s="133"/>
      <c r="R938" s="133"/>
      <c r="S938" s="133"/>
      <c r="T938" s="133"/>
      <c r="U938" s="133"/>
      <c r="V938" s="133"/>
      <c r="W938" s="134"/>
      <c r="X938" s="134"/>
      <c r="Y938" s="134"/>
      <c r="Z938" s="134"/>
      <c r="AA938" s="134"/>
      <c r="AB938" s="134"/>
      <c r="AC938" s="134"/>
      <c r="AD938" s="134"/>
      <c r="AE938" s="134"/>
      <c r="AF938" s="134"/>
      <c r="AG938" s="134"/>
      <c r="AH938" s="118"/>
    </row>
    <row r="939" spans="1:34" s="119" customFormat="1" ht="15">
      <c r="A939" s="117"/>
      <c r="B939" s="117"/>
      <c r="C939" s="117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133"/>
      <c r="O939" s="133"/>
      <c r="P939" s="133"/>
      <c r="Q939" s="133"/>
      <c r="R939" s="133"/>
      <c r="S939" s="133"/>
      <c r="T939" s="133"/>
      <c r="U939" s="133"/>
      <c r="V939" s="133"/>
      <c r="W939" s="134"/>
      <c r="X939" s="134"/>
      <c r="Y939" s="134"/>
      <c r="Z939" s="134"/>
      <c r="AA939" s="134"/>
      <c r="AB939" s="134"/>
      <c r="AC939" s="134"/>
      <c r="AD939" s="134"/>
      <c r="AE939" s="134"/>
      <c r="AF939" s="134"/>
      <c r="AG939" s="134"/>
      <c r="AH939" s="118"/>
    </row>
    <row r="940" spans="1:34" s="119" customFormat="1" ht="15">
      <c r="A940" s="117"/>
      <c r="B940" s="117"/>
      <c r="C940" s="117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133"/>
      <c r="O940" s="133"/>
      <c r="P940" s="133"/>
      <c r="Q940" s="133"/>
      <c r="R940" s="133"/>
      <c r="S940" s="133"/>
      <c r="T940" s="133"/>
      <c r="U940" s="133"/>
      <c r="V940" s="133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  <c r="AG940" s="134"/>
      <c r="AH940" s="118"/>
    </row>
    <row r="941" spans="1:34" s="119" customFormat="1" ht="15">
      <c r="A941" s="117"/>
      <c r="B941" s="117"/>
      <c r="C941" s="117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133"/>
      <c r="O941" s="133"/>
      <c r="P941" s="133"/>
      <c r="Q941" s="133"/>
      <c r="R941" s="133"/>
      <c r="S941" s="133"/>
      <c r="T941" s="133"/>
      <c r="U941" s="133"/>
      <c r="V941" s="133"/>
      <c r="W941" s="134"/>
      <c r="X941" s="134"/>
      <c r="Y941" s="134"/>
      <c r="Z941" s="134"/>
      <c r="AA941" s="134"/>
      <c r="AB941" s="134"/>
      <c r="AC941" s="134"/>
      <c r="AD941" s="134"/>
      <c r="AE941" s="134"/>
      <c r="AF941" s="134"/>
      <c r="AG941" s="134"/>
      <c r="AH941" s="118"/>
    </row>
    <row r="942" spans="1:34" s="119" customFormat="1" ht="15">
      <c r="A942" s="117"/>
      <c r="B942" s="117"/>
      <c r="C942" s="117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133"/>
      <c r="O942" s="133"/>
      <c r="P942" s="133"/>
      <c r="Q942" s="133"/>
      <c r="R942" s="133"/>
      <c r="S942" s="133"/>
      <c r="T942" s="133"/>
      <c r="U942" s="133"/>
      <c r="V942" s="133"/>
      <c r="W942" s="134"/>
      <c r="X942" s="134"/>
      <c r="Y942" s="134"/>
      <c r="Z942" s="134"/>
      <c r="AA942" s="134"/>
      <c r="AB942" s="134"/>
      <c r="AC942" s="134"/>
      <c r="AD942" s="134"/>
      <c r="AE942" s="134"/>
      <c r="AF942" s="134"/>
      <c r="AG942" s="134"/>
      <c r="AH942" s="118"/>
    </row>
    <row r="943" spans="1:34" s="119" customFormat="1" ht="15">
      <c r="A943" s="117"/>
      <c r="B943" s="117"/>
      <c r="C943" s="117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133"/>
      <c r="O943" s="133"/>
      <c r="P943" s="133"/>
      <c r="Q943" s="133"/>
      <c r="R943" s="133"/>
      <c r="S943" s="133"/>
      <c r="T943" s="133"/>
      <c r="U943" s="133"/>
      <c r="V943" s="133"/>
      <c r="W943" s="134"/>
      <c r="X943" s="134"/>
      <c r="Y943" s="134"/>
      <c r="Z943" s="134"/>
      <c r="AA943" s="134"/>
      <c r="AB943" s="134"/>
      <c r="AC943" s="134"/>
      <c r="AD943" s="134"/>
      <c r="AE943" s="134"/>
      <c r="AF943" s="134"/>
      <c r="AG943" s="134"/>
      <c r="AH943" s="118"/>
    </row>
    <row r="944" spans="1:34" s="119" customFormat="1" ht="15">
      <c r="A944" s="117"/>
      <c r="B944" s="117"/>
      <c r="C944" s="117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133"/>
      <c r="O944" s="133"/>
      <c r="P944" s="133"/>
      <c r="Q944" s="133"/>
      <c r="R944" s="133"/>
      <c r="S944" s="133"/>
      <c r="T944" s="133"/>
      <c r="U944" s="133"/>
      <c r="V944" s="133"/>
      <c r="W944" s="134"/>
      <c r="X944" s="134"/>
      <c r="Y944" s="134"/>
      <c r="Z944" s="134"/>
      <c r="AA944" s="134"/>
      <c r="AB944" s="134"/>
      <c r="AC944" s="134"/>
      <c r="AD944" s="134"/>
      <c r="AE944" s="134"/>
      <c r="AF944" s="134"/>
      <c r="AG944" s="134"/>
      <c r="AH944" s="118"/>
    </row>
    <row r="945" spans="1:34" s="119" customFormat="1" ht="15">
      <c r="A945" s="117"/>
      <c r="B945" s="117"/>
      <c r="C945" s="117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133"/>
      <c r="O945" s="133"/>
      <c r="P945" s="133"/>
      <c r="Q945" s="133"/>
      <c r="R945" s="133"/>
      <c r="S945" s="133"/>
      <c r="T945" s="133"/>
      <c r="U945" s="133"/>
      <c r="V945" s="133"/>
      <c r="W945" s="134"/>
      <c r="X945" s="134"/>
      <c r="Y945" s="134"/>
      <c r="Z945" s="134"/>
      <c r="AA945" s="134"/>
      <c r="AB945" s="134"/>
      <c r="AC945" s="134"/>
      <c r="AD945" s="134"/>
      <c r="AE945" s="134"/>
      <c r="AF945" s="134"/>
      <c r="AG945" s="134"/>
      <c r="AH945" s="118"/>
    </row>
    <row r="946" spans="1:34" s="119" customFormat="1" ht="15">
      <c r="A946" s="117"/>
      <c r="B946" s="117"/>
      <c r="C946" s="117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133"/>
      <c r="O946" s="133"/>
      <c r="P946" s="133"/>
      <c r="Q946" s="133"/>
      <c r="R946" s="133"/>
      <c r="S946" s="133"/>
      <c r="T946" s="133"/>
      <c r="U946" s="133"/>
      <c r="V946" s="133"/>
      <c r="W946" s="134"/>
      <c r="X946" s="134"/>
      <c r="Y946" s="134"/>
      <c r="Z946" s="134"/>
      <c r="AA946" s="134"/>
      <c r="AB946" s="134"/>
      <c r="AC946" s="134"/>
      <c r="AD946" s="134"/>
      <c r="AE946" s="134"/>
      <c r="AF946" s="134"/>
      <c r="AG946" s="134"/>
      <c r="AH946" s="118"/>
    </row>
    <row r="947" spans="1:34" s="119" customFormat="1" ht="15">
      <c r="A947" s="117"/>
      <c r="B947" s="117"/>
      <c r="C947" s="117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133"/>
      <c r="O947" s="133"/>
      <c r="P947" s="133"/>
      <c r="Q947" s="133"/>
      <c r="R947" s="133"/>
      <c r="S947" s="133"/>
      <c r="T947" s="133"/>
      <c r="U947" s="133"/>
      <c r="V947" s="133"/>
      <c r="W947" s="134"/>
      <c r="X947" s="134"/>
      <c r="Y947" s="134"/>
      <c r="Z947" s="134"/>
      <c r="AA947" s="134"/>
      <c r="AB947" s="134"/>
      <c r="AC947" s="134"/>
      <c r="AD947" s="134"/>
      <c r="AE947" s="134"/>
      <c r="AF947" s="134"/>
      <c r="AG947" s="134"/>
      <c r="AH947" s="118"/>
    </row>
    <row r="948" spans="1:34" s="119" customFormat="1" ht="15">
      <c r="A948" s="117"/>
      <c r="B948" s="117"/>
      <c r="C948" s="117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133"/>
      <c r="O948" s="133"/>
      <c r="P948" s="133"/>
      <c r="Q948" s="133"/>
      <c r="R948" s="133"/>
      <c r="S948" s="133"/>
      <c r="T948" s="133"/>
      <c r="U948" s="133"/>
      <c r="V948" s="133"/>
      <c r="W948" s="134"/>
      <c r="X948" s="134"/>
      <c r="Y948" s="134"/>
      <c r="Z948" s="134"/>
      <c r="AA948" s="134"/>
      <c r="AB948" s="134"/>
      <c r="AC948" s="134"/>
      <c r="AD948" s="134"/>
      <c r="AE948" s="134"/>
      <c r="AF948" s="134"/>
      <c r="AG948" s="134"/>
      <c r="AH948" s="118"/>
    </row>
    <row r="949" spans="1:34" s="119" customFormat="1" ht="15">
      <c r="A949" s="117"/>
      <c r="B949" s="117"/>
      <c r="C949" s="117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133"/>
      <c r="O949" s="133"/>
      <c r="P949" s="133"/>
      <c r="Q949" s="133"/>
      <c r="R949" s="133"/>
      <c r="S949" s="133"/>
      <c r="T949" s="133"/>
      <c r="U949" s="133"/>
      <c r="V949" s="133"/>
      <c r="W949" s="134"/>
      <c r="X949" s="134"/>
      <c r="Y949" s="134"/>
      <c r="Z949" s="134"/>
      <c r="AA949" s="134"/>
      <c r="AB949" s="134"/>
      <c r="AC949" s="134"/>
      <c r="AD949" s="134"/>
      <c r="AE949" s="134"/>
      <c r="AF949" s="134"/>
      <c r="AG949" s="134"/>
      <c r="AH949" s="118"/>
    </row>
    <row r="950" spans="1:34" s="119" customFormat="1" ht="15">
      <c r="A950" s="117"/>
      <c r="B950" s="117"/>
      <c r="C950" s="117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133"/>
      <c r="O950" s="133"/>
      <c r="P950" s="133"/>
      <c r="Q950" s="133"/>
      <c r="R950" s="133"/>
      <c r="S950" s="133"/>
      <c r="T950" s="133"/>
      <c r="U950" s="133"/>
      <c r="V950" s="133"/>
      <c r="W950" s="134"/>
      <c r="X950" s="134"/>
      <c r="Y950" s="134"/>
      <c r="Z950" s="134"/>
      <c r="AA950" s="134"/>
      <c r="AB950" s="134"/>
      <c r="AC950" s="134"/>
      <c r="AD950" s="134"/>
      <c r="AE950" s="134"/>
      <c r="AF950" s="134"/>
      <c r="AG950" s="134"/>
      <c r="AH950" s="118"/>
    </row>
    <row r="951" spans="1:34" s="119" customFormat="1" ht="15">
      <c r="A951" s="117"/>
      <c r="B951" s="117"/>
      <c r="C951" s="117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133"/>
      <c r="O951" s="133"/>
      <c r="P951" s="133"/>
      <c r="Q951" s="133"/>
      <c r="R951" s="133"/>
      <c r="S951" s="133"/>
      <c r="T951" s="133"/>
      <c r="U951" s="133"/>
      <c r="V951" s="133"/>
      <c r="W951" s="134"/>
      <c r="X951" s="134"/>
      <c r="Y951" s="134"/>
      <c r="Z951" s="134"/>
      <c r="AA951" s="134"/>
      <c r="AB951" s="134"/>
      <c r="AC951" s="134"/>
      <c r="AD951" s="134"/>
      <c r="AE951" s="134"/>
      <c r="AF951" s="134"/>
      <c r="AG951" s="134"/>
      <c r="AH951" s="118"/>
    </row>
    <row r="952" spans="1:34" s="119" customFormat="1" ht="15">
      <c r="A952" s="117"/>
      <c r="B952" s="117"/>
      <c r="C952" s="117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133"/>
      <c r="O952" s="133"/>
      <c r="P952" s="133"/>
      <c r="Q952" s="133"/>
      <c r="R952" s="133"/>
      <c r="S952" s="133"/>
      <c r="T952" s="133"/>
      <c r="U952" s="133"/>
      <c r="V952" s="133"/>
      <c r="W952" s="134"/>
      <c r="X952" s="134"/>
      <c r="Y952" s="134"/>
      <c r="Z952" s="134"/>
      <c r="AA952" s="134"/>
      <c r="AB952" s="134"/>
      <c r="AC952" s="134"/>
      <c r="AD952" s="134"/>
      <c r="AE952" s="134"/>
      <c r="AF952" s="134"/>
      <c r="AG952" s="134"/>
      <c r="AH952" s="118"/>
    </row>
    <row r="953" spans="1:34" s="119" customFormat="1" ht="15">
      <c r="A953" s="117"/>
      <c r="B953" s="117"/>
      <c r="C953" s="117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133"/>
      <c r="O953" s="133"/>
      <c r="P953" s="133"/>
      <c r="Q953" s="133"/>
      <c r="R953" s="133"/>
      <c r="S953" s="133"/>
      <c r="T953" s="133"/>
      <c r="U953" s="133"/>
      <c r="V953" s="133"/>
      <c r="W953" s="134"/>
      <c r="X953" s="134"/>
      <c r="Y953" s="134"/>
      <c r="Z953" s="134"/>
      <c r="AA953" s="134"/>
      <c r="AB953" s="134"/>
      <c r="AC953" s="134"/>
      <c r="AD953" s="134"/>
      <c r="AE953" s="134"/>
      <c r="AF953" s="134"/>
      <c r="AG953" s="134"/>
      <c r="AH953" s="118"/>
    </row>
    <row r="954" spans="1:34" s="119" customFormat="1" ht="15">
      <c r="A954" s="117"/>
      <c r="B954" s="117"/>
      <c r="C954" s="117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133"/>
      <c r="O954" s="133"/>
      <c r="P954" s="133"/>
      <c r="Q954" s="133"/>
      <c r="R954" s="133"/>
      <c r="S954" s="133"/>
      <c r="T954" s="133"/>
      <c r="U954" s="133"/>
      <c r="V954" s="133"/>
      <c r="W954" s="134"/>
      <c r="X954" s="134"/>
      <c r="Y954" s="134"/>
      <c r="Z954" s="134"/>
      <c r="AA954" s="134"/>
      <c r="AB954" s="134"/>
      <c r="AC954" s="134"/>
      <c r="AD954" s="134"/>
      <c r="AE954" s="134"/>
      <c r="AF954" s="134"/>
      <c r="AG954" s="134"/>
      <c r="AH954" s="118"/>
    </row>
    <row r="955" spans="1:34" s="119" customFormat="1" ht="15">
      <c r="A955" s="117"/>
      <c r="B955" s="117"/>
      <c r="C955" s="117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133"/>
      <c r="O955" s="133"/>
      <c r="P955" s="133"/>
      <c r="Q955" s="133"/>
      <c r="R955" s="133"/>
      <c r="S955" s="133"/>
      <c r="T955" s="133"/>
      <c r="U955" s="133"/>
      <c r="V955" s="133"/>
      <c r="W955" s="134"/>
      <c r="X955" s="134"/>
      <c r="Y955" s="134"/>
      <c r="Z955" s="134"/>
      <c r="AA955" s="134"/>
      <c r="AB955" s="134"/>
      <c r="AC955" s="134"/>
      <c r="AD955" s="134"/>
      <c r="AE955" s="134"/>
      <c r="AF955" s="134"/>
      <c r="AG955" s="134"/>
      <c r="AH955" s="118"/>
    </row>
    <row r="956" spans="1:34" s="119" customFormat="1" ht="15">
      <c r="A956" s="117"/>
      <c r="B956" s="117"/>
      <c r="C956" s="117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133"/>
      <c r="O956" s="133"/>
      <c r="P956" s="133"/>
      <c r="Q956" s="133"/>
      <c r="R956" s="133"/>
      <c r="S956" s="133"/>
      <c r="T956" s="133"/>
      <c r="U956" s="133"/>
      <c r="V956" s="133"/>
      <c r="W956" s="134"/>
      <c r="X956" s="134"/>
      <c r="Y956" s="134"/>
      <c r="Z956" s="134"/>
      <c r="AA956" s="134"/>
      <c r="AB956" s="134"/>
      <c r="AC956" s="134"/>
      <c r="AD956" s="134"/>
      <c r="AE956" s="134"/>
      <c r="AF956" s="134"/>
      <c r="AG956" s="134"/>
      <c r="AH956" s="118"/>
    </row>
    <row r="957" spans="1:34" s="119" customFormat="1" ht="15">
      <c r="A957" s="117"/>
      <c r="B957" s="117"/>
      <c r="C957" s="117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133"/>
      <c r="O957" s="133"/>
      <c r="P957" s="133"/>
      <c r="Q957" s="133"/>
      <c r="R957" s="133"/>
      <c r="S957" s="133"/>
      <c r="T957" s="133"/>
      <c r="U957" s="133"/>
      <c r="V957" s="133"/>
      <c r="W957" s="134"/>
      <c r="X957" s="134"/>
      <c r="Y957" s="134"/>
      <c r="Z957" s="134"/>
      <c r="AA957" s="134"/>
      <c r="AB957" s="134"/>
      <c r="AC957" s="134"/>
      <c r="AD957" s="134"/>
      <c r="AE957" s="134"/>
      <c r="AF957" s="134"/>
      <c r="AG957" s="134"/>
      <c r="AH957" s="118"/>
    </row>
    <row r="958" spans="1:34" s="119" customFormat="1" ht="15">
      <c r="A958" s="117"/>
      <c r="B958" s="117"/>
      <c r="C958" s="117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133"/>
      <c r="O958" s="133"/>
      <c r="P958" s="133"/>
      <c r="Q958" s="133"/>
      <c r="R958" s="133"/>
      <c r="S958" s="133"/>
      <c r="T958" s="133"/>
      <c r="U958" s="133"/>
      <c r="V958" s="133"/>
      <c r="W958" s="134"/>
      <c r="X958" s="134"/>
      <c r="Y958" s="134"/>
      <c r="Z958" s="134"/>
      <c r="AA958" s="134"/>
      <c r="AB958" s="134"/>
      <c r="AC958" s="134"/>
      <c r="AD958" s="134"/>
      <c r="AE958" s="134"/>
      <c r="AF958" s="134"/>
      <c r="AG958" s="134"/>
      <c r="AH958" s="118"/>
    </row>
    <row r="959" spans="1:34" s="119" customFormat="1" ht="15">
      <c r="A959" s="117"/>
      <c r="B959" s="117"/>
      <c r="C959" s="117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133"/>
      <c r="O959" s="133"/>
      <c r="P959" s="133"/>
      <c r="Q959" s="133"/>
      <c r="R959" s="133"/>
      <c r="S959" s="133"/>
      <c r="T959" s="133"/>
      <c r="U959" s="133"/>
      <c r="V959" s="133"/>
      <c r="W959" s="134"/>
      <c r="X959" s="134"/>
      <c r="Y959" s="134"/>
      <c r="Z959" s="134"/>
      <c r="AA959" s="134"/>
      <c r="AB959" s="134"/>
      <c r="AC959" s="134"/>
      <c r="AD959" s="134"/>
      <c r="AE959" s="134"/>
      <c r="AF959" s="134"/>
      <c r="AG959" s="134"/>
      <c r="AH959" s="118"/>
    </row>
    <row r="960" spans="1:34" s="119" customFormat="1" ht="15">
      <c r="A960" s="117"/>
      <c r="B960" s="117"/>
      <c r="C960" s="117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133"/>
      <c r="O960" s="133"/>
      <c r="P960" s="133"/>
      <c r="Q960" s="133"/>
      <c r="R960" s="133"/>
      <c r="S960" s="133"/>
      <c r="T960" s="133"/>
      <c r="U960" s="133"/>
      <c r="V960" s="133"/>
      <c r="W960" s="134"/>
      <c r="X960" s="134"/>
      <c r="Y960" s="134"/>
      <c r="Z960" s="134"/>
      <c r="AA960" s="134"/>
      <c r="AB960" s="134"/>
      <c r="AC960" s="134"/>
      <c r="AD960" s="134"/>
      <c r="AE960" s="134"/>
      <c r="AF960" s="134"/>
      <c r="AG960" s="134"/>
      <c r="AH960" s="118"/>
    </row>
    <row r="961" spans="1:34" s="119" customFormat="1" ht="15">
      <c r="A961" s="117"/>
      <c r="B961" s="117"/>
      <c r="C961" s="117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133"/>
      <c r="O961" s="133"/>
      <c r="P961" s="133"/>
      <c r="Q961" s="133"/>
      <c r="R961" s="133"/>
      <c r="S961" s="133"/>
      <c r="T961" s="133"/>
      <c r="U961" s="133"/>
      <c r="V961" s="133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18"/>
    </row>
    <row r="962" spans="1:34" s="119" customFormat="1" ht="15">
      <c r="A962" s="117"/>
      <c r="B962" s="117"/>
      <c r="C962" s="117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133"/>
      <c r="O962" s="133"/>
      <c r="P962" s="133"/>
      <c r="Q962" s="133"/>
      <c r="R962" s="133"/>
      <c r="S962" s="133"/>
      <c r="T962" s="133"/>
      <c r="U962" s="133"/>
      <c r="V962" s="133"/>
      <c r="W962" s="134"/>
      <c r="X962" s="134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18"/>
    </row>
    <row r="963" spans="1:34" s="119" customFormat="1" ht="15">
      <c r="A963" s="117"/>
      <c r="B963" s="117"/>
      <c r="C963" s="117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133"/>
      <c r="O963" s="133"/>
      <c r="P963" s="133"/>
      <c r="Q963" s="133"/>
      <c r="R963" s="133"/>
      <c r="S963" s="133"/>
      <c r="T963" s="133"/>
      <c r="U963" s="133"/>
      <c r="V963" s="133"/>
      <c r="W963" s="134"/>
      <c r="X963" s="134"/>
      <c r="Y963" s="134"/>
      <c r="Z963" s="134"/>
      <c r="AA963" s="134"/>
      <c r="AB963" s="134"/>
      <c r="AC963" s="134"/>
      <c r="AD963" s="134"/>
      <c r="AE963" s="134"/>
      <c r="AF963" s="134"/>
      <c r="AG963" s="134"/>
      <c r="AH963" s="118"/>
    </row>
    <row r="964" spans="1:34" s="119" customFormat="1" ht="15">
      <c r="A964" s="117"/>
      <c r="B964" s="117"/>
      <c r="C964" s="117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133"/>
      <c r="O964" s="133"/>
      <c r="P964" s="133"/>
      <c r="Q964" s="133"/>
      <c r="R964" s="133"/>
      <c r="S964" s="133"/>
      <c r="T964" s="133"/>
      <c r="U964" s="133"/>
      <c r="V964" s="133"/>
      <c r="W964" s="134"/>
      <c r="X964" s="134"/>
      <c r="Y964" s="134"/>
      <c r="Z964" s="134"/>
      <c r="AA964" s="134"/>
      <c r="AB964" s="134"/>
      <c r="AC964" s="134"/>
      <c r="AD964" s="134"/>
      <c r="AE964" s="134"/>
      <c r="AF964" s="134"/>
      <c r="AG964" s="134"/>
      <c r="AH964" s="118"/>
    </row>
    <row r="965" spans="1:34" s="119" customFormat="1" ht="15">
      <c r="A965" s="117"/>
      <c r="B965" s="117"/>
      <c r="C965" s="117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133"/>
      <c r="O965" s="133"/>
      <c r="P965" s="133"/>
      <c r="Q965" s="133"/>
      <c r="R965" s="133"/>
      <c r="S965" s="133"/>
      <c r="T965" s="133"/>
      <c r="U965" s="133"/>
      <c r="V965" s="133"/>
      <c r="W965" s="134"/>
      <c r="X965" s="134"/>
      <c r="Y965" s="134"/>
      <c r="Z965" s="134"/>
      <c r="AA965" s="134"/>
      <c r="AB965" s="134"/>
      <c r="AC965" s="134"/>
      <c r="AD965" s="134"/>
      <c r="AE965" s="134"/>
      <c r="AF965" s="134"/>
      <c r="AG965" s="134"/>
      <c r="AH965" s="118"/>
    </row>
    <row r="966" spans="1:34" s="119" customFormat="1" ht="15">
      <c r="A966" s="117"/>
      <c r="B966" s="117"/>
      <c r="C966" s="117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133"/>
      <c r="O966" s="133"/>
      <c r="P966" s="133"/>
      <c r="Q966" s="133"/>
      <c r="R966" s="133"/>
      <c r="S966" s="133"/>
      <c r="T966" s="133"/>
      <c r="U966" s="133"/>
      <c r="V966" s="133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18"/>
    </row>
    <row r="967" spans="1:34" s="119" customFormat="1" ht="15">
      <c r="A967" s="117"/>
      <c r="B967" s="117"/>
      <c r="C967" s="117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133"/>
      <c r="O967" s="133"/>
      <c r="P967" s="133"/>
      <c r="Q967" s="133"/>
      <c r="R967" s="133"/>
      <c r="S967" s="133"/>
      <c r="T967" s="133"/>
      <c r="U967" s="133"/>
      <c r="V967" s="133"/>
      <c r="W967" s="134"/>
      <c r="X967" s="134"/>
      <c r="Y967" s="134"/>
      <c r="Z967" s="134"/>
      <c r="AA967" s="134"/>
      <c r="AB967" s="134"/>
      <c r="AC967" s="134"/>
      <c r="AD967" s="134"/>
      <c r="AE967" s="134"/>
      <c r="AF967" s="134"/>
      <c r="AG967" s="134"/>
      <c r="AH967" s="118"/>
    </row>
    <row r="968" spans="1:34" s="119" customFormat="1" ht="15">
      <c r="A968" s="117"/>
      <c r="B968" s="117"/>
      <c r="C968" s="117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133"/>
      <c r="O968" s="133"/>
      <c r="P968" s="133"/>
      <c r="Q968" s="133"/>
      <c r="R968" s="133"/>
      <c r="S968" s="133"/>
      <c r="T968" s="133"/>
      <c r="U968" s="133"/>
      <c r="V968" s="133"/>
      <c r="W968" s="134"/>
      <c r="X968" s="134"/>
      <c r="Y968" s="134"/>
      <c r="Z968" s="134"/>
      <c r="AA968" s="134"/>
      <c r="AB968" s="134"/>
      <c r="AC968" s="134"/>
      <c r="AD968" s="134"/>
      <c r="AE968" s="134"/>
      <c r="AF968" s="134"/>
      <c r="AG968" s="134"/>
      <c r="AH968" s="118"/>
    </row>
    <row r="969" spans="1:34" s="119" customFormat="1" ht="15">
      <c r="A969" s="117"/>
      <c r="B969" s="117"/>
      <c r="C969" s="117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133"/>
      <c r="O969" s="133"/>
      <c r="P969" s="133"/>
      <c r="Q969" s="133"/>
      <c r="R969" s="133"/>
      <c r="S969" s="133"/>
      <c r="T969" s="133"/>
      <c r="U969" s="133"/>
      <c r="V969" s="133"/>
      <c r="W969" s="134"/>
      <c r="X969" s="134"/>
      <c r="Y969" s="134"/>
      <c r="Z969" s="134"/>
      <c r="AA969" s="134"/>
      <c r="AB969" s="134"/>
      <c r="AC969" s="134"/>
      <c r="AD969" s="134"/>
      <c r="AE969" s="134"/>
      <c r="AF969" s="134"/>
      <c r="AG969" s="134"/>
      <c r="AH969" s="118"/>
    </row>
    <row r="970" spans="1:34" s="119" customFormat="1" ht="15">
      <c r="A970" s="117"/>
      <c r="B970" s="117"/>
      <c r="C970" s="117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133"/>
      <c r="O970" s="133"/>
      <c r="P970" s="133"/>
      <c r="Q970" s="133"/>
      <c r="R970" s="133"/>
      <c r="S970" s="133"/>
      <c r="T970" s="133"/>
      <c r="U970" s="133"/>
      <c r="V970" s="133"/>
      <c r="W970" s="134"/>
      <c r="X970" s="134"/>
      <c r="Y970" s="134"/>
      <c r="Z970" s="134"/>
      <c r="AA970" s="134"/>
      <c r="AB970" s="134"/>
      <c r="AC970" s="134"/>
      <c r="AD970" s="134"/>
      <c r="AE970" s="134"/>
      <c r="AF970" s="134"/>
      <c r="AG970" s="134"/>
      <c r="AH970" s="118"/>
    </row>
    <row r="971" spans="1:34" s="119" customFormat="1" ht="15">
      <c r="A971" s="117"/>
      <c r="B971" s="117"/>
      <c r="C971" s="117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133"/>
      <c r="O971" s="133"/>
      <c r="P971" s="133"/>
      <c r="Q971" s="133"/>
      <c r="R971" s="133"/>
      <c r="S971" s="133"/>
      <c r="T971" s="133"/>
      <c r="U971" s="133"/>
      <c r="V971" s="133"/>
      <c r="W971" s="134"/>
      <c r="X971" s="134"/>
      <c r="Y971" s="134"/>
      <c r="Z971" s="134"/>
      <c r="AA971" s="134"/>
      <c r="AB971" s="134"/>
      <c r="AC971" s="134"/>
      <c r="AD971" s="134"/>
      <c r="AE971" s="134"/>
      <c r="AF971" s="134"/>
      <c r="AG971" s="134"/>
      <c r="AH971" s="118"/>
    </row>
    <row r="972" spans="1:34" s="119" customFormat="1" ht="15">
      <c r="A972" s="117"/>
      <c r="B972" s="117"/>
      <c r="C972" s="117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133"/>
      <c r="O972" s="133"/>
      <c r="P972" s="133"/>
      <c r="Q972" s="133"/>
      <c r="R972" s="133"/>
      <c r="S972" s="133"/>
      <c r="T972" s="133"/>
      <c r="U972" s="133"/>
      <c r="V972" s="133"/>
      <c r="W972" s="134"/>
      <c r="X972" s="134"/>
      <c r="Y972" s="134"/>
      <c r="Z972" s="134"/>
      <c r="AA972" s="134"/>
      <c r="AB972" s="134"/>
      <c r="AC972" s="134"/>
      <c r="AD972" s="134"/>
      <c r="AE972" s="134"/>
      <c r="AF972" s="134"/>
      <c r="AG972" s="134"/>
      <c r="AH972" s="118"/>
    </row>
    <row r="973" spans="1:34" s="119" customFormat="1" ht="15">
      <c r="A973" s="117"/>
      <c r="B973" s="117"/>
      <c r="C973" s="117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133"/>
      <c r="O973" s="133"/>
      <c r="P973" s="133"/>
      <c r="Q973" s="133"/>
      <c r="R973" s="133"/>
      <c r="S973" s="133"/>
      <c r="T973" s="133"/>
      <c r="U973" s="133"/>
      <c r="V973" s="133"/>
      <c r="W973" s="134"/>
      <c r="X973" s="134"/>
      <c r="Y973" s="134"/>
      <c r="Z973" s="134"/>
      <c r="AA973" s="134"/>
      <c r="AB973" s="134"/>
      <c r="AC973" s="134"/>
      <c r="AD973" s="134"/>
      <c r="AE973" s="134"/>
      <c r="AF973" s="134"/>
      <c r="AG973" s="134"/>
      <c r="AH973" s="118"/>
    </row>
    <row r="974" spans="1:34" s="119" customFormat="1" ht="15">
      <c r="A974" s="117"/>
      <c r="B974" s="117"/>
      <c r="C974" s="117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133"/>
      <c r="O974" s="133"/>
      <c r="P974" s="133"/>
      <c r="Q974" s="133"/>
      <c r="R974" s="133"/>
      <c r="S974" s="133"/>
      <c r="T974" s="133"/>
      <c r="U974" s="133"/>
      <c r="V974" s="133"/>
      <c r="W974" s="134"/>
      <c r="X974" s="134"/>
      <c r="Y974" s="134"/>
      <c r="Z974" s="134"/>
      <c r="AA974" s="134"/>
      <c r="AB974" s="134"/>
      <c r="AC974" s="134"/>
      <c r="AD974" s="134"/>
      <c r="AE974" s="134"/>
      <c r="AF974" s="134"/>
      <c r="AG974" s="134"/>
      <c r="AH974" s="118"/>
    </row>
    <row r="975" spans="1:34" s="119" customFormat="1" ht="15">
      <c r="A975" s="117"/>
      <c r="B975" s="117"/>
      <c r="C975" s="117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133"/>
      <c r="O975" s="133"/>
      <c r="P975" s="133"/>
      <c r="Q975" s="133"/>
      <c r="R975" s="133"/>
      <c r="S975" s="133"/>
      <c r="T975" s="133"/>
      <c r="U975" s="133"/>
      <c r="V975" s="133"/>
      <c r="W975" s="134"/>
      <c r="X975" s="134"/>
      <c r="Y975" s="134"/>
      <c r="Z975" s="134"/>
      <c r="AA975" s="134"/>
      <c r="AB975" s="134"/>
      <c r="AC975" s="134"/>
      <c r="AD975" s="134"/>
      <c r="AE975" s="134"/>
      <c r="AF975" s="134"/>
      <c r="AG975" s="134"/>
      <c r="AH975" s="118"/>
    </row>
    <row r="976" spans="1:34" s="119" customFormat="1" ht="15">
      <c r="A976" s="117"/>
      <c r="B976" s="117"/>
      <c r="C976" s="117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133"/>
      <c r="O976" s="133"/>
      <c r="P976" s="133"/>
      <c r="Q976" s="133"/>
      <c r="R976" s="133"/>
      <c r="S976" s="133"/>
      <c r="T976" s="133"/>
      <c r="U976" s="133"/>
      <c r="V976" s="133"/>
      <c r="W976" s="134"/>
      <c r="X976" s="134"/>
      <c r="Y976" s="134"/>
      <c r="Z976" s="134"/>
      <c r="AA976" s="134"/>
      <c r="AB976" s="134"/>
      <c r="AC976" s="134"/>
      <c r="AD976" s="134"/>
      <c r="AE976" s="134"/>
      <c r="AF976" s="134"/>
      <c r="AG976" s="134"/>
      <c r="AH976" s="118"/>
    </row>
    <row r="977" spans="1:34" s="119" customFormat="1" ht="15">
      <c r="A977" s="117"/>
      <c r="B977" s="117"/>
      <c r="C977" s="117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133"/>
      <c r="O977" s="133"/>
      <c r="P977" s="133"/>
      <c r="Q977" s="133"/>
      <c r="R977" s="133"/>
      <c r="S977" s="133"/>
      <c r="T977" s="133"/>
      <c r="U977" s="133"/>
      <c r="V977" s="133"/>
      <c r="W977" s="134"/>
      <c r="X977" s="134"/>
      <c r="Y977" s="134"/>
      <c r="Z977" s="134"/>
      <c r="AA977" s="134"/>
      <c r="AB977" s="134"/>
      <c r="AC977" s="134"/>
      <c r="AD977" s="134"/>
      <c r="AE977" s="134"/>
      <c r="AF977" s="134"/>
      <c r="AG977" s="134"/>
      <c r="AH977" s="118"/>
    </row>
    <row r="978" spans="1:34" s="119" customFormat="1" ht="15">
      <c r="A978" s="117"/>
      <c r="B978" s="117"/>
      <c r="C978" s="117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133"/>
      <c r="O978" s="133"/>
      <c r="P978" s="133"/>
      <c r="Q978" s="133"/>
      <c r="R978" s="133"/>
      <c r="S978" s="133"/>
      <c r="T978" s="133"/>
      <c r="U978" s="133"/>
      <c r="V978" s="133"/>
      <c r="W978" s="134"/>
      <c r="X978" s="134"/>
      <c r="Y978" s="134"/>
      <c r="Z978" s="134"/>
      <c r="AA978" s="134"/>
      <c r="AB978" s="134"/>
      <c r="AC978" s="134"/>
      <c r="AD978" s="134"/>
      <c r="AE978" s="134"/>
      <c r="AF978" s="134"/>
      <c r="AG978" s="134"/>
      <c r="AH978" s="118"/>
    </row>
    <row r="979" spans="1:34" s="119" customFormat="1" ht="15">
      <c r="A979" s="117"/>
      <c r="B979" s="117"/>
      <c r="C979" s="117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133"/>
      <c r="O979" s="133"/>
      <c r="P979" s="133"/>
      <c r="Q979" s="133"/>
      <c r="R979" s="133"/>
      <c r="S979" s="133"/>
      <c r="T979" s="133"/>
      <c r="U979" s="133"/>
      <c r="V979" s="133"/>
      <c r="W979" s="134"/>
      <c r="X979" s="134"/>
      <c r="Y979" s="134"/>
      <c r="Z979" s="134"/>
      <c r="AA979" s="134"/>
      <c r="AB979" s="134"/>
      <c r="AC979" s="134"/>
      <c r="AD979" s="134"/>
      <c r="AE979" s="134"/>
      <c r="AF979" s="134"/>
      <c r="AG979" s="134"/>
      <c r="AH979" s="118"/>
    </row>
    <row r="980" spans="1:34" s="119" customFormat="1" ht="15">
      <c r="A980" s="117"/>
      <c r="B980" s="117"/>
      <c r="C980" s="117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133"/>
      <c r="O980" s="133"/>
      <c r="P980" s="133"/>
      <c r="Q980" s="133"/>
      <c r="R980" s="133"/>
      <c r="S980" s="133"/>
      <c r="T980" s="133"/>
      <c r="U980" s="133"/>
      <c r="V980" s="133"/>
      <c r="W980" s="134"/>
      <c r="X980" s="134"/>
      <c r="Y980" s="134"/>
      <c r="Z980" s="134"/>
      <c r="AA980" s="134"/>
      <c r="AB980" s="134"/>
      <c r="AC980" s="134"/>
      <c r="AD980" s="134"/>
      <c r="AE980" s="134"/>
      <c r="AF980" s="134"/>
      <c r="AG980" s="134"/>
      <c r="AH980" s="118"/>
    </row>
    <row r="981" spans="1:34" s="119" customFormat="1" ht="15">
      <c r="A981" s="117"/>
      <c r="B981" s="117"/>
      <c r="C981" s="117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133"/>
      <c r="O981" s="133"/>
      <c r="P981" s="133"/>
      <c r="Q981" s="133"/>
      <c r="R981" s="133"/>
      <c r="S981" s="133"/>
      <c r="T981" s="133"/>
      <c r="U981" s="133"/>
      <c r="V981" s="133"/>
      <c r="W981" s="134"/>
      <c r="X981" s="134"/>
      <c r="Y981" s="134"/>
      <c r="Z981" s="134"/>
      <c r="AA981" s="134"/>
      <c r="AB981" s="134"/>
      <c r="AC981" s="134"/>
      <c r="AD981" s="134"/>
      <c r="AE981" s="134"/>
      <c r="AF981" s="134"/>
      <c r="AG981" s="134"/>
      <c r="AH981" s="118"/>
    </row>
    <row r="982" spans="1:34" s="119" customFormat="1" ht="15">
      <c r="A982" s="117"/>
      <c r="B982" s="117"/>
      <c r="C982" s="117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133"/>
      <c r="O982" s="133"/>
      <c r="P982" s="133"/>
      <c r="Q982" s="133"/>
      <c r="R982" s="133"/>
      <c r="S982" s="133"/>
      <c r="T982" s="133"/>
      <c r="U982" s="133"/>
      <c r="V982" s="133"/>
      <c r="W982" s="134"/>
      <c r="X982" s="134"/>
      <c r="Y982" s="134"/>
      <c r="Z982" s="134"/>
      <c r="AA982" s="134"/>
      <c r="AB982" s="134"/>
      <c r="AC982" s="134"/>
      <c r="AD982" s="134"/>
      <c r="AE982" s="134"/>
      <c r="AF982" s="134"/>
      <c r="AG982" s="134"/>
      <c r="AH982" s="118"/>
    </row>
    <row r="983" spans="1:34" s="119" customFormat="1" ht="15">
      <c r="A983" s="117"/>
      <c r="B983" s="117"/>
      <c r="C983" s="117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133"/>
      <c r="O983" s="133"/>
      <c r="P983" s="133"/>
      <c r="Q983" s="133"/>
      <c r="R983" s="133"/>
      <c r="S983" s="133"/>
      <c r="T983" s="133"/>
      <c r="U983" s="133"/>
      <c r="V983" s="133"/>
      <c r="W983" s="134"/>
      <c r="X983" s="134"/>
      <c r="Y983" s="134"/>
      <c r="Z983" s="134"/>
      <c r="AA983" s="134"/>
      <c r="AB983" s="134"/>
      <c r="AC983" s="134"/>
      <c r="AD983" s="134"/>
      <c r="AE983" s="134"/>
      <c r="AF983" s="134"/>
      <c r="AG983" s="134"/>
      <c r="AH983" s="118"/>
    </row>
    <row r="984" spans="1:34" s="119" customFormat="1" ht="15">
      <c r="A984" s="117"/>
      <c r="B984" s="117"/>
      <c r="C984" s="117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133"/>
      <c r="O984" s="133"/>
      <c r="P984" s="133"/>
      <c r="Q984" s="133"/>
      <c r="R984" s="133"/>
      <c r="S984" s="133"/>
      <c r="T984" s="133"/>
      <c r="U984" s="133"/>
      <c r="V984" s="133"/>
      <c r="W984" s="134"/>
      <c r="X984" s="134"/>
      <c r="Y984" s="134"/>
      <c r="Z984" s="134"/>
      <c r="AA984" s="134"/>
      <c r="AB984" s="134"/>
      <c r="AC984" s="134"/>
      <c r="AD984" s="134"/>
      <c r="AE984" s="134"/>
      <c r="AF984" s="134"/>
      <c r="AG984" s="134"/>
      <c r="AH984" s="118"/>
    </row>
    <row r="985" spans="1:34" s="119" customFormat="1" ht="15">
      <c r="A985" s="117"/>
      <c r="B985" s="117"/>
      <c r="C985" s="117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133"/>
      <c r="O985" s="133"/>
      <c r="P985" s="133"/>
      <c r="Q985" s="133"/>
      <c r="R985" s="133"/>
      <c r="S985" s="133"/>
      <c r="T985" s="133"/>
      <c r="U985" s="133"/>
      <c r="V985" s="133"/>
      <c r="W985" s="134"/>
      <c r="X985" s="134"/>
      <c r="Y985" s="134"/>
      <c r="Z985" s="134"/>
      <c r="AA985" s="134"/>
      <c r="AB985" s="134"/>
      <c r="AC985" s="134"/>
      <c r="AD985" s="134"/>
      <c r="AE985" s="134"/>
      <c r="AF985" s="134"/>
      <c r="AG985" s="134"/>
      <c r="AH985" s="118"/>
    </row>
    <row r="986" spans="1:34" s="119" customFormat="1" ht="15">
      <c r="A986" s="117"/>
      <c r="B986" s="117"/>
      <c r="C986" s="117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133"/>
      <c r="O986" s="133"/>
      <c r="P986" s="133"/>
      <c r="Q986" s="133"/>
      <c r="R986" s="133"/>
      <c r="S986" s="133"/>
      <c r="T986" s="133"/>
      <c r="U986" s="133"/>
      <c r="V986" s="133"/>
      <c r="W986" s="134"/>
      <c r="X986" s="134"/>
      <c r="Y986" s="134"/>
      <c r="Z986" s="134"/>
      <c r="AA986" s="134"/>
      <c r="AB986" s="134"/>
      <c r="AC986" s="134"/>
      <c r="AD986" s="134"/>
      <c r="AE986" s="134"/>
      <c r="AF986" s="134"/>
      <c r="AG986" s="134"/>
      <c r="AH986" s="118"/>
    </row>
    <row r="987" spans="1:34" s="119" customFormat="1" ht="15">
      <c r="A987" s="117"/>
      <c r="B987" s="117"/>
      <c r="C987" s="117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133"/>
      <c r="O987" s="133"/>
      <c r="P987" s="133"/>
      <c r="Q987" s="133"/>
      <c r="R987" s="133"/>
      <c r="S987" s="133"/>
      <c r="T987" s="133"/>
      <c r="U987" s="133"/>
      <c r="V987" s="133"/>
      <c r="W987" s="134"/>
      <c r="X987" s="134"/>
      <c r="Y987" s="134"/>
      <c r="Z987" s="134"/>
      <c r="AA987" s="134"/>
      <c r="AB987" s="134"/>
      <c r="AC987" s="134"/>
      <c r="AD987" s="134"/>
      <c r="AE987" s="134"/>
      <c r="AF987" s="134"/>
      <c r="AG987" s="134"/>
      <c r="AH987" s="118"/>
    </row>
    <row r="988" spans="1:34" s="119" customFormat="1" ht="15">
      <c r="A988" s="117"/>
      <c r="B988" s="117"/>
      <c r="C988" s="117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133"/>
      <c r="O988" s="133"/>
      <c r="P988" s="133"/>
      <c r="Q988" s="133"/>
      <c r="R988" s="133"/>
      <c r="S988" s="133"/>
      <c r="T988" s="133"/>
      <c r="U988" s="133"/>
      <c r="V988" s="133"/>
      <c r="W988" s="134"/>
      <c r="X988" s="134"/>
      <c r="Y988" s="134"/>
      <c r="Z988" s="134"/>
      <c r="AA988" s="134"/>
      <c r="AB988" s="134"/>
      <c r="AC988" s="134"/>
      <c r="AD988" s="134"/>
      <c r="AE988" s="134"/>
      <c r="AF988" s="134"/>
      <c r="AG988" s="134"/>
      <c r="AH988" s="118"/>
    </row>
    <row r="989" spans="1:34" s="119" customFormat="1" ht="15">
      <c r="A989" s="117"/>
      <c r="B989" s="117"/>
      <c r="C989" s="117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133"/>
      <c r="O989" s="133"/>
      <c r="P989" s="133"/>
      <c r="Q989" s="133"/>
      <c r="R989" s="133"/>
      <c r="S989" s="133"/>
      <c r="T989" s="133"/>
      <c r="U989" s="133"/>
      <c r="V989" s="133"/>
      <c r="W989" s="134"/>
      <c r="X989" s="134"/>
      <c r="Y989" s="134"/>
      <c r="Z989" s="134"/>
      <c r="AA989" s="134"/>
      <c r="AB989" s="134"/>
      <c r="AC989" s="134"/>
      <c r="AD989" s="134"/>
      <c r="AE989" s="134"/>
      <c r="AF989" s="134"/>
      <c r="AG989" s="134"/>
      <c r="AH989" s="118"/>
    </row>
    <row r="990" spans="1:34" s="119" customFormat="1" ht="15">
      <c r="A990" s="117"/>
      <c r="B990" s="117"/>
      <c r="C990" s="117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133"/>
      <c r="O990" s="133"/>
      <c r="P990" s="133"/>
      <c r="Q990" s="133"/>
      <c r="R990" s="133"/>
      <c r="S990" s="133"/>
      <c r="T990" s="133"/>
      <c r="U990" s="133"/>
      <c r="V990" s="133"/>
      <c r="W990" s="134"/>
      <c r="X990" s="134"/>
      <c r="Y990" s="134"/>
      <c r="Z990" s="134"/>
      <c r="AA990" s="134"/>
      <c r="AB990" s="134"/>
      <c r="AC990" s="134"/>
      <c r="AD990" s="134"/>
      <c r="AE990" s="134"/>
      <c r="AF990" s="134"/>
      <c r="AG990" s="134"/>
      <c r="AH990" s="118"/>
    </row>
    <row r="991" spans="1:34" s="119" customFormat="1" ht="15">
      <c r="A991" s="117"/>
      <c r="B991" s="117"/>
      <c r="C991" s="117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133"/>
      <c r="O991" s="133"/>
      <c r="P991" s="133"/>
      <c r="Q991" s="133"/>
      <c r="R991" s="133"/>
      <c r="S991" s="133"/>
      <c r="T991" s="133"/>
      <c r="U991" s="133"/>
      <c r="V991" s="133"/>
      <c r="W991" s="134"/>
      <c r="X991" s="134"/>
      <c r="Y991" s="134"/>
      <c r="Z991" s="134"/>
      <c r="AA991" s="134"/>
      <c r="AB991" s="134"/>
      <c r="AC991" s="134"/>
      <c r="AD991" s="134"/>
      <c r="AE991" s="134"/>
      <c r="AF991" s="134"/>
      <c r="AG991" s="134"/>
      <c r="AH991" s="118"/>
    </row>
    <row r="992" spans="1:34" s="119" customFormat="1" ht="15">
      <c r="A992" s="117"/>
      <c r="B992" s="117"/>
      <c r="C992" s="117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133"/>
      <c r="O992" s="133"/>
      <c r="P992" s="133"/>
      <c r="Q992" s="133"/>
      <c r="R992" s="133"/>
      <c r="S992" s="133"/>
      <c r="T992" s="133"/>
      <c r="U992" s="133"/>
      <c r="V992" s="133"/>
      <c r="W992" s="134"/>
      <c r="X992" s="134"/>
      <c r="Y992" s="134"/>
      <c r="Z992" s="134"/>
      <c r="AA992" s="134"/>
      <c r="AB992" s="134"/>
      <c r="AC992" s="134"/>
      <c r="AD992" s="134"/>
      <c r="AE992" s="134"/>
      <c r="AF992" s="134"/>
      <c r="AG992" s="134"/>
      <c r="AH992" s="118"/>
    </row>
    <row r="993" spans="1:34" s="119" customFormat="1" ht="15">
      <c r="A993" s="117"/>
      <c r="B993" s="117"/>
      <c r="C993" s="117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133"/>
      <c r="O993" s="133"/>
      <c r="P993" s="133"/>
      <c r="Q993" s="133"/>
      <c r="R993" s="133"/>
      <c r="S993" s="133"/>
      <c r="T993" s="133"/>
      <c r="U993" s="133"/>
      <c r="V993" s="133"/>
      <c r="W993" s="134"/>
      <c r="X993" s="134"/>
      <c r="Y993" s="134"/>
      <c r="Z993" s="134"/>
      <c r="AA993" s="134"/>
      <c r="AB993" s="134"/>
      <c r="AC993" s="134"/>
      <c r="AD993" s="134"/>
      <c r="AE993" s="134"/>
      <c r="AF993" s="134"/>
      <c r="AG993" s="134"/>
      <c r="AH993" s="118"/>
    </row>
    <row r="994" spans="1:34" s="119" customFormat="1" ht="15">
      <c r="A994" s="117"/>
      <c r="B994" s="117"/>
      <c r="C994" s="117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133"/>
      <c r="O994" s="133"/>
      <c r="P994" s="133"/>
      <c r="Q994" s="133"/>
      <c r="R994" s="133"/>
      <c r="S994" s="133"/>
      <c r="T994" s="133"/>
      <c r="U994" s="133"/>
      <c r="V994" s="133"/>
      <c r="W994" s="134"/>
      <c r="X994" s="134"/>
      <c r="Y994" s="134"/>
      <c r="Z994" s="134"/>
      <c r="AA994" s="134"/>
      <c r="AB994" s="134"/>
      <c r="AC994" s="134"/>
      <c r="AD994" s="134"/>
      <c r="AE994" s="134"/>
      <c r="AF994" s="134"/>
      <c r="AG994" s="134"/>
      <c r="AH994" s="118"/>
    </row>
    <row r="995" spans="1:34" s="119" customFormat="1" ht="15">
      <c r="A995" s="117"/>
      <c r="B995" s="117"/>
      <c r="C995" s="117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133"/>
      <c r="O995" s="133"/>
      <c r="P995" s="133"/>
      <c r="Q995" s="133"/>
      <c r="R995" s="133"/>
      <c r="S995" s="133"/>
      <c r="T995" s="133"/>
      <c r="U995" s="133"/>
      <c r="V995" s="133"/>
      <c r="W995" s="134"/>
      <c r="X995" s="134"/>
      <c r="Y995" s="134"/>
      <c r="Z995" s="134"/>
      <c r="AA995" s="134"/>
      <c r="AB995" s="134"/>
      <c r="AC995" s="134"/>
      <c r="AD995" s="134"/>
      <c r="AE995" s="134"/>
      <c r="AF995" s="134"/>
      <c r="AG995" s="134"/>
      <c r="AH995" s="118"/>
    </row>
    <row r="996" spans="1:34" s="119" customFormat="1" ht="15">
      <c r="A996" s="117"/>
      <c r="B996" s="117"/>
      <c r="C996" s="117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133"/>
      <c r="O996" s="133"/>
      <c r="P996" s="133"/>
      <c r="Q996" s="133"/>
      <c r="R996" s="133"/>
      <c r="S996" s="133"/>
      <c r="T996" s="133"/>
      <c r="U996" s="133"/>
      <c r="V996" s="133"/>
      <c r="W996" s="134"/>
      <c r="X996" s="134"/>
      <c r="Y996" s="134"/>
      <c r="Z996" s="134"/>
      <c r="AA996" s="134"/>
      <c r="AB996" s="134"/>
      <c r="AC996" s="134"/>
      <c r="AD996" s="134"/>
      <c r="AE996" s="134"/>
      <c r="AF996" s="134"/>
      <c r="AG996" s="134"/>
      <c r="AH996" s="118"/>
    </row>
    <row r="997" spans="1:34" s="119" customFormat="1" ht="15">
      <c r="A997" s="117"/>
      <c r="B997" s="117"/>
      <c r="C997" s="117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133"/>
      <c r="O997" s="133"/>
      <c r="P997" s="133"/>
      <c r="Q997" s="133"/>
      <c r="R997" s="133"/>
      <c r="S997" s="133"/>
      <c r="T997" s="133"/>
      <c r="U997" s="133"/>
      <c r="V997" s="133"/>
      <c r="W997" s="134"/>
      <c r="X997" s="134"/>
      <c r="Y997" s="134"/>
      <c r="Z997" s="134"/>
      <c r="AA997" s="134"/>
      <c r="AB997" s="134"/>
      <c r="AC997" s="134"/>
      <c r="AD997" s="134"/>
      <c r="AE997" s="134"/>
      <c r="AF997" s="134"/>
      <c r="AG997" s="134"/>
      <c r="AH997" s="118"/>
    </row>
    <row r="998" spans="1:34" s="119" customFormat="1" ht="15">
      <c r="A998" s="117"/>
      <c r="B998" s="117"/>
      <c r="C998" s="117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133"/>
      <c r="O998" s="133"/>
      <c r="P998" s="133"/>
      <c r="Q998" s="133"/>
      <c r="R998" s="133"/>
      <c r="S998" s="133"/>
      <c r="T998" s="133"/>
      <c r="U998" s="133"/>
      <c r="V998" s="133"/>
      <c r="W998" s="134"/>
      <c r="X998" s="134"/>
      <c r="Y998" s="134"/>
      <c r="Z998" s="134"/>
      <c r="AA998" s="134"/>
      <c r="AB998" s="134"/>
      <c r="AC998" s="134"/>
      <c r="AD998" s="134"/>
      <c r="AE998" s="134"/>
      <c r="AF998" s="134"/>
      <c r="AG998" s="134"/>
      <c r="AH998" s="118"/>
    </row>
    <row r="999" spans="1:34" s="119" customFormat="1" ht="15">
      <c r="A999" s="117"/>
      <c r="B999" s="117"/>
      <c r="C999" s="117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133"/>
      <c r="O999" s="133"/>
      <c r="P999" s="133"/>
      <c r="Q999" s="133"/>
      <c r="R999" s="133"/>
      <c r="S999" s="133"/>
      <c r="T999" s="133"/>
      <c r="U999" s="133"/>
      <c r="V999" s="133"/>
      <c r="W999" s="134"/>
      <c r="X999" s="134"/>
      <c r="Y999" s="134"/>
      <c r="Z999" s="134"/>
      <c r="AA999" s="134"/>
      <c r="AB999" s="134"/>
      <c r="AC999" s="134"/>
      <c r="AD999" s="134"/>
      <c r="AE999" s="134"/>
      <c r="AF999" s="134"/>
      <c r="AG999" s="134"/>
      <c r="AH999" s="118"/>
    </row>
    <row r="1000" spans="1:34" s="119" customFormat="1" ht="15">
      <c r="A1000" s="117"/>
      <c r="B1000" s="117"/>
      <c r="C1000" s="117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4"/>
      <c r="X1000" s="134"/>
      <c r="Y1000" s="134"/>
      <c r="Z1000" s="134"/>
      <c r="AA1000" s="134"/>
      <c r="AB1000" s="134"/>
      <c r="AC1000" s="134"/>
      <c r="AD1000" s="134"/>
      <c r="AE1000" s="134"/>
      <c r="AF1000" s="134"/>
      <c r="AG1000" s="134"/>
      <c r="AH1000" s="118"/>
    </row>
    <row r="1001" spans="1:34" s="119" customFormat="1" ht="15">
      <c r="A1001" s="117"/>
      <c r="B1001" s="117"/>
      <c r="C1001" s="117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4"/>
      <c r="X1001" s="134"/>
      <c r="Y1001" s="134"/>
      <c r="Z1001" s="134"/>
      <c r="AA1001" s="134"/>
      <c r="AB1001" s="134"/>
      <c r="AC1001" s="134"/>
      <c r="AD1001" s="134"/>
      <c r="AE1001" s="134"/>
      <c r="AF1001" s="134"/>
      <c r="AG1001" s="134"/>
      <c r="AH1001" s="118"/>
    </row>
    <row r="1002" spans="1:34" s="119" customFormat="1" ht="15">
      <c r="A1002" s="117"/>
      <c r="B1002" s="117"/>
      <c r="C1002" s="117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133"/>
      <c r="O1002" s="133"/>
      <c r="P1002" s="133"/>
      <c r="Q1002" s="133"/>
      <c r="R1002" s="133"/>
      <c r="S1002" s="133"/>
      <c r="T1002" s="133"/>
      <c r="U1002" s="133"/>
      <c r="V1002" s="133"/>
      <c r="W1002" s="134"/>
      <c r="X1002" s="134"/>
      <c r="Y1002" s="134"/>
      <c r="Z1002" s="134"/>
      <c r="AA1002" s="134"/>
      <c r="AB1002" s="134"/>
      <c r="AC1002" s="134"/>
      <c r="AD1002" s="134"/>
      <c r="AE1002" s="134"/>
      <c r="AF1002" s="134"/>
      <c r="AG1002" s="134"/>
      <c r="AH1002" s="118"/>
    </row>
    <row r="1003" spans="1:34" s="119" customFormat="1" ht="15">
      <c r="A1003" s="117"/>
      <c r="B1003" s="117"/>
      <c r="C1003" s="117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4"/>
      <c r="X1003" s="134"/>
      <c r="Y1003" s="134"/>
      <c r="Z1003" s="134"/>
      <c r="AA1003" s="134"/>
      <c r="AB1003" s="134"/>
      <c r="AC1003" s="134"/>
      <c r="AD1003" s="134"/>
      <c r="AE1003" s="134"/>
      <c r="AF1003" s="134"/>
      <c r="AG1003" s="134"/>
      <c r="AH1003" s="118"/>
    </row>
    <row r="1004" spans="1:34" s="119" customFormat="1" ht="15">
      <c r="A1004" s="117"/>
      <c r="B1004" s="117"/>
      <c r="C1004" s="117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4"/>
      <c r="X1004" s="134"/>
      <c r="Y1004" s="134"/>
      <c r="Z1004" s="134"/>
      <c r="AA1004" s="134"/>
      <c r="AB1004" s="134"/>
      <c r="AC1004" s="134"/>
      <c r="AD1004" s="134"/>
      <c r="AE1004" s="134"/>
      <c r="AF1004" s="134"/>
      <c r="AG1004" s="134"/>
      <c r="AH1004" s="118"/>
    </row>
    <row r="1005" spans="1:34" s="119" customFormat="1" ht="15">
      <c r="A1005" s="117"/>
      <c r="B1005" s="117"/>
      <c r="C1005" s="117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4"/>
      <c r="X1005" s="134"/>
      <c r="Y1005" s="134"/>
      <c r="Z1005" s="134"/>
      <c r="AA1005" s="134"/>
      <c r="AB1005" s="134"/>
      <c r="AC1005" s="134"/>
      <c r="AD1005" s="134"/>
      <c r="AE1005" s="134"/>
      <c r="AF1005" s="134"/>
      <c r="AG1005" s="134"/>
      <c r="AH1005" s="118"/>
    </row>
    <row r="1006" spans="1:34" s="119" customFormat="1" ht="15">
      <c r="A1006" s="117"/>
      <c r="B1006" s="117"/>
      <c r="C1006" s="117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4"/>
      <c r="X1006" s="134"/>
      <c r="Y1006" s="134"/>
      <c r="Z1006" s="134"/>
      <c r="AA1006" s="134"/>
      <c r="AB1006" s="134"/>
      <c r="AC1006" s="134"/>
      <c r="AD1006" s="134"/>
      <c r="AE1006" s="134"/>
      <c r="AF1006" s="134"/>
      <c r="AG1006" s="134"/>
      <c r="AH1006" s="118"/>
    </row>
    <row r="1007" spans="1:34" s="119" customFormat="1" ht="15">
      <c r="A1007" s="117"/>
      <c r="B1007" s="117"/>
      <c r="C1007" s="117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4"/>
      <c r="X1007" s="134"/>
      <c r="Y1007" s="134"/>
      <c r="Z1007" s="134"/>
      <c r="AA1007" s="134"/>
      <c r="AB1007" s="134"/>
      <c r="AC1007" s="134"/>
      <c r="AD1007" s="134"/>
      <c r="AE1007" s="134"/>
      <c r="AF1007" s="134"/>
      <c r="AG1007" s="134"/>
      <c r="AH1007" s="118"/>
    </row>
    <row r="1008" spans="1:34" s="119" customFormat="1" ht="15">
      <c r="A1008" s="117"/>
      <c r="B1008" s="117"/>
      <c r="C1008" s="117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4"/>
      <c r="X1008" s="134"/>
      <c r="Y1008" s="134"/>
      <c r="Z1008" s="134"/>
      <c r="AA1008" s="134"/>
      <c r="AB1008" s="134"/>
      <c r="AC1008" s="134"/>
      <c r="AD1008" s="134"/>
      <c r="AE1008" s="134"/>
      <c r="AF1008" s="134"/>
      <c r="AG1008" s="134"/>
      <c r="AH1008" s="118"/>
    </row>
    <row r="1009" spans="1:34" s="119" customFormat="1" ht="15">
      <c r="A1009" s="117"/>
      <c r="B1009" s="117"/>
      <c r="C1009" s="117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4"/>
      <c r="X1009" s="134"/>
      <c r="Y1009" s="134"/>
      <c r="Z1009" s="134"/>
      <c r="AA1009" s="134"/>
      <c r="AB1009" s="134"/>
      <c r="AC1009" s="134"/>
      <c r="AD1009" s="134"/>
      <c r="AE1009" s="134"/>
      <c r="AF1009" s="134"/>
      <c r="AG1009" s="134"/>
      <c r="AH1009" s="118"/>
    </row>
    <row r="1010" spans="1:34" s="119" customFormat="1" ht="15">
      <c r="A1010" s="117"/>
      <c r="B1010" s="117"/>
      <c r="C1010" s="117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4"/>
      <c r="X1010" s="134"/>
      <c r="Y1010" s="134"/>
      <c r="Z1010" s="134"/>
      <c r="AA1010" s="134"/>
      <c r="AB1010" s="134"/>
      <c r="AC1010" s="134"/>
      <c r="AD1010" s="134"/>
      <c r="AE1010" s="134"/>
      <c r="AF1010" s="134"/>
      <c r="AG1010" s="134"/>
      <c r="AH1010" s="118"/>
    </row>
    <row r="1011" spans="1:34" s="119" customFormat="1" ht="15">
      <c r="A1011" s="117"/>
      <c r="B1011" s="117"/>
      <c r="C1011" s="117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133"/>
      <c r="O1011" s="133"/>
      <c r="P1011" s="133"/>
      <c r="Q1011" s="133"/>
      <c r="R1011" s="133"/>
      <c r="S1011" s="133"/>
      <c r="T1011" s="133"/>
      <c r="U1011" s="133"/>
      <c r="V1011" s="133"/>
      <c r="W1011" s="134"/>
      <c r="X1011" s="134"/>
      <c r="Y1011" s="134"/>
      <c r="Z1011" s="134"/>
      <c r="AA1011" s="134"/>
      <c r="AB1011" s="134"/>
      <c r="AC1011" s="134"/>
      <c r="AD1011" s="134"/>
      <c r="AE1011" s="134"/>
      <c r="AF1011" s="134"/>
      <c r="AG1011" s="134"/>
      <c r="AH1011" s="118"/>
    </row>
    <row r="1012" spans="1:34" s="119" customFormat="1" ht="15">
      <c r="A1012" s="117"/>
      <c r="B1012" s="117"/>
      <c r="C1012" s="117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4"/>
      <c r="X1012" s="134"/>
      <c r="Y1012" s="134"/>
      <c r="Z1012" s="134"/>
      <c r="AA1012" s="134"/>
      <c r="AB1012" s="134"/>
      <c r="AC1012" s="134"/>
      <c r="AD1012" s="134"/>
      <c r="AE1012" s="134"/>
      <c r="AF1012" s="134"/>
      <c r="AG1012" s="134"/>
      <c r="AH1012" s="118"/>
    </row>
    <row r="1013" spans="1:34" s="119" customFormat="1" ht="15">
      <c r="A1013" s="117"/>
      <c r="B1013" s="117"/>
      <c r="C1013" s="117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133"/>
      <c r="O1013" s="133"/>
      <c r="P1013" s="133"/>
      <c r="Q1013" s="133"/>
      <c r="R1013" s="133"/>
      <c r="S1013" s="133"/>
      <c r="T1013" s="133"/>
      <c r="U1013" s="133"/>
      <c r="V1013" s="133"/>
      <c r="W1013" s="134"/>
      <c r="X1013" s="134"/>
      <c r="Y1013" s="134"/>
      <c r="Z1013" s="134"/>
      <c r="AA1013" s="134"/>
      <c r="AB1013" s="134"/>
      <c r="AC1013" s="134"/>
      <c r="AD1013" s="134"/>
      <c r="AE1013" s="134"/>
      <c r="AF1013" s="134"/>
      <c r="AG1013" s="134"/>
      <c r="AH1013" s="118"/>
    </row>
    <row r="1014" spans="1:34" s="119" customFormat="1" ht="15">
      <c r="A1014" s="117"/>
      <c r="B1014" s="117"/>
      <c r="C1014" s="117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133"/>
      <c r="O1014" s="133"/>
      <c r="P1014" s="133"/>
      <c r="Q1014" s="133"/>
      <c r="R1014" s="133"/>
      <c r="S1014" s="133"/>
      <c r="T1014" s="133"/>
      <c r="U1014" s="133"/>
      <c r="V1014" s="133"/>
      <c r="W1014" s="134"/>
      <c r="X1014" s="134"/>
      <c r="Y1014" s="134"/>
      <c r="Z1014" s="134"/>
      <c r="AA1014" s="134"/>
      <c r="AB1014" s="134"/>
      <c r="AC1014" s="134"/>
      <c r="AD1014" s="134"/>
      <c r="AE1014" s="134"/>
      <c r="AF1014" s="134"/>
      <c r="AG1014" s="134"/>
      <c r="AH1014" s="118"/>
    </row>
    <row r="1015" spans="1:34" s="119" customFormat="1" ht="15">
      <c r="A1015" s="117"/>
      <c r="B1015" s="117"/>
      <c r="C1015" s="117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133"/>
      <c r="O1015" s="133"/>
      <c r="P1015" s="133"/>
      <c r="Q1015" s="133"/>
      <c r="R1015" s="133"/>
      <c r="S1015" s="133"/>
      <c r="T1015" s="133"/>
      <c r="U1015" s="133"/>
      <c r="V1015" s="133"/>
      <c r="W1015" s="134"/>
      <c r="X1015" s="134"/>
      <c r="Y1015" s="134"/>
      <c r="Z1015" s="134"/>
      <c r="AA1015" s="134"/>
      <c r="AB1015" s="134"/>
      <c r="AC1015" s="134"/>
      <c r="AD1015" s="134"/>
      <c r="AE1015" s="134"/>
      <c r="AF1015" s="134"/>
      <c r="AG1015" s="134"/>
      <c r="AH1015" s="118"/>
    </row>
    <row r="1016" spans="1:34" s="119" customFormat="1" ht="15">
      <c r="A1016" s="117"/>
      <c r="B1016" s="117"/>
      <c r="C1016" s="117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133"/>
      <c r="O1016" s="133"/>
      <c r="P1016" s="133"/>
      <c r="Q1016" s="133"/>
      <c r="R1016" s="133"/>
      <c r="S1016" s="133"/>
      <c r="T1016" s="133"/>
      <c r="U1016" s="133"/>
      <c r="V1016" s="133"/>
      <c r="W1016" s="134"/>
      <c r="X1016" s="134"/>
      <c r="Y1016" s="134"/>
      <c r="Z1016" s="134"/>
      <c r="AA1016" s="134"/>
      <c r="AB1016" s="134"/>
      <c r="AC1016" s="134"/>
      <c r="AD1016" s="134"/>
      <c r="AE1016" s="134"/>
      <c r="AF1016" s="134"/>
      <c r="AG1016" s="134"/>
      <c r="AH1016" s="118"/>
    </row>
    <row r="1017" spans="1:34" s="119" customFormat="1" ht="15">
      <c r="A1017" s="117"/>
      <c r="B1017" s="117"/>
      <c r="C1017" s="117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133"/>
      <c r="O1017" s="133"/>
      <c r="P1017" s="133"/>
      <c r="Q1017" s="133"/>
      <c r="R1017" s="133"/>
      <c r="S1017" s="133"/>
      <c r="T1017" s="133"/>
      <c r="U1017" s="133"/>
      <c r="V1017" s="133"/>
      <c r="W1017" s="134"/>
      <c r="X1017" s="134"/>
      <c r="Y1017" s="134"/>
      <c r="Z1017" s="134"/>
      <c r="AA1017" s="134"/>
      <c r="AB1017" s="134"/>
      <c r="AC1017" s="134"/>
      <c r="AD1017" s="134"/>
      <c r="AE1017" s="134"/>
      <c r="AF1017" s="134"/>
      <c r="AG1017" s="134"/>
      <c r="AH1017" s="118"/>
    </row>
    <row r="1018" spans="1:34" s="119" customFormat="1" ht="15">
      <c r="A1018" s="117"/>
      <c r="B1018" s="117"/>
      <c r="C1018" s="117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133"/>
      <c r="O1018" s="133"/>
      <c r="P1018" s="133"/>
      <c r="Q1018" s="133"/>
      <c r="R1018" s="133"/>
      <c r="S1018" s="133"/>
      <c r="T1018" s="133"/>
      <c r="U1018" s="133"/>
      <c r="V1018" s="133"/>
      <c r="W1018" s="134"/>
      <c r="X1018" s="134"/>
      <c r="Y1018" s="134"/>
      <c r="Z1018" s="134"/>
      <c r="AA1018" s="134"/>
      <c r="AB1018" s="134"/>
      <c r="AC1018" s="134"/>
      <c r="AD1018" s="134"/>
      <c r="AE1018" s="134"/>
      <c r="AF1018" s="134"/>
      <c r="AG1018" s="134"/>
      <c r="AH1018" s="118"/>
    </row>
    <row r="1019" spans="1:34" s="119" customFormat="1" ht="15">
      <c r="A1019" s="117"/>
      <c r="B1019" s="117"/>
      <c r="C1019" s="117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133"/>
      <c r="O1019" s="133"/>
      <c r="P1019" s="133"/>
      <c r="Q1019" s="133"/>
      <c r="R1019" s="133"/>
      <c r="S1019" s="133"/>
      <c r="T1019" s="133"/>
      <c r="U1019" s="133"/>
      <c r="V1019" s="133"/>
      <c r="W1019" s="134"/>
      <c r="X1019" s="134"/>
      <c r="Y1019" s="134"/>
      <c r="Z1019" s="134"/>
      <c r="AA1019" s="134"/>
      <c r="AB1019" s="134"/>
      <c r="AC1019" s="134"/>
      <c r="AD1019" s="134"/>
      <c r="AE1019" s="134"/>
      <c r="AF1019" s="134"/>
      <c r="AG1019" s="134"/>
      <c r="AH1019" s="118"/>
    </row>
    <row r="1020" spans="1:34" s="119" customFormat="1" ht="15">
      <c r="A1020" s="117"/>
      <c r="B1020" s="117"/>
      <c r="C1020" s="117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133"/>
      <c r="O1020" s="133"/>
      <c r="P1020" s="133"/>
      <c r="Q1020" s="133"/>
      <c r="R1020" s="133"/>
      <c r="S1020" s="133"/>
      <c r="T1020" s="133"/>
      <c r="U1020" s="133"/>
      <c r="V1020" s="133"/>
      <c r="W1020" s="134"/>
      <c r="X1020" s="134"/>
      <c r="Y1020" s="134"/>
      <c r="Z1020" s="134"/>
      <c r="AA1020" s="134"/>
      <c r="AB1020" s="134"/>
      <c r="AC1020" s="134"/>
      <c r="AD1020" s="134"/>
      <c r="AE1020" s="134"/>
      <c r="AF1020" s="134"/>
      <c r="AG1020" s="134"/>
      <c r="AH1020" s="118"/>
    </row>
    <row r="1021" spans="1:34" s="119" customFormat="1" ht="15">
      <c r="A1021" s="117"/>
      <c r="B1021" s="117"/>
      <c r="C1021" s="117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133"/>
      <c r="O1021" s="133"/>
      <c r="P1021" s="133"/>
      <c r="Q1021" s="133"/>
      <c r="R1021" s="133"/>
      <c r="S1021" s="133"/>
      <c r="T1021" s="133"/>
      <c r="U1021" s="133"/>
      <c r="V1021" s="133"/>
      <c r="W1021" s="134"/>
      <c r="X1021" s="134"/>
      <c r="Y1021" s="134"/>
      <c r="Z1021" s="134"/>
      <c r="AA1021" s="134"/>
      <c r="AB1021" s="134"/>
      <c r="AC1021" s="134"/>
      <c r="AD1021" s="134"/>
      <c r="AE1021" s="134"/>
      <c r="AF1021" s="134"/>
      <c r="AG1021" s="134"/>
      <c r="AH1021" s="118"/>
    </row>
    <row r="1022" spans="1:34" s="119" customFormat="1" ht="15">
      <c r="A1022" s="117"/>
      <c r="B1022" s="117"/>
      <c r="C1022" s="117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133"/>
      <c r="O1022" s="133"/>
      <c r="P1022" s="133"/>
      <c r="Q1022" s="133"/>
      <c r="R1022" s="133"/>
      <c r="S1022" s="133"/>
      <c r="T1022" s="133"/>
      <c r="U1022" s="133"/>
      <c r="V1022" s="133"/>
      <c r="W1022" s="134"/>
      <c r="X1022" s="134"/>
      <c r="Y1022" s="134"/>
      <c r="Z1022" s="134"/>
      <c r="AA1022" s="134"/>
      <c r="AB1022" s="134"/>
      <c r="AC1022" s="134"/>
      <c r="AD1022" s="134"/>
      <c r="AE1022" s="134"/>
      <c r="AF1022" s="134"/>
      <c r="AG1022" s="134"/>
      <c r="AH1022" s="118"/>
    </row>
    <row r="1023" spans="1:34" s="119" customFormat="1" ht="15">
      <c r="A1023" s="117"/>
      <c r="B1023" s="117"/>
      <c r="C1023" s="117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4"/>
      <c r="X1023" s="134"/>
      <c r="Y1023" s="134"/>
      <c r="Z1023" s="134"/>
      <c r="AA1023" s="134"/>
      <c r="AB1023" s="134"/>
      <c r="AC1023" s="134"/>
      <c r="AD1023" s="134"/>
      <c r="AE1023" s="134"/>
      <c r="AF1023" s="134"/>
      <c r="AG1023" s="134"/>
      <c r="AH1023" s="118"/>
    </row>
    <row r="1024" spans="1:34" s="119" customFormat="1" ht="15">
      <c r="A1024" s="117"/>
      <c r="B1024" s="117"/>
      <c r="C1024" s="117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133"/>
      <c r="O1024" s="133"/>
      <c r="P1024" s="133"/>
      <c r="Q1024" s="133"/>
      <c r="R1024" s="133"/>
      <c r="S1024" s="133"/>
      <c r="T1024" s="133"/>
      <c r="U1024" s="133"/>
      <c r="V1024" s="133"/>
      <c r="W1024" s="134"/>
      <c r="X1024" s="134"/>
      <c r="Y1024" s="134"/>
      <c r="Z1024" s="134"/>
      <c r="AA1024" s="134"/>
      <c r="AB1024" s="134"/>
      <c r="AC1024" s="134"/>
      <c r="AD1024" s="134"/>
      <c r="AE1024" s="134"/>
      <c r="AF1024" s="134"/>
      <c r="AG1024" s="134"/>
      <c r="AH1024" s="118"/>
    </row>
    <row r="1025" spans="1:34" s="119" customFormat="1" ht="15">
      <c r="A1025" s="117"/>
      <c r="B1025" s="117"/>
      <c r="C1025" s="117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133"/>
      <c r="O1025" s="133"/>
      <c r="P1025" s="133"/>
      <c r="Q1025" s="133"/>
      <c r="R1025" s="133"/>
      <c r="S1025" s="133"/>
      <c r="T1025" s="133"/>
      <c r="U1025" s="133"/>
      <c r="V1025" s="133"/>
      <c r="W1025" s="134"/>
      <c r="X1025" s="134"/>
      <c r="Y1025" s="134"/>
      <c r="Z1025" s="134"/>
      <c r="AA1025" s="134"/>
      <c r="AB1025" s="134"/>
      <c r="AC1025" s="134"/>
      <c r="AD1025" s="134"/>
      <c r="AE1025" s="134"/>
      <c r="AF1025" s="134"/>
      <c r="AG1025" s="134"/>
      <c r="AH1025" s="118"/>
    </row>
    <row r="1026" spans="1:34" s="119" customFormat="1" ht="15">
      <c r="A1026" s="117"/>
      <c r="B1026" s="117"/>
      <c r="C1026" s="117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133"/>
      <c r="O1026" s="133"/>
      <c r="P1026" s="133"/>
      <c r="Q1026" s="133"/>
      <c r="R1026" s="133"/>
      <c r="S1026" s="133"/>
      <c r="T1026" s="133"/>
      <c r="U1026" s="133"/>
      <c r="V1026" s="133"/>
      <c r="W1026" s="134"/>
      <c r="X1026" s="134"/>
      <c r="Y1026" s="134"/>
      <c r="Z1026" s="134"/>
      <c r="AA1026" s="134"/>
      <c r="AB1026" s="134"/>
      <c r="AC1026" s="134"/>
      <c r="AD1026" s="134"/>
      <c r="AE1026" s="134"/>
      <c r="AF1026" s="134"/>
      <c r="AG1026" s="134"/>
      <c r="AH1026" s="118"/>
    </row>
    <row r="1027" spans="1:34" s="119" customFormat="1" ht="15">
      <c r="A1027" s="117"/>
      <c r="B1027" s="117"/>
      <c r="C1027" s="117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133"/>
      <c r="O1027" s="133"/>
      <c r="P1027" s="133"/>
      <c r="Q1027" s="133"/>
      <c r="R1027" s="133"/>
      <c r="S1027" s="133"/>
      <c r="T1027" s="133"/>
      <c r="U1027" s="133"/>
      <c r="V1027" s="133"/>
      <c r="W1027" s="134"/>
      <c r="X1027" s="134"/>
      <c r="Y1027" s="134"/>
      <c r="Z1027" s="134"/>
      <c r="AA1027" s="134"/>
      <c r="AB1027" s="134"/>
      <c r="AC1027" s="134"/>
      <c r="AD1027" s="134"/>
      <c r="AE1027" s="134"/>
      <c r="AF1027" s="134"/>
      <c r="AG1027" s="134"/>
      <c r="AH1027" s="118"/>
    </row>
    <row r="1028" spans="1:34" s="119" customFormat="1" ht="15">
      <c r="A1028" s="117"/>
      <c r="B1028" s="117"/>
      <c r="C1028" s="117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133"/>
      <c r="O1028" s="133"/>
      <c r="P1028" s="133"/>
      <c r="Q1028" s="133"/>
      <c r="R1028" s="133"/>
      <c r="S1028" s="133"/>
      <c r="T1028" s="133"/>
      <c r="U1028" s="133"/>
      <c r="V1028" s="133"/>
      <c r="W1028" s="134"/>
      <c r="X1028" s="134"/>
      <c r="Y1028" s="134"/>
      <c r="Z1028" s="134"/>
      <c r="AA1028" s="134"/>
      <c r="AB1028" s="134"/>
      <c r="AC1028" s="134"/>
      <c r="AD1028" s="134"/>
      <c r="AE1028" s="134"/>
      <c r="AF1028" s="134"/>
      <c r="AG1028" s="134"/>
      <c r="AH1028" s="118"/>
    </row>
    <row r="1029" spans="1:34" s="119" customFormat="1" ht="15">
      <c r="A1029" s="117"/>
      <c r="B1029" s="117"/>
      <c r="C1029" s="117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133"/>
      <c r="O1029" s="133"/>
      <c r="P1029" s="133"/>
      <c r="Q1029" s="133"/>
      <c r="R1029" s="133"/>
      <c r="S1029" s="133"/>
      <c r="T1029" s="133"/>
      <c r="U1029" s="133"/>
      <c r="V1029" s="133"/>
      <c r="W1029" s="134"/>
      <c r="X1029" s="134"/>
      <c r="Y1029" s="134"/>
      <c r="Z1029" s="134"/>
      <c r="AA1029" s="134"/>
      <c r="AB1029" s="134"/>
      <c r="AC1029" s="134"/>
      <c r="AD1029" s="134"/>
      <c r="AE1029" s="134"/>
      <c r="AF1029" s="134"/>
      <c r="AG1029" s="134"/>
      <c r="AH1029" s="118"/>
    </row>
    <row r="1030" spans="1:34" s="119" customFormat="1" ht="15">
      <c r="A1030" s="117"/>
      <c r="B1030" s="117"/>
      <c r="C1030" s="117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133"/>
      <c r="O1030" s="133"/>
      <c r="P1030" s="133"/>
      <c r="Q1030" s="133"/>
      <c r="R1030" s="133"/>
      <c r="S1030" s="133"/>
      <c r="T1030" s="133"/>
      <c r="U1030" s="133"/>
      <c r="V1030" s="133"/>
      <c r="W1030" s="134"/>
      <c r="X1030" s="134"/>
      <c r="Y1030" s="134"/>
      <c r="Z1030" s="134"/>
      <c r="AA1030" s="134"/>
      <c r="AB1030" s="134"/>
      <c r="AC1030" s="134"/>
      <c r="AD1030" s="134"/>
      <c r="AE1030" s="134"/>
      <c r="AF1030" s="134"/>
      <c r="AG1030" s="134"/>
      <c r="AH1030" s="118"/>
    </row>
    <row r="1031" spans="1:34" s="119" customFormat="1" ht="15">
      <c r="A1031" s="117"/>
      <c r="B1031" s="117"/>
      <c r="C1031" s="117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133"/>
      <c r="O1031" s="133"/>
      <c r="P1031" s="133"/>
      <c r="Q1031" s="133"/>
      <c r="R1031" s="133"/>
      <c r="S1031" s="133"/>
      <c r="T1031" s="133"/>
      <c r="U1031" s="133"/>
      <c r="V1031" s="133"/>
      <c r="W1031" s="134"/>
      <c r="X1031" s="134"/>
      <c r="Y1031" s="134"/>
      <c r="Z1031" s="134"/>
      <c r="AA1031" s="134"/>
      <c r="AB1031" s="134"/>
      <c r="AC1031" s="134"/>
      <c r="AD1031" s="134"/>
      <c r="AE1031" s="134"/>
      <c r="AF1031" s="134"/>
      <c r="AG1031" s="134"/>
      <c r="AH1031" s="118"/>
    </row>
    <row r="1032" spans="1:34" s="119" customFormat="1" ht="15">
      <c r="A1032" s="117"/>
      <c r="B1032" s="117"/>
      <c r="C1032" s="117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133"/>
      <c r="O1032" s="133"/>
      <c r="P1032" s="133"/>
      <c r="Q1032" s="133"/>
      <c r="R1032" s="133"/>
      <c r="S1032" s="133"/>
      <c r="T1032" s="133"/>
      <c r="U1032" s="133"/>
      <c r="V1032" s="133"/>
      <c r="W1032" s="134"/>
      <c r="X1032" s="134"/>
      <c r="Y1032" s="134"/>
      <c r="Z1032" s="134"/>
      <c r="AA1032" s="134"/>
      <c r="AB1032" s="134"/>
      <c r="AC1032" s="134"/>
      <c r="AD1032" s="134"/>
      <c r="AE1032" s="134"/>
      <c r="AF1032" s="134"/>
      <c r="AG1032" s="134"/>
      <c r="AH1032" s="118"/>
    </row>
    <row r="1033" spans="1:34" s="119" customFormat="1" ht="15">
      <c r="A1033" s="117"/>
      <c r="B1033" s="117"/>
      <c r="C1033" s="117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133"/>
      <c r="O1033" s="133"/>
      <c r="P1033" s="133"/>
      <c r="Q1033" s="133"/>
      <c r="R1033" s="133"/>
      <c r="S1033" s="133"/>
      <c r="T1033" s="133"/>
      <c r="U1033" s="133"/>
      <c r="V1033" s="133"/>
      <c r="W1033" s="134"/>
      <c r="X1033" s="134"/>
      <c r="Y1033" s="134"/>
      <c r="Z1033" s="134"/>
      <c r="AA1033" s="134"/>
      <c r="AB1033" s="134"/>
      <c r="AC1033" s="134"/>
      <c r="AD1033" s="134"/>
      <c r="AE1033" s="134"/>
      <c r="AF1033" s="134"/>
      <c r="AG1033" s="134"/>
      <c r="AH1033" s="118"/>
    </row>
    <row r="1034" spans="1:34" s="119" customFormat="1" ht="15">
      <c r="A1034" s="117"/>
      <c r="B1034" s="117"/>
      <c r="C1034" s="117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133"/>
      <c r="O1034" s="133"/>
      <c r="P1034" s="133"/>
      <c r="Q1034" s="133"/>
      <c r="R1034" s="133"/>
      <c r="S1034" s="133"/>
      <c r="T1034" s="133"/>
      <c r="U1034" s="133"/>
      <c r="V1034" s="133"/>
      <c r="W1034" s="134"/>
      <c r="X1034" s="134"/>
      <c r="Y1034" s="134"/>
      <c r="Z1034" s="134"/>
      <c r="AA1034" s="134"/>
      <c r="AB1034" s="134"/>
      <c r="AC1034" s="134"/>
      <c r="AD1034" s="134"/>
      <c r="AE1034" s="134"/>
      <c r="AF1034" s="134"/>
      <c r="AG1034" s="134"/>
      <c r="AH1034" s="118"/>
    </row>
    <row r="1035" spans="1:34" s="119" customFormat="1" ht="15">
      <c r="A1035" s="117"/>
      <c r="B1035" s="117"/>
      <c r="C1035" s="117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4"/>
      <c r="X1035" s="134"/>
      <c r="Y1035" s="134"/>
      <c r="Z1035" s="134"/>
      <c r="AA1035" s="134"/>
      <c r="AB1035" s="134"/>
      <c r="AC1035" s="134"/>
      <c r="AD1035" s="134"/>
      <c r="AE1035" s="134"/>
      <c r="AF1035" s="134"/>
      <c r="AG1035" s="134"/>
      <c r="AH1035" s="118"/>
    </row>
    <row r="1036" spans="1:34" s="119" customFormat="1" ht="15">
      <c r="A1036" s="117"/>
      <c r="B1036" s="117"/>
      <c r="C1036" s="117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133"/>
      <c r="O1036" s="133"/>
      <c r="P1036" s="133"/>
      <c r="Q1036" s="133"/>
      <c r="R1036" s="133"/>
      <c r="S1036" s="133"/>
      <c r="T1036" s="133"/>
      <c r="U1036" s="133"/>
      <c r="V1036" s="133"/>
      <c r="W1036" s="134"/>
      <c r="X1036" s="134"/>
      <c r="Y1036" s="134"/>
      <c r="Z1036" s="134"/>
      <c r="AA1036" s="134"/>
      <c r="AB1036" s="134"/>
      <c r="AC1036" s="134"/>
      <c r="AD1036" s="134"/>
      <c r="AE1036" s="134"/>
      <c r="AF1036" s="134"/>
      <c r="AG1036" s="134"/>
      <c r="AH1036" s="118"/>
    </row>
    <row r="1037" spans="1:34" s="119" customFormat="1" ht="15">
      <c r="A1037" s="117"/>
      <c r="B1037" s="117"/>
      <c r="C1037" s="117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133"/>
      <c r="O1037" s="133"/>
      <c r="P1037" s="133"/>
      <c r="Q1037" s="133"/>
      <c r="R1037" s="133"/>
      <c r="S1037" s="133"/>
      <c r="T1037" s="133"/>
      <c r="U1037" s="133"/>
      <c r="V1037" s="133"/>
      <c r="W1037" s="134"/>
      <c r="X1037" s="134"/>
      <c r="Y1037" s="134"/>
      <c r="Z1037" s="134"/>
      <c r="AA1037" s="134"/>
      <c r="AB1037" s="134"/>
      <c r="AC1037" s="134"/>
      <c r="AD1037" s="134"/>
      <c r="AE1037" s="134"/>
      <c r="AF1037" s="134"/>
      <c r="AG1037" s="134"/>
      <c r="AH1037" s="118"/>
    </row>
    <row r="1038" spans="1:34" s="119" customFormat="1" ht="15">
      <c r="A1038" s="117"/>
      <c r="B1038" s="117"/>
      <c r="C1038" s="117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133"/>
      <c r="O1038" s="133"/>
      <c r="P1038" s="133"/>
      <c r="Q1038" s="133"/>
      <c r="R1038" s="133"/>
      <c r="S1038" s="133"/>
      <c r="T1038" s="133"/>
      <c r="U1038" s="133"/>
      <c r="V1038" s="133"/>
      <c r="W1038" s="134"/>
      <c r="X1038" s="134"/>
      <c r="Y1038" s="134"/>
      <c r="Z1038" s="134"/>
      <c r="AA1038" s="134"/>
      <c r="AB1038" s="134"/>
      <c r="AC1038" s="134"/>
      <c r="AD1038" s="134"/>
      <c r="AE1038" s="134"/>
      <c r="AF1038" s="134"/>
      <c r="AG1038" s="134"/>
      <c r="AH1038" s="118"/>
    </row>
    <row r="1039" spans="1:34" s="119" customFormat="1" ht="15">
      <c r="A1039" s="117"/>
      <c r="B1039" s="117"/>
      <c r="C1039" s="117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133"/>
      <c r="O1039" s="133"/>
      <c r="P1039" s="133"/>
      <c r="Q1039" s="133"/>
      <c r="R1039" s="133"/>
      <c r="S1039" s="133"/>
      <c r="T1039" s="133"/>
      <c r="U1039" s="133"/>
      <c r="V1039" s="133"/>
      <c r="W1039" s="134"/>
      <c r="X1039" s="134"/>
      <c r="Y1039" s="134"/>
      <c r="Z1039" s="134"/>
      <c r="AA1039" s="134"/>
      <c r="AB1039" s="134"/>
      <c r="AC1039" s="134"/>
      <c r="AD1039" s="134"/>
      <c r="AE1039" s="134"/>
      <c r="AF1039" s="134"/>
      <c r="AG1039" s="134"/>
      <c r="AH1039" s="118"/>
    </row>
    <row r="1040" spans="1:34" s="119" customFormat="1" ht="15">
      <c r="A1040" s="117"/>
      <c r="B1040" s="117"/>
      <c r="C1040" s="117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133"/>
      <c r="O1040" s="133"/>
      <c r="P1040" s="133"/>
      <c r="Q1040" s="133"/>
      <c r="R1040" s="133"/>
      <c r="S1040" s="133"/>
      <c r="T1040" s="133"/>
      <c r="U1040" s="133"/>
      <c r="V1040" s="133"/>
      <c r="W1040" s="134"/>
      <c r="X1040" s="134"/>
      <c r="Y1040" s="134"/>
      <c r="Z1040" s="134"/>
      <c r="AA1040" s="134"/>
      <c r="AB1040" s="134"/>
      <c r="AC1040" s="134"/>
      <c r="AD1040" s="134"/>
      <c r="AE1040" s="134"/>
      <c r="AF1040" s="134"/>
      <c r="AG1040" s="134"/>
      <c r="AH1040" s="118"/>
    </row>
    <row r="1041" spans="1:34" s="119" customFormat="1" ht="15">
      <c r="A1041" s="117"/>
      <c r="B1041" s="117"/>
      <c r="C1041" s="117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133"/>
      <c r="O1041" s="133"/>
      <c r="P1041" s="133"/>
      <c r="Q1041" s="133"/>
      <c r="R1041" s="133"/>
      <c r="S1041" s="133"/>
      <c r="T1041" s="133"/>
      <c r="U1041" s="133"/>
      <c r="V1041" s="133"/>
      <c r="W1041" s="134"/>
      <c r="X1041" s="134"/>
      <c r="Y1041" s="134"/>
      <c r="Z1041" s="134"/>
      <c r="AA1041" s="134"/>
      <c r="AB1041" s="134"/>
      <c r="AC1041" s="134"/>
      <c r="AD1041" s="134"/>
      <c r="AE1041" s="134"/>
      <c r="AF1041" s="134"/>
      <c r="AG1041" s="134"/>
      <c r="AH1041" s="118"/>
    </row>
    <row r="1042" spans="1:34" s="119" customFormat="1" ht="15">
      <c r="A1042" s="117"/>
      <c r="B1042" s="117"/>
      <c r="C1042" s="117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133"/>
      <c r="O1042" s="133"/>
      <c r="P1042" s="133"/>
      <c r="Q1042" s="133"/>
      <c r="R1042" s="133"/>
      <c r="S1042" s="133"/>
      <c r="T1042" s="133"/>
      <c r="U1042" s="133"/>
      <c r="V1042" s="133"/>
      <c r="W1042" s="134"/>
      <c r="X1042" s="134"/>
      <c r="Y1042" s="134"/>
      <c r="Z1042" s="134"/>
      <c r="AA1042" s="134"/>
      <c r="AB1042" s="134"/>
      <c r="AC1042" s="134"/>
      <c r="AD1042" s="134"/>
      <c r="AE1042" s="134"/>
      <c r="AF1042" s="134"/>
      <c r="AG1042" s="134"/>
      <c r="AH1042" s="118"/>
    </row>
    <row r="1043" spans="1:34" s="119" customFormat="1" ht="15">
      <c r="A1043" s="117"/>
      <c r="B1043" s="117"/>
      <c r="C1043" s="117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133"/>
      <c r="O1043" s="133"/>
      <c r="P1043" s="133"/>
      <c r="Q1043" s="133"/>
      <c r="R1043" s="133"/>
      <c r="S1043" s="133"/>
      <c r="T1043" s="133"/>
      <c r="U1043" s="133"/>
      <c r="V1043" s="133"/>
      <c r="W1043" s="134"/>
      <c r="X1043" s="134"/>
      <c r="Y1043" s="134"/>
      <c r="Z1043" s="134"/>
      <c r="AA1043" s="134"/>
      <c r="AB1043" s="134"/>
      <c r="AC1043" s="134"/>
      <c r="AD1043" s="134"/>
      <c r="AE1043" s="134"/>
      <c r="AF1043" s="134"/>
      <c r="AG1043" s="134"/>
      <c r="AH1043" s="118"/>
    </row>
    <row r="1044" spans="1:34" s="119" customFormat="1" ht="15">
      <c r="A1044" s="117"/>
      <c r="B1044" s="117"/>
      <c r="C1044" s="117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133"/>
      <c r="O1044" s="133"/>
      <c r="P1044" s="133"/>
      <c r="Q1044" s="133"/>
      <c r="R1044" s="133"/>
      <c r="S1044" s="133"/>
      <c r="T1044" s="133"/>
      <c r="U1044" s="133"/>
      <c r="V1044" s="133"/>
      <c r="W1044" s="134"/>
      <c r="X1044" s="134"/>
      <c r="Y1044" s="134"/>
      <c r="Z1044" s="134"/>
      <c r="AA1044" s="134"/>
      <c r="AB1044" s="134"/>
      <c r="AC1044" s="134"/>
      <c r="AD1044" s="134"/>
      <c r="AE1044" s="134"/>
      <c r="AF1044" s="134"/>
      <c r="AG1044" s="134"/>
      <c r="AH1044" s="118"/>
    </row>
    <row r="1045" spans="1:34" s="119" customFormat="1" ht="15">
      <c r="A1045" s="117"/>
      <c r="B1045" s="117"/>
      <c r="C1045" s="117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133"/>
      <c r="O1045" s="133"/>
      <c r="P1045" s="133"/>
      <c r="Q1045" s="133"/>
      <c r="R1045" s="133"/>
      <c r="S1045" s="133"/>
      <c r="T1045" s="133"/>
      <c r="U1045" s="133"/>
      <c r="V1045" s="133"/>
      <c r="W1045" s="134"/>
      <c r="X1045" s="134"/>
      <c r="Y1045" s="134"/>
      <c r="Z1045" s="134"/>
      <c r="AA1045" s="134"/>
      <c r="AB1045" s="134"/>
      <c r="AC1045" s="134"/>
      <c r="AD1045" s="134"/>
      <c r="AE1045" s="134"/>
      <c r="AF1045" s="134"/>
      <c r="AG1045" s="134"/>
      <c r="AH1045" s="118"/>
    </row>
    <row r="1046" spans="1:34" s="119" customFormat="1" ht="15">
      <c r="A1046" s="117"/>
      <c r="B1046" s="117"/>
      <c r="C1046" s="117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4"/>
      <c r="X1046" s="134"/>
      <c r="Y1046" s="134"/>
      <c r="Z1046" s="134"/>
      <c r="AA1046" s="134"/>
      <c r="AB1046" s="134"/>
      <c r="AC1046" s="134"/>
      <c r="AD1046" s="134"/>
      <c r="AE1046" s="134"/>
      <c r="AF1046" s="134"/>
      <c r="AG1046" s="134"/>
      <c r="AH1046" s="118"/>
    </row>
    <row r="1047" spans="1:34" s="119" customFormat="1" ht="15">
      <c r="A1047" s="117"/>
      <c r="B1047" s="117"/>
      <c r="C1047" s="117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133"/>
      <c r="O1047" s="133"/>
      <c r="P1047" s="133"/>
      <c r="Q1047" s="133"/>
      <c r="R1047" s="133"/>
      <c r="S1047" s="133"/>
      <c r="T1047" s="133"/>
      <c r="U1047" s="133"/>
      <c r="V1047" s="133"/>
      <c r="W1047" s="134"/>
      <c r="X1047" s="134"/>
      <c r="Y1047" s="134"/>
      <c r="Z1047" s="134"/>
      <c r="AA1047" s="134"/>
      <c r="AB1047" s="134"/>
      <c r="AC1047" s="134"/>
      <c r="AD1047" s="134"/>
      <c r="AE1047" s="134"/>
      <c r="AF1047" s="134"/>
      <c r="AG1047" s="134"/>
      <c r="AH1047" s="118"/>
    </row>
    <row r="1048" spans="1:34" s="119" customFormat="1" ht="15">
      <c r="A1048" s="117"/>
      <c r="B1048" s="117"/>
      <c r="C1048" s="117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133"/>
      <c r="O1048" s="133"/>
      <c r="P1048" s="133"/>
      <c r="Q1048" s="133"/>
      <c r="R1048" s="133"/>
      <c r="S1048" s="133"/>
      <c r="T1048" s="133"/>
      <c r="U1048" s="133"/>
      <c r="V1048" s="133"/>
      <c r="W1048" s="134"/>
      <c r="X1048" s="134"/>
      <c r="Y1048" s="134"/>
      <c r="Z1048" s="134"/>
      <c r="AA1048" s="134"/>
      <c r="AB1048" s="134"/>
      <c r="AC1048" s="134"/>
      <c r="AD1048" s="134"/>
      <c r="AE1048" s="134"/>
      <c r="AF1048" s="134"/>
      <c r="AG1048" s="134"/>
      <c r="AH1048" s="118"/>
    </row>
    <row r="1049" spans="1:34" s="119" customFormat="1" ht="15">
      <c r="A1049" s="117"/>
      <c r="B1049" s="117"/>
      <c r="C1049" s="117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133"/>
      <c r="O1049" s="133"/>
      <c r="P1049" s="133"/>
      <c r="Q1049" s="133"/>
      <c r="R1049" s="133"/>
      <c r="S1049" s="133"/>
      <c r="T1049" s="133"/>
      <c r="U1049" s="133"/>
      <c r="V1049" s="133"/>
      <c r="W1049" s="134"/>
      <c r="X1049" s="134"/>
      <c r="Y1049" s="134"/>
      <c r="Z1049" s="134"/>
      <c r="AA1049" s="134"/>
      <c r="AB1049" s="134"/>
      <c r="AC1049" s="134"/>
      <c r="AD1049" s="134"/>
      <c r="AE1049" s="134"/>
      <c r="AF1049" s="134"/>
      <c r="AG1049" s="134"/>
      <c r="AH1049" s="118"/>
    </row>
    <row r="1050" spans="1:34" s="119" customFormat="1" ht="15">
      <c r="A1050" s="117"/>
      <c r="B1050" s="117"/>
      <c r="C1050" s="117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133"/>
      <c r="O1050" s="133"/>
      <c r="P1050" s="133"/>
      <c r="Q1050" s="133"/>
      <c r="R1050" s="133"/>
      <c r="S1050" s="133"/>
      <c r="T1050" s="133"/>
      <c r="U1050" s="133"/>
      <c r="V1050" s="133"/>
      <c r="W1050" s="134"/>
      <c r="X1050" s="134"/>
      <c r="Y1050" s="134"/>
      <c r="Z1050" s="134"/>
      <c r="AA1050" s="134"/>
      <c r="AB1050" s="134"/>
      <c r="AC1050" s="134"/>
      <c r="AD1050" s="134"/>
      <c r="AE1050" s="134"/>
      <c r="AF1050" s="134"/>
      <c r="AG1050" s="134"/>
      <c r="AH1050" s="118"/>
    </row>
    <row r="1051" spans="1:34" s="119" customFormat="1" ht="15">
      <c r="A1051" s="117"/>
      <c r="B1051" s="117"/>
      <c r="C1051" s="117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133"/>
      <c r="O1051" s="133"/>
      <c r="P1051" s="133"/>
      <c r="Q1051" s="133"/>
      <c r="R1051" s="133"/>
      <c r="S1051" s="133"/>
      <c r="T1051" s="133"/>
      <c r="U1051" s="133"/>
      <c r="V1051" s="133"/>
      <c r="W1051" s="134"/>
      <c r="X1051" s="134"/>
      <c r="Y1051" s="134"/>
      <c r="Z1051" s="134"/>
      <c r="AA1051" s="134"/>
      <c r="AB1051" s="134"/>
      <c r="AC1051" s="134"/>
      <c r="AD1051" s="134"/>
      <c r="AE1051" s="134"/>
      <c r="AF1051" s="134"/>
      <c r="AG1051" s="134"/>
      <c r="AH1051" s="118"/>
    </row>
    <row r="1052" spans="1:34" s="119" customFormat="1" ht="15">
      <c r="A1052" s="117"/>
      <c r="B1052" s="117"/>
      <c r="C1052" s="117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133"/>
      <c r="O1052" s="133"/>
      <c r="P1052" s="133"/>
      <c r="Q1052" s="133"/>
      <c r="R1052" s="133"/>
      <c r="S1052" s="133"/>
      <c r="T1052" s="133"/>
      <c r="U1052" s="133"/>
      <c r="V1052" s="133"/>
      <c r="W1052" s="134"/>
      <c r="X1052" s="134"/>
      <c r="Y1052" s="134"/>
      <c r="Z1052" s="134"/>
      <c r="AA1052" s="134"/>
      <c r="AB1052" s="134"/>
      <c r="AC1052" s="134"/>
      <c r="AD1052" s="134"/>
      <c r="AE1052" s="134"/>
      <c r="AF1052" s="134"/>
      <c r="AG1052" s="134"/>
      <c r="AH1052" s="118"/>
    </row>
    <row r="1053" spans="1:34" s="119" customFormat="1" ht="15">
      <c r="A1053" s="117"/>
      <c r="B1053" s="117"/>
      <c r="C1053" s="117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133"/>
      <c r="O1053" s="133"/>
      <c r="P1053" s="133"/>
      <c r="Q1053" s="133"/>
      <c r="R1053" s="133"/>
      <c r="S1053" s="133"/>
      <c r="T1053" s="133"/>
      <c r="U1053" s="133"/>
      <c r="V1053" s="133"/>
      <c r="W1053" s="134"/>
      <c r="X1053" s="134"/>
      <c r="Y1053" s="134"/>
      <c r="Z1053" s="134"/>
      <c r="AA1053" s="134"/>
      <c r="AB1053" s="134"/>
      <c r="AC1053" s="134"/>
      <c r="AD1053" s="134"/>
      <c r="AE1053" s="134"/>
      <c r="AF1053" s="134"/>
      <c r="AG1053" s="134"/>
      <c r="AH1053" s="118"/>
    </row>
    <row r="1054" spans="1:34" s="119" customFormat="1" ht="15">
      <c r="A1054" s="117"/>
      <c r="B1054" s="117"/>
      <c r="C1054" s="117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133"/>
      <c r="O1054" s="133"/>
      <c r="P1054" s="133"/>
      <c r="Q1054" s="133"/>
      <c r="R1054" s="133"/>
      <c r="S1054" s="133"/>
      <c r="T1054" s="133"/>
      <c r="U1054" s="133"/>
      <c r="V1054" s="133"/>
      <c r="W1054" s="134"/>
      <c r="X1054" s="134"/>
      <c r="Y1054" s="134"/>
      <c r="Z1054" s="134"/>
      <c r="AA1054" s="134"/>
      <c r="AB1054" s="134"/>
      <c r="AC1054" s="134"/>
      <c r="AD1054" s="134"/>
      <c r="AE1054" s="134"/>
      <c r="AF1054" s="134"/>
      <c r="AG1054" s="134"/>
      <c r="AH1054" s="118"/>
    </row>
    <row r="1055" spans="1:34" s="119" customFormat="1" ht="15">
      <c r="A1055" s="117"/>
      <c r="B1055" s="117"/>
      <c r="C1055" s="117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133"/>
      <c r="O1055" s="133"/>
      <c r="P1055" s="133"/>
      <c r="Q1055" s="133"/>
      <c r="R1055" s="133"/>
      <c r="S1055" s="133"/>
      <c r="T1055" s="133"/>
      <c r="U1055" s="133"/>
      <c r="V1055" s="133"/>
      <c r="W1055" s="134"/>
      <c r="X1055" s="134"/>
      <c r="Y1055" s="134"/>
      <c r="Z1055" s="134"/>
      <c r="AA1055" s="134"/>
      <c r="AB1055" s="134"/>
      <c r="AC1055" s="134"/>
      <c r="AD1055" s="134"/>
      <c r="AE1055" s="134"/>
      <c r="AF1055" s="134"/>
      <c r="AG1055" s="134"/>
      <c r="AH1055" s="118"/>
    </row>
    <row r="1056" spans="1:34" s="119" customFormat="1" ht="15">
      <c r="A1056" s="117"/>
      <c r="B1056" s="117"/>
      <c r="C1056" s="117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133"/>
      <c r="O1056" s="133"/>
      <c r="P1056" s="133"/>
      <c r="Q1056" s="133"/>
      <c r="R1056" s="133"/>
      <c r="S1056" s="133"/>
      <c r="T1056" s="133"/>
      <c r="U1056" s="133"/>
      <c r="V1056" s="133"/>
      <c r="W1056" s="134"/>
      <c r="X1056" s="134"/>
      <c r="Y1056" s="134"/>
      <c r="Z1056" s="134"/>
      <c r="AA1056" s="134"/>
      <c r="AB1056" s="134"/>
      <c r="AC1056" s="134"/>
      <c r="AD1056" s="134"/>
      <c r="AE1056" s="134"/>
      <c r="AF1056" s="134"/>
      <c r="AG1056" s="134"/>
      <c r="AH1056" s="118"/>
    </row>
    <row r="1057" spans="1:34" s="119" customFormat="1" ht="15">
      <c r="A1057" s="117"/>
      <c r="B1057" s="117"/>
      <c r="C1057" s="117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133"/>
      <c r="O1057" s="133"/>
      <c r="P1057" s="133"/>
      <c r="Q1057" s="133"/>
      <c r="R1057" s="133"/>
      <c r="S1057" s="133"/>
      <c r="T1057" s="133"/>
      <c r="U1057" s="133"/>
      <c r="V1057" s="133"/>
      <c r="W1057" s="134"/>
      <c r="X1057" s="134"/>
      <c r="Y1057" s="134"/>
      <c r="Z1057" s="134"/>
      <c r="AA1057" s="134"/>
      <c r="AB1057" s="134"/>
      <c r="AC1057" s="134"/>
      <c r="AD1057" s="134"/>
      <c r="AE1057" s="134"/>
      <c r="AF1057" s="134"/>
      <c r="AG1057" s="134"/>
      <c r="AH1057" s="118"/>
    </row>
    <row r="1058" spans="1:34" s="119" customFormat="1" ht="15">
      <c r="A1058" s="117"/>
      <c r="B1058" s="117"/>
      <c r="C1058" s="117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133"/>
      <c r="O1058" s="133"/>
      <c r="P1058" s="133"/>
      <c r="Q1058" s="133"/>
      <c r="R1058" s="133"/>
      <c r="S1058" s="133"/>
      <c r="T1058" s="133"/>
      <c r="U1058" s="133"/>
      <c r="V1058" s="133"/>
      <c r="W1058" s="134"/>
      <c r="X1058" s="134"/>
      <c r="Y1058" s="134"/>
      <c r="Z1058" s="134"/>
      <c r="AA1058" s="134"/>
      <c r="AB1058" s="134"/>
      <c r="AC1058" s="134"/>
      <c r="AD1058" s="134"/>
      <c r="AE1058" s="134"/>
      <c r="AF1058" s="134"/>
      <c r="AG1058" s="134"/>
      <c r="AH1058" s="118"/>
    </row>
    <row r="1059" spans="1:34" s="119" customFormat="1" ht="15">
      <c r="A1059" s="117"/>
      <c r="B1059" s="117"/>
      <c r="C1059" s="117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133"/>
      <c r="O1059" s="133"/>
      <c r="P1059" s="133"/>
      <c r="Q1059" s="133"/>
      <c r="R1059" s="133"/>
      <c r="S1059" s="133"/>
      <c r="T1059" s="133"/>
      <c r="U1059" s="133"/>
      <c r="V1059" s="133"/>
      <c r="W1059" s="134"/>
      <c r="X1059" s="134"/>
      <c r="Y1059" s="134"/>
      <c r="Z1059" s="134"/>
      <c r="AA1059" s="134"/>
      <c r="AB1059" s="134"/>
      <c r="AC1059" s="134"/>
      <c r="AD1059" s="134"/>
      <c r="AE1059" s="134"/>
      <c r="AF1059" s="134"/>
      <c r="AG1059" s="134"/>
      <c r="AH1059" s="118"/>
    </row>
    <row r="1060" spans="1:34" s="119" customFormat="1" ht="15">
      <c r="A1060" s="117"/>
      <c r="B1060" s="117"/>
      <c r="C1060" s="117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133"/>
      <c r="O1060" s="133"/>
      <c r="P1060" s="133"/>
      <c r="Q1060" s="133"/>
      <c r="R1060" s="133"/>
      <c r="S1060" s="133"/>
      <c r="T1060" s="133"/>
      <c r="U1060" s="133"/>
      <c r="V1060" s="133"/>
      <c r="W1060" s="134"/>
      <c r="X1060" s="134"/>
      <c r="Y1060" s="134"/>
      <c r="Z1060" s="134"/>
      <c r="AA1060" s="134"/>
      <c r="AB1060" s="134"/>
      <c r="AC1060" s="134"/>
      <c r="AD1060" s="134"/>
      <c r="AE1060" s="134"/>
      <c r="AF1060" s="134"/>
      <c r="AG1060" s="134"/>
      <c r="AH1060" s="118"/>
    </row>
    <row r="1061" spans="1:34" s="119" customFormat="1" ht="15">
      <c r="A1061" s="117"/>
      <c r="B1061" s="117"/>
      <c r="C1061" s="117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133"/>
      <c r="O1061" s="133"/>
      <c r="P1061" s="133"/>
      <c r="Q1061" s="133"/>
      <c r="R1061" s="133"/>
      <c r="S1061" s="133"/>
      <c r="T1061" s="133"/>
      <c r="U1061" s="133"/>
      <c r="V1061" s="133"/>
      <c r="W1061" s="134"/>
      <c r="X1061" s="134"/>
      <c r="Y1061" s="134"/>
      <c r="Z1061" s="134"/>
      <c r="AA1061" s="134"/>
      <c r="AB1061" s="134"/>
      <c r="AC1061" s="134"/>
      <c r="AD1061" s="134"/>
      <c r="AE1061" s="134"/>
      <c r="AF1061" s="134"/>
      <c r="AG1061" s="134"/>
      <c r="AH1061" s="118"/>
    </row>
    <row r="1062" spans="1:34" s="119" customFormat="1" ht="15">
      <c r="A1062" s="117"/>
      <c r="B1062" s="117"/>
      <c r="C1062" s="117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133"/>
      <c r="O1062" s="133"/>
      <c r="P1062" s="133"/>
      <c r="Q1062" s="133"/>
      <c r="R1062" s="133"/>
      <c r="S1062" s="133"/>
      <c r="T1062" s="133"/>
      <c r="U1062" s="133"/>
      <c r="V1062" s="133"/>
      <c r="W1062" s="134"/>
      <c r="X1062" s="134"/>
      <c r="Y1062" s="134"/>
      <c r="Z1062" s="134"/>
      <c r="AA1062" s="134"/>
      <c r="AB1062" s="134"/>
      <c r="AC1062" s="134"/>
      <c r="AD1062" s="134"/>
      <c r="AE1062" s="134"/>
      <c r="AF1062" s="134"/>
      <c r="AG1062" s="134"/>
      <c r="AH1062" s="118"/>
    </row>
    <row r="1063" spans="1:34" s="119" customFormat="1" ht="15">
      <c r="A1063" s="117"/>
      <c r="B1063" s="117"/>
      <c r="C1063" s="117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133"/>
      <c r="O1063" s="133"/>
      <c r="P1063" s="133"/>
      <c r="Q1063" s="133"/>
      <c r="R1063" s="133"/>
      <c r="S1063" s="133"/>
      <c r="T1063" s="133"/>
      <c r="U1063" s="133"/>
      <c r="V1063" s="133"/>
      <c r="W1063" s="134"/>
      <c r="X1063" s="134"/>
      <c r="Y1063" s="134"/>
      <c r="Z1063" s="134"/>
      <c r="AA1063" s="134"/>
      <c r="AB1063" s="134"/>
      <c r="AC1063" s="134"/>
      <c r="AD1063" s="134"/>
      <c r="AE1063" s="134"/>
      <c r="AF1063" s="134"/>
      <c r="AG1063" s="134"/>
      <c r="AH1063" s="118"/>
    </row>
    <row r="1064" spans="1:34" s="119" customFormat="1" ht="15">
      <c r="A1064" s="117"/>
      <c r="B1064" s="117"/>
      <c r="C1064" s="117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133"/>
      <c r="O1064" s="133"/>
      <c r="P1064" s="133"/>
      <c r="Q1064" s="133"/>
      <c r="R1064" s="133"/>
      <c r="S1064" s="133"/>
      <c r="T1064" s="133"/>
      <c r="U1064" s="133"/>
      <c r="V1064" s="133"/>
      <c r="W1064" s="134"/>
      <c r="X1064" s="134"/>
      <c r="Y1064" s="134"/>
      <c r="Z1064" s="134"/>
      <c r="AA1064" s="134"/>
      <c r="AB1064" s="134"/>
      <c r="AC1064" s="134"/>
      <c r="AD1064" s="134"/>
      <c r="AE1064" s="134"/>
      <c r="AF1064" s="134"/>
      <c r="AG1064" s="134"/>
      <c r="AH1064" s="118"/>
    </row>
    <row r="1065" spans="1:34" s="119" customFormat="1" ht="15">
      <c r="A1065" s="117"/>
      <c r="B1065" s="117"/>
      <c r="C1065" s="117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133"/>
      <c r="O1065" s="133"/>
      <c r="P1065" s="133"/>
      <c r="Q1065" s="133"/>
      <c r="R1065" s="133"/>
      <c r="S1065" s="133"/>
      <c r="T1065" s="133"/>
      <c r="U1065" s="133"/>
      <c r="V1065" s="133"/>
      <c r="W1065" s="134"/>
      <c r="X1065" s="134"/>
      <c r="Y1065" s="134"/>
      <c r="Z1065" s="134"/>
      <c r="AA1065" s="134"/>
      <c r="AB1065" s="134"/>
      <c r="AC1065" s="134"/>
      <c r="AD1065" s="134"/>
      <c r="AE1065" s="134"/>
      <c r="AF1065" s="134"/>
      <c r="AG1065" s="134"/>
      <c r="AH1065" s="118"/>
    </row>
    <row r="1066" spans="1:34" s="119" customFormat="1" ht="15">
      <c r="A1066" s="117"/>
      <c r="B1066" s="117"/>
      <c r="C1066" s="117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133"/>
      <c r="O1066" s="133"/>
      <c r="P1066" s="133"/>
      <c r="Q1066" s="133"/>
      <c r="R1066" s="133"/>
      <c r="S1066" s="133"/>
      <c r="T1066" s="133"/>
      <c r="U1066" s="133"/>
      <c r="V1066" s="133"/>
      <c r="W1066" s="134"/>
      <c r="X1066" s="134"/>
      <c r="Y1066" s="134"/>
      <c r="Z1066" s="134"/>
      <c r="AA1066" s="134"/>
      <c r="AB1066" s="134"/>
      <c r="AC1066" s="134"/>
      <c r="AD1066" s="134"/>
      <c r="AE1066" s="134"/>
      <c r="AF1066" s="134"/>
      <c r="AG1066" s="134"/>
      <c r="AH1066" s="118"/>
    </row>
    <row r="1067" spans="1:34" s="119" customFormat="1" ht="15">
      <c r="A1067" s="117"/>
      <c r="B1067" s="117"/>
      <c r="C1067" s="117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133"/>
      <c r="O1067" s="133"/>
      <c r="P1067" s="133"/>
      <c r="Q1067" s="133"/>
      <c r="R1067" s="133"/>
      <c r="S1067" s="133"/>
      <c r="T1067" s="133"/>
      <c r="U1067" s="133"/>
      <c r="V1067" s="133"/>
      <c r="W1067" s="134"/>
      <c r="X1067" s="134"/>
      <c r="Y1067" s="134"/>
      <c r="Z1067" s="134"/>
      <c r="AA1067" s="134"/>
      <c r="AB1067" s="134"/>
      <c r="AC1067" s="134"/>
      <c r="AD1067" s="134"/>
      <c r="AE1067" s="134"/>
      <c r="AF1067" s="134"/>
      <c r="AG1067" s="134"/>
      <c r="AH1067" s="118"/>
    </row>
    <row r="1068" spans="1:34" s="119" customFormat="1" ht="15">
      <c r="A1068" s="117"/>
      <c r="B1068" s="117"/>
      <c r="C1068" s="117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133"/>
      <c r="O1068" s="133"/>
      <c r="P1068" s="133"/>
      <c r="Q1068" s="133"/>
      <c r="R1068" s="133"/>
      <c r="S1068" s="133"/>
      <c r="T1068" s="133"/>
      <c r="U1068" s="133"/>
      <c r="V1068" s="133"/>
      <c r="W1068" s="134"/>
      <c r="X1068" s="134"/>
      <c r="Y1068" s="134"/>
      <c r="Z1068" s="134"/>
      <c r="AA1068" s="134"/>
      <c r="AB1068" s="134"/>
      <c r="AC1068" s="134"/>
      <c r="AD1068" s="134"/>
      <c r="AE1068" s="134"/>
      <c r="AF1068" s="134"/>
      <c r="AG1068" s="134"/>
      <c r="AH1068" s="118"/>
    </row>
    <row r="1069" spans="1:34" s="119" customFormat="1" ht="15">
      <c r="A1069" s="117"/>
      <c r="B1069" s="117"/>
      <c r="C1069" s="117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133"/>
      <c r="O1069" s="133"/>
      <c r="P1069" s="133"/>
      <c r="Q1069" s="133"/>
      <c r="R1069" s="133"/>
      <c r="S1069" s="133"/>
      <c r="T1069" s="133"/>
      <c r="U1069" s="133"/>
      <c r="V1069" s="133"/>
      <c r="W1069" s="134"/>
      <c r="X1069" s="134"/>
      <c r="Y1069" s="134"/>
      <c r="Z1069" s="134"/>
      <c r="AA1069" s="134"/>
      <c r="AB1069" s="134"/>
      <c r="AC1069" s="134"/>
      <c r="AD1069" s="134"/>
      <c r="AE1069" s="134"/>
      <c r="AF1069" s="134"/>
      <c r="AG1069" s="134"/>
      <c r="AH1069" s="118"/>
    </row>
    <row r="1070" spans="1:34" s="119" customFormat="1" ht="15">
      <c r="A1070" s="117"/>
      <c r="B1070" s="117"/>
      <c r="C1070" s="117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133"/>
      <c r="O1070" s="133"/>
      <c r="P1070" s="133"/>
      <c r="Q1070" s="133"/>
      <c r="R1070" s="133"/>
      <c r="S1070" s="133"/>
      <c r="T1070" s="133"/>
      <c r="U1070" s="133"/>
      <c r="V1070" s="133"/>
      <c r="W1070" s="134"/>
      <c r="X1070" s="134"/>
      <c r="Y1070" s="134"/>
      <c r="Z1070" s="134"/>
      <c r="AA1070" s="134"/>
      <c r="AB1070" s="134"/>
      <c r="AC1070" s="134"/>
      <c r="AD1070" s="134"/>
      <c r="AE1070" s="134"/>
      <c r="AF1070" s="134"/>
      <c r="AG1070" s="134"/>
      <c r="AH1070" s="118"/>
    </row>
    <row r="1071" spans="1:34" s="119" customFormat="1" ht="15">
      <c r="A1071" s="117"/>
      <c r="B1071" s="117"/>
      <c r="C1071" s="117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133"/>
      <c r="O1071" s="133"/>
      <c r="P1071" s="133"/>
      <c r="Q1071" s="133"/>
      <c r="R1071" s="133"/>
      <c r="S1071" s="133"/>
      <c r="T1071" s="133"/>
      <c r="U1071" s="133"/>
      <c r="V1071" s="133"/>
      <c r="W1071" s="134"/>
      <c r="X1071" s="134"/>
      <c r="Y1071" s="134"/>
      <c r="Z1071" s="134"/>
      <c r="AA1071" s="134"/>
      <c r="AB1071" s="134"/>
      <c r="AC1071" s="134"/>
      <c r="AD1071" s="134"/>
      <c r="AE1071" s="134"/>
      <c r="AF1071" s="134"/>
      <c r="AG1071" s="134"/>
      <c r="AH1071" s="118"/>
    </row>
    <row r="1072" spans="1:34" s="119" customFormat="1" ht="15">
      <c r="A1072" s="117"/>
      <c r="B1072" s="117"/>
      <c r="C1072" s="117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133"/>
      <c r="O1072" s="133"/>
      <c r="P1072" s="133"/>
      <c r="Q1072" s="133"/>
      <c r="R1072" s="133"/>
      <c r="S1072" s="133"/>
      <c r="T1072" s="133"/>
      <c r="U1072" s="133"/>
      <c r="V1072" s="133"/>
      <c r="W1072" s="134"/>
      <c r="X1072" s="134"/>
      <c r="Y1072" s="134"/>
      <c r="Z1072" s="134"/>
      <c r="AA1072" s="134"/>
      <c r="AB1072" s="134"/>
      <c r="AC1072" s="134"/>
      <c r="AD1072" s="134"/>
      <c r="AE1072" s="134"/>
      <c r="AF1072" s="134"/>
      <c r="AG1072" s="134"/>
      <c r="AH1072" s="118"/>
    </row>
    <row r="1073" spans="1:34" s="119" customFormat="1" ht="15">
      <c r="A1073" s="117"/>
      <c r="B1073" s="117"/>
      <c r="C1073" s="117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133"/>
      <c r="O1073" s="133"/>
      <c r="P1073" s="133"/>
      <c r="Q1073" s="133"/>
      <c r="R1073" s="133"/>
      <c r="S1073" s="133"/>
      <c r="T1073" s="133"/>
      <c r="U1073" s="133"/>
      <c r="V1073" s="133"/>
      <c r="W1073" s="134"/>
      <c r="X1073" s="134"/>
      <c r="Y1073" s="134"/>
      <c r="Z1073" s="134"/>
      <c r="AA1073" s="134"/>
      <c r="AB1073" s="134"/>
      <c r="AC1073" s="134"/>
      <c r="AD1073" s="134"/>
      <c r="AE1073" s="134"/>
      <c r="AF1073" s="134"/>
      <c r="AG1073" s="134"/>
      <c r="AH1073" s="118"/>
    </row>
    <row r="1074" spans="1:34" s="119" customFormat="1" ht="15">
      <c r="A1074" s="117"/>
      <c r="B1074" s="117"/>
      <c r="C1074" s="117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133"/>
      <c r="O1074" s="133"/>
      <c r="P1074" s="133"/>
      <c r="Q1074" s="133"/>
      <c r="R1074" s="133"/>
      <c r="S1074" s="133"/>
      <c r="T1074" s="133"/>
      <c r="U1074" s="133"/>
      <c r="V1074" s="133"/>
      <c r="W1074" s="134"/>
      <c r="X1074" s="134"/>
      <c r="Y1074" s="134"/>
      <c r="Z1074" s="134"/>
      <c r="AA1074" s="134"/>
      <c r="AB1074" s="134"/>
      <c r="AC1074" s="134"/>
      <c r="AD1074" s="134"/>
      <c r="AE1074" s="134"/>
      <c r="AF1074" s="134"/>
      <c r="AG1074" s="134"/>
      <c r="AH1074" s="118"/>
    </row>
    <row r="1075" spans="1:34" s="119" customFormat="1" ht="15">
      <c r="A1075" s="117"/>
      <c r="B1075" s="117"/>
      <c r="C1075" s="117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133"/>
      <c r="O1075" s="133"/>
      <c r="P1075" s="133"/>
      <c r="Q1075" s="133"/>
      <c r="R1075" s="133"/>
      <c r="S1075" s="133"/>
      <c r="T1075" s="133"/>
      <c r="U1075" s="133"/>
      <c r="V1075" s="133"/>
      <c r="W1075" s="134"/>
      <c r="X1075" s="134"/>
      <c r="Y1075" s="134"/>
      <c r="Z1075" s="134"/>
      <c r="AA1075" s="134"/>
      <c r="AB1075" s="134"/>
      <c r="AC1075" s="134"/>
      <c r="AD1075" s="134"/>
      <c r="AE1075" s="134"/>
      <c r="AF1075" s="134"/>
      <c r="AG1075" s="134"/>
      <c r="AH1075" s="118"/>
    </row>
    <row r="1076" spans="1:34" s="119" customFormat="1" ht="15">
      <c r="A1076" s="117"/>
      <c r="B1076" s="117"/>
      <c r="C1076" s="117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133"/>
      <c r="O1076" s="133"/>
      <c r="P1076" s="133"/>
      <c r="Q1076" s="133"/>
      <c r="R1076" s="133"/>
      <c r="S1076" s="133"/>
      <c r="T1076" s="133"/>
      <c r="U1076" s="133"/>
      <c r="V1076" s="133"/>
      <c r="W1076" s="134"/>
      <c r="X1076" s="134"/>
      <c r="Y1076" s="134"/>
      <c r="Z1076" s="134"/>
      <c r="AA1076" s="134"/>
      <c r="AB1076" s="134"/>
      <c r="AC1076" s="134"/>
      <c r="AD1076" s="134"/>
      <c r="AE1076" s="134"/>
      <c r="AF1076" s="134"/>
      <c r="AG1076" s="134"/>
      <c r="AH1076" s="118"/>
    </row>
    <row r="1077" spans="1:34" s="119" customFormat="1" ht="15">
      <c r="A1077" s="117"/>
      <c r="B1077" s="117"/>
      <c r="C1077" s="117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133"/>
      <c r="O1077" s="133"/>
      <c r="P1077" s="133"/>
      <c r="Q1077" s="133"/>
      <c r="R1077" s="133"/>
      <c r="S1077" s="133"/>
      <c r="T1077" s="133"/>
      <c r="U1077" s="133"/>
      <c r="V1077" s="133"/>
      <c r="W1077" s="134"/>
      <c r="X1077" s="134"/>
      <c r="Y1077" s="134"/>
      <c r="Z1077" s="134"/>
      <c r="AA1077" s="134"/>
      <c r="AB1077" s="134"/>
      <c r="AC1077" s="134"/>
      <c r="AD1077" s="134"/>
      <c r="AE1077" s="134"/>
      <c r="AF1077" s="134"/>
      <c r="AG1077" s="134"/>
      <c r="AH1077" s="118"/>
    </row>
    <row r="1078" spans="1:34" s="119" customFormat="1" ht="15">
      <c r="A1078" s="117"/>
      <c r="B1078" s="117"/>
      <c r="C1078" s="117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133"/>
      <c r="O1078" s="133"/>
      <c r="P1078" s="133"/>
      <c r="Q1078" s="133"/>
      <c r="R1078" s="133"/>
      <c r="S1078" s="133"/>
      <c r="T1078" s="133"/>
      <c r="U1078" s="133"/>
      <c r="V1078" s="133"/>
      <c r="W1078" s="134"/>
      <c r="X1078" s="134"/>
      <c r="Y1078" s="134"/>
      <c r="Z1078" s="134"/>
      <c r="AA1078" s="134"/>
      <c r="AB1078" s="134"/>
      <c r="AC1078" s="134"/>
      <c r="AD1078" s="134"/>
      <c r="AE1078" s="134"/>
      <c r="AF1078" s="134"/>
      <c r="AG1078" s="134"/>
      <c r="AH1078" s="118"/>
    </row>
    <row r="1079" spans="1:34" s="119" customFormat="1" ht="15">
      <c r="A1079" s="117"/>
      <c r="B1079" s="117"/>
      <c r="C1079" s="117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133"/>
      <c r="O1079" s="133"/>
      <c r="P1079" s="133"/>
      <c r="Q1079" s="133"/>
      <c r="R1079" s="133"/>
      <c r="S1079" s="133"/>
      <c r="T1079" s="133"/>
      <c r="U1079" s="133"/>
      <c r="V1079" s="133"/>
      <c r="W1079" s="134"/>
      <c r="X1079" s="134"/>
      <c r="Y1079" s="134"/>
      <c r="Z1079" s="134"/>
      <c r="AA1079" s="134"/>
      <c r="AB1079" s="134"/>
      <c r="AC1079" s="134"/>
      <c r="AD1079" s="134"/>
      <c r="AE1079" s="134"/>
      <c r="AF1079" s="134"/>
      <c r="AG1079" s="134"/>
      <c r="AH1079" s="118"/>
    </row>
    <row r="1080" spans="1:34" s="119" customFormat="1" ht="15">
      <c r="A1080" s="117"/>
      <c r="B1080" s="117"/>
      <c r="C1080" s="117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133"/>
      <c r="O1080" s="133"/>
      <c r="P1080" s="133"/>
      <c r="Q1080" s="133"/>
      <c r="R1080" s="133"/>
      <c r="S1080" s="133"/>
      <c r="T1080" s="133"/>
      <c r="U1080" s="133"/>
      <c r="V1080" s="133"/>
      <c r="W1080" s="134"/>
      <c r="X1080" s="134"/>
      <c r="Y1080" s="134"/>
      <c r="Z1080" s="134"/>
      <c r="AA1080" s="134"/>
      <c r="AB1080" s="134"/>
      <c r="AC1080" s="134"/>
      <c r="AD1080" s="134"/>
      <c r="AE1080" s="134"/>
      <c r="AF1080" s="134"/>
      <c r="AG1080" s="134"/>
      <c r="AH1080" s="118"/>
    </row>
    <row r="1081" spans="1:34" s="119" customFormat="1" ht="15">
      <c r="A1081" s="117"/>
      <c r="B1081" s="117"/>
      <c r="C1081" s="117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133"/>
      <c r="O1081" s="133"/>
      <c r="P1081" s="133"/>
      <c r="Q1081" s="133"/>
      <c r="R1081" s="133"/>
      <c r="S1081" s="133"/>
      <c r="T1081" s="133"/>
      <c r="U1081" s="133"/>
      <c r="V1081" s="133"/>
      <c r="W1081" s="134"/>
      <c r="X1081" s="134"/>
      <c r="Y1081" s="134"/>
      <c r="Z1081" s="134"/>
      <c r="AA1081" s="134"/>
      <c r="AB1081" s="134"/>
      <c r="AC1081" s="134"/>
      <c r="AD1081" s="134"/>
      <c r="AE1081" s="134"/>
      <c r="AF1081" s="134"/>
      <c r="AG1081" s="134"/>
      <c r="AH1081" s="118"/>
    </row>
    <row r="1082" spans="1:34" s="119" customFormat="1" ht="15">
      <c r="A1082" s="117"/>
      <c r="B1082" s="117"/>
      <c r="C1082" s="117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133"/>
      <c r="O1082" s="133"/>
      <c r="P1082" s="133"/>
      <c r="Q1082" s="133"/>
      <c r="R1082" s="133"/>
      <c r="S1082" s="133"/>
      <c r="T1082" s="133"/>
      <c r="U1082" s="133"/>
      <c r="V1082" s="133"/>
      <c r="W1082" s="134"/>
      <c r="X1082" s="134"/>
      <c r="Y1082" s="134"/>
      <c r="Z1082" s="134"/>
      <c r="AA1082" s="134"/>
      <c r="AB1082" s="134"/>
      <c r="AC1082" s="134"/>
      <c r="AD1082" s="134"/>
      <c r="AE1082" s="134"/>
      <c r="AF1082" s="134"/>
      <c r="AG1082" s="134"/>
      <c r="AH1082" s="118"/>
    </row>
    <row r="1083" spans="1:34" s="119" customFormat="1" ht="15">
      <c r="A1083" s="117"/>
      <c r="B1083" s="117"/>
      <c r="C1083" s="117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133"/>
      <c r="O1083" s="133"/>
      <c r="P1083" s="133"/>
      <c r="Q1083" s="133"/>
      <c r="R1083" s="133"/>
      <c r="S1083" s="133"/>
      <c r="T1083" s="133"/>
      <c r="U1083" s="133"/>
      <c r="V1083" s="133"/>
      <c r="W1083" s="134"/>
      <c r="X1083" s="134"/>
      <c r="Y1083" s="134"/>
      <c r="Z1083" s="134"/>
      <c r="AA1083" s="134"/>
      <c r="AB1083" s="134"/>
      <c r="AC1083" s="134"/>
      <c r="AD1083" s="134"/>
      <c r="AE1083" s="134"/>
      <c r="AF1083" s="134"/>
      <c r="AG1083" s="134"/>
      <c r="AH1083" s="118"/>
    </row>
    <row r="1084" spans="1:34" s="119" customFormat="1" ht="15">
      <c r="A1084" s="117"/>
      <c r="B1084" s="117"/>
      <c r="C1084" s="117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133"/>
      <c r="O1084" s="133"/>
      <c r="P1084" s="133"/>
      <c r="Q1084" s="133"/>
      <c r="R1084" s="133"/>
      <c r="S1084" s="133"/>
      <c r="T1084" s="133"/>
      <c r="U1084" s="133"/>
      <c r="V1084" s="133"/>
      <c r="W1084" s="134"/>
      <c r="X1084" s="134"/>
      <c r="Y1084" s="134"/>
      <c r="Z1084" s="134"/>
      <c r="AA1084" s="134"/>
      <c r="AB1084" s="134"/>
      <c r="AC1084" s="134"/>
      <c r="AD1084" s="134"/>
      <c r="AE1084" s="134"/>
      <c r="AF1084" s="134"/>
      <c r="AG1084" s="134"/>
      <c r="AH1084" s="118"/>
    </row>
    <row r="1085" spans="1:34" s="119" customFormat="1" ht="15">
      <c r="A1085" s="117"/>
      <c r="B1085" s="117"/>
      <c r="C1085" s="117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133"/>
      <c r="O1085" s="133"/>
      <c r="P1085" s="133"/>
      <c r="Q1085" s="133"/>
      <c r="R1085" s="133"/>
      <c r="S1085" s="133"/>
      <c r="T1085" s="133"/>
      <c r="U1085" s="133"/>
      <c r="V1085" s="133"/>
      <c r="W1085" s="134"/>
      <c r="X1085" s="134"/>
      <c r="Y1085" s="134"/>
      <c r="Z1085" s="134"/>
      <c r="AA1085" s="134"/>
      <c r="AB1085" s="134"/>
      <c r="AC1085" s="134"/>
      <c r="AD1085" s="134"/>
      <c r="AE1085" s="134"/>
      <c r="AF1085" s="134"/>
      <c r="AG1085" s="134"/>
      <c r="AH1085" s="118"/>
    </row>
    <row r="1086" spans="1:34" s="119" customFormat="1" ht="15">
      <c r="A1086" s="117"/>
      <c r="B1086" s="117"/>
      <c r="C1086" s="117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133"/>
      <c r="O1086" s="133"/>
      <c r="P1086" s="133"/>
      <c r="Q1086" s="133"/>
      <c r="R1086" s="133"/>
      <c r="S1086" s="133"/>
      <c r="T1086" s="133"/>
      <c r="U1086" s="133"/>
      <c r="V1086" s="133"/>
      <c r="W1086" s="134"/>
      <c r="X1086" s="134"/>
      <c r="Y1086" s="134"/>
      <c r="Z1086" s="134"/>
      <c r="AA1086" s="134"/>
      <c r="AB1086" s="134"/>
      <c r="AC1086" s="134"/>
      <c r="AD1086" s="134"/>
      <c r="AE1086" s="134"/>
      <c r="AF1086" s="134"/>
      <c r="AG1086" s="134"/>
      <c r="AH1086" s="118"/>
    </row>
    <row r="1087" spans="1:34" s="119" customFormat="1" ht="15">
      <c r="A1087" s="117"/>
      <c r="B1087" s="117"/>
      <c r="C1087" s="117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133"/>
      <c r="O1087" s="133"/>
      <c r="P1087" s="133"/>
      <c r="Q1087" s="133"/>
      <c r="R1087" s="133"/>
      <c r="S1087" s="133"/>
      <c r="T1087" s="133"/>
      <c r="U1087" s="133"/>
      <c r="V1087" s="133"/>
      <c r="W1087" s="134"/>
      <c r="X1087" s="134"/>
      <c r="Y1087" s="134"/>
      <c r="Z1087" s="134"/>
      <c r="AA1087" s="134"/>
      <c r="AB1087" s="134"/>
      <c r="AC1087" s="134"/>
      <c r="AD1087" s="134"/>
      <c r="AE1087" s="134"/>
      <c r="AF1087" s="134"/>
      <c r="AG1087" s="134"/>
      <c r="AH1087" s="118"/>
    </row>
    <row r="1088" spans="1:34" s="119" customFormat="1" ht="15">
      <c r="A1088" s="117"/>
      <c r="B1088" s="117"/>
      <c r="C1088" s="117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133"/>
      <c r="O1088" s="133"/>
      <c r="P1088" s="133"/>
      <c r="Q1088" s="133"/>
      <c r="R1088" s="133"/>
      <c r="S1088" s="133"/>
      <c r="T1088" s="133"/>
      <c r="U1088" s="133"/>
      <c r="V1088" s="133"/>
      <c r="W1088" s="134"/>
      <c r="X1088" s="134"/>
      <c r="Y1088" s="134"/>
      <c r="Z1088" s="134"/>
      <c r="AA1088" s="134"/>
      <c r="AB1088" s="134"/>
      <c r="AC1088" s="134"/>
      <c r="AD1088" s="134"/>
      <c r="AE1088" s="134"/>
      <c r="AF1088" s="134"/>
      <c r="AG1088" s="134"/>
      <c r="AH1088" s="118"/>
    </row>
    <row r="1089" spans="1:34" s="119" customFormat="1" ht="15">
      <c r="A1089" s="117"/>
      <c r="B1089" s="117"/>
      <c r="C1089" s="117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133"/>
      <c r="O1089" s="133"/>
      <c r="P1089" s="133"/>
      <c r="Q1089" s="133"/>
      <c r="R1089" s="133"/>
      <c r="S1089" s="133"/>
      <c r="T1089" s="133"/>
      <c r="U1089" s="133"/>
      <c r="V1089" s="133"/>
      <c r="W1089" s="134"/>
      <c r="X1089" s="134"/>
      <c r="Y1089" s="134"/>
      <c r="Z1089" s="134"/>
      <c r="AA1089" s="134"/>
      <c r="AB1089" s="134"/>
      <c r="AC1089" s="134"/>
      <c r="AD1089" s="134"/>
      <c r="AE1089" s="134"/>
      <c r="AF1089" s="134"/>
      <c r="AG1089" s="134"/>
      <c r="AH1089" s="118"/>
    </row>
    <row r="1090" spans="1:34" s="119" customFormat="1" ht="15">
      <c r="A1090" s="117"/>
      <c r="B1090" s="117"/>
      <c r="C1090" s="117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133"/>
      <c r="O1090" s="133"/>
      <c r="P1090" s="133"/>
      <c r="Q1090" s="133"/>
      <c r="R1090" s="133"/>
      <c r="S1090" s="133"/>
      <c r="T1090" s="133"/>
      <c r="U1090" s="133"/>
      <c r="V1090" s="133"/>
      <c r="W1090" s="134"/>
      <c r="X1090" s="134"/>
      <c r="Y1090" s="134"/>
      <c r="Z1090" s="134"/>
      <c r="AA1090" s="134"/>
      <c r="AB1090" s="134"/>
      <c r="AC1090" s="134"/>
      <c r="AD1090" s="134"/>
      <c r="AE1090" s="134"/>
      <c r="AF1090" s="134"/>
      <c r="AG1090" s="134"/>
      <c r="AH1090" s="118"/>
    </row>
    <row r="1091" spans="1:34" s="119" customFormat="1" ht="15">
      <c r="A1091" s="117"/>
      <c r="B1091" s="117"/>
      <c r="C1091" s="117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133"/>
      <c r="O1091" s="133"/>
      <c r="P1091" s="133"/>
      <c r="Q1091" s="133"/>
      <c r="R1091" s="133"/>
      <c r="S1091" s="133"/>
      <c r="T1091" s="133"/>
      <c r="U1091" s="133"/>
      <c r="V1091" s="133"/>
      <c r="W1091" s="134"/>
      <c r="X1091" s="134"/>
      <c r="Y1091" s="134"/>
      <c r="Z1091" s="134"/>
      <c r="AA1091" s="134"/>
      <c r="AB1091" s="134"/>
      <c r="AC1091" s="134"/>
      <c r="AD1091" s="134"/>
      <c r="AE1091" s="134"/>
      <c r="AF1091" s="134"/>
      <c r="AG1091" s="134"/>
      <c r="AH1091" s="118"/>
    </row>
    <row r="1092" spans="1:34" s="119" customFormat="1" ht="15">
      <c r="A1092" s="117"/>
      <c r="B1092" s="117"/>
      <c r="C1092" s="117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133"/>
      <c r="O1092" s="133"/>
      <c r="P1092" s="133"/>
      <c r="Q1092" s="133"/>
      <c r="R1092" s="133"/>
      <c r="S1092" s="133"/>
      <c r="T1092" s="133"/>
      <c r="U1092" s="133"/>
      <c r="V1092" s="133"/>
      <c r="W1092" s="134"/>
      <c r="X1092" s="134"/>
      <c r="Y1092" s="134"/>
      <c r="Z1092" s="134"/>
      <c r="AA1092" s="134"/>
      <c r="AB1092" s="134"/>
      <c r="AC1092" s="134"/>
      <c r="AD1092" s="134"/>
      <c r="AE1092" s="134"/>
      <c r="AF1092" s="134"/>
      <c r="AG1092" s="134"/>
      <c r="AH1092" s="118"/>
    </row>
    <row r="1093" spans="1:34" s="119" customFormat="1" ht="15">
      <c r="A1093" s="117"/>
      <c r="B1093" s="117"/>
      <c r="C1093" s="117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133"/>
      <c r="O1093" s="133"/>
      <c r="P1093" s="133"/>
      <c r="Q1093" s="133"/>
      <c r="R1093" s="133"/>
      <c r="S1093" s="133"/>
      <c r="T1093" s="133"/>
      <c r="U1093" s="133"/>
      <c r="V1093" s="133"/>
      <c r="W1093" s="134"/>
      <c r="X1093" s="134"/>
      <c r="Y1093" s="134"/>
      <c r="Z1093" s="134"/>
      <c r="AA1093" s="134"/>
      <c r="AB1093" s="134"/>
      <c r="AC1093" s="134"/>
      <c r="AD1093" s="134"/>
      <c r="AE1093" s="134"/>
      <c r="AF1093" s="134"/>
      <c r="AG1093" s="134"/>
      <c r="AH1093" s="118"/>
    </row>
    <row r="1094" spans="1:34" s="119" customFormat="1" ht="15">
      <c r="A1094" s="117"/>
      <c r="B1094" s="117"/>
      <c r="C1094" s="117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133"/>
      <c r="O1094" s="133"/>
      <c r="P1094" s="133"/>
      <c r="Q1094" s="133"/>
      <c r="R1094" s="133"/>
      <c r="S1094" s="133"/>
      <c r="T1094" s="133"/>
      <c r="U1094" s="133"/>
      <c r="V1094" s="133"/>
      <c r="W1094" s="134"/>
      <c r="X1094" s="134"/>
      <c r="Y1094" s="134"/>
      <c r="Z1094" s="134"/>
      <c r="AA1094" s="134"/>
      <c r="AB1094" s="134"/>
      <c r="AC1094" s="134"/>
      <c r="AD1094" s="134"/>
      <c r="AE1094" s="134"/>
      <c r="AF1094" s="134"/>
      <c r="AG1094" s="134"/>
      <c r="AH1094" s="118"/>
    </row>
    <row r="1095" spans="1:34" s="119" customFormat="1" ht="15">
      <c r="A1095" s="117"/>
      <c r="B1095" s="117"/>
      <c r="C1095" s="117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133"/>
      <c r="O1095" s="133"/>
      <c r="P1095" s="133"/>
      <c r="Q1095" s="133"/>
      <c r="R1095" s="133"/>
      <c r="S1095" s="133"/>
      <c r="T1095" s="133"/>
      <c r="U1095" s="133"/>
      <c r="V1095" s="133"/>
      <c r="W1095" s="134"/>
      <c r="X1095" s="134"/>
      <c r="Y1095" s="134"/>
      <c r="Z1095" s="134"/>
      <c r="AA1095" s="134"/>
      <c r="AB1095" s="134"/>
      <c r="AC1095" s="134"/>
      <c r="AD1095" s="134"/>
      <c r="AE1095" s="134"/>
      <c r="AF1095" s="134"/>
      <c r="AG1095" s="134"/>
      <c r="AH1095" s="118"/>
    </row>
    <row r="1096" spans="1:34" s="119" customFormat="1" ht="15">
      <c r="A1096" s="117"/>
      <c r="B1096" s="117"/>
      <c r="C1096" s="117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133"/>
      <c r="O1096" s="133"/>
      <c r="P1096" s="133"/>
      <c r="Q1096" s="133"/>
      <c r="R1096" s="133"/>
      <c r="S1096" s="133"/>
      <c r="T1096" s="133"/>
      <c r="U1096" s="133"/>
      <c r="V1096" s="133"/>
      <c r="W1096" s="134"/>
      <c r="X1096" s="134"/>
      <c r="Y1096" s="134"/>
      <c r="Z1096" s="134"/>
      <c r="AA1096" s="134"/>
      <c r="AB1096" s="134"/>
      <c r="AC1096" s="134"/>
      <c r="AD1096" s="134"/>
      <c r="AE1096" s="134"/>
      <c r="AF1096" s="134"/>
      <c r="AG1096" s="134"/>
      <c r="AH1096" s="118"/>
    </row>
    <row r="1097" spans="1:34" s="119" customFormat="1" ht="15">
      <c r="A1097" s="117"/>
      <c r="B1097" s="117"/>
      <c r="C1097" s="117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133"/>
      <c r="O1097" s="133"/>
      <c r="P1097" s="133"/>
      <c r="Q1097" s="133"/>
      <c r="R1097" s="133"/>
      <c r="S1097" s="133"/>
      <c r="T1097" s="133"/>
      <c r="U1097" s="133"/>
      <c r="V1097" s="133"/>
      <c r="W1097" s="134"/>
      <c r="X1097" s="134"/>
      <c r="Y1097" s="134"/>
      <c r="Z1097" s="134"/>
      <c r="AA1097" s="134"/>
      <c r="AB1097" s="134"/>
      <c r="AC1097" s="134"/>
      <c r="AD1097" s="134"/>
      <c r="AE1097" s="134"/>
      <c r="AF1097" s="134"/>
      <c r="AG1097" s="134"/>
      <c r="AH1097" s="118"/>
    </row>
    <row r="1098" spans="1:34" s="119" customFormat="1" ht="15">
      <c r="A1098" s="117"/>
      <c r="B1098" s="117"/>
      <c r="C1098" s="117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133"/>
      <c r="O1098" s="133"/>
      <c r="P1098" s="133"/>
      <c r="Q1098" s="133"/>
      <c r="R1098" s="133"/>
      <c r="S1098" s="133"/>
      <c r="T1098" s="133"/>
      <c r="U1098" s="133"/>
      <c r="V1098" s="133"/>
      <c r="W1098" s="134"/>
      <c r="X1098" s="134"/>
      <c r="Y1098" s="134"/>
      <c r="Z1098" s="134"/>
      <c r="AA1098" s="134"/>
      <c r="AB1098" s="134"/>
      <c r="AC1098" s="134"/>
      <c r="AD1098" s="134"/>
      <c r="AE1098" s="134"/>
      <c r="AF1098" s="134"/>
      <c r="AG1098" s="134"/>
      <c r="AH1098" s="118"/>
    </row>
    <row r="1099" spans="1:34" s="119" customFormat="1" ht="15">
      <c r="A1099" s="117"/>
      <c r="B1099" s="117"/>
      <c r="C1099" s="117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133"/>
      <c r="O1099" s="133"/>
      <c r="P1099" s="133"/>
      <c r="Q1099" s="133"/>
      <c r="R1099" s="133"/>
      <c r="S1099" s="133"/>
      <c r="T1099" s="133"/>
      <c r="U1099" s="133"/>
      <c r="V1099" s="133"/>
      <c r="W1099" s="134"/>
      <c r="X1099" s="134"/>
      <c r="Y1099" s="134"/>
      <c r="Z1099" s="134"/>
      <c r="AA1099" s="134"/>
      <c r="AB1099" s="134"/>
      <c r="AC1099" s="134"/>
      <c r="AD1099" s="134"/>
      <c r="AE1099" s="134"/>
      <c r="AF1099" s="134"/>
      <c r="AG1099" s="134"/>
      <c r="AH1099" s="118"/>
    </row>
    <row r="1100" spans="1:34" s="119" customFormat="1" ht="15">
      <c r="A1100" s="117"/>
      <c r="B1100" s="117"/>
      <c r="C1100" s="117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133"/>
      <c r="O1100" s="133"/>
      <c r="P1100" s="133"/>
      <c r="Q1100" s="133"/>
      <c r="R1100" s="133"/>
      <c r="S1100" s="133"/>
      <c r="T1100" s="133"/>
      <c r="U1100" s="133"/>
      <c r="V1100" s="133"/>
      <c r="W1100" s="134"/>
      <c r="X1100" s="134"/>
      <c r="Y1100" s="134"/>
      <c r="Z1100" s="134"/>
      <c r="AA1100" s="134"/>
      <c r="AB1100" s="134"/>
      <c r="AC1100" s="134"/>
      <c r="AD1100" s="134"/>
      <c r="AE1100" s="134"/>
      <c r="AF1100" s="134"/>
      <c r="AG1100" s="134"/>
      <c r="AH1100" s="118"/>
    </row>
    <row r="1101" spans="1:34" s="119" customFormat="1" ht="15">
      <c r="A1101" s="117"/>
      <c r="B1101" s="117"/>
      <c r="C1101" s="117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133"/>
      <c r="O1101" s="133"/>
      <c r="P1101" s="133"/>
      <c r="Q1101" s="133"/>
      <c r="R1101" s="133"/>
      <c r="S1101" s="133"/>
      <c r="T1101" s="133"/>
      <c r="U1101" s="133"/>
      <c r="V1101" s="133"/>
      <c r="W1101" s="134"/>
      <c r="X1101" s="134"/>
      <c r="Y1101" s="134"/>
      <c r="Z1101" s="134"/>
      <c r="AA1101" s="134"/>
      <c r="AB1101" s="134"/>
      <c r="AC1101" s="134"/>
      <c r="AD1101" s="134"/>
      <c r="AE1101" s="134"/>
      <c r="AF1101" s="134"/>
      <c r="AG1101" s="134"/>
      <c r="AH1101" s="118"/>
    </row>
    <row r="1102" spans="1:34" s="119" customFormat="1" ht="15">
      <c r="A1102" s="117"/>
      <c r="B1102" s="117"/>
      <c r="C1102" s="117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133"/>
      <c r="O1102" s="133"/>
      <c r="P1102" s="133"/>
      <c r="Q1102" s="133"/>
      <c r="R1102" s="133"/>
      <c r="S1102" s="133"/>
      <c r="T1102" s="133"/>
      <c r="U1102" s="133"/>
      <c r="V1102" s="133"/>
      <c r="W1102" s="134"/>
      <c r="X1102" s="134"/>
      <c r="Y1102" s="134"/>
      <c r="Z1102" s="134"/>
      <c r="AA1102" s="134"/>
      <c r="AB1102" s="134"/>
      <c r="AC1102" s="134"/>
      <c r="AD1102" s="134"/>
      <c r="AE1102" s="134"/>
      <c r="AF1102" s="134"/>
      <c r="AG1102" s="134"/>
      <c r="AH1102" s="118"/>
    </row>
    <row r="1103" spans="1:34" s="119" customFormat="1" ht="15">
      <c r="A1103" s="117"/>
      <c r="B1103" s="117"/>
      <c r="C1103" s="117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133"/>
      <c r="O1103" s="133"/>
      <c r="P1103" s="133"/>
      <c r="Q1103" s="133"/>
      <c r="R1103" s="133"/>
      <c r="S1103" s="133"/>
      <c r="T1103" s="133"/>
      <c r="U1103" s="133"/>
      <c r="V1103" s="133"/>
      <c r="W1103" s="134"/>
      <c r="X1103" s="134"/>
      <c r="Y1103" s="134"/>
      <c r="Z1103" s="134"/>
      <c r="AA1103" s="134"/>
      <c r="AB1103" s="134"/>
      <c r="AC1103" s="134"/>
      <c r="AD1103" s="134"/>
      <c r="AE1103" s="134"/>
      <c r="AF1103" s="134"/>
      <c r="AG1103" s="134"/>
      <c r="AH1103" s="118"/>
    </row>
    <row r="1104" spans="1:34" s="119" customFormat="1" ht="15">
      <c r="A1104" s="117"/>
      <c r="B1104" s="117"/>
      <c r="C1104" s="117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133"/>
      <c r="O1104" s="133"/>
      <c r="P1104" s="133"/>
      <c r="Q1104" s="133"/>
      <c r="R1104" s="133"/>
      <c r="S1104" s="133"/>
      <c r="T1104" s="133"/>
      <c r="U1104" s="133"/>
      <c r="V1104" s="133"/>
      <c r="W1104" s="134"/>
      <c r="X1104" s="134"/>
      <c r="Y1104" s="134"/>
      <c r="Z1104" s="134"/>
      <c r="AA1104" s="134"/>
      <c r="AB1104" s="134"/>
      <c r="AC1104" s="134"/>
      <c r="AD1104" s="134"/>
      <c r="AE1104" s="134"/>
      <c r="AF1104" s="134"/>
      <c r="AG1104" s="134"/>
      <c r="AH1104" s="118"/>
    </row>
    <row r="1105" spans="1:34" s="119" customFormat="1" ht="15">
      <c r="A1105" s="117"/>
      <c r="B1105" s="117"/>
      <c r="C1105" s="117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133"/>
      <c r="O1105" s="133"/>
      <c r="P1105" s="133"/>
      <c r="Q1105" s="133"/>
      <c r="R1105" s="133"/>
      <c r="S1105" s="133"/>
      <c r="T1105" s="133"/>
      <c r="U1105" s="133"/>
      <c r="V1105" s="133"/>
      <c r="W1105" s="134"/>
      <c r="X1105" s="134"/>
      <c r="Y1105" s="134"/>
      <c r="Z1105" s="134"/>
      <c r="AA1105" s="134"/>
      <c r="AB1105" s="134"/>
      <c r="AC1105" s="134"/>
      <c r="AD1105" s="134"/>
      <c r="AE1105" s="134"/>
      <c r="AF1105" s="134"/>
      <c r="AG1105" s="134"/>
      <c r="AH1105" s="118"/>
    </row>
    <row r="1106" spans="1:34" s="119" customFormat="1" ht="15">
      <c r="A1106" s="117"/>
      <c r="B1106" s="117"/>
      <c r="C1106" s="117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133"/>
      <c r="O1106" s="133"/>
      <c r="P1106" s="133"/>
      <c r="Q1106" s="133"/>
      <c r="R1106" s="133"/>
      <c r="S1106" s="133"/>
      <c r="T1106" s="133"/>
      <c r="U1106" s="133"/>
      <c r="V1106" s="133"/>
      <c r="W1106" s="134"/>
      <c r="X1106" s="134"/>
      <c r="Y1106" s="134"/>
      <c r="Z1106" s="134"/>
      <c r="AA1106" s="134"/>
      <c r="AB1106" s="134"/>
      <c r="AC1106" s="134"/>
      <c r="AD1106" s="134"/>
      <c r="AE1106" s="134"/>
      <c r="AF1106" s="134"/>
      <c r="AG1106" s="134"/>
      <c r="AH1106" s="118"/>
    </row>
    <row r="1107" spans="1:34" s="119" customFormat="1" ht="15">
      <c r="A1107" s="117"/>
      <c r="B1107" s="117"/>
      <c r="C1107" s="117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133"/>
      <c r="O1107" s="133"/>
      <c r="P1107" s="133"/>
      <c r="Q1107" s="133"/>
      <c r="R1107" s="133"/>
      <c r="S1107" s="133"/>
      <c r="T1107" s="133"/>
      <c r="U1107" s="133"/>
      <c r="V1107" s="133"/>
      <c r="W1107" s="134"/>
      <c r="X1107" s="134"/>
      <c r="Y1107" s="134"/>
      <c r="Z1107" s="134"/>
      <c r="AA1107" s="134"/>
      <c r="AB1107" s="134"/>
      <c r="AC1107" s="134"/>
      <c r="AD1107" s="134"/>
      <c r="AE1107" s="134"/>
      <c r="AF1107" s="134"/>
      <c r="AG1107" s="134"/>
      <c r="AH1107" s="118"/>
    </row>
    <row r="1108" spans="1:34" s="119" customFormat="1" ht="15">
      <c r="A1108" s="117"/>
      <c r="B1108" s="117"/>
      <c r="C1108" s="117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133"/>
      <c r="O1108" s="133"/>
      <c r="P1108" s="133"/>
      <c r="Q1108" s="133"/>
      <c r="R1108" s="133"/>
      <c r="S1108" s="133"/>
      <c r="T1108" s="133"/>
      <c r="U1108" s="133"/>
      <c r="V1108" s="133"/>
      <c r="W1108" s="134"/>
      <c r="X1108" s="134"/>
      <c r="Y1108" s="134"/>
      <c r="Z1108" s="134"/>
      <c r="AA1108" s="134"/>
      <c r="AB1108" s="134"/>
      <c r="AC1108" s="134"/>
      <c r="AD1108" s="134"/>
      <c r="AE1108" s="134"/>
      <c r="AF1108" s="134"/>
      <c r="AG1108" s="134"/>
      <c r="AH1108" s="118"/>
    </row>
    <row r="1109" spans="1:34" s="119" customFormat="1" ht="15">
      <c r="A1109" s="117"/>
      <c r="B1109" s="117"/>
      <c r="C1109" s="117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133"/>
      <c r="O1109" s="133"/>
      <c r="P1109" s="133"/>
      <c r="Q1109" s="133"/>
      <c r="R1109" s="133"/>
      <c r="S1109" s="133"/>
      <c r="T1109" s="133"/>
      <c r="U1109" s="133"/>
      <c r="V1109" s="133"/>
      <c r="W1109" s="134"/>
      <c r="X1109" s="134"/>
      <c r="Y1109" s="134"/>
      <c r="Z1109" s="134"/>
      <c r="AA1109" s="134"/>
      <c r="AB1109" s="134"/>
      <c r="AC1109" s="134"/>
      <c r="AD1109" s="134"/>
      <c r="AE1109" s="134"/>
      <c r="AF1109" s="134"/>
      <c r="AG1109" s="134"/>
      <c r="AH1109" s="118"/>
    </row>
    <row r="1110" spans="1:34" s="119" customFormat="1" ht="15">
      <c r="A1110" s="117"/>
      <c r="B1110" s="117"/>
      <c r="C1110" s="117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133"/>
      <c r="O1110" s="133"/>
      <c r="P1110" s="133"/>
      <c r="Q1110" s="133"/>
      <c r="R1110" s="133"/>
      <c r="S1110" s="133"/>
      <c r="T1110" s="133"/>
      <c r="U1110" s="133"/>
      <c r="V1110" s="133"/>
      <c r="W1110" s="134"/>
      <c r="X1110" s="134"/>
      <c r="Y1110" s="134"/>
      <c r="Z1110" s="134"/>
      <c r="AA1110" s="134"/>
      <c r="AB1110" s="134"/>
      <c r="AC1110" s="134"/>
      <c r="AD1110" s="134"/>
      <c r="AE1110" s="134"/>
      <c r="AF1110" s="134"/>
      <c r="AG1110" s="134"/>
      <c r="AH1110" s="118"/>
    </row>
    <row r="1111" spans="1:34" s="119" customFormat="1" ht="15">
      <c r="A1111" s="117"/>
      <c r="B1111" s="117"/>
      <c r="C1111" s="117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133"/>
      <c r="O1111" s="133"/>
      <c r="P1111" s="133"/>
      <c r="Q1111" s="133"/>
      <c r="R1111" s="133"/>
      <c r="S1111" s="133"/>
      <c r="T1111" s="133"/>
      <c r="U1111" s="133"/>
      <c r="V1111" s="133"/>
      <c r="W1111" s="134"/>
      <c r="X1111" s="134"/>
      <c r="Y1111" s="134"/>
      <c r="Z1111" s="134"/>
      <c r="AA1111" s="134"/>
      <c r="AB1111" s="134"/>
      <c r="AC1111" s="134"/>
      <c r="AD1111" s="134"/>
      <c r="AE1111" s="134"/>
      <c r="AF1111" s="134"/>
      <c r="AG1111" s="134"/>
      <c r="AH1111" s="118"/>
    </row>
    <row r="1112" spans="1:34" s="119" customFormat="1" ht="15">
      <c r="A1112" s="117"/>
      <c r="B1112" s="117"/>
      <c r="C1112" s="117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133"/>
      <c r="O1112" s="133"/>
      <c r="P1112" s="133"/>
      <c r="Q1112" s="133"/>
      <c r="R1112" s="133"/>
      <c r="S1112" s="133"/>
      <c r="T1112" s="133"/>
      <c r="U1112" s="133"/>
      <c r="V1112" s="133"/>
      <c r="W1112" s="134"/>
      <c r="X1112" s="134"/>
      <c r="Y1112" s="134"/>
      <c r="Z1112" s="134"/>
      <c r="AA1112" s="134"/>
      <c r="AB1112" s="134"/>
      <c r="AC1112" s="134"/>
      <c r="AD1112" s="134"/>
      <c r="AE1112" s="134"/>
      <c r="AF1112" s="134"/>
      <c r="AG1112" s="134"/>
      <c r="AH1112" s="118"/>
    </row>
    <row r="1113" spans="1:34" s="119" customFormat="1" ht="15">
      <c r="A1113" s="117"/>
      <c r="B1113" s="117"/>
      <c r="C1113" s="117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133"/>
      <c r="O1113" s="133"/>
      <c r="P1113" s="133"/>
      <c r="Q1113" s="133"/>
      <c r="R1113" s="133"/>
      <c r="S1113" s="133"/>
      <c r="T1113" s="133"/>
      <c r="U1113" s="133"/>
      <c r="V1113" s="133"/>
      <c r="W1113" s="134"/>
      <c r="X1113" s="134"/>
      <c r="Y1113" s="134"/>
      <c r="Z1113" s="134"/>
      <c r="AA1113" s="134"/>
      <c r="AB1113" s="134"/>
      <c r="AC1113" s="134"/>
      <c r="AD1113" s="134"/>
      <c r="AE1113" s="134"/>
      <c r="AF1113" s="134"/>
      <c r="AG1113" s="134"/>
      <c r="AH1113" s="118"/>
    </row>
    <row r="1114" spans="1:34" s="119" customFormat="1" ht="15">
      <c r="A1114" s="117"/>
      <c r="B1114" s="117"/>
      <c r="C1114" s="117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133"/>
      <c r="O1114" s="133"/>
      <c r="P1114" s="133"/>
      <c r="Q1114" s="133"/>
      <c r="R1114" s="133"/>
      <c r="S1114" s="133"/>
      <c r="T1114" s="133"/>
      <c r="U1114" s="133"/>
      <c r="V1114" s="133"/>
      <c r="W1114" s="134"/>
      <c r="X1114" s="134"/>
      <c r="Y1114" s="134"/>
      <c r="Z1114" s="134"/>
      <c r="AA1114" s="134"/>
      <c r="AB1114" s="134"/>
      <c r="AC1114" s="134"/>
      <c r="AD1114" s="134"/>
      <c r="AE1114" s="134"/>
      <c r="AF1114" s="134"/>
      <c r="AG1114" s="134"/>
      <c r="AH1114" s="118"/>
    </row>
    <row r="1115" spans="1:34" s="119" customFormat="1" ht="15">
      <c r="A1115" s="117"/>
      <c r="B1115" s="117"/>
      <c r="C1115" s="117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133"/>
      <c r="O1115" s="133"/>
      <c r="P1115" s="133"/>
      <c r="Q1115" s="133"/>
      <c r="R1115" s="133"/>
      <c r="S1115" s="133"/>
      <c r="T1115" s="133"/>
      <c r="U1115" s="133"/>
      <c r="V1115" s="133"/>
      <c r="W1115" s="134"/>
      <c r="X1115" s="134"/>
      <c r="Y1115" s="134"/>
      <c r="Z1115" s="134"/>
      <c r="AA1115" s="134"/>
      <c r="AB1115" s="134"/>
      <c r="AC1115" s="134"/>
      <c r="AD1115" s="134"/>
      <c r="AE1115" s="134"/>
      <c r="AF1115" s="134"/>
      <c r="AG1115" s="134"/>
      <c r="AH1115" s="118"/>
    </row>
    <row r="1116" spans="1:34" s="119" customFormat="1" ht="15">
      <c r="A1116" s="117"/>
      <c r="B1116" s="117"/>
      <c r="C1116" s="117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133"/>
      <c r="O1116" s="133"/>
      <c r="P1116" s="133"/>
      <c r="Q1116" s="133"/>
      <c r="R1116" s="133"/>
      <c r="S1116" s="133"/>
      <c r="T1116" s="133"/>
      <c r="U1116" s="133"/>
      <c r="V1116" s="133"/>
      <c r="W1116" s="134"/>
      <c r="X1116" s="134"/>
      <c r="Y1116" s="134"/>
      <c r="Z1116" s="134"/>
      <c r="AA1116" s="134"/>
      <c r="AB1116" s="134"/>
      <c r="AC1116" s="134"/>
      <c r="AD1116" s="134"/>
      <c r="AE1116" s="134"/>
      <c r="AF1116" s="134"/>
      <c r="AG1116" s="134"/>
      <c r="AH1116" s="118"/>
    </row>
    <row r="1117" spans="1:34" s="119" customFormat="1" ht="15">
      <c r="A1117" s="117"/>
      <c r="B1117" s="117"/>
      <c r="C1117" s="117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133"/>
      <c r="O1117" s="133"/>
      <c r="P1117" s="133"/>
      <c r="Q1117" s="133"/>
      <c r="R1117" s="133"/>
      <c r="S1117" s="133"/>
      <c r="T1117" s="133"/>
      <c r="U1117" s="133"/>
      <c r="V1117" s="133"/>
      <c r="W1117" s="134"/>
      <c r="X1117" s="134"/>
      <c r="Y1117" s="134"/>
      <c r="Z1117" s="134"/>
      <c r="AA1117" s="134"/>
      <c r="AB1117" s="134"/>
      <c r="AC1117" s="134"/>
      <c r="AD1117" s="134"/>
      <c r="AE1117" s="134"/>
      <c r="AF1117" s="134"/>
      <c r="AG1117" s="134"/>
      <c r="AH1117" s="118"/>
    </row>
    <row r="1118" spans="1:34" s="119" customFormat="1" ht="15">
      <c r="A1118" s="117"/>
      <c r="B1118" s="117"/>
      <c r="C1118" s="117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133"/>
      <c r="O1118" s="133"/>
      <c r="P1118" s="133"/>
      <c r="Q1118" s="133"/>
      <c r="R1118" s="133"/>
      <c r="S1118" s="133"/>
      <c r="T1118" s="133"/>
      <c r="U1118" s="133"/>
      <c r="V1118" s="133"/>
      <c r="W1118" s="134"/>
      <c r="X1118" s="134"/>
      <c r="Y1118" s="134"/>
      <c r="Z1118" s="134"/>
      <c r="AA1118" s="134"/>
      <c r="AB1118" s="134"/>
      <c r="AC1118" s="134"/>
      <c r="AD1118" s="134"/>
      <c r="AE1118" s="134"/>
      <c r="AF1118" s="134"/>
      <c r="AG1118" s="134"/>
      <c r="AH1118" s="118"/>
    </row>
    <row r="1119" spans="1:34" s="119" customFormat="1" ht="15">
      <c r="A1119" s="117"/>
      <c r="B1119" s="117"/>
      <c r="C1119" s="117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133"/>
      <c r="O1119" s="133"/>
      <c r="P1119" s="133"/>
      <c r="Q1119" s="133"/>
      <c r="R1119" s="133"/>
      <c r="S1119" s="133"/>
      <c r="T1119" s="133"/>
      <c r="U1119" s="133"/>
      <c r="V1119" s="133"/>
      <c r="W1119" s="134"/>
      <c r="X1119" s="134"/>
      <c r="Y1119" s="134"/>
      <c r="Z1119" s="134"/>
      <c r="AA1119" s="134"/>
      <c r="AB1119" s="134"/>
      <c r="AC1119" s="134"/>
      <c r="AD1119" s="134"/>
      <c r="AE1119" s="134"/>
      <c r="AF1119" s="134"/>
      <c r="AG1119" s="134"/>
      <c r="AH1119" s="118"/>
    </row>
    <row r="1120" spans="1:34" s="119" customFormat="1" ht="15">
      <c r="A1120" s="117"/>
      <c r="B1120" s="117"/>
      <c r="C1120" s="117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133"/>
      <c r="O1120" s="133"/>
      <c r="P1120" s="133"/>
      <c r="Q1120" s="133"/>
      <c r="R1120" s="133"/>
      <c r="S1120" s="133"/>
      <c r="T1120" s="133"/>
      <c r="U1120" s="133"/>
      <c r="V1120" s="133"/>
      <c r="W1120" s="134"/>
      <c r="X1120" s="134"/>
      <c r="Y1120" s="134"/>
      <c r="Z1120" s="134"/>
      <c r="AA1120" s="134"/>
      <c r="AB1120" s="134"/>
      <c r="AC1120" s="134"/>
      <c r="AD1120" s="134"/>
      <c r="AE1120" s="134"/>
      <c r="AF1120" s="134"/>
      <c r="AG1120" s="134"/>
      <c r="AH1120" s="118"/>
    </row>
    <row r="1121" spans="1:34" s="119" customFormat="1" ht="15">
      <c r="A1121" s="117"/>
      <c r="B1121" s="117"/>
      <c r="C1121" s="117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133"/>
      <c r="O1121" s="133"/>
      <c r="P1121" s="133"/>
      <c r="Q1121" s="133"/>
      <c r="R1121" s="133"/>
      <c r="S1121" s="133"/>
      <c r="T1121" s="133"/>
      <c r="U1121" s="133"/>
      <c r="V1121" s="133"/>
      <c r="W1121" s="134"/>
      <c r="X1121" s="134"/>
      <c r="Y1121" s="134"/>
      <c r="Z1121" s="134"/>
      <c r="AA1121" s="134"/>
      <c r="AB1121" s="134"/>
      <c r="AC1121" s="134"/>
      <c r="AD1121" s="134"/>
      <c r="AE1121" s="134"/>
      <c r="AF1121" s="134"/>
      <c r="AG1121" s="134"/>
      <c r="AH1121" s="118"/>
    </row>
    <row r="1122" spans="1:34" s="119" customFormat="1" ht="15">
      <c r="A1122" s="117"/>
      <c r="B1122" s="117"/>
      <c r="C1122" s="117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133"/>
      <c r="O1122" s="133"/>
      <c r="P1122" s="133"/>
      <c r="Q1122" s="133"/>
      <c r="R1122" s="133"/>
      <c r="S1122" s="133"/>
      <c r="T1122" s="133"/>
      <c r="U1122" s="133"/>
      <c r="V1122" s="133"/>
      <c r="W1122" s="134"/>
      <c r="X1122" s="134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18"/>
    </row>
    <row r="1123" spans="1:34" s="119" customFormat="1" ht="15">
      <c r="A1123" s="117"/>
      <c r="B1123" s="117"/>
      <c r="C1123" s="117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133"/>
      <c r="O1123" s="133"/>
      <c r="P1123" s="133"/>
      <c r="Q1123" s="133"/>
      <c r="R1123" s="133"/>
      <c r="S1123" s="133"/>
      <c r="T1123" s="133"/>
      <c r="U1123" s="133"/>
      <c r="V1123" s="133"/>
      <c r="W1123" s="134"/>
      <c r="X1123" s="134"/>
      <c r="Y1123" s="134"/>
      <c r="Z1123" s="134"/>
      <c r="AA1123" s="134"/>
      <c r="AB1123" s="134"/>
      <c r="AC1123" s="134"/>
      <c r="AD1123" s="134"/>
      <c r="AE1123" s="134"/>
      <c r="AF1123" s="134"/>
      <c r="AG1123" s="134"/>
      <c r="AH1123" s="118"/>
    </row>
    <row r="1124" spans="1:34" s="119" customFormat="1" ht="15">
      <c r="A1124" s="117"/>
      <c r="B1124" s="117"/>
      <c r="C1124" s="117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133"/>
      <c r="O1124" s="133"/>
      <c r="P1124" s="133"/>
      <c r="Q1124" s="133"/>
      <c r="R1124" s="133"/>
      <c r="S1124" s="133"/>
      <c r="T1124" s="133"/>
      <c r="U1124" s="133"/>
      <c r="V1124" s="133"/>
      <c r="W1124" s="134"/>
      <c r="X1124" s="134"/>
      <c r="Y1124" s="134"/>
      <c r="Z1124" s="134"/>
      <c r="AA1124" s="134"/>
      <c r="AB1124" s="134"/>
      <c r="AC1124" s="134"/>
      <c r="AD1124" s="134"/>
      <c r="AE1124" s="134"/>
      <c r="AF1124" s="134"/>
      <c r="AG1124" s="134"/>
      <c r="AH1124" s="118"/>
    </row>
    <row r="1125" spans="1:34" s="119" customFormat="1" ht="15">
      <c r="A1125" s="117"/>
      <c r="B1125" s="117"/>
      <c r="C1125" s="117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133"/>
      <c r="O1125" s="133"/>
      <c r="P1125" s="133"/>
      <c r="Q1125" s="133"/>
      <c r="R1125" s="133"/>
      <c r="S1125" s="133"/>
      <c r="T1125" s="133"/>
      <c r="U1125" s="133"/>
      <c r="V1125" s="133"/>
      <c r="W1125" s="134"/>
      <c r="X1125" s="134"/>
      <c r="Y1125" s="134"/>
      <c r="Z1125" s="134"/>
      <c r="AA1125" s="134"/>
      <c r="AB1125" s="134"/>
      <c r="AC1125" s="134"/>
      <c r="AD1125" s="134"/>
      <c r="AE1125" s="134"/>
      <c r="AF1125" s="134"/>
      <c r="AG1125" s="134"/>
      <c r="AH1125" s="118"/>
    </row>
    <row r="1126" spans="1:34" s="119" customFormat="1" ht="15">
      <c r="A1126" s="117"/>
      <c r="B1126" s="117"/>
      <c r="C1126" s="117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133"/>
      <c r="O1126" s="133"/>
      <c r="P1126" s="133"/>
      <c r="Q1126" s="133"/>
      <c r="R1126" s="133"/>
      <c r="S1126" s="133"/>
      <c r="T1126" s="133"/>
      <c r="U1126" s="133"/>
      <c r="V1126" s="133"/>
      <c r="W1126" s="134"/>
      <c r="X1126" s="134"/>
      <c r="Y1126" s="134"/>
      <c r="Z1126" s="134"/>
      <c r="AA1126" s="134"/>
      <c r="AB1126" s="134"/>
      <c r="AC1126" s="134"/>
      <c r="AD1126" s="134"/>
      <c r="AE1126" s="134"/>
      <c r="AF1126" s="134"/>
      <c r="AG1126" s="134"/>
      <c r="AH1126" s="118"/>
    </row>
    <row r="1127" spans="1:34" s="119" customFormat="1" ht="15">
      <c r="A1127" s="117"/>
      <c r="B1127" s="117"/>
      <c r="C1127" s="117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133"/>
      <c r="O1127" s="133"/>
      <c r="P1127" s="133"/>
      <c r="Q1127" s="133"/>
      <c r="R1127" s="133"/>
      <c r="S1127" s="133"/>
      <c r="T1127" s="133"/>
      <c r="U1127" s="133"/>
      <c r="V1127" s="133"/>
      <c r="W1127" s="134"/>
      <c r="X1127" s="134"/>
      <c r="Y1127" s="134"/>
      <c r="Z1127" s="134"/>
      <c r="AA1127" s="134"/>
      <c r="AB1127" s="134"/>
      <c r="AC1127" s="134"/>
      <c r="AD1127" s="134"/>
      <c r="AE1127" s="134"/>
      <c r="AF1127" s="134"/>
      <c r="AG1127" s="134"/>
      <c r="AH1127" s="118"/>
    </row>
    <row r="1128" spans="1:34" s="119" customFormat="1" ht="15">
      <c r="A1128" s="117"/>
      <c r="B1128" s="117"/>
      <c r="C1128" s="117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133"/>
      <c r="O1128" s="133"/>
      <c r="P1128" s="133"/>
      <c r="Q1128" s="133"/>
      <c r="R1128" s="133"/>
      <c r="S1128" s="133"/>
      <c r="T1128" s="133"/>
      <c r="U1128" s="133"/>
      <c r="V1128" s="133"/>
      <c r="W1128" s="134"/>
      <c r="X1128" s="134"/>
      <c r="Y1128" s="134"/>
      <c r="Z1128" s="134"/>
      <c r="AA1128" s="134"/>
      <c r="AB1128" s="134"/>
      <c r="AC1128" s="134"/>
      <c r="AD1128" s="134"/>
      <c r="AE1128" s="134"/>
      <c r="AF1128" s="134"/>
      <c r="AG1128" s="134"/>
      <c r="AH1128" s="118"/>
    </row>
    <row r="1129" spans="1:34" s="119" customFormat="1" ht="15">
      <c r="A1129" s="117"/>
      <c r="B1129" s="117"/>
      <c r="C1129" s="117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133"/>
      <c r="O1129" s="133"/>
      <c r="P1129" s="133"/>
      <c r="Q1129" s="133"/>
      <c r="R1129" s="133"/>
      <c r="S1129" s="133"/>
      <c r="T1129" s="133"/>
      <c r="U1129" s="133"/>
      <c r="V1129" s="133"/>
      <c r="W1129" s="134"/>
      <c r="X1129" s="134"/>
      <c r="Y1129" s="134"/>
      <c r="Z1129" s="134"/>
      <c r="AA1129" s="134"/>
      <c r="AB1129" s="134"/>
      <c r="AC1129" s="134"/>
      <c r="AD1129" s="134"/>
      <c r="AE1129" s="134"/>
      <c r="AF1129" s="134"/>
      <c r="AG1129" s="134"/>
      <c r="AH1129" s="118"/>
    </row>
    <row r="1130" spans="1:34" s="119" customFormat="1" ht="15">
      <c r="A1130" s="117"/>
      <c r="B1130" s="117"/>
      <c r="C1130" s="117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133"/>
      <c r="O1130" s="133"/>
      <c r="P1130" s="133"/>
      <c r="Q1130" s="133"/>
      <c r="R1130" s="133"/>
      <c r="S1130" s="133"/>
      <c r="T1130" s="133"/>
      <c r="U1130" s="133"/>
      <c r="V1130" s="133"/>
      <c r="W1130" s="134"/>
      <c r="X1130" s="134"/>
      <c r="Y1130" s="134"/>
      <c r="Z1130" s="134"/>
      <c r="AA1130" s="134"/>
      <c r="AB1130" s="134"/>
      <c r="AC1130" s="134"/>
      <c r="AD1130" s="134"/>
      <c r="AE1130" s="134"/>
      <c r="AF1130" s="134"/>
      <c r="AG1130" s="134"/>
      <c r="AH1130" s="118"/>
    </row>
    <row r="1131" spans="1:34" s="119" customFormat="1" ht="15">
      <c r="A1131" s="117"/>
      <c r="B1131" s="117"/>
      <c r="C1131" s="117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133"/>
      <c r="O1131" s="133"/>
      <c r="P1131" s="133"/>
      <c r="Q1131" s="133"/>
      <c r="R1131" s="133"/>
      <c r="S1131" s="133"/>
      <c r="T1131" s="133"/>
      <c r="U1131" s="133"/>
      <c r="V1131" s="133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18"/>
    </row>
    <row r="1132" spans="1:34" s="119" customFormat="1" ht="15">
      <c r="A1132" s="117"/>
      <c r="B1132" s="117"/>
      <c r="C1132" s="117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133"/>
      <c r="O1132" s="133"/>
      <c r="P1132" s="133"/>
      <c r="Q1132" s="133"/>
      <c r="R1132" s="133"/>
      <c r="S1132" s="133"/>
      <c r="T1132" s="133"/>
      <c r="U1132" s="133"/>
      <c r="V1132" s="133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18"/>
    </row>
    <row r="1133" spans="1:34" s="119" customFormat="1" ht="15">
      <c r="A1133" s="117"/>
      <c r="B1133" s="117"/>
      <c r="C1133" s="117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133"/>
      <c r="O1133" s="133"/>
      <c r="P1133" s="133"/>
      <c r="Q1133" s="133"/>
      <c r="R1133" s="133"/>
      <c r="S1133" s="133"/>
      <c r="T1133" s="133"/>
      <c r="U1133" s="133"/>
      <c r="V1133" s="133"/>
      <c r="W1133" s="134"/>
      <c r="X1133" s="134"/>
      <c r="Y1133" s="134"/>
      <c r="Z1133" s="134"/>
      <c r="AA1133" s="134"/>
      <c r="AB1133" s="134"/>
      <c r="AC1133" s="134"/>
      <c r="AD1133" s="134"/>
      <c r="AE1133" s="134"/>
      <c r="AF1133" s="134"/>
      <c r="AG1133" s="134"/>
      <c r="AH1133" s="118"/>
    </row>
    <row r="1134" spans="1:34" s="119" customFormat="1" ht="15">
      <c r="A1134" s="117"/>
      <c r="B1134" s="117"/>
      <c r="C1134" s="117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133"/>
      <c r="O1134" s="133"/>
      <c r="P1134" s="133"/>
      <c r="Q1134" s="133"/>
      <c r="R1134" s="133"/>
      <c r="S1134" s="133"/>
      <c r="T1134" s="133"/>
      <c r="U1134" s="133"/>
      <c r="V1134" s="133"/>
      <c r="W1134" s="134"/>
      <c r="X1134" s="134"/>
      <c r="Y1134" s="134"/>
      <c r="Z1134" s="134"/>
      <c r="AA1134" s="134"/>
      <c r="AB1134" s="134"/>
      <c r="AC1134" s="134"/>
      <c r="AD1134" s="134"/>
      <c r="AE1134" s="134"/>
      <c r="AF1134" s="134"/>
      <c r="AG1134" s="134"/>
      <c r="AH1134" s="118"/>
    </row>
    <row r="1135" spans="1:34" s="119" customFormat="1" ht="15">
      <c r="A1135" s="117"/>
      <c r="B1135" s="117"/>
      <c r="C1135" s="117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133"/>
      <c r="O1135" s="133"/>
      <c r="P1135" s="133"/>
      <c r="Q1135" s="133"/>
      <c r="R1135" s="133"/>
      <c r="S1135" s="133"/>
      <c r="T1135" s="133"/>
      <c r="U1135" s="133"/>
      <c r="V1135" s="133"/>
      <c r="W1135" s="134"/>
      <c r="X1135" s="134"/>
      <c r="Y1135" s="134"/>
      <c r="Z1135" s="134"/>
      <c r="AA1135" s="134"/>
      <c r="AB1135" s="134"/>
      <c r="AC1135" s="134"/>
      <c r="AD1135" s="134"/>
      <c r="AE1135" s="134"/>
      <c r="AF1135" s="134"/>
      <c r="AG1135" s="134"/>
      <c r="AH1135" s="118"/>
    </row>
    <row r="1136" spans="1:34" s="119" customFormat="1" ht="15">
      <c r="A1136" s="117"/>
      <c r="B1136" s="117"/>
      <c r="C1136" s="117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133"/>
      <c r="O1136" s="133"/>
      <c r="P1136" s="133"/>
      <c r="Q1136" s="133"/>
      <c r="R1136" s="133"/>
      <c r="S1136" s="133"/>
      <c r="T1136" s="133"/>
      <c r="U1136" s="133"/>
      <c r="V1136" s="133"/>
      <c r="W1136" s="134"/>
      <c r="X1136" s="134"/>
      <c r="Y1136" s="134"/>
      <c r="Z1136" s="134"/>
      <c r="AA1136" s="134"/>
      <c r="AB1136" s="134"/>
      <c r="AC1136" s="134"/>
      <c r="AD1136" s="134"/>
      <c r="AE1136" s="134"/>
      <c r="AF1136" s="134"/>
      <c r="AG1136" s="134"/>
      <c r="AH1136" s="118"/>
    </row>
    <row r="1137" spans="1:34" s="119" customFormat="1" ht="15">
      <c r="A1137" s="117"/>
      <c r="B1137" s="117"/>
      <c r="C1137" s="117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133"/>
      <c r="O1137" s="133"/>
      <c r="P1137" s="133"/>
      <c r="Q1137" s="133"/>
      <c r="R1137" s="133"/>
      <c r="S1137" s="133"/>
      <c r="T1137" s="133"/>
      <c r="U1137" s="133"/>
      <c r="V1137" s="133"/>
      <c r="W1137" s="134"/>
      <c r="X1137" s="134"/>
      <c r="Y1137" s="134"/>
      <c r="Z1137" s="134"/>
      <c r="AA1137" s="134"/>
      <c r="AB1137" s="134"/>
      <c r="AC1137" s="134"/>
      <c r="AD1137" s="134"/>
      <c r="AE1137" s="134"/>
      <c r="AF1137" s="134"/>
      <c r="AG1137" s="134"/>
      <c r="AH1137" s="118"/>
    </row>
    <row r="1138" spans="1:34" s="119" customFormat="1" ht="15">
      <c r="A1138" s="117"/>
      <c r="B1138" s="117"/>
      <c r="C1138" s="117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133"/>
      <c r="O1138" s="133"/>
      <c r="P1138" s="133"/>
      <c r="Q1138" s="133"/>
      <c r="R1138" s="133"/>
      <c r="S1138" s="133"/>
      <c r="T1138" s="133"/>
      <c r="U1138" s="133"/>
      <c r="V1138" s="133"/>
      <c r="W1138" s="134"/>
      <c r="X1138" s="134"/>
      <c r="Y1138" s="134"/>
      <c r="Z1138" s="134"/>
      <c r="AA1138" s="134"/>
      <c r="AB1138" s="134"/>
      <c r="AC1138" s="134"/>
      <c r="AD1138" s="134"/>
      <c r="AE1138" s="134"/>
      <c r="AF1138" s="134"/>
      <c r="AG1138" s="134"/>
      <c r="AH1138" s="118"/>
    </row>
    <row r="1139" spans="1:34" s="119" customFormat="1" ht="15">
      <c r="A1139" s="117"/>
      <c r="B1139" s="117"/>
      <c r="C1139" s="117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133"/>
      <c r="O1139" s="133"/>
      <c r="P1139" s="133"/>
      <c r="Q1139" s="133"/>
      <c r="R1139" s="133"/>
      <c r="S1139" s="133"/>
      <c r="T1139" s="133"/>
      <c r="U1139" s="133"/>
      <c r="V1139" s="133"/>
      <c r="W1139" s="134"/>
      <c r="X1139" s="134"/>
      <c r="Y1139" s="134"/>
      <c r="Z1139" s="134"/>
      <c r="AA1139" s="134"/>
      <c r="AB1139" s="134"/>
      <c r="AC1139" s="134"/>
      <c r="AD1139" s="134"/>
      <c r="AE1139" s="134"/>
      <c r="AF1139" s="134"/>
      <c r="AG1139" s="134"/>
      <c r="AH1139" s="118"/>
    </row>
    <row r="1140" spans="1:34" s="119" customFormat="1" ht="15">
      <c r="A1140" s="117"/>
      <c r="B1140" s="117"/>
      <c r="C1140" s="117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133"/>
      <c r="O1140" s="133"/>
      <c r="P1140" s="133"/>
      <c r="Q1140" s="133"/>
      <c r="R1140" s="133"/>
      <c r="S1140" s="133"/>
      <c r="T1140" s="133"/>
      <c r="U1140" s="133"/>
      <c r="V1140" s="133"/>
      <c r="W1140" s="134"/>
      <c r="X1140" s="134"/>
      <c r="Y1140" s="134"/>
      <c r="Z1140" s="134"/>
      <c r="AA1140" s="134"/>
      <c r="AB1140" s="134"/>
      <c r="AC1140" s="134"/>
      <c r="AD1140" s="134"/>
      <c r="AE1140" s="134"/>
      <c r="AF1140" s="134"/>
      <c r="AG1140" s="134"/>
      <c r="AH1140" s="118"/>
    </row>
    <row r="1141" spans="1:34" s="119" customFormat="1" ht="15">
      <c r="A1141" s="117"/>
      <c r="B1141" s="117"/>
      <c r="C1141" s="117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133"/>
      <c r="O1141" s="133"/>
      <c r="P1141" s="133"/>
      <c r="Q1141" s="133"/>
      <c r="R1141" s="133"/>
      <c r="S1141" s="133"/>
      <c r="T1141" s="133"/>
      <c r="U1141" s="133"/>
      <c r="V1141" s="133"/>
      <c r="W1141" s="134"/>
      <c r="X1141" s="134"/>
      <c r="Y1141" s="134"/>
      <c r="Z1141" s="134"/>
      <c r="AA1141" s="134"/>
      <c r="AB1141" s="134"/>
      <c r="AC1141" s="134"/>
      <c r="AD1141" s="134"/>
      <c r="AE1141" s="134"/>
      <c r="AF1141" s="134"/>
      <c r="AG1141" s="134"/>
      <c r="AH1141" s="118"/>
    </row>
    <row r="1142" spans="1:34" s="119" customFormat="1" ht="15">
      <c r="A1142" s="117"/>
      <c r="B1142" s="117"/>
      <c r="C1142" s="117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133"/>
      <c r="O1142" s="133"/>
      <c r="P1142" s="133"/>
      <c r="Q1142" s="133"/>
      <c r="R1142" s="133"/>
      <c r="S1142" s="133"/>
      <c r="T1142" s="133"/>
      <c r="U1142" s="133"/>
      <c r="V1142" s="133"/>
      <c r="W1142" s="134"/>
      <c r="X1142" s="134"/>
      <c r="Y1142" s="134"/>
      <c r="Z1142" s="134"/>
      <c r="AA1142" s="134"/>
      <c r="AB1142" s="134"/>
      <c r="AC1142" s="134"/>
      <c r="AD1142" s="134"/>
      <c r="AE1142" s="134"/>
      <c r="AF1142" s="134"/>
      <c r="AG1142" s="134"/>
      <c r="AH1142" s="118"/>
    </row>
    <row r="1143" spans="1:34" s="119" customFormat="1" ht="15">
      <c r="A1143" s="117"/>
      <c r="B1143" s="117"/>
      <c r="C1143" s="117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133"/>
      <c r="O1143" s="133"/>
      <c r="P1143" s="133"/>
      <c r="Q1143" s="133"/>
      <c r="R1143" s="133"/>
      <c r="S1143" s="133"/>
      <c r="T1143" s="133"/>
      <c r="U1143" s="133"/>
      <c r="V1143" s="133"/>
      <c r="W1143" s="134"/>
      <c r="X1143" s="134"/>
      <c r="Y1143" s="134"/>
      <c r="Z1143" s="134"/>
      <c r="AA1143" s="134"/>
      <c r="AB1143" s="134"/>
      <c r="AC1143" s="134"/>
      <c r="AD1143" s="134"/>
      <c r="AE1143" s="134"/>
      <c r="AF1143" s="134"/>
      <c r="AG1143" s="134"/>
      <c r="AH1143" s="118"/>
    </row>
    <row r="1144" spans="1:34" s="119" customFormat="1" ht="15">
      <c r="A1144" s="117"/>
      <c r="B1144" s="117"/>
      <c r="C1144" s="117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133"/>
      <c r="O1144" s="133"/>
      <c r="P1144" s="133"/>
      <c r="Q1144" s="133"/>
      <c r="R1144" s="133"/>
      <c r="S1144" s="133"/>
      <c r="T1144" s="133"/>
      <c r="U1144" s="133"/>
      <c r="V1144" s="133"/>
      <c r="W1144" s="134"/>
      <c r="X1144" s="134"/>
      <c r="Y1144" s="134"/>
      <c r="Z1144" s="134"/>
      <c r="AA1144" s="134"/>
      <c r="AB1144" s="134"/>
      <c r="AC1144" s="134"/>
      <c r="AD1144" s="134"/>
      <c r="AE1144" s="134"/>
      <c r="AF1144" s="134"/>
      <c r="AG1144" s="134"/>
      <c r="AH1144" s="118"/>
    </row>
    <row r="1145" spans="1:34" s="119" customFormat="1" ht="15">
      <c r="A1145" s="117"/>
      <c r="B1145" s="117"/>
      <c r="C1145" s="117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133"/>
      <c r="O1145" s="133"/>
      <c r="P1145" s="133"/>
      <c r="Q1145" s="133"/>
      <c r="R1145" s="133"/>
      <c r="S1145" s="133"/>
      <c r="T1145" s="133"/>
      <c r="U1145" s="133"/>
      <c r="V1145" s="133"/>
      <c r="W1145" s="134"/>
      <c r="X1145" s="134"/>
      <c r="Y1145" s="134"/>
      <c r="Z1145" s="134"/>
      <c r="AA1145" s="134"/>
      <c r="AB1145" s="134"/>
      <c r="AC1145" s="134"/>
      <c r="AD1145" s="134"/>
      <c r="AE1145" s="134"/>
      <c r="AF1145" s="134"/>
      <c r="AG1145" s="134"/>
      <c r="AH1145" s="118"/>
    </row>
    <row r="1146" spans="1:34" s="119" customFormat="1" ht="15">
      <c r="A1146" s="117"/>
      <c r="B1146" s="117"/>
      <c r="C1146" s="117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133"/>
      <c r="O1146" s="133"/>
      <c r="P1146" s="133"/>
      <c r="Q1146" s="133"/>
      <c r="R1146" s="133"/>
      <c r="S1146" s="133"/>
      <c r="T1146" s="133"/>
      <c r="U1146" s="133"/>
      <c r="V1146" s="133"/>
      <c r="W1146" s="134"/>
      <c r="X1146" s="134"/>
      <c r="Y1146" s="134"/>
      <c r="Z1146" s="134"/>
      <c r="AA1146" s="134"/>
      <c r="AB1146" s="134"/>
      <c r="AC1146" s="134"/>
      <c r="AD1146" s="134"/>
      <c r="AE1146" s="134"/>
      <c r="AF1146" s="134"/>
      <c r="AG1146" s="134"/>
      <c r="AH1146" s="118"/>
    </row>
    <row r="1147" spans="1:34" s="119" customFormat="1" ht="15">
      <c r="A1147" s="117"/>
      <c r="B1147" s="117"/>
      <c r="C1147" s="117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133"/>
      <c r="O1147" s="133"/>
      <c r="P1147" s="133"/>
      <c r="Q1147" s="133"/>
      <c r="R1147" s="133"/>
      <c r="S1147" s="133"/>
      <c r="T1147" s="133"/>
      <c r="U1147" s="133"/>
      <c r="V1147" s="133"/>
      <c r="W1147" s="134"/>
      <c r="X1147" s="134"/>
      <c r="Y1147" s="134"/>
      <c r="Z1147" s="134"/>
      <c r="AA1147" s="134"/>
      <c r="AB1147" s="134"/>
      <c r="AC1147" s="134"/>
      <c r="AD1147" s="134"/>
      <c r="AE1147" s="134"/>
      <c r="AF1147" s="134"/>
      <c r="AG1147" s="134"/>
      <c r="AH1147" s="118"/>
    </row>
    <row r="1148" spans="1:34" s="119" customFormat="1" ht="15">
      <c r="A1148" s="117"/>
      <c r="B1148" s="117"/>
      <c r="C1148" s="117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133"/>
      <c r="O1148" s="133"/>
      <c r="P1148" s="133"/>
      <c r="Q1148" s="133"/>
      <c r="R1148" s="133"/>
      <c r="S1148" s="133"/>
      <c r="T1148" s="133"/>
      <c r="U1148" s="133"/>
      <c r="V1148" s="133"/>
      <c r="W1148" s="134"/>
      <c r="X1148" s="134"/>
      <c r="Y1148" s="134"/>
      <c r="Z1148" s="134"/>
      <c r="AA1148" s="134"/>
      <c r="AB1148" s="134"/>
      <c r="AC1148" s="134"/>
      <c r="AD1148" s="134"/>
      <c r="AE1148" s="134"/>
      <c r="AF1148" s="134"/>
      <c r="AG1148" s="134"/>
      <c r="AH1148" s="118"/>
    </row>
    <row r="1149" spans="1:34" s="119" customFormat="1" ht="15">
      <c r="A1149" s="117"/>
      <c r="B1149" s="117"/>
      <c r="C1149" s="117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133"/>
      <c r="O1149" s="133"/>
      <c r="P1149" s="133"/>
      <c r="Q1149" s="133"/>
      <c r="R1149" s="133"/>
      <c r="S1149" s="133"/>
      <c r="T1149" s="133"/>
      <c r="U1149" s="133"/>
      <c r="V1149" s="133"/>
      <c r="W1149" s="134"/>
      <c r="X1149" s="134"/>
      <c r="Y1149" s="134"/>
      <c r="Z1149" s="134"/>
      <c r="AA1149" s="134"/>
      <c r="AB1149" s="134"/>
      <c r="AC1149" s="134"/>
      <c r="AD1149" s="134"/>
      <c r="AE1149" s="134"/>
      <c r="AF1149" s="134"/>
      <c r="AG1149" s="134"/>
      <c r="AH1149" s="118"/>
    </row>
    <row r="1150" spans="1:34" s="119" customFormat="1" ht="15">
      <c r="A1150" s="117"/>
      <c r="B1150" s="117"/>
      <c r="C1150" s="117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133"/>
      <c r="O1150" s="133"/>
      <c r="P1150" s="133"/>
      <c r="Q1150" s="133"/>
      <c r="R1150" s="133"/>
      <c r="S1150" s="133"/>
      <c r="T1150" s="133"/>
      <c r="U1150" s="133"/>
      <c r="V1150" s="133"/>
      <c r="W1150" s="134"/>
      <c r="X1150" s="134"/>
      <c r="Y1150" s="134"/>
      <c r="Z1150" s="134"/>
      <c r="AA1150" s="134"/>
      <c r="AB1150" s="134"/>
      <c r="AC1150" s="134"/>
      <c r="AD1150" s="134"/>
      <c r="AE1150" s="134"/>
      <c r="AF1150" s="134"/>
      <c r="AG1150" s="134"/>
      <c r="AH1150" s="118"/>
    </row>
    <row r="1151" spans="1:34" s="119" customFormat="1" ht="15">
      <c r="A1151" s="117"/>
      <c r="B1151" s="117"/>
      <c r="C1151" s="117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133"/>
      <c r="O1151" s="133"/>
      <c r="P1151" s="133"/>
      <c r="Q1151" s="133"/>
      <c r="R1151" s="133"/>
      <c r="S1151" s="133"/>
      <c r="T1151" s="133"/>
      <c r="U1151" s="133"/>
      <c r="V1151" s="133"/>
      <c r="W1151" s="134"/>
      <c r="X1151" s="134"/>
      <c r="Y1151" s="134"/>
      <c r="Z1151" s="134"/>
      <c r="AA1151" s="134"/>
      <c r="AB1151" s="134"/>
      <c r="AC1151" s="134"/>
      <c r="AD1151" s="134"/>
      <c r="AE1151" s="134"/>
      <c r="AF1151" s="134"/>
      <c r="AG1151" s="134"/>
      <c r="AH1151" s="118"/>
    </row>
    <row r="1152" spans="1:34" s="119" customFormat="1" ht="15">
      <c r="A1152" s="117"/>
      <c r="B1152" s="117"/>
      <c r="C1152" s="117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133"/>
      <c r="O1152" s="133"/>
      <c r="P1152" s="133"/>
      <c r="Q1152" s="133"/>
      <c r="R1152" s="133"/>
      <c r="S1152" s="133"/>
      <c r="T1152" s="133"/>
      <c r="U1152" s="133"/>
      <c r="V1152" s="133"/>
      <c r="W1152" s="134"/>
      <c r="X1152" s="134"/>
      <c r="Y1152" s="134"/>
      <c r="Z1152" s="134"/>
      <c r="AA1152" s="134"/>
      <c r="AB1152" s="134"/>
      <c r="AC1152" s="134"/>
      <c r="AD1152" s="134"/>
      <c r="AE1152" s="134"/>
      <c r="AF1152" s="134"/>
      <c r="AG1152" s="134"/>
      <c r="AH1152" s="118"/>
    </row>
    <row r="1153" spans="1:34" s="119" customFormat="1" ht="15">
      <c r="A1153" s="117"/>
      <c r="B1153" s="117"/>
      <c r="C1153" s="117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133"/>
      <c r="O1153" s="133"/>
      <c r="P1153" s="133"/>
      <c r="Q1153" s="133"/>
      <c r="R1153" s="133"/>
      <c r="S1153" s="133"/>
      <c r="T1153" s="133"/>
      <c r="U1153" s="133"/>
      <c r="V1153" s="133"/>
      <c r="W1153" s="134"/>
      <c r="X1153" s="134"/>
      <c r="Y1153" s="134"/>
      <c r="Z1153" s="134"/>
      <c r="AA1153" s="134"/>
      <c r="AB1153" s="134"/>
      <c r="AC1153" s="134"/>
      <c r="AD1153" s="134"/>
      <c r="AE1153" s="134"/>
      <c r="AF1153" s="134"/>
      <c r="AG1153" s="134"/>
      <c r="AH1153" s="118"/>
    </row>
    <row r="1154" spans="1:34" s="119" customFormat="1" ht="15">
      <c r="A1154" s="117"/>
      <c r="B1154" s="117"/>
      <c r="C1154" s="117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133"/>
      <c r="O1154" s="133"/>
      <c r="P1154" s="133"/>
      <c r="Q1154" s="133"/>
      <c r="R1154" s="133"/>
      <c r="S1154" s="133"/>
      <c r="T1154" s="133"/>
      <c r="U1154" s="133"/>
      <c r="V1154" s="133"/>
      <c r="W1154" s="134"/>
      <c r="X1154" s="134"/>
      <c r="Y1154" s="134"/>
      <c r="Z1154" s="134"/>
      <c r="AA1154" s="134"/>
      <c r="AB1154" s="134"/>
      <c r="AC1154" s="134"/>
      <c r="AD1154" s="134"/>
      <c r="AE1154" s="134"/>
      <c r="AF1154" s="134"/>
      <c r="AG1154" s="134"/>
      <c r="AH1154" s="118"/>
    </row>
    <row r="1155" spans="1:34" s="119" customFormat="1" ht="15">
      <c r="A1155" s="117"/>
      <c r="B1155" s="117"/>
      <c r="C1155" s="117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133"/>
      <c r="O1155" s="133"/>
      <c r="P1155" s="133"/>
      <c r="Q1155" s="133"/>
      <c r="R1155" s="133"/>
      <c r="S1155" s="133"/>
      <c r="T1155" s="133"/>
      <c r="U1155" s="133"/>
      <c r="V1155" s="133"/>
      <c r="W1155" s="134"/>
      <c r="X1155" s="134"/>
      <c r="Y1155" s="134"/>
      <c r="Z1155" s="134"/>
      <c r="AA1155" s="134"/>
      <c r="AB1155" s="134"/>
      <c r="AC1155" s="134"/>
      <c r="AD1155" s="134"/>
      <c r="AE1155" s="134"/>
      <c r="AF1155" s="134"/>
      <c r="AG1155" s="134"/>
      <c r="AH1155" s="118"/>
    </row>
    <row r="1156" spans="1:34" s="119" customFormat="1" ht="15">
      <c r="A1156" s="117"/>
      <c r="B1156" s="117"/>
      <c r="C1156" s="117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133"/>
      <c r="O1156" s="133"/>
      <c r="P1156" s="133"/>
      <c r="Q1156" s="133"/>
      <c r="R1156" s="133"/>
      <c r="S1156" s="133"/>
      <c r="T1156" s="133"/>
      <c r="U1156" s="133"/>
      <c r="V1156" s="133"/>
      <c r="W1156" s="134"/>
      <c r="X1156" s="134"/>
      <c r="Y1156" s="134"/>
      <c r="Z1156" s="134"/>
      <c r="AA1156" s="134"/>
      <c r="AB1156" s="134"/>
      <c r="AC1156" s="134"/>
      <c r="AD1156" s="134"/>
      <c r="AE1156" s="134"/>
      <c r="AF1156" s="134"/>
      <c r="AG1156" s="134"/>
      <c r="AH1156" s="118"/>
    </row>
    <row r="1157" spans="1:34" s="119" customFormat="1" ht="15">
      <c r="A1157" s="117"/>
      <c r="B1157" s="117"/>
      <c r="C1157" s="117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133"/>
      <c r="O1157" s="133"/>
      <c r="P1157" s="133"/>
      <c r="Q1157" s="133"/>
      <c r="R1157" s="133"/>
      <c r="S1157" s="133"/>
      <c r="T1157" s="133"/>
      <c r="U1157" s="133"/>
      <c r="V1157" s="133"/>
      <c r="W1157" s="134"/>
      <c r="X1157" s="134"/>
      <c r="Y1157" s="134"/>
      <c r="Z1157" s="134"/>
      <c r="AA1157" s="134"/>
      <c r="AB1157" s="134"/>
      <c r="AC1157" s="134"/>
      <c r="AD1157" s="134"/>
      <c r="AE1157" s="134"/>
      <c r="AF1157" s="134"/>
      <c r="AG1157" s="134"/>
      <c r="AH1157" s="118"/>
    </row>
    <row r="1158" spans="1:34" s="119" customFormat="1" ht="15">
      <c r="A1158" s="117"/>
      <c r="B1158" s="117"/>
      <c r="C1158" s="117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133"/>
      <c r="O1158" s="133"/>
      <c r="P1158" s="133"/>
      <c r="Q1158" s="133"/>
      <c r="R1158" s="133"/>
      <c r="S1158" s="133"/>
      <c r="T1158" s="133"/>
      <c r="U1158" s="133"/>
      <c r="V1158" s="133"/>
      <c r="W1158" s="134"/>
      <c r="X1158" s="134"/>
      <c r="Y1158" s="134"/>
      <c r="Z1158" s="134"/>
      <c r="AA1158" s="134"/>
      <c r="AB1158" s="134"/>
      <c r="AC1158" s="134"/>
      <c r="AD1158" s="134"/>
      <c r="AE1158" s="134"/>
      <c r="AF1158" s="134"/>
      <c r="AG1158" s="134"/>
      <c r="AH1158" s="118"/>
    </row>
    <row r="1159" spans="1:34" s="119" customFormat="1" ht="15">
      <c r="A1159" s="117"/>
      <c r="B1159" s="117"/>
      <c r="C1159" s="117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133"/>
      <c r="O1159" s="133"/>
      <c r="P1159" s="133"/>
      <c r="Q1159" s="133"/>
      <c r="R1159" s="133"/>
      <c r="S1159" s="133"/>
      <c r="T1159" s="133"/>
      <c r="U1159" s="133"/>
      <c r="V1159" s="133"/>
      <c r="W1159" s="134"/>
      <c r="X1159" s="134"/>
      <c r="Y1159" s="134"/>
      <c r="Z1159" s="134"/>
      <c r="AA1159" s="134"/>
      <c r="AB1159" s="134"/>
      <c r="AC1159" s="134"/>
      <c r="AD1159" s="134"/>
      <c r="AE1159" s="134"/>
      <c r="AF1159" s="134"/>
      <c r="AG1159" s="134"/>
      <c r="AH1159" s="118"/>
    </row>
    <row r="1160" spans="1:34" s="119" customFormat="1" ht="15">
      <c r="A1160" s="117"/>
      <c r="B1160" s="117"/>
      <c r="C1160" s="117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133"/>
      <c r="O1160" s="133"/>
      <c r="P1160" s="133"/>
      <c r="Q1160" s="133"/>
      <c r="R1160" s="133"/>
      <c r="S1160" s="133"/>
      <c r="T1160" s="133"/>
      <c r="U1160" s="133"/>
      <c r="V1160" s="133"/>
      <c r="W1160" s="134"/>
      <c r="X1160" s="134"/>
      <c r="Y1160" s="134"/>
      <c r="Z1160" s="134"/>
      <c r="AA1160" s="134"/>
      <c r="AB1160" s="134"/>
      <c r="AC1160" s="134"/>
      <c r="AD1160" s="134"/>
      <c r="AE1160" s="134"/>
      <c r="AF1160" s="134"/>
      <c r="AG1160" s="134"/>
      <c r="AH1160" s="118"/>
    </row>
    <row r="1161" spans="1:34" s="119" customFormat="1" ht="15">
      <c r="A1161" s="117"/>
      <c r="B1161" s="117"/>
      <c r="C1161" s="117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133"/>
      <c r="O1161" s="133"/>
      <c r="P1161" s="133"/>
      <c r="Q1161" s="133"/>
      <c r="R1161" s="133"/>
      <c r="S1161" s="133"/>
      <c r="T1161" s="133"/>
      <c r="U1161" s="133"/>
      <c r="V1161" s="133"/>
      <c r="W1161" s="134"/>
      <c r="X1161" s="134"/>
      <c r="Y1161" s="134"/>
      <c r="Z1161" s="134"/>
      <c r="AA1161" s="134"/>
      <c r="AB1161" s="134"/>
      <c r="AC1161" s="134"/>
      <c r="AD1161" s="134"/>
      <c r="AE1161" s="134"/>
      <c r="AF1161" s="134"/>
      <c r="AG1161" s="134"/>
      <c r="AH1161" s="118"/>
    </row>
    <row r="1162" spans="1:34" s="119" customFormat="1" ht="15">
      <c r="A1162" s="117"/>
      <c r="B1162" s="117"/>
      <c r="C1162" s="117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133"/>
      <c r="O1162" s="133"/>
      <c r="P1162" s="133"/>
      <c r="Q1162" s="133"/>
      <c r="R1162" s="133"/>
      <c r="S1162" s="133"/>
      <c r="T1162" s="133"/>
      <c r="U1162" s="133"/>
      <c r="V1162" s="133"/>
      <c r="W1162" s="134"/>
      <c r="X1162" s="134"/>
      <c r="Y1162" s="134"/>
      <c r="Z1162" s="134"/>
      <c r="AA1162" s="134"/>
      <c r="AB1162" s="134"/>
      <c r="AC1162" s="134"/>
      <c r="AD1162" s="134"/>
      <c r="AE1162" s="134"/>
      <c r="AF1162" s="134"/>
      <c r="AG1162" s="134"/>
      <c r="AH1162" s="118"/>
    </row>
    <row r="1163" spans="1:34" s="119" customFormat="1" ht="15">
      <c r="A1163" s="117"/>
      <c r="B1163" s="117"/>
      <c r="C1163" s="117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133"/>
      <c r="O1163" s="133"/>
      <c r="P1163" s="133"/>
      <c r="Q1163" s="133"/>
      <c r="R1163" s="133"/>
      <c r="S1163" s="133"/>
      <c r="T1163" s="133"/>
      <c r="U1163" s="133"/>
      <c r="V1163" s="133"/>
      <c r="W1163" s="134"/>
      <c r="X1163" s="134"/>
      <c r="Y1163" s="134"/>
      <c r="Z1163" s="134"/>
      <c r="AA1163" s="134"/>
      <c r="AB1163" s="134"/>
      <c r="AC1163" s="134"/>
      <c r="AD1163" s="134"/>
      <c r="AE1163" s="134"/>
      <c r="AF1163" s="134"/>
      <c r="AG1163" s="134"/>
      <c r="AH1163" s="118"/>
    </row>
    <row r="1164" spans="1:34" s="119" customFormat="1" ht="15">
      <c r="A1164" s="117"/>
      <c r="B1164" s="117"/>
      <c r="C1164" s="117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133"/>
      <c r="O1164" s="133"/>
      <c r="P1164" s="133"/>
      <c r="Q1164" s="133"/>
      <c r="R1164" s="133"/>
      <c r="S1164" s="133"/>
      <c r="T1164" s="133"/>
      <c r="U1164" s="133"/>
      <c r="V1164" s="133"/>
      <c r="W1164" s="134"/>
      <c r="X1164" s="134"/>
      <c r="Y1164" s="134"/>
      <c r="Z1164" s="134"/>
      <c r="AA1164" s="134"/>
      <c r="AB1164" s="134"/>
      <c r="AC1164" s="134"/>
      <c r="AD1164" s="134"/>
      <c r="AE1164" s="134"/>
      <c r="AF1164" s="134"/>
      <c r="AG1164" s="134"/>
      <c r="AH1164" s="118"/>
    </row>
    <row r="1165" spans="1:34" s="119" customFormat="1" ht="15">
      <c r="A1165" s="117"/>
      <c r="B1165" s="117"/>
      <c r="C1165" s="117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133"/>
      <c r="O1165" s="133"/>
      <c r="P1165" s="133"/>
      <c r="Q1165" s="133"/>
      <c r="R1165" s="133"/>
      <c r="S1165" s="133"/>
      <c r="T1165" s="133"/>
      <c r="U1165" s="133"/>
      <c r="V1165" s="133"/>
      <c r="W1165" s="134"/>
      <c r="X1165" s="134"/>
      <c r="Y1165" s="134"/>
      <c r="Z1165" s="134"/>
      <c r="AA1165" s="134"/>
      <c r="AB1165" s="134"/>
      <c r="AC1165" s="134"/>
      <c r="AD1165" s="134"/>
      <c r="AE1165" s="134"/>
      <c r="AF1165" s="134"/>
      <c r="AG1165" s="134"/>
      <c r="AH1165" s="118"/>
    </row>
    <row r="1166" spans="1:34" s="119" customFormat="1" ht="15">
      <c r="A1166" s="117"/>
      <c r="B1166" s="117"/>
      <c r="C1166" s="117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133"/>
      <c r="O1166" s="133"/>
      <c r="P1166" s="133"/>
      <c r="Q1166" s="133"/>
      <c r="R1166" s="133"/>
      <c r="S1166" s="133"/>
      <c r="T1166" s="133"/>
      <c r="U1166" s="133"/>
      <c r="V1166" s="133"/>
      <c r="W1166" s="134"/>
      <c r="X1166" s="134"/>
      <c r="Y1166" s="134"/>
      <c r="Z1166" s="134"/>
      <c r="AA1166" s="134"/>
      <c r="AB1166" s="134"/>
      <c r="AC1166" s="134"/>
      <c r="AD1166" s="134"/>
      <c r="AE1166" s="134"/>
      <c r="AF1166" s="134"/>
      <c r="AG1166" s="134"/>
      <c r="AH1166" s="118"/>
    </row>
    <row r="1167" spans="1:34" s="119" customFormat="1" ht="15">
      <c r="A1167" s="117"/>
      <c r="B1167" s="117"/>
      <c r="C1167" s="117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133"/>
      <c r="O1167" s="133"/>
      <c r="P1167" s="133"/>
      <c r="Q1167" s="133"/>
      <c r="R1167" s="133"/>
      <c r="S1167" s="133"/>
      <c r="T1167" s="133"/>
      <c r="U1167" s="133"/>
      <c r="V1167" s="133"/>
      <c r="W1167" s="134"/>
      <c r="X1167" s="134"/>
      <c r="Y1167" s="134"/>
      <c r="Z1167" s="134"/>
      <c r="AA1167" s="134"/>
      <c r="AB1167" s="134"/>
      <c r="AC1167" s="134"/>
      <c r="AD1167" s="134"/>
      <c r="AE1167" s="134"/>
      <c r="AF1167" s="134"/>
      <c r="AG1167" s="134"/>
      <c r="AH1167" s="118"/>
    </row>
    <row r="1168" spans="1:34" s="119" customFormat="1" ht="15">
      <c r="A1168" s="117"/>
      <c r="B1168" s="117"/>
      <c r="C1168" s="117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133"/>
      <c r="O1168" s="133"/>
      <c r="P1168" s="133"/>
      <c r="Q1168" s="133"/>
      <c r="R1168" s="133"/>
      <c r="S1168" s="133"/>
      <c r="T1168" s="133"/>
      <c r="U1168" s="133"/>
      <c r="V1168" s="133"/>
      <c r="W1168" s="134"/>
      <c r="X1168" s="134"/>
      <c r="Y1168" s="134"/>
      <c r="Z1168" s="134"/>
      <c r="AA1168" s="134"/>
      <c r="AB1168" s="134"/>
      <c r="AC1168" s="134"/>
      <c r="AD1168" s="134"/>
      <c r="AE1168" s="134"/>
      <c r="AF1168" s="134"/>
      <c r="AG1168" s="134"/>
      <c r="AH1168" s="118"/>
    </row>
    <row r="1169" spans="1:34" s="119" customFormat="1" ht="15">
      <c r="A1169" s="117"/>
      <c r="B1169" s="117"/>
      <c r="C1169" s="117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133"/>
      <c r="O1169" s="133"/>
      <c r="P1169" s="133"/>
      <c r="Q1169" s="133"/>
      <c r="R1169" s="133"/>
      <c r="S1169" s="133"/>
      <c r="T1169" s="133"/>
      <c r="U1169" s="133"/>
      <c r="V1169" s="133"/>
      <c r="W1169" s="134"/>
      <c r="X1169" s="134"/>
      <c r="Y1169" s="134"/>
      <c r="Z1169" s="134"/>
      <c r="AA1169" s="134"/>
      <c r="AB1169" s="134"/>
      <c r="AC1169" s="134"/>
      <c r="AD1169" s="134"/>
      <c r="AE1169" s="134"/>
      <c r="AF1169" s="134"/>
      <c r="AG1169" s="134"/>
      <c r="AH1169" s="118"/>
    </row>
    <row r="1170" spans="1:34" s="119" customFormat="1" ht="15">
      <c r="A1170" s="117"/>
      <c r="B1170" s="117"/>
      <c r="C1170" s="117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133"/>
      <c r="O1170" s="133"/>
      <c r="P1170" s="133"/>
      <c r="Q1170" s="133"/>
      <c r="R1170" s="133"/>
      <c r="S1170" s="133"/>
      <c r="T1170" s="133"/>
      <c r="U1170" s="133"/>
      <c r="V1170" s="133"/>
      <c r="W1170" s="134"/>
      <c r="X1170" s="134"/>
      <c r="Y1170" s="134"/>
      <c r="Z1170" s="134"/>
      <c r="AA1170" s="134"/>
      <c r="AB1170" s="134"/>
      <c r="AC1170" s="134"/>
      <c r="AD1170" s="134"/>
      <c r="AE1170" s="134"/>
      <c r="AF1170" s="134"/>
      <c r="AG1170" s="134"/>
      <c r="AH1170" s="118"/>
    </row>
    <row r="1171" spans="1:34" s="119" customFormat="1" ht="15">
      <c r="A1171" s="117"/>
      <c r="B1171" s="117"/>
      <c r="C1171" s="117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133"/>
      <c r="O1171" s="133"/>
      <c r="P1171" s="133"/>
      <c r="Q1171" s="133"/>
      <c r="R1171" s="133"/>
      <c r="S1171" s="133"/>
      <c r="T1171" s="133"/>
      <c r="U1171" s="133"/>
      <c r="V1171" s="133"/>
      <c r="W1171" s="134"/>
      <c r="X1171" s="134"/>
      <c r="Y1171" s="134"/>
      <c r="Z1171" s="134"/>
      <c r="AA1171" s="134"/>
      <c r="AB1171" s="134"/>
      <c r="AC1171" s="134"/>
      <c r="AD1171" s="134"/>
      <c r="AE1171" s="134"/>
      <c r="AF1171" s="134"/>
      <c r="AG1171" s="134"/>
      <c r="AH1171" s="118"/>
    </row>
    <row r="1172" spans="1:34" s="119" customFormat="1" ht="15">
      <c r="A1172" s="117"/>
      <c r="B1172" s="117"/>
      <c r="C1172" s="117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133"/>
      <c r="O1172" s="133"/>
      <c r="P1172" s="133"/>
      <c r="Q1172" s="133"/>
      <c r="R1172" s="133"/>
      <c r="S1172" s="133"/>
      <c r="T1172" s="133"/>
      <c r="U1172" s="133"/>
      <c r="V1172" s="133"/>
      <c r="W1172" s="134"/>
      <c r="X1172" s="134"/>
      <c r="Y1172" s="134"/>
      <c r="Z1172" s="134"/>
      <c r="AA1172" s="134"/>
      <c r="AB1172" s="134"/>
      <c r="AC1172" s="134"/>
      <c r="AD1172" s="134"/>
      <c r="AE1172" s="134"/>
      <c r="AF1172" s="134"/>
      <c r="AG1172" s="134"/>
      <c r="AH1172" s="118"/>
    </row>
    <row r="1173" spans="1:34" s="119" customFormat="1" ht="15">
      <c r="A1173" s="117"/>
      <c r="B1173" s="117"/>
      <c r="C1173" s="117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133"/>
      <c r="O1173" s="133"/>
      <c r="P1173" s="133"/>
      <c r="Q1173" s="133"/>
      <c r="R1173" s="133"/>
      <c r="S1173" s="133"/>
      <c r="T1173" s="133"/>
      <c r="U1173" s="133"/>
      <c r="V1173" s="133"/>
      <c r="W1173" s="134"/>
      <c r="X1173" s="134"/>
      <c r="Y1173" s="134"/>
      <c r="Z1173" s="134"/>
      <c r="AA1173" s="134"/>
      <c r="AB1173" s="134"/>
      <c r="AC1173" s="134"/>
      <c r="AD1173" s="134"/>
      <c r="AE1173" s="134"/>
      <c r="AF1173" s="134"/>
      <c r="AG1173" s="134"/>
      <c r="AH1173" s="118"/>
    </row>
    <row r="1174" spans="1:34" s="119" customFormat="1" ht="15">
      <c r="A1174" s="117"/>
      <c r="B1174" s="117"/>
      <c r="C1174" s="117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133"/>
      <c r="O1174" s="133"/>
      <c r="P1174" s="133"/>
      <c r="Q1174" s="133"/>
      <c r="R1174" s="133"/>
      <c r="S1174" s="133"/>
      <c r="T1174" s="133"/>
      <c r="U1174" s="133"/>
      <c r="V1174" s="133"/>
      <c r="W1174" s="134"/>
      <c r="X1174" s="134"/>
      <c r="Y1174" s="134"/>
      <c r="Z1174" s="134"/>
      <c r="AA1174" s="134"/>
      <c r="AB1174" s="134"/>
      <c r="AC1174" s="134"/>
      <c r="AD1174" s="134"/>
      <c r="AE1174" s="134"/>
      <c r="AF1174" s="134"/>
      <c r="AG1174" s="134"/>
      <c r="AH1174" s="118"/>
    </row>
    <row r="1175" spans="1:34" s="119" customFormat="1" ht="15">
      <c r="A1175" s="117"/>
      <c r="B1175" s="117"/>
      <c r="C1175" s="117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133"/>
      <c r="O1175" s="133"/>
      <c r="P1175" s="133"/>
      <c r="Q1175" s="133"/>
      <c r="R1175" s="133"/>
      <c r="S1175" s="133"/>
      <c r="T1175" s="133"/>
      <c r="U1175" s="133"/>
      <c r="V1175" s="133"/>
      <c r="W1175" s="134"/>
      <c r="X1175" s="134"/>
      <c r="Y1175" s="134"/>
      <c r="Z1175" s="134"/>
      <c r="AA1175" s="134"/>
      <c r="AB1175" s="134"/>
      <c r="AC1175" s="134"/>
      <c r="AD1175" s="134"/>
      <c r="AE1175" s="134"/>
      <c r="AF1175" s="134"/>
      <c r="AG1175" s="134"/>
      <c r="AH1175" s="118"/>
    </row>
    <row r="1176" spans="1:34" s="119" customFormat="1" ht="15">
      <c r="A1176" s="117"/>
      <c r="B1176" s="117"/>
      <c r="C1176" s="117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133"/>
      <c r="O1176" s="133"/>
      <c r="P1176" s="133"/>
      <c r="Q1176" s="133"/>
      <c r="R1176" s="133"/>
      <c r="S1176" s="133"/>
      <c r="T1176" s="133"/>
      <c r="U1176" s="133"/>
      <c r="V1176" s="133"/>
      <c r="W1176" s="134"/>
      <c r="X1176" s="134"/>
      <c r="Y1176" s="134"/>
      <c r="Z1176" s="134"/>
      <c r="AA1176" s="134"/>
      <c r="AB1176" s="134"/>
      <c r="AC1176" s="134"/>
      <c r="AD1176" s="134"/>
      <c r="AE1176" s="134"/>
      <c r="AF1176" s="134"/>
      <c r="AG1176" s="134"/>
      <c r="AH1176" s="118"/>
    </row>
    <row r="1177" spans="1:34" s="119" customFormat="1" ht="15">
      <c r="A1177" s="117"/>
      <c r="B1177" s="117"/>
      <c r="C1177" s="117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133"/>
      <c r="O1177" s="133"/>
      <c r="P1177" s="133"/>
      <c r="Q1177" s="133"/>
      <c r="R1177" s="133"/>
      <c r="S1177" s="133"/>
      <c r="T1177" s="133"/>
      <c r="U1177" s="133"/>
      <c r="V1177" s="133"/>
      <c r="W1177" s="134"/>
      <c r="X1177" s="134"/>
      <c r="Y1177" s="134"/>
      <c r="Z1177" s="134"/>
      <c r="AA1177" s="134"/>
      <c r="AB1177" s="134"/>
      <c r="AC1177" s="134"/>
      <c r="AD1177" s="134"/>
      <c r="AE1177" s="134"/>
      <c r="AF1177" s="134"/>
      <c r="AG1177" s="134"/>
      <c r="AH1177" s="118"/>
    </row>
    <row r="1178" spans="1:34" s="119" customFormat="1" ht="15">
      <c r="A1178" s="117"/>
      <c r="B1178" s="117"/>
      <c r="C1178" s="117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133"/>
      <c r="O1178" s="133"/>
      <c r="P1178" s="133"/>
      <c r="Q1178" s="133"/>
      <c r="R1178" s="133"/>
      <c r="S1178" s="133"/>
      <c r="T1178" s="133"/>
      <c r="U1178" s="133"/>
      <c r="V1178" s="133"/>
      <c r="W1178" s="134"/>
      <c r="X1178" s="134"/>
      <c r="Y1178" s="134"/>
      <c r="Z1178" s="134"/>
      <c r="AA1178" s="134"/>
      <c r="AB1178" s="134"/>
      <c r="AC1178" s="134"/>
      <c r="AD1178" s="134"/>
      <c r="AE1178" s="134"/>
      <c r="AF1178" s="134"/>
      <c r="AG1178" s="134"/>
      <c r="AH1178" s="118"/>
    </row>
    <row r="1179" spans="1:34" s="119" customFormat="1" ht="15">
      <c r="A1179" s="117"/>
      <c r="B1179" s="117"/>
      <c r="C1179" s="117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133"/>
      <c r="O1179" s="133"/>
      <c r="P1179" s="133"/>
      <c r="Q1179" s="133"/>
      <c r="R1179" s="133"/>
      <c r="S1179" s="133"/>
      <c r="T1179" s="133"/>
      <c r="U1179" s="133"/>
      <c r="V1179" s="133"/>
      <c r="W1179" s="134"/>
      <c r="X1179" s="134"/>
      <c r="Y1179" s="134"/>
      <c r="Z1179" s="134"/>
      <c r="AA1179" s="134"/>
      <c r="AB1179" s="134"/>
      <c r="AC1179" s="134"/>
      <c r="AD1179" s="134"/>
      <c r="AE1179" s="134"/>
      <c r="AF1179" s="134"/>
      <c r="AG1179" s="134"/>
      <c r="AH1179" s="118"/>
    </row>
    <row r="1180" spans="1:34" s="119" customFormat="1" ht="15">
      <c r="A1180" s="117"/>
      <c r="B1180" s="117"/>
      <c r="C1180" s="117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133"/>
      <c r="O1180" s="133"/>
      <c r="P1180" s="133"/>
      <c r="Q1180" s="133"/>
      <c r="R1180" s="133"/>
      <c r="S1180" s="133"/>
      <c r="T1180" s="133"/>
      <c r="U1180" s="133"/>
      <c r="V1180" s="133"/>
      <c r="W1180" s="134"/>
      <c r="X1180" s="134"/>
      <c r="Y1180" s="134"/>
      <c r="Z1180" s="134"/>
      <c r="AA1180" s="134"/>
      <c r="AB1180" s="134"/>
      <c r="AC1180" s="134"/>
      <c r="AD1180" s="134"/>
      <c r="AE1180" s="134"/>
      <c r="AF1180" s="134"/>
      <c r="AG1180" s="134"/>
      <c r="AH1180" s="118"/>
    </row>
    <row r="1181" spans="1:34" s="119" customFormat="1" ht="15">
      <c r="A1181" s="117"/>
      <c r="B1181" s="117"/>
      <c r="C1181" s="117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133"/>
      <c r="O1181" s="133"/>
      <c r="P1181" s="133"/>
      <c r="Q1181" s="133"/>
      <c r="R1181" s="133"/>
      <c r="S1181" s="133"/>
      <c r="T1181" s="133"/>
      <c r="U1181" s="133"/>
      <c r="V1181" s="133"/>
      <c r="W1181" s="134"/>
      <c r="X1181" s="134"/>
      <c r="Y1181" s="134"/>
      <c r="Z1181" s="134"/>
      <c r="AA1181" s="134"/>
      <c r="AB1181" s="134"/>
      <c r="AC1181" s="134"/>
      <c r="AD1181" s="134"/>
      <c r="AE1181" s="134"/>
      <c r="AF1181" s="134"/>
      <c r="AG1181" s="134"/>
      <c r="AH1181" s="118"/>
    </row>
    <row r="1182" spans="1:34" s="119" customFormat="1" ht="15">
      <c r="A1182" s="117"/>
      <c r="B1182" s="117"/>
      <c r="C1182" s="117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133"/>
      <c r="O1182" s="133"/>
      <c r="P1182" s="133"/>
      <c r="Q1182" s="133"/>
      <c r="R1182" s="133"/>
      <c r="S1182" s="133"/>
      <c r="T1182" s="133"/>
      <c r="U1182" s="133"/>
      <c r="V1182" s="133"/>
      <c r="W1182" s="134"/>
      <c r="X1182" s="134"/>
      <c r="Y1182" s="134"/>
      <c r="Z1182" s="134"/>
      <c r="AA1182" s="134"/>
      <c r="AB1182" s="134"/>
      <c r="AC1182" s="134"/>
      <c r="AD1182" s="134"/>
      <c r="AE1182" s="134"/>
      <c r="AF1182" s="134"/>
      <c r="AG1182" s="134"/>
      <c r="AH1182" s="118"/>
    </row>
    <row r="1183" spans="1:34" s="119" customFormat="1" ht="15">
      <c r="A1183" s="117"/>
      <c r="B1183" s="117"/>
      <c r="C1183" s="117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133"/>
      <c r="O1183" s="133"/>
      <c r="P1183" s="133"/>
      <c r="Q1183" s="133"/>
      <c r="R1183" s="133"/>
      <c r="S1183" s="133"/>
      <c r="T1183" s="133"/>
      <c r="U1183" s="133"/>
      <c r="V1183" s="133"/>
      <c r="W1183" s="134"/>
      <c r="X1183" s="134"/>
      <c r="Y1183" s="134"/>
      <c r="Z1183" s="134"/>
      <c r="AA1183" s="134"/>
      <c r="AB1183" s="134"/>
      <c r="AC1183" s="134"/>
      <c r="AD1183" s="134"/>
      <c r="AE1183" s="134"/>
      <c r="AF1183" s="134"/>
      <c r="AG1183" s="134"/>
      <c r="AH1183" s="118"/>
    </row>
    <row r="1184" spans="1:34" s="119" customFormat="1" ht="15">
      <c r="A1184" s="117"/>
      <c r="B1184" s="117"/>
      <c r="C1184" s="117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133"/>
      <c r="O1184" s="133"/>
      <c r="P1184" s="133"/>
      <c r="Q1184" s="133"/>
      <c r="R1184" s="133"/>
      <c r="S1184" s="133"/>
      <c r="T1184" s="133"/>
      <c r="U1184" s="133"/>
      <c r="V1184" s="133"/>
      <c r="W1184" s="134"/>
      <c r="X1184" s="134"/>
      <c r="Y1184" s="134"/>
      <c r="Z1184" s="134"/>
      <c r="AA1184" s="134"/>
      <c r="AB1184" s="134"/>
      <c r="AC1184" s="134"/>
      <c r="AD1184" s="134"/>
      <c r="AE1184" s="134"/>
      <c r="AF1184" s="134"/>
      <c r="AG1184" s="134"/>
      <c r="AH1184" s="118"/>
    </row>
    <row r="1185" spans="1:34" s="119" customFormat="1" ht="15">
      <c r="A1185" s="117"/>
      <c r="B1185" s="117"/>
      <c r="C1185" s="117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133"/>
      <c r="O1185" s="133"/>
      <c r="P1185" s="133"/>
      <c r="Q1185" s="133"/>
      <c r="R1185" s="133"/>
      <c r="S1185" s="133"/>
      <c r="T1185" s="133"/>
      <c r="U1185" s="133"/>
      <c r="V1185" s="133"/>
      <c r="W1185" s="134"/>
      <c r="X1185" s="134"/>
      <c r="Y1185" s="134"/>
      <c r="Z1185" s="134"/>
      <c r="AA1185" s="134"/>
      <c r="AB1185" s="134"/>
      <c r="AC1185" s="134"/>
      <c r="AD1185" s="134"/>
      <c r="AE1185" s="134"/>
      <c r="AF1185" s="134"/>
      <c r="AG1185" s="134"/>
      <c r="AH1185" s="118"/>
    </row>
    <row r="1186" spans="1:34" s="119" customFormat="1" ht="15">
      <c r="A1186" s="117"/>
      <c r="B1186" s="117"/>
      <c r="C1186" s="117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133"/>
      <c r="O1186" s="133"/>
      <c r="P1186" s="133"/>
      <c r="Q1186" s="133"/>
      <c r="R1186" s="133"/>
      <c r="S1186" s="133"/>
      <c r="T1186" s="133"/>
      <c r="U1186" s="133"/>
      <c r="V1186" s="133"/>
      <c r="W1186" s="134"/>
      <c r="X1186" s="134"/>
      <c r="Y1186" s="134"/>
      <c r="Z1186" s="134"/>
      <c r="AA1186" s="134"/>
      <c r="AB1186" s="134"/>
      <c r="AC1186" s="134"/>
      <c r="AD1186" s="134"/>
      <c r="AE1186" s="134"/>
      <c r="AF1186" s="134"/>
      <c r="AG1186" s="134"/>
      <c r="AH1186" s="118"/>
    </row>
    <row r="1187" spans="1:34" s="119" customFormat="1" ht="15">
      <c r="A1187" s="117"/>
      <c r="B1187" s="117"/>
      <c r="C1187" s="117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133"/>
      <c r="O1187" s="133"/>
      <c r="P1187" s="133"/>
      <c r="Q1187" s="133"/>
      <c r="R1187" s="133"/>
      <c r="S1187" s="133"/>
      <c r="T1187" s="133"/>
      <c r="U1187" s="133"/>
      <c r="V1187" s="133"/>
      <c r="W1187" s="134"/>
      <c r="X1187" s="134"/>
      <c r="Y1187" s="134"/>
      <c r="Z1187" s="134"/>
      <c r="AA1187" s="134"/>
      <c r="AB1187" s="134"/>
      <c r="AC1187" s="134"/>
      <c r="AD1187" s="134"/>
      <c r="AE1187" s="134"/>
      <c r="AF1187" s="134"/>
      <c r="AG1187" s="134"/>
      <c r="AH1187" s="118"/>
    </row>
    <row r="1188" spans="1:34" s="119" customFormat="1" ht="15">
      <c r="A1188" s="117"/>
      <c r="B1188" s="117"/>
      <c r="C1188" s="117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133"/>
      <c r="O1188" s="133"/>
      <c r="P1188" s="133"/>
      <c r="Q1188" s="133"/>
      <c r="R1188" s="133"/>
      <c r="S1188" s="133"/>
      <c r="T1188" s="133"/>
      <c r="U1188" s="133"/>
      <c r="V1188" s="133"/>
      <c r="W1188" s="134"/>
      <c r="X1188" s="134"/>
      <c r="Y1188" s="134"/>
      <c r="Z1188" s="134"/>
      <c r="AA1188" s="134"/>
      <c r="AB1188" s="134"/>
      <c r="AC1188" s="134"/>
      <c r="AD1188" s="134"/>
      <c r="AE1188" s="134"/>
      <c r="AF1188" s="134"/>
      <c r="AG1188" s="134"/>
      <c r="AH1188" s="118"/>
    </row>
    <row r="1189" spans="1:34" s="119" customFormat="1" ht="15">
      <c r="A1189" s="117"/>
      <c r="B1189" s="117"/>
      <c r="C1189" s="117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133"/>
      <c r="O1189" s="133"/>
      <c r="P1189" s="133"/>
      <c r="Q1189" s="133"/>
      <c r="R1189" s="133"/>
      <c r="S1189" s="133"/>
      <c r="T1189" s="133"/>
      <c r="U1189" s="133"/>
      <c r="V1189" s="133"/>
      <c r="W1189" s="134"/>
      <c r="X1189" s="134"/>
      <c r="Y1189" s="134"/>
      <c r="Z1189" s="134"/>
      <c r="AA1189" s="134"/>
      <c r="AB1189" s="134"/>
      <c r="AC1189" s="134"/>
      <c r="AD1189" s="134"/>
      <c r="AE1189" s="134"/>
      <c r="AF1189" s="134"/>
      <c r="AG1189" s="134"/>
      <c r="AH1189" s="118"/>
    </row>
    <row r="1190" spans="1:34" s="119" customFormat="1" ht="15">
      <c r="A1190" s="117"/>
      <c r="B1190" s="117"/>
      <c r="C1190" s="117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133"/>
      <c r="O1190" s="133"/>
      <c r="P1190" s="133"/>
      <c r="Q1190" s="133"/>
      <c r="R1190" s="133"/>
      <c r="S1190" s="133"/>
      <c r="T1190" s="133"/>
      <c r="U1190" s="133"/>
      <c r="V1190" s="133"/>
      <c r="W1190" s="134"/>
      <c r="X1190" s="134"/>
      <c r="Y1190" s="134"/>
      <c r="Z1190" s="134"/>
      <c r="AA1190" s="134"/>
      <c r="AB1190" s="134"/>
      <c r="AC1190" s="134"/>
      <c r="AD1190" s="134"/>
      <c r="AE1190" s="134"/>
      <c r="AF1190" s="134"/>
      <c r="AG1190" s="134"/>
      <c r="AH1190" s="118"/>
    </row>
    <row r="1191" spans="1:34" s="119" customFormat="1" ht="15">
      <c r="A1191" s="117"/>
      <c r="B1191" s="117"/>
      <c r="C1191" s="117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133"/>
      <c r="O1191" s="133"/>
      <c r="P1191" s="133"/>
      <c r="Q1191" s="133"/>
      <c r="R1191" s="133"/>
      <c r="S1191" s="133"/>
      <c r="T1191" s="133"/>
      <c r="U1191" s="133"/>
      <c r="V1191" s="133"/>
      <c r="W1191" s="134"/>
      <c r="X1191" s="134"/>
      <c r="Y1191" s="134"/>
      <c r="Z1191" s="134"/>
      <c r="AA1191" s="134"/>
      <c r="AB1191" s="134"/>
      <c r="AC1191" s="134"/>
      <c r="AD1191" s="134"/>
      <c r="AE1191" s="134"/>
      <c r="AF1191" s="134"/>
      <c r="AG1191" s="134"/>
      <c r="AH1191" s="118"/>
    </row>
    <row r="1192" spans="1:34" s="119" customFormat="1" ht="15">
      <c r="A1192" s="117"/>
      <c r="B1192" s="117"/>
      <c r="C1192" s="117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133"/>
      <c r="O1192" s="133"/>
      <c r="P1192" s="133"/>
      <c r="Q1192" s="133"/>
      <c r="R1192" s="133"/>
      <c r="S1192" s="133"/>
      <c r="T1192" s="133"/>
      <c r="U1192" s="133"/>
      <c r="V1192" s="133"/>
      <c r="W1192" s="134"/>
      <c r="X1192" s="134"/>
      <c r="Y1192" s="134"/>
      <c r="Z1192" s="134"/>
      <c r="AA1192" s="134"/>
      <c r="AB1192" s="134"/>
      <c r="AC1192" s="134"/>
      <c r="AD1192" s="134"/>
      <c r="AE1192" s="134"/>
      <c r="AF1192" s="134"/>
      <c r="AG1192" s="134"/>
      <c r="AH1192" s="118"/>
    </row>
    <row r="1193" spans="1:34" s="119" customFormat="1" ht="15">
      <c r="A1193" s="117"/>
      <c r="B1193" s="117"/>
      <c r="C1193" s="117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133"/>
      <c r="O1193" s="133"/>
      <c r="P1193" s="133"/>
      <c r="Q1193" s="133"/>
      <c r="R1193" s="133"/>
      <c r="S1193" s="133"/>
      <c r="T1193" s="133"/>
      <c r="U1193" s="133"/>
      <c r="V1193" s="133"/>
      <c r="W1193" s="134"/>
      <c r="X1193" s="134"/>
      <c r="Y1193" s="134"/>
      <c r="Z1193" s="134"/>
      <c r="AA1193" s="134"/>
      <c r="AB1193" s="134"/>
      <c r="AC1193" s="134"/>
      <c r="AD1193" s="134"/>
      <c r="AE1193" s="134"/>
      <c r="AF1193" s="134"/>
      <c r="AG1193" s="134"/>
      <c r="AH1193" s="118"/>
    </row>
    <row r="1194" spans="1:34" s="119" customFormat="1" ht="15">
      <c r="A1194" s="117"/>
      <c r="B1194" s="117"/>
      <c r="C1194" s="117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133"/>
      <c r="O1194" s="133"/>
      <c r="P1194" s="133"/>
      <c r="Q1194" s="133"/>
      <c r="R1194" s="133"/>
      <c r="S1194" s="133"/>
      <c r="T1194" s="133"/>
      <c r="U1194" s="133"/>
      <c r="V1194" s="133"/>
      <c r="W1194" s="134"/>
      <c r="X1194" s="134"/>
      <c r="Y1194" s="134"/>
      <c r="Z1194" s="134"/>
      <c r="AA1194" s="134"/>
      <c r="AB1194" s="134"/>
      <c r="AC1194" s="134"/>
      <c r="AD1194" s="134"/>
      <c r="AE1194" s="134"/>
      <c r="AF1194" s="134"/>
      <c r="AG1194" s="134"/>
      <c r="AH1194" s="118"/>
    </row>
    <row r="1195" spans="1:34" s="119" customFormat="1" ht="15">
      <c r="A1195" s="117"/>
      <c r="B1195" s="117"/>
      <c r="C1195" s="117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133"/>
      <c r="O1195" s="133"/>
      <c r="P1195" s="133"/>
      <c r="Q1195" s="133"/>
      <c r="R1195" s="133"/>
      <c r="S1195" s="133"/>
      <c r="T1195" s="133"/>
      <c r="U1195" s="133"/>
      <c r="V1195" s="133"/>
      <c r="W1195" s="134"/>
      <c r="X1195" s="134"/>
      <c r="Y1195" s="134"/>
      <c r="Z1195" s="134"/>
      <c r="AA1195" s="134"/>
      <c r="AB1195" s="134"/>
      <c r="AC1195" s="134"/>
      <c r="AD1195" s="134"/>
      <c r="AE1195" s="134"/>
      <c r="AF1195" s="134"/>
      <c r="AG1195" s="134"/>
      <c r="AH1195" s="118"/>
    </row>
    <row r="1196" spans="1:34" s="119" customFormat="1" ht="15">
      <c r="A1196" s="117"/>
      <c r="B1196" s="117"/>
      <c r="C1196" s="117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133"/>
      <c r="O1196" s="133"/>
      <c r="P1196" s="133"/>
      <c r="Q1196" s="133"/>
      <c r="R1196" s="133"/>
      <c r="S1196" s="133"/>
      <c r="T1196" s="133"/>
      <c r="U1196" s="133"/>
      <c r="V1196" s="133"/>
      <c r="W1196" s="134"/>
      <c r="X1196" s="134"/>
      <c r="Y1196" s="134"/>
      <c r="Z1196" s="134"/>
      <c r="AA1196" s="134"/>
      <c r="AB1196" s="134"/>
      <c r="AC1196" s="134"/>
      <c r="AD1196" s="134"/>
      <c r="AE1196" s="134"/>
      <c r="AF1196" s="134"/>
      <c r="AG1196" s="134"/>
      <c r="AH1196" s="118"/>
    </row>
    <row r="1197" spans="1:34" s="119" customFormat="1" ht="15">
      <c r="A1197" s="117"/>
      <c r="B1197" s="117"/>
      <c r="C1197" s="117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133"/>
      <c r="O1197" s="133"/>
      <c r="P1197" s="133"/>
      <c r="Q1197" s="133"/>
      <c r="R1197" s="133"/>
      <c r="S1197" s="133"/>
      <c r="T1197" s="133"/>
      <c r="U1197" s="133"/>
      <c r="V1197" s="133"/>
      <c r="W1197" s="134"/>
      <c r="X1197" s="134"/>
      <c r="Y1197" s="134"/>
      <c r="Z1197" s="134"/>
      <c r="AA1197" s="134"/>
      <c r="AB1197" s="134"/>
      <c r="AC1197" s="134"/>
      <c r="AD1197" s="134"/>
      <c r="AE1197" s="134"/>
      <c r="AF1197" s="134"/>
      <c r="AG1197" s="134"/>
      <c r="AH1197" s="118"/>
    </row>
    <row r="1198" spans="1:34" s="119" customFormat="1" ht="15">
      <c r="A1198" s="117"/>
      <c r="B1198" s="117"/>
      <c r="C1198" s="117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133"/>
      <c r="O1198" s="133"/>
      <c r="P1198" s="133"/>
      <c r="Q1198" s="133"/>
      <c r="R1198" s="133"/>
      <c r="S1198" s="133"/>
      <c r="T1198" s="133"/>
      <c r="U1198" s="133"/>
      <c r="V1198" s="133"/>
      <c r="W1198" s="134"/>
      <c r="X1198" s="134"/>
      <c r="Y1198" s="134"/>
      <c r="Z1198" s="134"/>
      <c r="AA1198" s="134"/>
      <c r="AB1198" s="134"/>
      <c r="AC1198" s="134"/>
      <c r="AD1198" s="134"/>
      <c r="AE1198" s="134"/>
      <c r="AF1198" s="134"/>
      <c r="AG1198" s="134"/>
      <c r="AH1198" s="118"/>
    </row>
    <row r="1199" spans="1:34" s="119" customFormat="1" ht="15">
      <c r="A1199" s="117"/>
      <c r="B1199" s="117"/>
      <c r="C1199" s="117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133"/>
      <c r="O1199" s="133"/>
      <c r="P1199" s="133"/>
      <c r="Q1199" s="133"/>
      <c r="R1199" s="133"/>
      <c r="S1199" s="133"/>
      <c r="T1199" s="133"/>
      <c r="U1199" s="133"/>
      <c r="V1199" s="133"/>
      <c r="W1199" s="134"/>
      <c r="X1199" s="134"/>
      <c r="Y1199" s="134"/>
      <c r="Z1199" s="134"/>
      <c r="AA1199" s="134"/>
      <c r="AB1199" s="134"/>
      <c r="AC1199" s="134"/>
      <c r="AD1199" s="134"/>
      <c r="AE1199" s="134"/>
      <c r="AF1199" s="134"/>
      <c r="AG1199" s="134"/>
      <c r="AH1199" s="118"/>
    </row>
    <row r="1200" spans="1:34" s="119" customFormat="1" ht="15">
      <c r="A1200" s="117"/>
      <c r="B1200" s="117"/>
      <c r="C1200" s="117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133"/>
      <c r="O1200" s="133"/>
      <c r="P1200" s="133"/>
      <c r="Q1200" s="133"/>
      <c r="R1200" s="133"/>
      <c r="S1200" s="133"/>
      <c r="T1200" s="133"/>
      <c r="U1200" s="133"/>
      <c r="V1200" s="133"/>
      <c r="W1200" s="134"/>
      <c r="X1200" s="134"/>
      <c r="Y1200" s="134"/>
      <c r="Z1200" s="134"/>
      <c r="AA1200" s="134"/>
      <c r="AB1200" s="134"/>
      <c r="AC1200" s="134"/>
      <c r="AD1200" s="134"/>
      <c r="AE1200" s="134"/>
      <c r="AF1200" s="134"/>
      <c r="AG1200" s="134"/>
      <c r="AH1200" s="118"/>
    </row>
    <row r="1201" spans="1:34" s="119" customFormat="1" ht="15">
      <c r="A1201" s="117"/>
      <c r="B1201" s="117"/>
      <c r="C1201" s="117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133"/>
      <c r="O1201" s="133"/>
      <c r="P1201" s="133"/>
      <c r="Q1201" s="133"/>
      <c r="R1201" s="133"/>
      <c r="S1201" s="133"/>
      <c r="T1201" s="133"/>
      <c r="U1201" s="133"/>
      <c r="V1201" s="133"/>
      <c r="W1201" s="134"/>
      <c r="X1201" s="134"/>
      <c r="Y1201" s="134"/>
      <c r="Z1201" s="134"/>
      <c r="AA1201" s="134"/>
      <c r="AB1201" s="134"/>
      <c r="AC1201" s="134"/>
      <c r="AD1201" s="134"/>
      <c r="AE1201" s="134"/>
      <c r="AF1201" s="134"/>
      <c r="AG1201" s="134"/>
      <c r="AH1201" s="118"/>
    </row>
    <row r="1202" spans="1:34" s="119" customFormat="1" ht="15">
      <c r="A1202" s="117"/>
      <c r="B1202" s="117"/>
      <c r="C1202" s="117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133"/>
      <c r="O1202" s="133"/>
      <c r="P1202" s="133"/>
      <c r="Q1202" s="133"/>
      <c r="R1202" s="133"/>
      <c r="S1202" s="133"/>
      <c r="T1202" s="133"/>
      <c r="U1202" s="133"/>
      <c r="V1202" s="133"/>
      <c r="W1202" s="134"/>
      <c r="X1202" s="134"/>
      <c r="Y1202" s="134"/>
      <c r="Z1202" s="134"/>
      <c r="AA1202" s="134"/>
      <c r="AB1202" s="134"/>
      <c r="AC1202" s="134"/>
      <c r="AD1202" s="134"/>
      <c r="AE1202" s="134"/>
      <c r="AF1202" s="134"/>
      <c r="AG1202" s="134"/>
      <c r="AH1202" s="118"/>
    </row>
    <row r="1203" spans="1:34" s="119" customFormat="1" ht="15">
      <c r="A1203" s="117"/>
      <c r="B1203" s="117"/>
      <c r="C1203" s="117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133"/>
      <c r="O1203" s="133"/>
      <c r="P1203" s="133"/>
      <c r="Q1203" s="133"/>
      <c r="R1203" s="133"/>
      <c r="S1203" s="133"/>
      <c r="T1203" s="133"/>
      <c r="U1203" s="133"/>
      <c r="V1203" s="133"/>
      <c r="W1203" s="134"/>
      <c r="X1203" s="134"/>
      <c r="Y1203" s="134"/>
      <c r="Z1203" s="134"/>
      <c r="AA1203" s="134"/>
      <c r="AB1203" s="134"/>
      <c r="AC1203" s="134"/>
      <c r="AD1203" s="134"/>
      <c r="AE1203" s="134"/>
      <c r="AF1203" s="134"/>
      <c r="AG1203" s="134"/>
      <c r="AH1203" s="118"/>
    </row>
    <row r="1204" spans="1:34" s="119" customFormat="1" ht="15">
      <c r="A1204" s="117"/>
      <c r="B1204" s="117"/>
      <c r="C1204" s="117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133"/>
      <c r="O1204" s="133"/>
      <c r="P1204" s="133"/>
      <c r="Q1204" s="133"/>
      <c r="R1204" s="133"/>
      <c r="S1204" s="133"/>
      <c r="T1204" s="133"/>
      <c r="U1204" s="133"/>
      <c r="V1204" s="133"/>
      <c r="W1204" s="134"/>
      <c r="X1204" s="134"/>
      <c r="Y1204" s="134"/>
      <c r="Z1204" s="134"/>
      <c r="AA1204" s="134"/>
      <c r="AB1204" s="134"/>
      <c r="AC1204" s="134"/>
      <c r="AD1204" s="134"/>
      <c r="AE1204" s="134"/>
      <c r="AF1204" s="134"/>
      <c r="AG1204" s="134"/>
      <c r="AH1204" s="118"/>
    </row>
    <row r="1205" spans="1:34" s="119" customFormat="1" ht="15">
      <c r="A1205" s="117"/>
      <c r="B1205" s="117"/>
      <c r="C1205" s="117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133"/>
      <c r="O1205" s="133"/>
      <c r="P1205" s="133"/>
      <c r="Q1205" s="133"/>
      <c r="R1205" s="133"/>
      <c r="S1205" s="133"/>
      <c r="T1205" s="133"/>
      <c r="U1205" s="133"/>
      <c r="V1205" s="133"/>
      <c r="W1205" s="134"/>
      <c r="X1205" s="134"/>
      <c r="Y1205" s="134"/>
      <c r="Z1205" s="134"/>
      <c r="AA1205" s="134"/>
      <c r="AB1205" s="134"/>
      <c r="AC1205" s="134"/>
      <c r="AD1205" s="134"/>
      <c r="AE1205" s="134"/>
      <c r="AF1205" s="134"/>
      <c r="AG1205" s="134"/>
      <c r="AH1205" s="118"/>
    </row>
    <row r="1206" spans="1:34" s="119" customFormat="1" ht="15">
      <c r="A1206" s="117"/>
      <c r="B1206" s="117"/>
      <c r="C1206" s="117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133"/>
      <c r="O1206" s="133"/>
      <c r="P1206" s="133"/>
      <c r="Q1206" s="133"/>
      <c r="R1206" s="133"/>
      <c r="S1206" s="133"/>
      <c r="T1206" s="133"/>
      <c r="U1206" s="133"/>
      <c r="V1206" s="133"/>
      <c r="W1206" s="134"/>
      <c r="X1206" s="134"/>
      <c r="Y1206" s="134"/>
      <c r="Z1206" s="134"/>
      <c r="AA1206" s="134"/>
      <c r="AB1206" s="134"/>
      <c r="AC1206" s="134"/>
      <c r="AD1206" s="134"/>
      <c r="AE1206" s="134"/>
      <c r="AF1206" s="134"/>
      <c r="AG1206" s="134"/>
      <c r="AH1206" s="118"/>
    </row>
    <row r="1207" spans="1:34" s="119" customFormat="1" ht="15">
      <c r="A1207" s="117"/>
      <c r="B1207" s="117"/>
      <c r="C1207" s="117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133"/>
      <c r="O1207" s="133"/>
      <c r="P1207" s="133"/>
      <c r="Q1207" s="133"/>
      <c r="R1207" s="133"/>
      <c r="S1207" s="133"/>
      <c r="T1207" s="133"/>
      <c r="U1207" s="133"/>
      <c r="V1207" s="133"/>
      <c r="W1207" s="134"/>
      <c r="X1207" s="134"/>
      <c r="Y1207" s="134"/>
      <c r="Z1207" s="134"/>
      <c r="AA1207" s="134"/>
      <c r="AB1207" s="134"/>
      <c r="AC1207" s="134"/>
      <c r="AD1207" s="134"/>
      <c r="AE1207" s="134"/>
      <c r="AF1207" s="134"/>
      <c r="AG1207" s="134"/>
      <c r="AH1207" s="118"/>
    </row>
    <row r="1208" spans="1:34" s="119" customFormat="1" ht="15">
      <c r="A1208" s="117"/>
      <c r="B1208" s="117"/>
      <c r="C1208" s="117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133"/>
      <c r="O1208" s="133"/>
      <c r="P1208" s="133"/>
      <c r="Q1208" s="133"/>
      <c r="R1208" s="133"/>
      <c r="S1208" s="133"/>
      <c r="T1208" s="133"/>
      <c r="U1208" s="133"/>
      <c r="V1208" s="133"/>
      <c r="W1208" s="134"/>
      <c r="X1208" s="134"/>
      <c r="Y1208" s="134"/>
      <c r="Z1208" s="134"/>
      <c r="AA1208" s="134"/>
      <c r="AB1208" s="134"/>
      <c r="AC1208" s="134"/>
      <c r="AD1208" s="134"/>
      <c r="AE1208" s="134"/>
      <c r="AF1208" s="134"/>
      <c r="AG1208" s="134"/>
      <c r="AH1208" s="118"/>
    </row>
    <row r="1209" spans="1:34" s="119" customFormat="1" ht="15">
      <c r="A1209" s="117"/>
      <c r="B1209" s="117"/>
      <c r="C1209" s="117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133"/>
      <c r="O1209" s="133"/>
      <c r="P1209" s="133"/>
      <c r="Q1209" s="133"/>
      <c r="R1209" s="133"/>
      <c r="S1209" s="133"/>
      <c r="T1209" s="133"/>
      <c r="U1209" s="133"/>
      <c r="V1209" s="133"/>
      <c r="W1209" s="134"/>
      <c r="X1209" s="134"/>
      <c r="Y1209" s="134"/>
      <c r="Z1209" s="134"/>
      <c r="AA1209" s="134"/>
      <c r="AB1209" s="134"/>
      <c r="AC1209" s="134"/>
      <c r="AD1209" s="134"/>
      <c r="AE1209" s="134"/>
      <c r="AF1209" s="134"/>
      <c r="AG1209" s="134"/>
      <c r="AH1209" s="118"/>
    </row>
    <row r="1210" spans="1:34" s="119" customFormat="1" ht="15">
      <c r="A1210" s="117"/>
      <c r="B1210" s="117"/>
      <c r="C1210" s="117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133"/>
      <c r="O1210" s="133"/>
      <c r="P1210" s="133"/>
      <c r="Q1210" s="133"/>
      <c r="R1210" s="133"/>
      <c r="S1210" s="133"/>
      <c r="T1210" s="133"/>
      <c r="U1210" s="133"/>
      <c r="V1210" s="133"/>
      <c r="W1210" s="134"/>
      <c r="X1210" s="134"/>
      <c r="Y1210" s="134"/>
      <c r="Z1210" s="134"/>
      <c r="AA1210" s="134"/>
      <c r="AB1210" s="134"/>
      <c r="AC1210" s="134"/>
      <c r="AD1210" s="134"/>
      <c r="AE1210" s="134"/>
      <c r="AF1210" s="134"/>
      <c r="AG1210" s="134"/>
      <c r="AH1210" s="118"/>
    </row>
    <row r="1211" spans="1:34" s="119" customFormat="1" ht="15">
      <c r="A1211" s="117"/>
      <c r="B1211" s="117"/>
      <c r="C1211" s="117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133"/>
      <c r="O1211" s="133"/>
      <c r="P1211" s="133"/>
      <c r="Q1211" s="133"/>
      <c r="R1211" s="133"/>
      <c r="S1211" s="133"/>
      <c r="T1211" s="133"/>
      <c r="U1211" s="133"/>
      <c r="V1211" s="133"/>
      <c r="W1211" s="134"/>
      <c r="X1211" s="134"/>
      <c r="Y1211" s="134"/>
      <c r="Z1211" s="134"/>
      <c r="AA1211" s="134"/>
      <c r="AB1211" s="134"/>
      <c r="AC1211" s="134"/>
      <c r="AD1211" s="134"/>
      <c r="AE1211" s="134"/>
      <c r="AF1211" s="134"/>
      <c r="AG1211" s="134"/>
      <c r="AH1211" s="118"/>
    </row>
    <row r="1212" spans="1:34" s="119" customFormat="1" ht="15">
      <c r="A1212" s="117"/>
      <c r="B1212" s="117"/>
      <c r="C1212" s="117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133"/>
      <c r="O1212" s="133"/>
      <c r="P1212" s="133"/>
      <c r="Q1212" s="133"/>
      <c r="R1212" s="133"/>
      <c r="S1212" s="133"/>
      <c r="T1212" s="133"/>
      <c r="U1212" s="133"/>
      <c r="V1212" s="133"/>
      <c r="W1212" s="134"/>
      <c r="X1212" s="134"/>
      <c r="Y1212" s="134"/>
      <c r="Z1212" s="134"/>
      <c r="AA1212" s="134"/>
      <c r="AB1212" s="134"/>
      <c r="AC1212" s="134"/>
      <c r="AD1212" s="134"/>
      <c r="AE1212" s="134"/>
      <c r="AF1212" s="134"/>
      <c r="AG1212" s="134"/>
      <c r="AH1212" s="118"/>
    </row>
    <row r="1213" spans="1:34" s="119" customFormat="1" ht="15">
      <c r="A1213" s="117"/>
      <c r="B1213" s="117"/>
      <c r="C1213" s="117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133"/>
      <c r="O1213" s="133"/>
      <c r="P1213" s="133"/>
      <c r="Q1213" s="133"/>
      <c r="R1213" s="133"/>
      <c r="S1213" s="133"/>
      <c r="T1213" s="133"/>
      <c r="U1213" s="133"/>
      <c r="V1213" s="133"/>
      <c r="W1213" s="134"/>
      <c r="X1213" s="134"/>
      <c r="Y1213" s="134"/>
      <c r="Z1213" s="134"/>
      <c r="AA1213" s="134"/>
      <c r="AB1213" s="134"/>
      <c r="AC1213" s="134"/>
      <c r="AD1213" s="134"/>
      <c r="AE1213" s="134"/>
      <c r="AF1213" s="134"/>
      <c r="AG1213" s="134"/>
      <c r="AH1213" s="118"/>
    </row>
    <row r="1214" spans="1:34" s="119" customFormat="1" ht="15">
      <c r="A1214" s="117"/>
      <c r="B1214" s="117"/>
      <c r="C1214" s="117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133"/>
      <c r="O1214" s="133"/>
      <c r="P1214" s="133"/>
      <c r="Q1214" s="133"/>
      <c r="R1214" s="133"/>
      <c r="S1214" s="133"/>
      <c r="T1214" s="133"/>
      <c r="U1214" s="133"/>
      <c r="V1214" s="133"/>
      <c r="W1214" s="134"/>
      <c r="X1214" s="134"/>
      <c r="Y1214" s="134"/>
      <c r="Z1214" s="134"/>
      <c r="AA1214" s="134"/>
      <c r="AB1214" s="134"/>
      <c r="AC1214" s="134"/>
      <c r="AD1214" s="134"/>
      <c r="AE1214" s="134"/>
      <c r="AF1214" s="134"/>
      <c r="AG1214" s="134"/>
      <c r="AH1214" s="118"/>
    </row>
    <row r="1215" spans="1:34" s="119" customFormat="1" ht="15">
      <c r="A1215" s="117"/>
      <c r="B1215" s="117"/>
      <c r="C1215" s="117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133"/>
      <c r="O1215" s="133"/>
      <c r="P1215" s="133"/>
      <c r="Q1215" s="133"/>
      <c r="R1215" s="133"/>
      <c r="S1215" s="133"/>
      <c r="T1215" s="133"/>
      <c r="U1215" s="133"/>
      <c r="V1215" s="133"/>
      <c r="W1215" s="134"/>
      <c r="X1215" s="134"/>
      <c r="Y1215" s="134"/>
      <c r="Z1215" s="134"/>
      <c r="AA1215" s="134"/>
      <c r="AB1215" s="134"/>
      <c r="AC1215" s="134"/>
      <c r="AD1215" s="134"/>
      <c r="AE1215" s="134"/>
      <c r="AF1215" s="134"/>
      <c r="AG1215" s="134"/>
      <c r="AH1215" s="118"/>
    </row>
    <row r="1216" spans="1:34" s="119" customFormat="1" ht="15">
      <c r="A1216" s="117"/>
      <c r="B1216" s="117"/>
      <c r="C1216" s="117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133"/>
      <c r="O1216" s="133"/>
      <c r="P1216" s="133"/>
      <c r="Q1216" s="133"/>
      <c r="R1216" s="133"/>
      <c r="S1216" s="133"/>
      <c r="T1216" s="133"/>
      <c r="U1216" s="133"/>
      <c r="V1216" s="133"/>
      <c r="W1216" s="134"/>
      <c r="X1216" s="134"/>
      <c r="Y1216" s="134"/>
      <c r="Z1216" s="134"/>
      <c r="AA1216" s="134"/>
      <c r="AB1216" s="134"/>
      <c r="AC1216" s="134"/>
      <c r="AD1216" s="134"/>
      <c r="AE1216" s="134"/>
      <c r="AF1216" s="134"/>
      <c r="AG1216" s="134"/>
      <c r="AH1216" s="118"/>
    </row>
    <row r="1217" spans="1:34" s="119" customFormat="1" ht="15">
      <c r="A1217" s="117"/>
      <c r="B1217" s="117"/>
      <c r="C1217" s="117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133"/>
      <c r="O1217" s="133"/>
      <c r="P1217" s="133"/>
      <c r="Q1217" s="133"/>
      <c r="R1217" s="133"/>
      <c r="S1217" s="133"/>
      <c r="T1217" s="133"/>
      <c r="U1217" s="133"/>
      <c r="V1217" s="133"/>
      <c r="W1217" s="134"/>
      <c r="X1217" s="134"/>
      <c r="Y1217" s="134"/>
      <c r="Z1217" s="134"/>
      <c r="AA1217" s="134"/>
      <c r="AB1217" s="134"/>
      <c r="AC1217" s="134"/>
      <c r="AD1217" s="134"/>
      <c r="AE1217" s="134"/>
      <c r="AF1217" s="134"/>
      <c r="AG1217" s="134"/>
      <c r="AH1217" s="118"/>
    </row>
    <row r="1218" spans="1:34" s="119" customFormat="1" ht="15">
      <c r="A1218" s="117"/>
      <c r="B1218" s="117"/>
      <c r="C1218" s="117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133"/>
      <c r="O1218" s="133"/>
      <c r="P1218" s="133"/>
      <c r="Q1218" s="133"/>
      <c r="R1218" s="133"/>
      <c r="S1218" s="133"/>
      <c r="T1218" s="133"/>
      <c r="U1218" s="133"/>
      <c r="V1218" s="133"/>
      <c r="W1218" s="134"/>
      <c r="X1218" s="134"/>
      <c r="Y1218" s="134"/>
      <c r="Z1218" s="134"/>
      <c r="AA1218" s="134"/>
      <c r="AB1218" s="134"/>
      <c r="AC1218" s="134"/>
      <c r="AD1218" s="134"/>
      <c r="AE1218" s="134"/>
      <c r="AF1218" s="134"/>
      <c r="AG1218" s="134"/>
      <c r="AH1218" s="118"/>
    </row>
    <row r="1219" spans="1:34" s="119" customFormat="1" ht="15">
      <c r="A1219" s="117"/>
      <c r="B1219" s="117"/>
      <c r="C1219" s="117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133"/>
      <c r="O1219" s="133"/>
      <c r="P1219" s="133"/>
      <c r="Q1219" s="133"/>
      <c r="R1219" s="133"/>
      <c r="S1219" s="133"/>
      <c r="T1219" s="133"/>
      <c r="U1219" s="133"/>
      <c r="V1219" s="133"/>
      <c r="W1219" s="134"/>
      <c r="X1219" s="134"/>
      <c r="Y1219" s="134"/>
      <c r="Z1219" s="134"/>
      <c r="AA1219" s="134"/>
      <c r="AB1219" s="134"/>
      <c r="AC1219" s="134"/>
      <c r="AD1219" s="134"/>
      <c r="AE1219" s="134"/>
      <c r="AF1219" s="134"/>
      <c r="AG1219" s="134"/>
      <c r="AH1219" s="118"/>
    </row>
    <row r="1220" spans="1:34" s="119" customFormat="1" ht="15">
      <c r="A1220" s="117"/>
      <c r="B1220" s="117"/>
      <c r="C1220" s="117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133"/>
      <c r="O1220" s="133"/>
      <c r="P1220" s="133"/>
      <c r="Q1220" s="133"/>
      <c r="R1220" s="133"/>
      <c r="S1220" s="133"/>
      <c r="T1220" s="133"/>
      <c r="U1220" s="133"/>
      <c r="V1220" s="133"/>
      <c r="W1220" s="134"/>
      <c r="X1220" s="134"/>
      <c r="Y1220" s="134"/>
      <c r="Z1220" s="134"/>
      <c r="AA1220" s="134"/>
      <c r="AB1220" s="134"/>
      <c r="AC1220" s="134"/>
      <c r="AD1220" s="134"/>
      <c r="AE1220" s="134"/>
      <c r="AF1220" s="134"/>
      <c r="AG1220" s="134"/>
      <c r="AH1220" s="118"/>
    </row>
    <row r="1221" spans="1:34" s="119" customFormat="1" ht="15">
      <c r="A1221" s="117"/>
      <c r="B1221" s="117"/>
      <c r="C1221" s="117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133"/>
      <c r="O1221" s="133"/>
      <c r="P1221" s="133"/>
      <c r="Q1221" s="133"/>
      <c r="R1221" s="133"/>
      <c r="S1221" s="133"/>
      <c r="T1221" s="133"/>
      <c r="U1221" s="133"/>
      <c r="V1221" s="133"/>
      <c r="W1221" s="134"/>
      <c r="X1221" s="134"/>
      <c r="Y1221" s="134"/>
      <c r="Z1221" s="134"/>
      <c r="AA1221" s="134"/>
      <c r="AB1221" s="134"/>
      <c r="AC1221" s="134"/>
      <c r="AD1221" s="134"/>
      <c r="AE1221" s="134"/>
      <c r="AF1221" s="134"/>
      <c r="AG1221" s="134"/>
      <c r="AH1221" s="118"/>
    </row>
    <row r="1222" spans="1:34" s="119" customFormat="1" ht="15">
      <c r="A1222" s="117"/>
      <c r="B1222" s="117"/>
      <c r="C1222" s="117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133"/>
      <c r="O1222" s="133"/>
      <c r="P1222" s="133"/>
      <c r="Q1222" s="133"/>
      <c r="R1222" s="133"/>
      <c r="S1222" s="133"/>
      <c r="T1222" s="133"/>
      <c r="U1222" s="133"/>
      <c r="V1222" s="133"/>
      <c r="W1222" s="134"/>
      <c r="X1222" s="134"/>
      <c r="Y1222" s="134"/>
      <c r="Z1222" s="134"/>
      <c r="AA1222" s="134"/>
      <c r="AB1222" s="134"/>
      <c r="AC1222" s="134"/>
      <c r="AD1222" s="134"/>
      <c r="AE1222" s="134"/>
      <c r="AF1222" s="134"/>
      <c r="AG1222" s="134"/>
      <c r="AH1222" s="118"/>
    </row>
    <row r="1223" spans="1:34" s="119" customFormat="1" ht="15">
      <c r="A1223" s="117"/>
      <c r="B1223" s="117"/>
      <c r="C1223" s="117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133"/>
      <c r="O1223" s="133"/>
      <c r="P1223" s="133"/>
      <c r="Q1223" s="133"/>
      <c r="R1223" s="133"/>
      <c r="S1223" s="133"/>
      <c r="T1223" s="133"/>
      <c r="U1223" s="133"/>
      <c r="V1223" s="133"/>
      <c r="W1223" s="134"/>
      <c r="X1223" s="134"/>
      <c r="Y1223" s="134"/>
      <c r="Z1223" s="134"/>
      <c r="AA1223" s="134"/>
      <c r="AB1223" s="134"/>
      <c r="AC1223" s="134"/>
      <c r="AD1223" s="134"/>
      <c r="AE1223" s="134"/>
      <c r="AF1223" s="134"/>
      <c r="AG1223" s="134"/>
      <c r="AH1223" s="118"/>
    </row>
    <row r="1224" spans="1:34" s="119" customFormat="1" ht="15">
      <c r="A1224" s="117"/>
      <c r="B1224" s="117"/>
      <c r="C1224" s="117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133"/>
      <c r="O1224" s="133"/>
      <c r="P1224" s="133"/>
      <c r="Q1224" s="133"/>
      <c r="R1224" s="133"/>
      <c r="S1224" s="133"/>
      <c r="T1224" s="133"/>
      <c r="U1224" s="133"/>
      <c r="V1224" s="133"/>
      <c r="W1224" s="134"/>
      <c r="X1224" s="134"/>
      <c r="Y1224" s="134"/>
      <c r="Z1224" s="134"/>
      <c r="AA1224" s="134"/>
      <c r="AB1224" s="134"/>
      <c r="AC1224" s="134"/>
      <c r="AD1224" s="134"/>
      <c r="AE1224" s="134"/>
      <c r="AF1224" s="134"/>
      <c r="AG1224" s="134"/>
      <c r="AH1224" s="118"/>
    </row>
    <row r="1225" spans="1:34" s="119" customFormat="1" ht="15">
      <c r="A1225" s="117"/>
      <c r="B1225" s="117"/>
      <c r="C1225" s="117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133"/>
      <c r="O1225" s="133"/>
      <c r="P1225" s="133"/>
      <c r="Q1225" s="133"/>
      <c r="R1225" s="133"/>
      <c r="S1225" s="133"/>
      <c r="T1225" s="133"/>
      <c r="U1225" s="133"/>
      <c r="V1225" s="133"/>
      <c r="W1225" s="134"/>
      <c r="X1225" s="134"/>
      <c r="Y1225" s="134"/>
      <c r="Z1225" s="134"/>
      <c r="AA1225" s="134"/>
      <c r="AB1225" s="134"/>
      <c r="AC1225" s="134"/>
      <c r="AD1225" s="134"/>
      <c r="AE1225" s="134"/>
      <c r="AF1225" s="134"/>
      <c r="AG1225" s="134"/>
      <c r="AH1225" s="118"/>
    </row>
    <row r="1226" spans="1:34" s="119" customFormat="1" ht="15">
      <c r="A1226" s="117"/>
      <c r="B1226" s="117"/>
      <c r="C1226" s="117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133"/>
      <c r="O1226" s="133"/>
      <c r="P1226" s="133"/>
      <c r="Q1226" s="133"/>
      <c r="R1226" s="133"/>
      <c r="S1226" s="133"/>
      <c r="T1226" s="133"/>
      <c r="U1226" s="133"/>
      <c r="V1226" s="133"/>
      <c r="W1226" s="134"/>
      <c r="X1226" s="134"/>
      <c r="Y1226" s="134"/>
      <c r="Z1226" s="134"/>
      <c r="AA1226" s="134"/>
      <c r="AB1226" s="134"/>
      <c r="AC1226" s="134"/>
      <c r="AD1226" s="134"/>
      <c r="AE1226" s="134"/>
      <c r="AF1226" s="134"/>
      <c r="AG1226" s="134"/>
      <c r="AH1226" s="118"/>
    </row>
    <row r="1227" spans="1:34" s="119" customFormat="1" ht="15">
      <c r="A1227" s="117"/>
      <c r="B1227" s="117"/>
      <c r="C1227" s="117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133"/>
      <c r="O1227" s="133"/>
      <c r="P1227" s="133"/>
      <c r="Q1227" s="133"/>
      <c r="R1227" s="133"/>
      <c r="S1227" s="133"/>
      <c r="T1227" s="133"/>
      <c r="U1227" s="133"/>
      <c r="V1227" s="133"/>
      <c r="W1227" s="134"/>
      <c r="X1227" s="134"/>
      <c r="Y1227" s="134"/>
      <c r="Z1227" s="134"/>
      <c r="AA1227" s="134"/>
      <c r="AB1227" s="134"/>
      <c r="AC1227" s="134"/>
      <c r="AD1227" s="134"/>
      <c r="AE1227" s="134"/>
      <c r="AF1227" s="134"/>
      <c r="AG1227" s="134"/>
      <c r="AH1227" s="118"/>
    </row>
    <row r="1228" spans="1:34" s="119" customFormat="1" ht="15">
      <c r="A1228" s="117"/>
      <c r="B1228" s="117"/>
      <c r="C1228" s="117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133"/>
      <c r="O1228" s="133"/>
      <c r="P1228" s="133"/>
      <c r="Q1228" s="133"/>
      <c r="R1228" s="133"/>
      <c r="S1228" s="133"/>
      <c r="T1228" s="133"/>
      <c r="U1228" s="133"/>
      <c r="V1228" s="133"/>
      <c r="W1228" s="134"/>
      <c r="X1228" s="134"/>
      <c r="Y1228" s="134"/>
      <c r="Z1228" s="134"/>
      <c r="AA1228" s="134"/>
      <c r="AB1228" s="134"/>
      <c r="AC1228" s="134"/>
      <c r="AD1228" s="134"/>
      <c r="AE1228" s="134"/>
      <c r="AF1228" s="134"/>
      <c r="AG1228" s="134"/>
      <c r="AH1228" s="118"/>
    </row>
    <row r="1229" spans="1:34" s="119" customFormat="1" ht="15">
      <c r="A1229" s="117"/>
      <c r="B1229" s="117"/>
      <c r="C1229" s="117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133"/>
      <c r="O1229" s="133"/>
      <c r="P1229" s="133"/>
      <c r="Q1229" s="133"/>
      <c r="R1229" s="133"/>
      <c r="S1229" s="133"/>
      <c r="T1229" s="133"/>
      <c r="U1229" s="133"/>
      <c r="V1229" s="133"/>
      <c r="W1229" s="134"/>
      <c r="X1229" s="134"/>
      <c r="Y1229" s="134"/>
      <c r="Z1229" s="134"/>
      <c r="AA1229" s="134"/>
      <c r="AB1229" s="134"/>
      <c r="AC1229" s="134"/>
      <c r="AD1229" s="134"/>
      <c r="AE1229" s="134"/>
      <c r="AF1229" s="134"/>
      <c r="AG1229" s="134"/>
      <c r="AH1229" s="118"/>
    </row>
    <row r="1230" spans="1:34" s="119" customFormat="1" ht="15">
      <c r="A1230" s="117"/>
      <c r="B1230" s="117"/>
      <c r="C1230" s="117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133"/>
      <c r="O1230" s="133"/>
      <c r="P1230" s="133"/>
      <c r="Q1230" s="133"/>
      <c r="R1230" s="133"/>
      <c r="S1230" s="133"/>
      <c r="T1230" s="133"/>
      <c r="U1230" s="133"/>
      <c r="V1230" s="133"/>
      <c r="W1230" s="134"/>
      <c r="X1230" s="134"/>
      <c r="Y1230" s="134"/>
      <c r="Z1230" s="134"/>
      <c r="AA1230" s="134"/>
      <c r="AB1230" s="134"/>
      <c r="AC1230" s="134"/>
      <c r="AD1230" s="134"/>
      <c r="AE1230" s="134"/>
      <c r="AF1230" s="134"/>
      <c r="AG1230" s="134"/>
      <c r="AH1230" s="118"/>
    </row>
    <row r="1231" spans="1:34" s="119" customFormat="1" ht="15">
      <c r="A1231" s="117"/>
      <c r="B1231" s="117"/>
      <c r="C1231" s="117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133"/>
      <c r="O1231" s="133"/>
      <c r="P1231" s="133"/>
      <c r="Q1231" s="133"/>
      <c r="R1231" s="133"/>
      <c r="S1231" s="133"/>
      <c r="T1231" s="133"/>
      <c r="U1231" s="133"/>
      <c r="V1231" s="133"/>
      <c r="W1231" s="134"/>
      <c r="X1231" s="134"/>
      <c r="Y1231" s="134"/>
      <c r="Z1231" s="134"/>
      <c r="AA1231" s="134"/>
      <c r="AB1231" s="134"/>
      <c r="AC1231" s="134"/>
      <c r="AD1231" s="134"/>
      <c r="AE1231" s="134"/>
      <c r="AF1231" s="134"/>
      <c r="AG1231" s="134"/>
      <c r="AH1231" s="118"/>
    </row>
    <row r="1232" spans="1:34" s="119" customFormat="1" ht="15">
      <c r="A1232" s="117"/>
      <c r="B1232" s="117"/>
      <c r="C1232" s="117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133"/>
      <c r="O1232" s="133"/>
      <c r="P1232" s="133"/>
      <c r="Q1232" s="133"/>
      <c r="R1232" s="133"/>
      <c r="S1232" s="133"/>
      <c r="T1232" s="133"/>
      <c r="U1232" s="133"/>
      <c r="V1232" s="133"/>
      <c r="W1232" s="134"/>
      <c r="X1232" s="134"/>
      <c r="Y1232" s="134"/>
      <c r="Z1232" s="134"/>
      <c r="AA1232" s="134"/>
      <c r="AB1232" s="134"/>
      <c r="AC1232" s="134"/>
      <c r="AD1232" s="134"/>
      <c r="AE1232" s="134"/>
      <c r="AF1232" s="134"/>
      <c r="AG1232" s="134"/>
      <c r="AH1232" s="118"/>
    </row>
    <row r="1233" spans="1:34" s="119" customFormat="1" ht="15">
      <c r="A1233" s="117"/>
      <c r="B1233" s="117"/>
      <c r="C1233" s="117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133"/>
      <c r="O1233" s="133"/>
      <c r="P1233" s="133"/>
      <c r="Q1233" s="133"/>
      <c r="R1233" s="133"/>
      <c r="S1233" s="133"/>
      <c r="T1233" s="133"/>
      <c r="U1233" s="133"/>
      <c r="V1233" s="133"/>
      <c r="W1233" s="134"/>
      <c r="X1233" s="134"/>
      <c r="Y1233" s="134"/>
      <c r="Z1233" s="134"/>
      <c r="AA1233" s="134"/>
      <c r="AB1233" s="134"/>
      <c r="AC1233" s="134"/>
      <c r="AD1233" s="134"/>
      <c r="AE1233" s="134"/>
      <c r="AF1233" s="134"/>
      <c r="AG1233" s="134"/>
      <c r="AH1233" s="118"/>
    </row>
    <row r="1234" spans="1:34" s="119" customFormat="1" ht="15">
      <c r="A1234" s="117"/>
      <c r="B1234" s="117"/>
      <c r="C1234" s="117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133"/>
      <c r="O1234" s="133"/>
      <c r="P1234" s="133"/>
      <c r="Q1234" s="133"/>
      <c r="R1234" s="133"/>
      <c r="S1234" s="133"/>
      <c r="T1234" s="133"/>
      <c r="U1234" s="133"/>
      <c r="V1234" s="133"/>
      <c r="W1234" s="134"/>
      <c r="X1234" s="134"/>
      <c r="Y1234" s="134"/>
      <c r="Z1234" s="134"/>
      <c r="AA1234" s="134"/>
      <c r="AB1234" s="134"/>
      <c r="AC1234" s="134"/>
      <c r="AD1234" s="134"/>
      <c r="AE1234" s="134"/>
      <c r="AF1234" s="134"/>
      <c r="AG1234" s="134"/>
      <c r="AH1234" s="118"/>
    </row>
    <row r="1235" spans="1:34" s="119" customFormat="1" ht="15">
      <c r="A1235" s="117"/>
      <c r="B1235" s="117"/>
      <c r="C1235" s="117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133"/>
      <c r="O1235" s="133"/>
      <c r="P1235" s="133"/>
      <c r="Q1235" s="133"/>
      <c r="R1235" s="133"/>
      <c r="S1235" s="133"/>
      <c r="T1235" s="133"/>
      <c r="U1235" s="133"/>
      <c r="V1235" s="133"/>
      <c r="W1235" s="134"/>
      <c r="X1235" s="134"/>
      <c r="Y1235" s="134"/>
      <c r="Z1235" s="134"/>
      <c r="AA1235" s="134"/>
      <c r="AB1235" s="134"/>
      <c r="AC1235" s="134"/>
      <c r="AD1235" s="134"/>
      <c r="AE1235" s="134"/>
      <c r="AF1235" s="134"/>
      <c r="AG1235" s="134"/>
      <c r="AH1235" s="118"/>
    </row>
    <row r="1236" spans="1:34" s="119" customFormat="1" ht="15">
      <c r="A1236" s="117"/>
      <c r="B1236" s="117"/>
      <c r="C1236" s="117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133"/>
      <c r="O1236" s="133"/>
      <c r="P1236" s="133"/>
      <c r="Q1236" s="133"/>
      <c r="R1236" s="133"/>
      <c r="S1236" s="133"/>
      <c r="T1236" s="133"/>
      <c r="U1236" s="133"/>
      <c r="V1236" s="133"/>
      <c r="W1236" s="134"/>
      <c r="X1236" s="134"/>
      <c r="Y1236" s="134"/>
      <c r="Z1236" s="134"/>
      <c r="AA1236" s="134"/>
      <c r="AB1236" s="134"/>
      <c r="AC1236" s="134"/>
      <c r="AD1236" s="134"/>
      <c r="AE1236" s="134"/>
      <c r="AF1236" s="134"/>
      <c r="AG1236" s="134"/>
      <c r="AH1236" s="118"/>
    </row>
    <row r="1237" spans="1:34" s="119" customFormat="1" ht="15">
      <c r="A1237" s="117"/>
      <c r="B1237" s="117"/>
      <c r="C1237" s="117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133"/>
      <c r="O1237" s="133"/>
      <c r="P1237" s="133"/>
      <c r="Q1237" s="133"/>
      <c r="R1237" s="133"/>
      <c r="S1237" s="133"/>
      <c r="T1237" s="133"/>
      <c r="U1237" s="133"/>
      <c r="V1237" s="133"/>
      <c r="W1237" s="134"/>
      <c r="X1237" s="134"/>
      <c r="Y1237" s="134"/>
      <c r="Z1237" s="134"/>
      <c r="AA1237" s="134"/>
      <c r="AB1237" s="134"/>
      <c r="AC1237" s="134"/>
      <c r="AD1237" s="134"/>
      <c r="AE1237" s="134"/>
      <c r="AF1237" s="134"/>
      <c r="AG1237" s="134"/>
      <c r="AH1237" s="118"/>
    </row>
    <row r="1238" spans="1:34" s="119" customFormat="1" ht="15">
      <c r="A1238" s="117"/>
      <c r="B1238" s="117"/>
      <c r="C1238" s="117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133"/>
      <c r="O1238" s="133"/>
      <c r="P1238" s="133"/>
      <c r="Q1238" s="133"/>
      <c r="R1238" s="133"/>
      <c r="S1238" s="133"/>
      <c r="T1238" s="133"/>
      <c r="U1238" s="133"/>
      <c r="V1238" s="133"/>
      <c r="W1238" s="134"/>
      <c r="X1238" s="134"/>
      <c r="Y1238" s="134"/>
      <c r="Z1238" s="134"/>
      <c r="AA1238" s="134"/>
      <c r="AB1238" s="134"/>
      <c r="AC1238" s="134"/>
      <c r="AD1238" s="134"/>
      <c r="AE1238" s="134"/>
      <c r="AF1238" s="134"/>
      <c r="AG1238" s="134"/>
      <c r="AH1238" s="118"/>
    </row>
    <row r="1239" spans="1:34" s="119" customFormat="1" ht="15">
      <c r="A1239" s="117"/>
      <c r="B1239" s="117"/>
      <c r="C1239" s="117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133"/>
      <c r="O1239" s="133"/>
      <c r="P1239" s="133"/>
      <c r="Q1239" s="133"/>
      <c r="R1239" s="133"/>
      <c r="S1239" s="133"/>
      <c r="T1239" s="133"/>
      <c r="U1239" s="133"/>
      <c r="V1239" s="133"/>
      <c r="W1239" s="134"/>
      <c r="X1239" s="134"/>
      <c r="Y1239" s="134"/>
      <c r="Z1239" s="134"/>
      <c r="AA1239" s="134"/>
      <c r="AB1239" s="134"/>
      <c r="AC1239" s="134"/>
      <c r="AD1239" s="134"/>
      <c r="AE1239" s="134"/>
      <c r="AF1239" s="134"/>
      <c r="AG1239" s="134"/>
      <c r="AH1239" s="118"/>
    </row>
    <row r="1240" spans="1:34" s="119" customFormat="1" ht="15">
      <c r="A1240" s="117"/>
      <c r="B1240" s="117"/>
      <c r="C1240" s="117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133"/>
      <c r="O1240" s="133"/>
      <c r="P1240" s="133"/>
      <c r="Q1240" s="133"/>
      <c r="R1240" s="133"/>
      <c r="S1240" s="133"/>
      <c r="T1240" s="133"/>
      <c r="U1240" s="133"/>
      <c r="V1240" s="133"/>
      <c r="W1240" s="134"/>
      <c r="X1240" s="134"/>
      <c r="Y1240" s="134"/>
      <c r="Z1240" s="134"/>
      <c r="AA1240" s="134"/>
      <c r="AB1240" s="134"/>
      <c r="AC1240" s="134"/>
      <c r="AD1240" s="134"/>
      <c r="AE1240" s="134"/>
      <c r="AF1240" s="134"/>
      <c r="AG1240" s="134"/>
      <c r="AH1240" s="118"/>
    </row>
    <row r="1241" spans="1:34" s="119" customFormat="1" ht="15">
      <c r="A1241" s="117"/>
      <c r="B1241" s="117"/>
      <c r="C1241" s="117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133"/>
      <c r="O1241" s="133"/>
      <c r="P1241" s="133"/>
      <c r="Q1241" s="133"/>
      <c r="R1241" s="133"/>
      <c r="S1241" s="133"/>
      <c r="T1241" s="133"/>
      <c r="U1241" s="133"/>
      <c r="V1241" s="133"/>
      <c r="W1241" s="134"/>
      <c r="X1241" s="134"/>
      <c r="Y1241" s="134"/>
      <c r="Z1241" s="134"/>
      <c r="AA1241" s="134"/>
      <c r="AB1241" s="134"/>
      <c r="AC1241" s="134"/>
      <c r="AD1241" s="134"/>
      <c r="AE1241" s="134"/>
      <c r="AF1241" s="134"/>
      <c r="AG1241" s="134"/>
      <c r="AH1241" s="118"/>
    </row>
    <row r="1242" spans="1:34" s="119" customFormat="1" ht="15">
      <c r="A1242" s="117"/>
      <c r="B1242" s="117"/>
      <c r="C1242" s="117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133"/>
      <c r="O1242" s="133"/>
      <c r="P1242" s="133"/>
      <c r="Q1242" s="133"/>
      <c r="R1242" s="133"/>
      <c r="S1242" s="133"/>
      <c r="T1242" s="133"/>
      <c r="U1242" s="133"/>
      <c r="V1242" s="133"/>
      <c r="W1242" s="134"/>
      <c r="X1242" s="134"/>
      <c r="Y1242" s="134"/>
      <c r="Z1242" s="134"/>
      <c r="AA1242" s="134"/>
      <c r="AB1242" s="134"/>
      <c r="AC1242" s="134"/>
      <c r="AD1242" s="134"/>
      <c r="AE1242" s="134"/>
      <c r="AF1242" s="134"/>
      <c r="AG1242" s="134"/>
      <c r="AH1242" s="118"/>
    </row>
    <row r="1243" spans="1:34" s="119" customFormat="1" ht="15">
      <c r="A1243" s="117"/>
      <c r="B1243" s="117"/>
      <c r="C1243" s="117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133"/>
      <c r="O1243" s="133"/>
      <c r="P1243" s="133"/>
      <c r="Q1243" s="133"/>
      <c r="R1243" s="133"/>
      <c r="S1243" s="133"/>
      <c r="T1243" s="133"/>
      <c r="U1243" s="133"/>
      <c r="V1243" s="133"/>
      <c r="W1243" s="134"/>
      <c r="X1243" s="134"/>
      <c r="Y1243" s="134"/>
      <c r="Z1243" s="134"/>
      <c r="AA1243" s="134"/>
      <c r="AB1243" s="134"/>
      <c r="AC1243" s="134"/>
      <c r="AD1243" s="134"/>
      <c r="AE1243" s="134"/>
      <c r="AF1243" s="134"/>
      <c r="AG1243" s="134"/>
      <c r="AH1243" s="118"/>
    </row>
    <row r="1244" spans="1:34" s="119" customFormat="1" ht="15">
      <c r="A1244" s="117"/>
      <c r="B1244" s="117"/>
      <c r="C1244" s="117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133"/>
      <c r="O1244" s="133"/>
      <c r="P1244" s="133"/>
      <c r="Q1244" s="133"/>
      <c r="R1244" s="133"/>
      <c r="S1244" s="133"/>
      <c r="T1244" s="133"/>
      <c r="U1244" s="133"/>
      <c r="V1244" s="133"/>
      <c r="W1244" s="134"/>
      <c r="X1244" s="134"/>
      <c r="Y1244" s="134"/>
      <c r="Z1244" s="134"/>
      <c r="AA1244" s="134"/>
      <c r="AB1244" s="134"/>
      <c r="AC1244" s="134"/>
      <c r="AD1244" s="134"/>
      <c r="AE1244" s="134"/>
      <c r="AF1244" s="134"/>
      <c r="AG1244" s="134"/>
      <c r="AH1244" s="118"/>
    </row>
    <row r="1245" spans="1:34" s="119" customFormat="1" ht="15">
      <c r="A1245" s="117"/>
      <c r="B1245" s="117"/>
      <c r="C1245" s="117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133"/>
      <c r="O1245" s="133"/>
      <c r="P1245" s="133"/>
      <c r="Q1245" s="133"/>
      <c r="R1245" s="133"/>
      <c r="S1245" s="133"/>
      <c r="T1245" s="133"/>
      <c r="U1245" s="133"/>
      <c r="V1245" s="133"/>
      <c r="W1245" s="134"/>
      <c r="X1245" s="134"/>
      <c r="Y1245" s="134"/>
      <c r="Z1245" s="134"/>
      <c r="AA1245" s="134"/>
      <c r="AB1245" s="134"/>
      <c r="AC1245" s="134"/>
      <c r="AD1245" s="134"/>
      <c r="AE1245" s="134"/>
      <c r="AF1245" s="134"/>
      <c r="AG1245" s="134"/>
      <c r="AH1245" s="118"/>
    </row>
    <row r="1246" spans="1:34" s="119" customFormat="1" ht="15">
      <c r="A1246" s="117"/>
      <c r="B1246" s="117"/>
      <c r="C1246" s="117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133"/>
      <c r="O1246" s="133"/>
      <c r="P1246" s="133"/>
      <c r="Q1246" s="133"/>
      <c r="R1246" s="133"/>
      <c r="S1246" s="133"/>
      <c r="T1246" s="133"/>
      <c r="U1246" s="133"/>
      <c r="V1246" s="133"/>
      <c r="W1246" s="134"/>
      <c r="X1246" s="134"/>
      <c r="Y1246" s="134"/>
      <c r="Z1246" s="134"/>
      <c r="AA1246" s="134"/>
      <c r="AB1246" s="134"/>
      <c r="AC1246" s="134"/>
      <c r="AD1246" s="134"/>
      <c r="AE1246" s="134"/>
      <c r="AF1246" s="134"/>
      <c r="AG1246" s="134"/>
      <c r="AH1246" s="118"/>
    </row>
    <row r="1247" spans="1:34" s="119" customFormat="1" ht="15">
      <c r="A1247" s="117"/>
      <c r="B1247" s="117"/>
      <c r="C1247" s="117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133"/>
      <c r="O1247" s="133"/>
      <c r="P1247" s="133"/>
      <c r="Q1247" s="133"/>
      <c r="R1247" s="133"/>
      <c r="S1247" s="133"/>
      <c r="T1247" s="133"/>
      <c r="U1247" s="133"/>
      <c r="V1247" s="133"/>
      <c r="W1247" s="134"/>
      <c r="X1247" s="134"/>
      <c r="Y1247" s="134"/>
      <c r="Z1247" s="134"/>
      <c r="AA1247" s="134"/>
      <c r="AB1247" s="134"/>
      <c r="AC1247" s="134"/>
      <c r="AD1247" s="134"/>
      <c r="AE1247" s="134"/>
      <c r="AF1247" s="134"/>
      <c r="AG1247" s="134"/>
      <c r="AH1247" s="118"/>
    </row>
    <row r="1248" spans="1:34" s="119" customFormat="1" ht="15">
      <c r="A1248" s="117"/>
      <c r="B1248" s="117"/>
      <c r="C1248" s="117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133"/>
      <c r="O1248" s="133"/>
      <c r="P1248" s="133"/>
      <c r="Q1248" s="133"/>
      <c r="R1248" s="133"/>
      <c r="S1248" s="133"/>
      <c r="T1248" s="133"/>
      <c r="U1248" s="133"/>
      <c r="V1248" s="133"/>
      <c r="W1248" s="134"/>
      <c r="X1248" s="134"/>
      <c r="Y1248" s="134"/>
      <c r="Z1248" s="134"/>
      <c r="AA1248" s="134"/>
      <c r="AB1248" s="134"/>
      <c r="AC1248" s="134"/>
      <c r="AD1248" s="134"/>
      <c r="AE1248" s="134"/>
      <c r="AF1248" s="134"/>
      <c r="AG1248" s="134"/>
      <c r="AH1248" s="118"/>
    </row>
    <row r="1249" spans="1:34" s="119" customFormat="1" ht="15">
      <c r="A1249" s="117"/>
      <c r="B1249" s="117"/>
      <c r="C1249" s="117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133"/>
      <c r="O1249" s="133"/>
      <c r="P1249" s="133"/>
      <c r="Q1249" s="133"/>
      <c r="R1249" s="133"/>
      <c r="S1249" s="133"/>
      <c r="T1249" s="133"/>
      <c r="U1249" s="133"/>
      <c r="V1249" s="133"/>
      <c r="W1249" s="134"/>
      <c r="X1249" s="134"/>
      <c r="Y1249" s="134"/>
      <c r="Z1249" s="134"/>
      <c r="AA1249" s="134"/>
      <c r="AB1249" s="134"/>
      <c r="AC1249" s="134"/>
      <c r="AD1249" s="134"/>
      <c r="AE1249" s="134"/>
      <c r="AF1249" s="134"/>
      <c r="AG1249" s="134"/>
      <c r="AH1249" s="118"/>
    </row>
    <row r="1250" spans="1:34" s="119" customFormat="1" ht="15">
      <c r="A1250" s="117"/>
      <c r="B1250" s="117"/>
      <c r="C1250" s="117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133"/>
      <c r="O1250" s="133"/>
      <c r="P1250" s="133"/>
      <c r="Q1250" s="133"/>
      <c r="R1250" s="133"/>
      <c r="S1250" s="133"/>
      <c r="T1250" s="133"/>
      <c r="U1250" s="133"/>
      <c r="V1250" s="133"/>
      <c r="W1250" s="134"/>
      <c r="X1250" s="134"/>
      <c r="Y1250" s="134"/>
      <c r="Z1250" s="134"/>
      <c r="AA1250" s="134"/>
      <c r="AB1250" s="134"/>
      <c r="AC1250" s="134"/>
      <c r="AD1250" s="134"/>
      <c r="AE1250" s="134"/>
      <c r="AF1250" s="134"/>
      <c r="AG1250" s="134"/>
      <c r="AH1250" s="118"/>
    </row>
    <row r="1251" spans="1:34" s="119" customFormat="1" ht="15">
      <c r="A1251" s="117"/>
      <c r="B1251" s="117"/>
      <c r="C1251" s="117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133"/>
      <c r="O1251" s="133"/>
      <c r="P1251" s="133"/>
      <c r="Q1251" s="133"/>
      <c r="R1251" s="133"/>
      <c r="S1251" s="133"/>
      <c r="T1251" s="133"/>
      <c r="U1251" s="133"/>
      <c r="V1251" s="133"/>
      <c r="W1251" s="134"/>
      <c r="X1251" s="134"/>
      <c r="Y1251" s="134"/>
      <c r="Z1251" s="134"/>
      <c r="AA1251" s="134"/>
      <c r="AB1251" s="134"/>
      <c r="AC1251" s="134"/>
      <c r="AD1251" s="134"/>
      <c r="AE1251" s="134"/>
      <c r="AF1251" s="134"/>
      <c r="AG1251" s="134"/>
      <c r="AH1251" s="118"/>
    </row>
    <row r="1252" spans="1:34" s="119" customFormat="1" ht="15">
      <c r="A1252" s="117"/>
      <c r="B1252" s="117"/>
      <c r="C1252" s="117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133"/>
      <c r="O1252" s="133"/>
      <c r="P1252" s="133"/>
      <c r="Q1252" s="133"/>
      <c r="R1252" s="133"/>
      <c r="S1252" s="133"/>
      <c r="T1252" s="133"/>
      <c r="U1252" s="133"/>
      <c r="V1252" s="133"/>
      <c r="W1252" s="134"/>
      <c r="X1252" s="134"/>
      <c r="Y1252" s="134"/>
      <c r="Z1252" s="134"/>
      <c r="AA1252" s="134"/>
      <c r="AB1252" s="134"/>
      <c r="AC1252" s="134"/>
      <c r="AD1252" s="134"/>
      <c r="AE1252" s="134"/>
      <c r="AF1252" s="134"/>
      <c r="AG1252" s="134"/>
      <c r="AH1252" s="118"/>
    </row>
    <row r="1253" spans="1:34" s="119" customFormat="1" ht="15">
      <c r="A1253" s="117"/>
      <c r="B1253" s="117"/>
      <c r="C1253" s="117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133"/>
      <c r="O1253" s="133"/>
      <c r="P1253" s="133"/>
      <c r="Q1253" s="133"/>
      <c r="R1253" s="133"/>
      <c r="S1253" s="133"/>
      <c r="T1253" s="133"/>
      <c r="U1253" s="133"/>
      <c r="V1253" s="133"/>
      <c r="W1253" s="134"/>
      <c r="X1253" s="134"/>
      <c r="Y1253" s="134"/>
      <c r="Z1253" s="134"/>
      <c r="AA1253" s="134"/>
      <c r="AB1253" s="134"/>
      <c r="AC1253" s="134"/>
      <c r="AD1253" s="134"/>
      <c r="AE1253" s="134"/>
      <c r="AF1253" s="134"/>
      <c r="AG1253" s="134"/>
      <c r="AH1253" s="118"/>
    </row>
    <row r="1254" spans="1:34" s="119" customFormat="1" ht="15">
      <c r="A1254" s="117"/>
      <c r="B1254" s="117"/>
      <c r="C1254" s="117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133"/>
      <c r="O1254" s="133"/>
      <c r="P1254" s="133"/>
      <c r="Q1254" s="133"/>
      <c r="R1254" s="133"/>
      <c r="S1254" s="133"/>
      <c r="T1254" s="133"/>
      <c r="U1254" s="133"/>
      <c r="V1254" s="133"/>
      <c r="W1254" s="134"/>
      <c r="X1254" s="134"/>
      <c r="Y1254" s="134"/>
      <c r="Z1254" s="134"/>
      <c r="AA1254" s="134"/>
      <c r="AB1254" s="134"/>
      <c r="AC1254" s="134"/>
      <c r="AD1254" s="134"/>
      <c r="AE1254" s="134"/>
      <c r="AF1254" s="134"/>
      <c r="AG1254" s="134"/>
      <c r="AH1254" s="118"/>
    </row>
    <row r="1255" spans="1:34" s="119" customFormat="1" ht="15">
      <c r="A1255" s="117"/>
      <c r="B1255" s="117"/>
      <c r="C1255" s="117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133"/>
      <c r="O1255" s="133"/>
      <c r="P1255" s="133"/>
      <c r="Q1255" s="133"/>
      <c r="R1255" s="133"/>
      <c r="S1255" s="133"/>
      <c r="T1255" s="133"/>
      <c r="U1255" s="133"/>
      <c r="V1255" s="133"/>
      <c r="W1255" s="134"/>
      <c r="X1255" s="134"/>
      <c r="Y1255" s="134"/>
      <c r="Z1255" s="134"/>
      <c r="AA1255" s="134"/>
      <c r="AB1255" s="134"/>
      <c r="AC1255" s="134"/>
      <c r="AD1255" s="134"/>
      <c r="AE1255" s="134"/>
      <c r="AF1255" s="134"/>
      <c r="AG1255" s="134"/>
      <c r="AH1255" s="118"/>
    </row>
    <row r="1256" spans="1:34" s="119" customFormat="1" ht="15">
      <c r="A1256" s="117"/>
      <c r="B1256" s="117"/>
      <c r="C1256" s="117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133"/>
      <c r="O1256" s="133"/>
      <c r="P1256" s="133"/>
      <c r="Q1256" s="133"/>
      <c r="R1256" s="133"/>
      <c r="S1256" s="133"/>
      <c r="T1256" s="133"/>
      <c r="U1256" s="133"/>
      <c r="V1256" s="133"/>
      <c r="W1256" s="134"/>
      <c r="X1256" s="134"/>
      <c r="Y1256" s="134"/>
      <c r="Z1256" s="134"/>
      <c r="AA1256" s="134"/>
      <c r="AB1256" s="134"/>
      <c r="AC1256" s="134"/>
      <c r="AD1256" s="134"/>
      <c r="AE1256" s="134"/>
      <c r="AF1256" s="134"/>
      <c r="AG1256" s="134"/>
      <c r="AH1256" s="118"/>
    </row>
    <row r="1257" spans="1:34" s="119" customFormat="1" ht="15">
      <c r="A1257" s="117"/>
      <c r="B1257" s="117"/>
      <c r="C1257" s="117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133"/>
      <c r="O1257" s="133"/>
      <c r="P1257" s="133"/>
      <c r="Q1257" s="133"/>
      <c r="R1257" s="133"/>
      <c r="S1257" s="133"/>
      <c r="T1257" s="133"/>
      <c r="U1257" s="133"/>
      <c r="V1257" s="133"/>
      <c r="W1257" s="134"/>
      <c r="X1257" s="134"/>
      <c r="Y1257" s="134"/>
      <c r="Z1257" s="134"/>
      <c r="AA1257" s="134"/>
      <c r="AB1257" s="134"/>
      <c r="AC1257" s="134"/>
      <c r="AD1257" s="134"/>
      <c r="AE1257" s="134"/>
      <c r="AF1257" s="134"/>
      <c r="AG1257" s="134"/>
      <c r="AH1257" s="118"/>
    </row>
    <row r="1258" spans="1:34" s="119" customFormat="1" ht="15">
      <c r="A1258" s="117"/>
      <c r="B1258" s="117"/>
      <c r="C1258" s="117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133"/>
      <c r="O1258" s="133"/>
      <c r="P1258" s="133"/>
      <c r="Q1258" s="133"/>
      <c r="R1258" s="133"/>
      <c r="S1258" s="133"/>
      <c r="T1258" s="133"/>
      <c r="U1258" s="133"/>
      <c r="V1258" s="133"/>
      <c r="W1258" s="134"/>
      <c r="X1258" s="134"/>
      <c r="Y1258" s="134"/>
      <c r="Z1258" s="134"/>
      <c r="AA1258" s="134"/>
      <c r="AB1258" s="134"/>
      <c r="AC1258" s="134"/>
      <c r="AD1258" s="134"/>
      <c r="AE1258" s="134"/>
      <c r="AF1258" s="134"/>
      <c r="AG1258" s="134"/>
      <c r="AH1258" s="118"/>
    </row>
    <row r="1259" spans="1:34" s="119" customFormat="1" ht="15">
      <c r="A1259" s="117"/>
      <c r="B1259" s="117"/>
      <c r="C1259" s="117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133"/>
      <c r="O1259" s="133"/>
      <c r="P1259" s="133"/>
      <c r="Q1259" s="133"/>
      <c r="R1259" s="133"/>
      <c r="S1259" s="133"/>
      <c r="T1259" s="133"/>
      <c r="U1259" s="133"/>
      <c r="V1259" s="133"/>
      <c r="W1259" s="134"/>
      <c r="X1259" s="134"/>
      <c r="Y1259" s="134"/>
      <c r="Z1259" s="134"/>
      <c r="AA1259" s="134"/>
      <c r="AB1259" s="134"/>
      <c r="AC1259" s="134"/>
      <c r="AD1259" s="134"/>
      <c r="AE1259" s="134"/>
      <c r="AF1259" s="134"/>
      <c r="AG1259" s="134"/>
      <c r="AH1259" s="118"/>
    </row>
    <row r="1260" spans="1:34" s="119" customFormat="1" ht="15">
      <c r="A1260" s="117"/>
      <c r="B1260" s="117"/>
      <c r="C1260" s="117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133"/>
      <c r="O1260" s="133"/>
      <c r="P1260" s="133"/>
      <c r="Q1260" s="133"/>
      <c r="R1260" s="133"/>
      <c r="S1260" s="133"/>
      <c r="T1260" s="133"/>
      <c r="U1260" s="133"/>
      <c r="V1260" s="133"/>
      <c r="W1260" s="134"/>
      <c r="X1260" s="134"/>
      <c r="Y1260" s="134"/>
      <c r="Z1260" s="134"/>
      <c r="AA1260" s="134"/>
      <c r="AB1260" s="134"/>
      <c r="AC1260" s="134"/>
      <c r="AD1260" s="134"/>
      <c r="AE1260" s="134"/>
      <c r="AF1260" s="134"/>
      <c r="AG1260" s="134"/>
      <c r="AH1260" s="118"/>
    </row>
    <row r="1261" spans="1:34" s="119" customFormat="1" ht="15">
      <c r="A1261" s="117"/>
      <c r="B1261" s="117"/>
      <c r="C1261" s="117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133"/>
      <c r="O1261" s="133"/>
      <c r="P1261" s="133"/>
      <c r="Q1261" s="133"/>
      <c r="R1261" s="133"/>
      <c r="S1261" s="133"/>
      <c r="T1261" s="133"/>
      <c r="U1261" s="133"/>
      <c r="V1261" s="133"/>
      <c r="W1261" s="134"/>
      <c r="X1261" s="134"/>
      <c r="Y1261" s="134"/>
      <c r="Z1261" s="134"/>
      <c r="AA1261" s="134"/>
      <c r="AB1261" s="134"/>
      <c r="AC1261" s="134"/>
      <c r="AD1261" s="134"/>
      <c r="AE1261" s="134"/>
      <c r="AF1261" s="134"/>
      <c r="AG1261" s="134"/>
      <c r="AH1261" s="118"/>
    </row>
    <row r="1262" spans="1:34" s="119" customFormat="1" ht="15">
      <c r="A1262" s="117"/>
      <c r="B1262" s="117"/>
      <c r="C1262" s="117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133"/>
      <c r="O1262" s="133"/>
      <c r="P1262" s="133"/>
      <c r="Q1262" s="133"/>
      <c r="R1262" s="133"/>
      <c r="S1262" s="133"/>
      <c r="T1262" s="133"/>
      <c r="U1262" s="133"/>
      <c r="V1262" s="133"/>
      <c r="W1262" s="134"/>
      <c r="X1262" s="134"/>
      <c r="Y1262" s="134"/>
      <c r="Z1262" s="134"/>
      <c r="AA1262" s="134"/>
      <c r="AB1262" s="134"/>
      <c r="AC1262" s="134"/>
      <c r="AD1262" s="134"/>
      <c r="AE1262" s="134"/>
      <c r="AF1262" s="134"/>
      <c r="AG1262" s="134"/>
      <c r="AH1262" s="118"/>
    </row>
    <row r="1263" spans="1:34" s="119" customFormat="1" ht="15">
      <c r="A1263" s="117"/>
      <c r="B1263" s="117"/>
      <c r="C1263" s="117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133"/>
      <c r="O1263" s="133"/>
      <c r="P1263" s="133"/>
      <c r="Q1263" s="133"/>
      <c r="R1263" s="133"/>
      <c r="S1263" s="133"/>
      <c r="T1263" s="133"/>
      <c r="U1263" s="133"/>
      <c r="V1263" s="133"/>
      <c r="W1263" s="134"/>
      <c r="X1263" s="134"/>
      <c r="Y1263" s="134"/>
      <c r="Z1263" s="134"/>
      <c r="AA1263" s="134"/>
      <c r="AB1263" s="134"/>
      <c r="AC1263" s="134"/>
      <c r="AD1263" s="134"/>
      <c r="AE1263" s="134"/>
      <c r="AF1263" s="134"/>
      <c r="AG1263" s="134"/>
      <c r="AH1263" s="118"/>
    </row>
    <row r="1264" spans="1:34" s="119" customFormat="1" ht="15">
      <c r="A1264" s="117"/>
      <c r="B1264" s="117"/>
      <c r="C1264" s="117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133"/>
      <c r="O1264" s="133"/>
      <c r="P1264" s="133"/>
      <c r="Q1264" s="133"/>
      <c r="R1264" s="133"/>
      <c r="S1264" s="133"/>
      <c r="T1264" s="133"/>
      <c r="U1264" s="133"/>
      <c r="V1264" s="133"/>
      <c r="W1264" s="134"/>
      <c r="X1264" s="134"/>
      <c r="Y1264" s="134"/>
      <c r="Z1264" s="134"/>
      <c r="AA1264" s="134"/>
      <c r="AB1264" s="134"/>
      <c r="AC1264" s="134"/>
      <c r="AD1264" s="134"/>
      <c r="AE1264" s="134"/>
      <c r="AF1264" s="134"/>
      <c r="AG1264" s="134"/>
      <c r="AH1264" s="118"/>
    </row>
    <row r="1265" spans="1:34" s="119" customFormat="1" ht="15">
      <c r="A1265" s="117"/>
      <c r="B1265" s="117"/>
      <c r="C1265" s="117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133"/>
      <c r="O1265" s="133"/>
      <c r="P1265" s="133"/>
      <c r="Q1265" s="133"/>
      <c r="R1265" s="133"/>
      <c r="S1265" s="133"/>
      <c r="T1265" s="133"/>
      <c r="U1265" s="133"/>
      <c r="V1265" s="133"/>
      <c r="W1265" s="134"/>
      <c r="X1265" s="134"/>
      <c r="Y1265" s="134"/>
      <c r="Z1265" s="134"/>
      <c r="AA1265" s="134"/>
      <c r="AB1265" s="134"/>
      <c r="AC1265" s="134"/>
      <c r="AD1265" s="134"/>
      <c r="AE1265" s="134"/>
      <c r="AF1265" s="134"/>
      <c r="AG1265" s="134"/>
      <c r="AH1265" s="118"/>
    </row>
    <row r="1266" spans="1:34" s="119" customFormat="1" ht="15">
      <c r="A1266" s="117"/>
      <c r="B1266" s="117"/>
      <c r="C1266" s="117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133"/>
      <c r="O1266" s="133"/>
      <c r="P1266" s="133"/>
      <c r="Q1266" s="133"/>
      <c r="R1266" s="133"/>
      <c r="S1266" s="133"/>
      <c r="T1266" s="133"/>
      <c r="U1266" s="133"/>
      <c r="V1266" s="133"/>
      <c r="W1266" s="134"/>
      <c r="X1266" s="134"/>
      <c r="Y1266" s="134"/>
      <c r="Z1266" s="134"/>
      <c r="AA1266" s="134"/>
      <c r="AB1266" s="134"/>
      <c r="AC1266" s="134"/>
      <c r="AD1266" s="134"/>
      <c r="AE1266" s="134"/>
      <c r="AF1266" s="134"/>
      <c r="AG1266" s="134"/>
      <c r="AH1266" s="118"/>
    </row>
    <row r="1267" spans="1:34" s="119" customFormat="1" ht="15">
      <c r="A1267" s="117"/>
      <c r="B1267" s="117"/>
      <c r="C1267" s="117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133"/>
      <c r="O1267" s="133"/>
      <c r="P1267" s="133"/>
      <c r="Q1267" s="133"/>
      <c r="R1267" s="133"/>
      <c r="S1267" s="133"/>
      <c r="T1267" s="133"/>
      <c r="U1267" s="133"/>
      <c r="V1267" s="133"/>
      <c r="W1267" s="134"/>
      <c r="X1267" s="134"/>
      <c r="Y1267" s="134"/>
      <c r="Z1267" s="134"/>
      <c r="AA1267" s="134"/>
      <c r="AB1267" s="134"/>
      <c r="AC1267" s="134"/>
      <c r="AD1267" s="134"/>
      <c r="AE1267" s="134"/>
      <c r="AF1267" s="134"/>
      <c r="AG1267" s="134"/>
      <c r="AH1267" s="118"/>
    </row>
    <row r="1268" spans="1:34" s="119" customFormat="1" ht="15">
      <c r="A1268" s="117"/>
      <c r="B1268" s="117"/>
      <c r="C1268" s="117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133"/>
      <c r="O1268" s="133"/>
      <c r="P1268" s="133"/>
      <c r="Q1268" s="133"/>
      <c r="R1268" s="133"/>
      <c r="S1268" s="133"/>
      <c r="T1268" s="133"/>
      <c r="U1268" s="133"/>
      <c r="V1268" s="133"/>
      <c r="W1268" s="134"/>
      <c r="X1268" s="134"/>
      <c r="Y1268" s="134"/>
      <c r="Z1268" s="134"/>
      <c r="AA1268" s="134"/>
      <c r="AB1268" s="134"/>
      <c r="AC1268" s="134"/>
      <c r="AD1268" s="134"/>
      <c r="AE1268" s="134"/>
      <c r="AF1268" s="134"/>
      <c r="AG1268" s="134"/>
      <c r="AH1268" s="118"/>
    </row>
    <row r="1269" spans="1:34" s="119" customFormat="1" ht="15">
      <c r="A1269" s="117"/>
      <c r="B1269" s="117"/>
      <c r="C1269" s="117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133"/>
      <c r="O1269" s="133"/>
      <c r="P1269" s="133"/>
      <c r="Q1269" s="133"/>
      <c r="R1269" s="133"/>
      <c r="S1269" s="133"/>
      <c r="T1269" s="133"/>
      <c r="U1269" s="133"/>
      <c r="V1269" s="133"/>
      <c r="W1269" s="134"/>
      <c r="X1269" s="134"/>
      <c r="Y1269" s="134"/>
      <c r="Z1269" s="134"/>
      <c r="AA1269" s="134"/>
      <c r="AB1269" s="134"/>
      <c r="AC1269" s="134"/>
      <c r="AD1269" s="134"/>
      <c r="AE1269" s="134"/>
      <c r="AF1269" s="134"/>
      <c r="AG1269" s="134"/>
      <c r="AH1269" s="118"/>
    </row>
    <row r="1270" spans="1:34" s="119" customFormat="1" ht="15">
      <c r="A1270" s="117"/>
      <c r="B1270" s="117"/>
      <c r="C1270" s="117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133"/>
      <c r="O1270" s="133"/>
      <c r="P1270" s="133"/>
      <c r="Q1270" s="133"/>
      <c r="R1270" s="133"/>
      <c r="S1270" s="133"/>
      <c r="T1270" s="133"/>
      <c r="U1270" s="133"/>
      <c r="V1270" s="133"/>
      <c r="W1270" s="134"/>
      <c r="X1270" s="134"/>
      <c r="Y1270" s="134"/>
      <c r="Z1270" s="134"/>
      <c r="AA1270" s="134"/>
      <c r="AB1270" s="134"/>
      <c r="AC1270" s="134"/>
      <c r="AD1270" s="134"/>
      <c r="AE1270" s="134"/>
      <c r="AF1270" s="134"/>
      <c r="AG1270" s="134"/>
      <c r="AH1270" s="118"/>
    </row>
    <row r="1271" spans="1:34" s="119" customFormat="1" ht="15">
      <c r="A1271" s="117"/>
      <c r="B1271" s="117"/>
      <c r="C1271" s="117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133"/>
      <c r="O1271" s="133"/>
      <c r="P1271" s="133"/>
      <c r="Q1271" s="133"/>
      <c r="R1271" s="133"/>
      <c r="S1271" s="133"/>
      <c r="T1271" s="133"/>
      <c r="U1271" s="133"/>
      <c r="V1271" s="133"/>
      <c r="W1271" s="134"/>
      <c r="X1271" s="134"/>
      <c r="Y1271" s="134"/>
      <c r="Z1271" s="134"/>
      <c r="AA1271" s="134"/>
      <c r="AB1271" s="134"/>
      <c r="AC1271" s="134"/>
      <c r="AD1271" s="134"/>
      <c r="AE1271" s="134"/>
      <c r="AF1271" s="134"/>
      <c r="AG1271" s="134"/>
      <c r="AH1271" s="118"/>
    </row>
    <row r="1272" spans="1:34" s="119" customFormat="1" ht="15">
      <c r="A1272" s="117"/>
      <c r="B1272" s="117"/>
      <c r="C1272" s="117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133"/>
      <c r="O1272" s="133"/>
      <c r="P1272" s="133"/>
      <c r="Q1272" s="133"/>
      <c r="R1272" s="133"/>
      <c r="S1272" s="133"/>
      <c r="T1272" s="133"/>
      <c r="U1272" s="133"/>
      <c r="V1272" s="133"/>
      <c r="W1272" s="134"/>
      <c r="X1272" s="134"/>
      <c r="Y1272" s="134"/>
      <c r="Z1272" s="134"/>
      <c r="AA1272" s="134"/>
      <c r="AB1272" s="134"/>
      <c r="AC1272" s="134"/>
      <c r="AD1272" s="134"/>
      <c r="AE1272" s="134"/>
      <c r="AF1272" s="134"/>
      <c r="AG1272" s="134"/>
      <c r="AH1272" s="118"/>
    </row>
    <row r="1273" spans="1:34" s="119" customFormat="1" ht="15">
      <c r="A1273" s="117"/>
      <c r="B1273" s="117"/>
      <c r="C1273" s="117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133"/>
      <c r="O1273" s="133"/>
      <c r="P1273" s="133"/>
      <c r="Q1273" s="133"/>
      <c r="R1273" s="133"/>
      <c r="S1273" s="133"/>
      <c r="T1273" s="133"/>
      <c r="U1273" s="133"/>
      <c r="V1273" s="133"/>
      <c r="W1273" s="134"/>
      <c r="X1273" s="134"/>
      <c r="Y1273" s="134"/>
      <c r="Z1273" s="134"/>
      <c r="AA1273" s="134"/>
      <c r="AB1273" s="134"/>
      <c r="AC1273" s="134"/>
      <c r="AD1273" s="134"/>
      <c r="AE1273" s="134"/>
      <c r="AF1273" s="134"/>
      <c r="AG1273" s="134"/>
      <c r="AH1273" s="118"/>
    </row>
    <row r="1274" spans="1:34" s="119" customFormat="1" ht="15">
      <c r="A1274" s="117"/>
      <c r="B1274" s="117"/>
      <c r="C1274" s="117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133"/>
      <c r="O1274" s="133"/>
      <c r="P1274" s="133"/>
      <c r="Q1274" s="133"/>
      <c r="R1274" s="133"/>
      <c r="S1274" s="133"/>
      <c r="T1274" s="133"/>
      <c r="U1274" s="133"/>
      <c r="V1274" s="133"/>
      <c r="W1274" s="134"/>
      <c r="X1274" s="134"/>
      <c r="Y1274" s="134"/>
      <c r="Z1274" s="134"/>
      <c r="AA1274" s="134"/>
      <c r="AB1274" s="134"/>
      <c r="AC1274" s="134"/>
      <c r="AD1274" s="134"/>
      <c r="AE1274" s="134"/>
      <c r="AF1274" s="134"/>
      <c r="AG1274" s="134"/>
      <c r="AH1274" s="118"/>
    </row>
    <row r="1275" spans="1:34" s="119" customFormat="1" ht="15">
      <c r="A1275" s="117"/>
      <c r="B1275" s="117"/>
      <c r="C1275" s="117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133"/>
      <c r="O1275" s="133"/>
      <c r="P1275" s="133"/>
      <c r="Q1275" s="133"/>
      <c r="R1275" s="133"/>
      <c r="S1275" s="133"/>
      <c r="T1275" s="133"/>
      <c r="U1275" s="133"/>
      <c r="V1275" s="133"/>
      <c r="W1275" s="134"/>
      <c r="X1275" s="134"/>
      <c r="Y1275" s="134"/>
      <c r="Z1275" s="134"/>
      <c r="AA1275" s="134"/>
      <c r="AB1275" s="134"/>
      <c r="AC1275" s="134"/>
      <c r="AD1275" s="134"/>
      <c r="AE1275" s="134"/>
      <c r="AF1275" s="134"/>
      <c r="AG1275" s="134"/>
      <c r="AH1275" s="118"/>
    </row>
    <row r="1276" spans="1:34" s="119" customFormat="1" ht="15">
      <c r="A1276" s="117"/>
      <c r="B1276" s="117"/>
      <c r="C1276" s="117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133"/>
      <c r="O1276" s="133"/>
      <c r="P1276" s="133"/>
      <c r="Q1276" s="133"/>
      <c r="R1276" s="133"/>
      <c r="S1276" s="133"/>
      <c r="T1276" s="133"/>
      <c r="U1276" s="133"/>
      <c r="V1276" s="133"/>
      <c r="W1276" s="134"/>
      <c r="X1276" s="134"/>
      <c r="Y1276" s="134"/>
      <c r="Z1276" s="134"/>
      <c r="AA1276" s="134"/>
      <c r="AB1276" s="134"/>
      <c r="AC1276" s="134"/>
      <c r="AD1276" s="134"/>
      <c r="AE1276" s="134"/>
      <c r="AF1276" s="134"/>
      <c r="AG1276" s="134"/>
      <c r="AH1276" s="118"/>
    </row>
    <row r="1277" spans="1:34" s="119" customFormat="1" ht="15">
      <c r="A1277" s="117"/>
      <c r="B1277" s="117"/>
      <c r="C1277" s="117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133"/>
      <c r="O1277" s="133"/>
      <c r="P1277" s="133"/>
      <c r="Q1277" s="133"/>
      <c r="R1277" s="133"/>
      <c r="S1277" s="133"/>
      <c r="T1277" s="133"/>
      <c r="U1277" s="133"/>
      <c r="V1277" s="133"/>
      <c r="W1277" s="134"/>
      <c r="X1277" s="134"/>
      <c r="Y1277" s="134"/>
      <c r="Z1277" s="134"/>
      <c r="AA1277" s="134"/>
      <c r="AB1277" s="134"/>
      <c r="AC1277" s="134"/>
      <c r="AD1277" s="134"/>
      <c r="AE1277" s="134"/>
      <c r="AF1277" s="134"/>
      <c r="AG1277" s="134"/>
      <c r="AH1277" s="118"/>
    </row>
    <row r="1278" spans="1:34" s="119" customFormat="1" ht="15">
      <c r="A1278" s="117"/>
      <c r="B1278" s="117"/>
      <c r="C1278" s="117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133"/>
      <c r="O1278" s="133"/>
      <c r="P1278" s="133"/>
      <c r="Q1278" s="133"/>
      <c r="R1278" s="133"/>
      <c r="S1278" s="133"/>
      <c r="T1278" s="133"/>
      <c r="U1278" s="133"/>
      <c r="V1278" s="133"/>
      <c r="W1278" s="134"/>
      <c r="X1278" s="134"/>
      <c r="Y1278" s="134"/>
      <c r="Z1278" s="134"/>
      <c r="AA1278" s="134"/>
      <c r="AB1278" s="134"/>
      <c r="AC1278" s="134"/>
      <c r="AD1278" s="134"/>
      <c r="AE1278" s="134"/>
      <c r="AF1278" s="134"/>
      <c r="AG1278" s="134"/>
      <c r="AH1278" s="118"/>
    </row>
    <row r="1279" spans="1:34" s="119" customFormat="1" ht="15">
      <c r="A1279" s="117"/>
      <c r="B1279" s="117"/>
      <c r="C1279" s="117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133"/>
      <c r="O1279" s="133"/>
      <c r="P1279" s="133"/>
      <c r="Q1279" s="133"/>
      <c r="R1279" s="133"/>
      <c r="S1279" s="133"/>
      <c r="T1279" s="133"/>
      <c r="U1279" s="133"/>
      <c r="V1279" s="133"/>
      <c r="W1279" s="134"/>
      <c r="X1279" s="134"/>
      <c r="Y1279" s="134"/>
      <c r="Z1279" s="134"/>
      <c r="AA1279" s="134"/>
      <c r="AB1279" s="134"/>
      <c r="AC1279" s="134"/>
      <c r="AD1279" s="134"/>
      <c r="AE1279" s="134"/>
      <c r="AF1279" s="134"/>
      <c r="AG1279" s="134"/>
      <c r="AH1279" s="118"/>
    </row>
  </sheetData>
  <sheetProtection/>
  <mergeCells count="4">
    <mergeCell ref="A1:N1"/>
    <mergeCell ref="B3:N3"/>
    <mergeCell ref="B5:N5"/>
    <mergeCell ref="A6:A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4.8515625" style="48" customWidth="1"/>
  </cols>
  <sheetData>
    <row r="1" ht="15">
      <c r="A1" s="48" t="s">
        <v>256</v>
      </c>
    </row>
    <row r="2" ht="21">
      <c r="A2" s="136" t="s">
        <v>246</v>
      </c>
    </row>
    <row r="3" ht="21">
      <c r="A3" s="136" t="s">
        <v>247</v>
      </c>
    </row>
    <row r="4" ht="21">
      <c r="A4" s="136" t="s">
        <v>248</v>
      </c>
    </row>
    <row r="5" ht="21">
      <c r="A5" s="137" t="s">
        <v>357</v>
      </c>
    </row>
    <row r="6" ht="54.75" customHeight="1">
      <c r="A6" s="137" t="s">
        <v>249</v>
      </c>
    </row>
    <row r="7" ht="39.75" customHeight="1">
      <c r="A7" s="48" t="s">
        <v>333</v>
      </c>
    </row>
    <row r="8" ht="15">
      <c r="A8" s="48" t="s">
        <v>250</v>
      </c>
    </row>
    <row r="10" ht="15">
      <c r="A10" s="48" t="s">
        <v>251</v>
      </c>
    </row>
    <row r="11" ht="15">
      <c r="A11" s="48" t="s">
        <v>252</v>
      </c>
    </row>
    <row r="12" ht="15">
      <c r="A12" s="48" t="s">
        <v>266</v>
      </c>
    </row>
    <row r="13" ht="15">
      <c r="A13" s="48" t="s">
        <v>267</v>
      </c>
    </row>
    <row r="14" ht="15">
      <c r="A14" s="48" t="s">
        <v>268</v>
      </c>
    </row>
    <row r="15" ht="147" customHeight="1">
      <c r="A15" s="48" t="s">
        <v>269</v>
      </c>
    </row>
    <row r="17" ht="15">
      <c r="A17" s="48" t="s">
        <v>253</v>
      </c>
    </row>
    <row r="19" ht="30">
      <c r="A19" s="48" t="s">
        <v>270</v>
      </c>
    </row>
    <row r="20" ht="15">
      <c r="A20" s="48" t="s">
        <v>254</v>
      </c>
    </row>
    <row r="21" ht="15">
      <c r="A21" s="48" t="s">
        <v>344</v>
      </c>
    </row>
    <row r="22" ht="15">
      <c r="A22" s="48" t="s">
        <v>255</v>
      </c>
    </row>
    <row r="23" ht="15">
      <c r="A23" s="48" t="s">
        <v>334</v>
      </c>
    </row>
    <row r="24" ht="15">
      <c r="A24" s="48" t="s">
        <v>342</v>
      </c>
    </row>
    <row r="25" ht="34.5" customHeight="1">
      <c r="A25" s="48" t="s">
        <v>343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2016-10-27T12:04:14Z</cp:lastPrinted>
  <dcterms:created xsi:type="dcterms:W3CDTF">2013-11-20T11:44:45Z</dcterms:created>
  <dcterms:modified xsi:type="dcterms:W3CDTF">2016-10-27T12:06:02Z</dcterms:modified>
  <cp:category/>
  <cp:version/>
  <cp:contentType/>
  <cp:contentStatus/>
</cp:coreProperties>
</file>