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<sst xmlns="http://schemas.openxmlformats.org/spreadsheetml/2006/main" count="112" uniqueCount="81">
  <si>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</si>
  <si>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</si>
  <si>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</si>
  <si>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</si>
  <si>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</si>
  <si>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</si>
  <si>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</si>
  <si>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</si>
  <si>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</si>
  <si>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</si>
  <si>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</si>
  <si>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</si>
  <si>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</si>
  <si>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</si>
  <si>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</si>
  <si>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</si>
  <si>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</si>
  <si>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</si>
  <si>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</si>
  <si>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</si>
  <si>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</si>
  <si>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</si>
  <si>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</si>
  <si>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</si>
  <si>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</si>
  <si>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</si>
  <si>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</si>
  <si>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</si>
  <si>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</si>
  <si>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</si>
  <si>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</si>
  <si>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</si>
  <si>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</si>
  <si>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</si>
  <si>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</si>
  <si>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</si>
  <si>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</si>
  <si>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</si>
  <si>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</si>
  <si>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</si>
  <si>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</si>
  <si>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</si>
  <si>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</si>
  <si>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</si>
  <si>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</si>
  <si>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</si>
  <si>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</si>
  <si>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</si>
  <si>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</si>
  <si>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</si>
  <si>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</si>
  <si>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</si>
  <si>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</si>
  <si>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</si>
  <si>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</si>
  <si>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</si>
  <si>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</si>
  <si>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</si>
  <si>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</si>
  <si>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</si>
  <si>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</si>
  <si>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</si>
  <si>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</si>
  <si>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</si>
  <si>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</si>
  <si>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</si>
  <si>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</si>
  <si>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</si>
  <si>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</si>
  <si>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</si>
  <si>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</si>
  <si>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</si>
  <si>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</si>
  <si>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</si>
  <si>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</si>
  <si>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</si>
  <si>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</si>
  <si>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</si>
  <si>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</si>
  <si>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</si>
  <si>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01.04.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</si>
</sst>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Courier New"/>
      <family val="3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ourier New"/>
      <family val="3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" fontId="69" fillId="6" borderId="19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  <xf numFmtId="0" fontId="66" fillId="33" borderId="19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69" fillId="6" borderId="19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B10">
      <selection activeCell="D16" sqref="D16:D18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101" t="s">
        <v>0</v>
      </c>
      <c r="L1" s="101"/>
    </row>
    <row r="2" spans="10:12" ht="15" customHeight="1">
      <c r="J2" s="97" t="s">
        <v>38</v>
      </c>
      <c r="K2" s="97"/>
      <c r="L2" s="97"/>
    </row>
    <row r="3" spans="10:12" ht="16.5" customHeight="1">
      <c r="J3" s="97" t="s">
        <v>31</v>
      </c>
      <c r="K3" s="97"/>
      <c r="L3" s="97"/>
    </row>
    <row r="4" spans="10:12" ht="15.75" customHeight="1">
      <c r="J4" s="97" t="s">
        <v>72</v>
      </c>
      <c r="K4" s="97"/>
      <c r="L4" s="97"/>
    </row>
    <row r="5" ht="1.5" customHeight="1"/>
    <row r="6" spans="1:12" ht="18.7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48.75" customHeight="1">
      <c r="A7" s="102" t="s">
        <v>71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28.5" customHeight="1">
      <c r="A8" s="100" t="s">
        <v>80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35.25" customHeight="1">
      <c r="A9" s="103" t="s">
        <v>74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6" ht="15.75">
      <c r="A10" s="104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99" t="s">
        <v>73</v>
      </c>
      <c r="C12" s="99"/>
      <c r="D12" s="99"/>
      <c r="E12" s="99"/>
      <c r="F12" s="99"/>
      <c r="G12" s="99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99" t="s">
        <v>49</v>
      </c>
      <c r="C14" s="99"/>
      <c r="D14" s="99"/>
      <c r="E14" s="99"/>
      <c r="F14" s="99"/>
      <c r="G14" s="99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105" t="s">
        <v>59</v>
      </c>
      <c r="B16" s="105" t="s">
        <v>4</v>
      </c>
      <c r="C16" s="105" t="s">
        <v>5</v>
      </c>
      <c r="D16" s="105" t="s">
        <v>23</v>
      </c>
      <c r="E16" s="105" t="s">
        <v>24</v>
      </c>
      <c r="F16" s="105" t="s">
        <v>41</v>
      </c>
      <c r="G16" s="105" t="s">
        <v>44</v>
      </c>
      <c r="H16" s="105" t="s">
        <v>48</v>
      </c>
      <c r="I16" s="105"/>
      <c r="J16" s="105"/>
      <c r="K16" s="106" t="s">
        <v>42</v>
      </c>
      <c r="L16" s="107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8"/>
      <c r="L17" s="109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105"/>
      <c r="B18" s="105"/>
      <c r="C18" s="105"/>
      <c r="D18" s="105"/>
      <c r="E18" s="105"/>
      <c r="F18" s="105"/>
      <c r="G18" s="105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1906670</v>
      </c>
      <c r="E20" s="46">
        <v>1597804.8</v>
      </c>
      <c r="F20" s="46">
        <v>382283.75</v>
      </c>
      <c r="G20" s="47">
        <f>ROUND(F20/E20*100,1)</f>
        <v>23.9</v>
      </c>
      <c r="H20" s="46">
        <f>H22+H31+H32+H33</f>
        <v>0</v>
      </c>
      <c r="I20" s="46">
        <f>I22+I31+I32+I33</f>
        <v>0</v>
      </c>
      <c r="J20" s="46">
        <f>J22+J31+J32+J33</f>
        <v>85161.56999999999</v>
      </c>
      <c r="K20" s="48">
        <f>E20-H20-I20-J20-D20</f>
        <v>-394026.77</v>
      </c>
      <c r="L20" s="48">
        <f>F20-H20-I20-D20</f>
        <v>-1524386.25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962237</v>
      </c>
      <c r="F22" s="49">
        <f>F24+F29+F30</f>
        <v>238158</v>
      </c>
      <c r="G22" s="53">
        <f>ROUND(F22/E22*100,1)</f>
        <v>24.8</v>
      </c>
      <c r="H22" s="49">
        <f>H24+H29+H30</f>
        <v>0</v>
      </c>
      <c r="I22" s="49">
        <f>I24+I29+I30</f>
        <v>0</v>
      </c>
      <c r="J22" s="49">
        <f>J24+J29+J30</f>
        <v>17154.2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629981</v>
      </c>
      <c r="E24" s="51">
        <f>E26+E27+E28</f>
        <v>508000</v>
      </c>
      <c r="F24" s="51">
        <f>F26+F27+F28</f>
        <v>126986.40000000001</v>
      </c>
      <c r="G24" s="51">
        <f>ROUND(F24/E24*100,1)</f>
        <v>25</v>
      </c>
      <c r="H24" s="51">
        <f>H26+H27+H28</f>
        <v>0</v>
      </c>
      <c r="I24" s="51">
        <f>I26+I27+I28</f>
        <v>0</v>
      </c>
      <c r="J24" s="51">
        <f>J26+J27+J28</f>
        <v>5959.6</v>
      </c>
      <c r="K24" s="50">
        <f>E24-H24-I24-J24-D24</f>
        <v>-127940.59999999998</v>
      </c>
      <c r="L24" s="50">
        <f>F24-H24-I24-D24</f>
        <v>-502994.6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335466</v>
      </c>
      <c r="F26" s="55">
        <v>82926.6</v>
      </c>
      <c r="G26" s="53">
        <f aca="true" t="shared" si="0" ref="G26:G33">ROUND(F26/E26*100,1)</f>
        <v>24.7</v>
      </c>
      <c r="H26" s="55"/>
      <c r="I26" s="55"/>
      <c r="J26" s="55"/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0"/>
        <v>#DIV/0!</v>
      </c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172534</v>
      </c>
      <c r="F28" s="52">
        <v>44059.8</v>
      </c>
      <c r="G28" s="53">
        <f t="shared" si="0"/>
        <v>25.5</v>
      </c>
      <c r="H28" s="53"/>
      <c r="I28" s="53"/>
      <c r="J28" s="54">
        <v>5959.6</v>
      </c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 t="s">
        <v>26</v>
      </c>
      <c r="E29" s="55">
        <v>296071.2</v>
      </c>
      <c r="F29" s="56">
        <v>73603.8</v>
      </c>
      <c r="G29" s="53">
        <f t="shared" si="0"/>
        <v>24.9</v>
      </c>
      <c r="H29" s="53"/>
      <c r="I29" s="53"/>
      <c r="J29" s="57">
        <v>3300</v>
      </c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158165.8</v>
      </c>
      <c r="F30" s="56">
        <v>37567.8</v>
      </c>
      <c r="G30" s="53">
        <f t="shared" si="0"/>
        <v>23.8</v>
      </c>
      <c r="H30" s="53"/>
      <c r="I30" s="53"/>
      <c r="J30" s="56">
        <v>7894.6</v>
      </c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/>
      <c r="G31" s="53">
        <f t="shared" si="0"/>
        <v>0</v>
      </c>
      <c r="H31" s="53"/>
      <c r="I31" s="53"/>
      <c r="J31" s="56">
        <v>40000</v>
      </c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 t="s">
        <v>26</v>
      </c>
      <c r="E32" s="56">
        <v>302676</v>
      </c>
      <c r="F32" s="70">
        <v>72397.06</v>
      </c>
      <c r="G32" s="53">
        <f t="shared" si="0"/>
        <v>23.9</v>
      </c>
      <c r="H32" s="53"/>
      <c r="I32" s="53"/>
      <c r="J32" s="56">
        <v>25972.81</v>
      </c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 t="s">
        <v>26</v>
      </c>
      <c r="E33" s="56">
        <v>292891.8</v>
      </c>
      <c r="F33" s="70">
        <v>71728.69</v>
      </c>
      <c r="G33" s="53">
        <f t="shared" si="0"/>
        <v>24.5</v>
      </c>
      <c r="H33" s="53"/>
      <c r="I33" s="53"/>
      <c r="J33" s="56">
        <v>2034.56</v>
      </c>
      <c r="K33" s="22" t="s">
        <v>26</v>
      </c>
      <c r="L33" s="22" t="s">
        <v>26</v>
      </c>
    </row>
    <row r="34" spans="1:12" ht="19.5">
      <c r="A34" s="114" t="s">
        <v>11</v>
      </c>
      <c r="B34" s="114"/>
      <c r="C34" s="114"/>
      <c r="D34" s="114"/>
      <c r="E34" s="114"/>
      <c r="F34" s="114"/>
      <c r="G34" s="114"/>
      <c r="H34" s="114"/>
      <c r="I34" s="33"/>
      <c r="J34" s="33"/>
      <c r="K34" s="33"/>
      <c r="L34" s="33"/>
    </row>
    <row r="35" spans="1:8" ht="57.75" customHeight="1">
      <c r="A35" s="114"/>
      <c r="B35" s="114"/>
      <c r="C35" s="71"/>
      <c r="D35" s="82" t="s">
        <v>29</v>
      </c>
      <c r="E35" s="65" t="s">
        <v>28</v>
      </c>
      <c r="F35" s="65" t="s">
        <v>30</v>
      </c>
      <c r="G35" s="117" t="s">
        <v>61</v>
      </c>
      <c r="H35" s="117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5</v>
      </c>
      <c r="G36" s="118">
        <f>G41+G44</f>
        <v>5</v>
      </c>
      <c r="H36" s="118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19"/>
      <c r="H37" s="119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112">
        <v>1</v>
      </c>
      <c r="H38" s="113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112"/>
      <c r="H39" s="113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112">
        <v>1</v>
      </c>
      <c r="H40" s="113"/>
      <c r="M40" s="74"/>
    </row>
    <row r="41" spans="1:13" ht="18.75">
      <c r="A41" s="115" t="s">
        <v>22</v>
      </c>
      <c r="B41" s="116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10">
        <f>G38+G39+G40</f>
        <v>2</v>
      </c>
      <c r="H41" s="111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112">
        <v>2</v>
      </c>
      <c r="H42" s="113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>
        <v>1</v>
      </c>
      <c r="G43" s="112">
        <v>1</v>
      </c>
      <c r="H43" s="113"/>
      <c r="I43" s="33"/>
      <c r="J43" s="73"/>
      <c r="K43" s="73"/>
      <c r="L43" s="73"/>
      <c r="M43" s="73"/>
    </row>
    <row r="44" spans="1:13" ht="18.75">
      <c r="A44" s="115" t="s">
        <v>46</v>
      </c>
      <c r="B44" s="116"/>
      <c r="C44" s="20">
        <v>19</v>
      </c>
      <c r="D44" s="60">
        <v>3</v>
      </c>
      <c r="E44" s="60">
        <f>E42+E43</f>
        <v>3</v>
      </c>
      <c r="F44" s="60">
        <f>F42+F43</f>
        <v>3</v>
      </c>
      <c r="G44" s="110">
        <f>G42+G43</f>
        <v>3</v>
      </c>
      <c r="H44" s="111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95"/>
      <c r="D47" s="95"/>
      <c r="E47" s="87"/>
      <c r="F47" s="95" t="s">
        <v>75</v>
      </c>
      <c r="G47" s="95"/>
      <c r="H47" s="88"/>
      <c r="I47" s="77"/>
    </row>
    <row r="48" spans="1:12" s="78" customFormat="1" ht="19.5">
      <c r="A48" s="77"/>
      <c r="B48" s="86" t="s">
        <v>63</v>
      </c>
      <c r="C48" s="96"/>
      <c r="D48" s="96"/>
      <c r="E48" s="87"/>
      <c r="F48" s="96"/>
      <c r="G48" s="96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95"/>
      <c r="D50" s="95"/>
      <c r="E50" s="87"/>
      <c r="F50" s="95" t="s">
        <v>76</v>
      </c>
      <c r="G50" s="95"/>
      <c r="H50" s="87"/>
      <c r="I50" s="77"/>
      <c r="J50" s="77"/>
      <c r="K50" s="77"/>
      <c r="L50" s="77"/>
    </row>
    <row r="51" spans="1:12" s="78" customFormat="1" ht="19.5">
      <c r="A51" s="77"/>
      <c r="B51" s="86" t="s">
        <v>78</v>
      </c>
      <c r="C51" s="96"/>
      <c r="D51" s="96"/>
      <c r="E51" s="87"/>
      <c r="F51" s="96"/>
      <c r="G51" s="96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94" t="s">
        <v>66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ht="15" customHeight="1">
      <c r="A59" s="5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2" ht="52.5" customHeight="1">
      <c r="A60" s="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</sheetData>
  <sheetProtection/>
  <mergeCells count="39"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J2:L2"/>
    <mergeCell ref="G44:H44"/>
    <mergeCell ref="G40:H40"/>
    <mergeCell ref="G41:H41"/>
    <mergeCell ref="A34:H34"/>
    <mergeCell ref="C16:C18"/>
    <mergeCell ref="B16:B18"/>
    <mergeCell ref="G42:H42"/>
    <mergeCell ref="G43:H43"/>
    <mergeCell ref="A41:B41"/>
    <mergeCell ref="A8:L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B58:L60"/>
    <mergeCell ref="C50:D51"/>
    <mergeCell ref="C47:D48"/>
    <mergeCell ref="F47:G48"/>
    <mergeCell ref="F50:G51"/>
    <mergeCell ref="J3:L3"/>
    <mergeCell ref="J4:L4"/>
    <mergeCell ref="A6:L6"/>
    <mergeCell ref="B12:G12"/>
    <mergeCell ref="B14:G14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Пользователь Windows</cp:lastModifiedBy>
  <cp:lastPrinted>2019-04-04T14:23:00Z</cp:lastPrinted>
  <dcterms:created xsi:type="dcterms:W3CDTF">2016-01-12T08:08:14Z</dcterms:created>
  <dcterms:modified xsi:type="dcterms:W3CDTF">2019-04-18T05:52:58Z</dcterms:modified>
  <cp:category/>
  <cp:version/>
  <cp:contentType/>
  <cp:contentStatus/>
</cp:coreProperties>
</file>