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1980" windowHeight="117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'!$A$1:$V$34</definedName>
  </definedNames>
  <calcPr calcId="145621"/>
</workbook>
</file>

<file path=xl/calcChain.xml><?xml version="1.0" encoding="utf-8"?>
<calcChain xmlns="http://schemas.openxmlformats.org/spreadsheetml/2006/main">
  <c r="V28" i="3" l="1"/>
  <c r="U28" i="3"/>
  <c r="T13" i="3"/>
  <c r="R16" i="3" l="1"/>
  <c r="S16" i="3"/>
  <c r="T16" i="3"/>
  <c r="U16" i="3"/>
  <c r="V16" i="3"/>
  <c r="Q16" i="3"/>
  <c r="S28" i="3"/>
  <c r="T28" i="3"/>
  <c r="S21" i="3"/>
  <c r="T21" i="3"/>
  <c r="R28" i="3"/>
  <c r="Q28" i="3"/>
  <c r="R21" i="3"/>
  <c r="U9" i="3"/>
  <c r="V9" i="3"/>
  <c r="T9" i="3"/>
  <c r="S9" i="3"/>
  <c r="R9" i="3"/>
  <c r="R31" i="3"/>
  <c r="S31" i="3"/>
  <c r="T31" i="3"/>
  <c r="U31" i="3"/>
  <c r="V31" i="3"/>
  <c r="Q31" i="3"/>
  <c r="R24" i="3"/>
  <c r="S24" i="3"/>
  <c r="T24" i="3"/>
  <c r="U24" i="3"/>
  <c r="V24" i="3"/>
  <c r="Q24" i="3"/>
  <c r="U21" i="3"/>
  <c r="V21" i="3"/>
  <c r="R13" i="3"/>
  <c r="S13" i="3"/>
  <c r="U13" i="3"/>
  <c r="V13" i="3"/>
  <c r="Q13" i="3"/>
  <c r="Q9" i="3"/>
  <c r="S23" i="3" l="1"/>
  <c r="V23" i="3"/>
  <c r="U23" i="3"/>
  <c r="R23" i="3"/>
  <c r="Q23" i="3"/>
  <c r="T8" i="3"/>
  <c r="Q8" i="3"/>
  <c r="V8" i="3"/>
  <c r="T23" i="3"/>
  <c r="R8" i="3"/>
  <c r="S8" i="3"/>
  <c r="U8" i="3"/>
  <c r="V34" i="3" l="1"/>
  <c r="U34" i="3"/>
  <c r="Q34" i="3"/>
  <c r="T34" i="3"/>
  <c r="S34" i="3"/>
  <c r="R34" i="3"/>
</calcChain>
</file>

<file path=xl/sharedStrings.xml><?xml version="1.0" encoding="utf-8"?>
<sst xmlns="http://schemas.openxmlformats.org/spreadsheetml/2006/main" count="266" uniqueCount="116">
  <si>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</si>
  <si>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</si>
  <si>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</si>
  <si>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</si>
  <si>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</si>
  <si>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</si>
  <si>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</si>
  <si>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</si>
  <si>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</si>
  <si>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</si>
  <si>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</si>
  <si>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</si>
  <si>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</si>
  <si>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</si>
  <si>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</si>
  <si>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</si>
  <si>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</si>
  <si>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</si>
  <si>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</si>
  <si>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</si>
  <si>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</si>
  <si>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</si>
  <si>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</si>
  <si>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</si>
  <si>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</si>
  <si>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</si>
  <si>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</si>
  <si>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</si>
  <si>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</si>
  <si>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</si>
  <si>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</si>
  <si>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</si>
  <si>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</si>
  <si>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</si>
  <si>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</si>
  <si>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</si>
  <si>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</si>
  <si>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</si>
  <si>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</si>
  <si>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</si>
  <si>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</si>
  <si>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</si>
  <si>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</si>
  <si>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</si>
  <si>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</si>
  <si>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</si>
  <si>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</si>
  <si>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014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</si>
  <si>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</si>
  <si>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</si>
  <si>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</si>
  <si>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</si>
  <si>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</si>
  <si>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</si>
  <si>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</si>
  <si>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</si>
  <si>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</si>
  <si>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Единый сельскохозяйственный налог (за налоговые периоды, истекшие до 1 января 2011 года)</t>
  </si>
  <si>
    <t>06</t>
  </si>
  <si>
    <t>04</t>
  </si>
  <si>
    <t>000</t>
  </si>
  <si>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</si>
  <si>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</si>
  <si>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</si>
  <si>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</si>
  <si>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</si>
  <si>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</si>
  <si>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</si>
  <si>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151</t>
  </si>
  <si>
    <t>001</t>
  </si>
  <si>
    <t>Субвенции бюджетам бюджетной системы Российской Федерации</t>
  </si>
  <si>
    <t>Иные межбюджетные трансферты</t>
  </si>
  <si>
    <t>ВСЕГО ДОХОДОВ:</t>
  </si>
  <si>
    <t>Наименование главного администратора доходов районного бюджета</t>
  </si>
  <si>
    <t>Показатели прогноза доходов в текущем финансовом году в соответствии с решением о бюджете</t>
  </si>
  <si>
    <t xml:space="preserve">Единый сельскохозяйственный налог 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</si>
  <si>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</si>
  <si>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</si>
  <si>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НАЛОГИ НА ИМУЩЕСТВО</t>
  </si>
  <si>
    <t>033</t>
  </si>
  <si>
    <t>043</t>
  </si>
  <si>
    <t>Земельный налог с организаций, обладающих участком, расположенным в гарицах сельских поселений</t>
  </si>
  <si>
    <t>Земельный налог с физических лиц, обладающих участком, расположенным в гарицах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</si>
  <si>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</si>
  <si>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</si>
  <si>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</si>
  <si>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 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</si>
  <si>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Нормативы распределения доходов в бюджет</t>
  </si>
  <si>
    <t>Код главного администратора доходов бюджета</t>
  </si>
  <si>
    <t>019</t>
  </si>
  <si>
    <t>08</t>
  </si>
  <si>
    <t>государсвенная пошлина за совершение нотариальных действий должностными лицами органов местног самоуправления ,уполномоченными в соответствии с законодательными актами Российской федерации на севершение нотариальных действий</t>
  </si>
  <si>
    <t>999</t>
  </si>
  <si>
    <t>Прочие субсидии бюджетам поселений</t>
  </si>
  <si>
    <t xml:space="preserve">Гриневская сельская администрация </t>
  </si>
  <si>
    <t>Прочие межбюджетные трансферты ,передоваемые бюджетам сельских поселений</t>
  </si>
  <si>
    <t>024</t>
  </si>
  <si>
    <t>Субвенции бюджетам сельских поселений на выполнение передоваемых полномочий субъектов Российской Федерации</t>
  </si>
  <si>
    <t>Реестр источников доходов бюджета Гриневского сельского поселения Погароского района</t>
  </si>
  <si>
    <t>Глава поселения                          Кулюда А.Е.</t>
  </si>
  <si>
    <t>002</t>
  </si>
  <si>
    <t>29</t>
  </si>
  <si>
    <t>30</t>
  </si>
  <si>
    <t>35</t>
  </si>
  <si>
    <t>118</t>
  </si>
  <si>
    <t>40</t>
  </si>
  <si>
    <t>49</t>
  </si>
  <si>
    <t>Нормативы распределения доходов в бюджет на текущий финансовый год 2017 год</t>
  </si>
  <si>
    <t>Нормативы распределения доходов в бюджет на очередной финансовый год 2018 год</t>
  </si>
  <si>
    <t>Нормативы распределения доходов в районный   на первый год планового периода 2019 год</t>
  </si>
  <si>
    <t>Нормативы распределения доходов в  бюджет на второй год планового периода 2020 год</t>
  </si>
  <si>
    <t>Показатели кассовых поступлений в текущем финансовом году (по состоянию на 01.12.2017г.)</t>
  </si>
  <si>
    <t>Показатели прогноза доходов бюджета на очередной финансовый год 2018 год</t>
  </si>
  <si>
    <t>Показатели прогноза доходов бюджета на первый год планового период 2019 год</t>
  </si>
  <si>
    <t>Показатели прогноза доходов бюджета на второй год планового периода 2020 год</t>
  </si>
  <si>
    <t>Налог нф имущество физических лиц, взымаемый по ставкам, применяемым к объектам налогообложения,расположенным в ганицах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</si>
</sst>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7">
    <xf numFmtId="0" fontId="0" fillId="0" borderId="0"/>
    <xf numFmtId="0" fontId="2" fillId="0" borderId="0"/>
    <xf numFmtId="0" fontId="2" fillId="0" borderId="0"/>
    <xf numFmtId="0" fontId="3" fillId="0" borderId="2">
      <alignment horizontal="right" vertical="top" wrapText="1"/>
    </xf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" fillId="2" borderId="0">
      <alignment horizontal="left"/>
    </xf>
    <xf numFmtId="0" fontId="4" fillId="3" borderId="0"/>
    <xf numFmtId="0" fontId="5" fillId="0" borderId="0">
      <alignment horizontal="center" vertical="top"/>
    </xf>
    <xf numFmtId="0" fontId="6" fillId="0" borderId="0">
      <alignment horizontal="center"/>
    </xf>
    <xf numFmtId="0" fontId="3" fillId="0" borderId="2">
      <alignment horizontal="right" vertical="top"/>
    </xf>
    <xf numFmtId="0" fontId="4" fillId="0" borderId="0">
      <alignment horizontal="right" wrapText="1"/>
    </xf>
    <xf numFmtId="49" fontId="7" fillId="4" borderId="3">
      <alignment horizontal="center" vertical="center" wrapText="1"/>
    </xf>
    <xf numFmtId="0" fontId="4" fillId="0" borderId="0">
      <alignment horizontal="left" wrapText="1"/>
    </xf>
    <xf numFmtId="0" fontId="3" fillId="2" borderId="4">
      <alignment horizontal="left"/>
    </xf>
    <xf numFmtId="0" fontId="4" fillId="3" borderId="2"/>
    <xf numFmtId="49" fontId="8" fillId="0" borderId="5">
      <alignment horizontal="center" vertical="center" wrapText="1"/>
    </xf>
    <xf numFmtId="0" fontId="4" fillId="0" borderId="3">
      <alignment horizontal="center" vertical="center" wrapText="1"/>
    </xf>
    <xf numFmtId="0" fontId="3" fillId="2" borderId="6">
      <alignment horizontal="left"/>
    </xf>
    <xf numFmtId="0" fontId="4" fillId="3" borderId="7"/>
    <xf numFmtId="0" fontId="8" fillId="5" borderId="8">
      <alignment horizontal="left" vertical="top" wrapText="1"/>
    </xf>
    <xf numFmtId="49" fontId="4" fillId="0" borderId="3">
      <alignment vertical="top" wrapText="1"/>
    </xf>
    <xf numFmtId="0" fontId="3" fillId="2" borderId="9">
      <alignment horizontal="left"/>
    </xf>
    <xf numFmtId="49" fontId="4" fillId="0" borderId="10">
      <alignment horizontal="center" vertical="top" shrinkToFit="1"/>
    </xf>
    <xf numFmtId="0" fontId="8" fillId="6" borderId="11">
      <alignment horizontal="left" vertical="top" wrapText="1"/>
    </xf>
    <xf numFmtId="49" fontId="4" fillId="0" borderId="7">
      <alignment horizontal="center" vertical="top" shrinkToFit="1"/>
    </xf>
    <xf numFmtId="0" fontId="3" fillId="2" borderId="12">
      <alignment horizontal="left"/>
    </xf>
    <xf numFmtId="49" fontId="4" fillId="0" borderId="13">
      <alignment horizontal="center" vertical="top" shrinkToFit="1"/>
    </xf>
    <xf numFmtId="0" fontId="4" fillId="0" borderId="11">
      <alignment horizontal="left" vertical="top" wrapText="1"/>
    </xf>
    <xf numFmtId="49" fontId="4" fillId="0" borderId="3">
      <alignment horizontal="center" vertical="top" shrinkToFit="1"/>
    </xf>
    <xf numFmtId="0" fontId="3" fillId="2" borderId="14">
      <alignment horizontal="left"/>
    </xf>
    <xf numFmtId="4" fontId="4" fillId="0" borderId="3">
      <alignment horizontal="right" vertical="top" shrinkToFit="1"/>
    </xf>
    <xf numFmtId="0" fontId="3" fillId="0" borderId="15"/>
    <xf numFmtId="0" fontId="4" fillId="3" borderId="16"/>
    <xf numFmtId="0" fontId="3" fillId="0" borderId="0">
      <alignment horizontal="left" vertical="top" wrapText="1"/>
    </xf>
    <xf numFmtId="0" fontId="4" fillId="3" borderId="16">
      <alignment shrinkToFit="1"/>
    </xf>
    <xf numFmtId="49" fontId="8" fillId="0" borderId="17">
      <alignment horizontal="center" vertical="center" wrapText="1"/>
    </xf>
    <xf numFmtId="0" fontId="9" fillId="0" borderId="16">
      <alignment horizontal="right"/>
    </xf>
    <xf numFmtId="0" fontId="8" fillId="5" borderId="18">
      <alignment horizontal="left" vertical="top" wrapText="1"/>
    </xf>
    <xf numFmtId="4" fontId="9" fillId="7" borderId="16">
      <alignment horizontal="right" vertical="top" shrinkToFit="1"/>
    </xf>
    <xf numFmtId="0" fontId="8" fillId="6" borderId="19">
      <alignment horizontal="left" vertical="top" wrapText="1"/>
    </xf>
    <xf numFmtId="4" fontId="9" fillId="8" borderId="16">
      <alignment horizontal="right" vertical="top" shrinkToFit="1"/>
    </xf>
    <xf numFmtId="0" fontId="3" fillId="0" borderId="19">
      <alignment horizontal="left" vertical="top" wrapText="1"/>
    </xf>
    <xf numFmtId="0" fontId="4" fillId="0" borderId="0"/>
    <xf numFmtId="49" fontId="7" fillId="0" borderId="3">
      <alignment horizontal="center" vertical="center" wrapText="1"/>
    </xf>
    <xf numFmtId="0" fontId="9" fillId="0" borderId="3">
      <alignment vertical="top" wrapText="1"/>
    </xf>
    <xf numFmtId="0" fontId="7" fillId="0" borderId="3">
      <alignment horizontal="center" vertical="center" wrapText="1"/>
    </xf>
    <xf numFmtId="4" fontId="9" fillId="7" borderId="3">
      <alignment horizontal="right" vertical="top" shrinkToFit="1"/>
    </xf>
    <xf numFmtId="49" fontId="8" fillId="5" borderId="18">
      <alignment horizontal="center" vertical="top" shrinkToFit="1"/>
    </xf>
    <xf numFmtId="4" fontId="9" fillId="8" borderId="3">
      <alignment horizontal="right" vertical="top" shrinkToFit="1"/>
    </xf>
    <xf numFmtId="49" fontId="8" fillId="6" borderId="19">
      <alignment horizontal="center" vertical="top" shrinkToFit="1"/>
    </xf>
    <xf numFmtId="0" fontId="4" fillId="3" borderId="7">
      <alignment horizontal="center"/>
    </xf>
    <xf numFmtId="49" fontId="3" fillId="0" borderId="19">
      <alignment horizontal="center" vertical="top" shrinkToFit="1"/>
    </xf>
    <xf numFmtId="0" fontId="4" fillId="3" borderId="16">
      <alignment horizontal="center"/>
    </xf>
    <xf numFmtId="49" fontId="7" fillId="0" borderId="3">
      <alignment horizontal="center" vertical="center" wrapText="1"/>
    </xf>
    <xf numFmtId="0" fontId="7" fillId="0" borderId="3">
      <alignment horizontal="center" vertical="center"/>
    </xf>
    <xf numFmtId="4" fontId="8" fillId="5" borderId="18">
      <alignment horizontal="right" vertical="top" shrinkToFit="1"/>
    </xf>
    <xf numFmtId="4" fontId="8" fillId="6" borderId="19">
      <alignment horizontal="right" vertical="top" shrinkToFit="1"/>
    </xf>
    <xf numFmtId="4" fontId="3" fillId="0" borderId="19">
      <alignment horizontal="right" vertical="top" shrinkToFit="1"/>
    </xf>
    <xf numFmtId="0" fontId="7" fillId="0" borderId="3">
      <alignment horizontal="center" vertical="center" wrapText="1"/>
    </xf>
    <xf numFmtId="49" fontId="8" fillId="0" borderId="20">
      <alignment horizontal="center" vertical="center" wrapText="1"/>
    </xf>
    <xf numFmtId="0" fontId="8" fillId="5" borderId="21">
      <alignment horizontal="left" vertical="top" wrapText="1"/>
    </xf>
    <xf numFmtId="0" fontId="8" fillId="6" borderId="22">
      <alignment horizontal="left" vertical="top" wrapText="1"/>
    </xf>
    <xf numFmtId="0" fontId="3" fillId="0" borderId="22">
      <alignment horizontal="left" vertical="top" wrapText="1"/>
    </xf>
  </cellStyleXfs>
  <cellXfs count="39">
    <xf numFmtId="0" fontId="0" fillId="0" borderId="0" xfId="0"/>
    <xf numFmtId="0" fontId="1" fillId="0" borderId="0" xfId="0" applyFont="1" applyProtection="1">
      <protection locked="0"/>
    </xf>
    <xf numFmtId="49" fontId="10" fillId="0" borderId="1" xfId="57" applyNumberFormat="1" applyFont="1" applyBorder="1" applyAlignment="1" applyProtection="1">
      <alignment horizontal="center" vertical="center" wrapText="1"/>
      <protection locked="0"/>
    </xf>
    <xf numFmtId="49" fontId="10" fillId="0" borderId="1" xfId="39" applyNumberFormat="1" applyFont="1" applyBorder="1" applyAlignment="1" applyProtection="1">
      <alignment horizontal="center" vertical="center" wrapText="1"/>
      <protection locked="0"/>
    </xf>
    <xf numFmtId="49" fontId="10" fillId="0" borderId="1" xfId="63" applyNumberFormat="1" applyFont="1" applyBorder="1" applyAlignment="1" applyProtection="1">
      <alignment horizontal="center" vertical="center" wrapText="1"/>
      <protection locked="0"/>
    </xf>
    <xf numFmtId="0" fontId="10" fillId="5" borderId="1" xfId="41" applyNumberFormat="1" applyFont="1" applyBorder="1" applyAlignment="1" applyProtection="1">
      <alignment horizontal="left" vertical="top" wrapText="1"/>
      <protection locked="0"/>
    </xf>
    <xf numFmtId="4" fontId="10" fillId="5" borderId="1" xfId="59" applyNumberFormat="1" applyFont="1" applyBorder="1" applyAlignment="1" applyProtection="1">
      <alignment horizontal="right" vertical="top" wrapText="1" shrinkToFit="1"/>
      <protection locked="0"/>
    </xf>
    <xf numFmtId="0" fontId="10" fillId="6" borderId="1" xfId="43" applyNumberFormat="1" applyFont="1" applyBorder="1" applyAlignment="1" applyProtection="1">
      <alignment horizontal="left" vertical="top" wrapText="1"/>
      <protection locked="0"/>
    </xf>
    <xf numFmtId="4" fontId="10" fillId="6" borderId="1" xfId="60" applyNumberFormat="1" applyFont="1" applyBorder="1" applyAlignment="1" applyProtection="1">
      <alignment horizontal="right" vertical="top" wrapText="1" shrinkToFit="1"/>
      <protection locked="0"/>
    </xf>
    <xf numFmtId="0" fontId="11" fillId="0" borderId="1" xfId="45" quotePrefix="1" applyNumberFormat="1" applyFont="1" applyBorder="1" applyAlignment="1" applyProtection="1">
      <alignment horizontal="left" vertical="top" wrapText="1"/>
      <protection locked="0"/>
    </xf>
    <xf numFmtId="9" fontId="11" fillId="0" borderId="1" xfId="45" applyNumberFormat="1" applyFont="1" applyBorder="1" applyAlignment="1" applyProtection="1">
      <alignment horizontal="left" vertical="top" wrapText="1"/>
      <protection locked="0"/>
    </xf>
    <xf numFmtId="4" fontId="11" fillId="0" borderId="1" xfId="61" applyNumberFormat="1" applyFont="1" applyBorder="1" applyAlignment="1" applyProtection="1">
      <alignment horizontal="right" vertical="top" wrapText="1" shrinkToFit="1"/>
      <protection locked="0"/>
    </xf>
    <xf numFmtId="4" fontId="11" fillId="0" borderId="1" xfId="66" applyNumberFormat="1" applyFont="1" applyBorder="1" applyAlignment="1" applyProtection="1">
      <alignment horizontal="right" vertical="top" wrapText="1"/>
      <protection locked="0"/>
    </xf>
    <xf numFmtId="0" fontId="11" fillId="0" borderId="1" xfId="45" applyNumberFormat="1" applyFont="1" applyBorder="1" applyAlignment="1" applyProtection="1">
      <alignment horizontal="left" vertical="top" wrapText="1"/>
      <protection locked="0"/>
    </xf>
    <xf numFmtId="49" fontId="10" fillId="0" borderId="23" xfId="57" applyNumberFormat="1" applyFont="1" applyBorder="1" applyAlignment="1" applyProtection="1">
      <alignment horizontal="center" vertical="center" wrapText="1"/>
      <protection locked="0"/>
    </xf>
    <xf numFmtId="49" fontId="10" fillId="5" borderId="1" xfId="51" applyNumberFormat="1" applyFont="1" applyBorder="1" applyAlignment="1" applyProtection="1">
      <alignment horizontal="center" vertical="top" wrapText="1" shrinkToFit="1"/>
      <protection locked="0"/>
    </xf>
    <xf numFmtId="49" fontId="10" fillId="6" borderId="1" xfId="53" applyNumberFormat="1" applyFont="1" applyBorder="1" applyAlignment="1" applyProtection="1">
      <alignment horizontal="center" vertical="top" wrapText="1" shrinkToFit="1"/>
      <protection locked="0"/>
    </xf>
    <xf numFmtId="49" fontId="11" fillId="0" borderId="1" xfId="55" applyNumberFormat="1" applyFont="1" applyBorder="1" applyAlignment="1" applyProtection="1">
      <alignment horizontal="center" vertical="top" wrapText="1" shrinkToFit="1"/>
      <protection locked="0"/>
    </xf>
    <xf numFmtId="0" fontId="10" fillId="0" borderId="1" xfId="43" applyNumberFormat="1" applyFont="1" applyFill="1" applyBorder="1" applyAlignment="1" applyProtection="1">
      <alignment horizontal="left" vertical="top" wrapText="1"/>
      <protection locked="0"/>
    </xf>
    <xf numFmtId="4" fontId="10" fillId="0" borderId="1" xfId="60" applyNumberFormat="1" applyFont="1" applyFill="1" applyBorder="1" applyAlignment="1" applyProtection="1">
      <alignment horizontal="right" vertical="top" wrapText="1" shrinkToFit="1"/>
      <protection locked="0"/>
    </xf>
    <xf numFmtId="4" fontId="11" fillId="0" borderId="1" xfId="60" applyNumberFormat="1" applyFont="1" applyFill="1" applyBorder="1" applyAlignment="1" applyProtection="1">
      <alignment horizontal="right" vertical="top" wrapText="1" shrinkToFit="1"/>
      <protection locked="0"/>
    </xf>
    <xf numFmtId="49" fontId="11" fillId="9" borderId="1" xfId="55" applyNumberFormat="1" applyFont="1" applyFill="1" applyBorder="1" applyAlignment="1" applyProtection="1">
      <alignment horizontal="center" vertical="top" wrapText="1" shrinkToFit="1"/>
      <protection locked="0"/>
    </xf>
    <xf numFmtId="0" fontId="11" fillId="9" borderId="1" xfId="45" applyNumberFormat="1" applyFont="1" applyFill="1" applyBorder="1" applyAlignment="1" applyProtection="1">
      <alignment horizontal="left" vertical="top" wrapText="1"/>
      <protection locked="0"/>
    </xf>
    <xf numFmtId="0" fontId="11" fillId="9" borderId="1" xfId="45" quotePrefix="1" applyNumberFormat="1" applyFont="1" applyFill="1" applyBorder="1" applyAlignment="1" applyProtection="1">
      <alignment horizontal="left" vertical="top" wrapText="1"/>
      <protection locked="0"/>
    </xf>
    <xf numFmtId="9" fontId="11" fillId="9" borderId="1" xfId="45" applyNumberFormat="1" applyFont="1" applyFill="1" applyBorder="1" applyAlignment="1" applyProtection="1">
      <alignment horizontal="left" vertical="top" wrapText="1"/>
      <protection locked="0"/>
    </xf>
    <xf numFmtId="4" fontId="10" fillId="9" borderId="1" xfId="61" applyNumberFormat="1" applyFont="1" applyFill="1" applyBorder="1" applyAlignment="1" applyProtection="1">
      <alignment horizontal="right" vertical="top" wrapText="1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49" fontId="10" fillId="0" borderId="25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</cellXfs>
  <cellStyles count="67">
    <cellStyle name="br" xfId="1"/>
    <cellStyle name="col" xfId="2"/>
    <cellStyle name="st39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6 2" xfId="40"/>
    <cellStyle name="xl37" xfId="41"/>
    <cellStyle name="xl37 2" xfId="42"/>
    <cellStyle name="xl38" xfId="43"/>
    <cellStyle name="xl38 2" xfId="44"/>
    <cellStyle name="xl39" xfId="45"/>
    <cellStyle name="xl39 2" xfId="46"/>
    <cellStyle name="xl40" xfId="47"/>
    <cellStyle name="xl40 2" xfId="48"/>
    <cellStyle name="xl41" xfId="49"/>
    <cellStyle name="xl41 2" xfId="50"/>
    <cellStyle name="xl42" xfId="51"/>
    <cellStyle name="xl42 2" xfId="52"/>
    <cellStyle name="xl43" xfId="53"/>
    <cellStyle name="xl43 2" xfId="54"/>
    <cellStyle name="xl44" xfId="55"/>
    <cellStyle name="xl44 2" xfId="56"/>
    <cellStyle name="xl45" xfId="57"/>
    <cellStyle name="xl46" xfId="58"/>
    <cellStyle name="xl47" xfId="59"/>
    <cellStyle name="xl48" xfId="60"/>
    <cellStyle name="xl49" xfId="61"/>
    <cellStyle name="xl50" xfId="62"/>
    <cellStyle name="xl51" xfId="63"/>
    <cellStyle name="xl52" xfId="64"/>
    <cellStyle name="xl53" xfId="65"/>
    <cellStyle name="xl54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view="pageBreakPreview" topLeftCell="B13" zoomScaleNormal="62" zoomScaleSheetLayoutView="100" zoomScalePageLayoutView="40" workbookViewId="0">
      <selection activeCell="G16" sqref="G16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5.85546875" style="1" customWidth="1"/>
    <col min="4" max="8" width="10.5703125" style="1" customWidth="1"/>
    <col min="9" max="9" width="11.5703125" style="1" customWidth="1"/>
    <col min="10" max="10" width="14" style="1" customWidth="1"/>
    <col min="11" max="11" width="43.85546875" style="1" customWidth="1"/>
    <col min="12" max="12" width="35.5703125" style="1" customWidth="1"/>
    <col min="13" max="16" width="22.71093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22.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8.75" customHeight="1" x14ac:dyDescent="0.25">
      <c r="A2" s="34" t="s">
        <v>98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15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5.75" customHeight="1" x14ac:dyDescent="0.25">
      <c r="A4" s="29" t="s">
        <v>0</v>
      </c>
      <c r="B4" s="29" t="s">
        <v>1</v>
      </c>
      <c r="C4" s="31" t="s">
        <v>2</v>
      </c>
      <c r="D4" s="32"/>
      <c r="E4" s="32"/>
      <c r="F4" s="32"/>
      <c r="G4" s="32"/>
      <c r="H4" s="32"/>
      <c r="I4" s="32"/>
      <c r="J4" s="33"/>
      <c r="K4" s="37" t="s">
        <v>3</v>
      </c>
      <c r="L4" s="27" t="s">
        <v>73</v>
      </c>
      <c r="M4" s="28" t="s">
        <v>87</v>
      </c>
      <c r="N4" s="28"/>
      <c r="O4" s="28"/>
      <c r="P4" s="28"/>
      <c r="Q4" s="27" t="s">
        <v>74</v>
      </c>
      <c r="R4" s="27" t="s">
        <v>111</v>
      </c>
      <c r="S4" s="27" t="s">
        <v>4</v>
      </c>
      <c r="T4" s="28" t="s">
        <v>5</v>
      </c>
      <c r="U4" s="28"/>
      <c r="V4" s="28"/>
    </row>
    <row r="5" spans="1:22" ht="15.75" customHeight="1" x14ac:dyDescent="0.25">
      <c r="A5" s="30"/>
      <c r="B5" s="30"/>
      <c r="C5" s="29" t="s">
        <v>88</v>
      </c>
      <c r="D5" s="31" t="s">
        <v>6</v>
      </c>
      <c r="E5" s="32"/>
      <c r="F5" s="32"/>
      <c r="G5" s="32"/>
      <c r="H5" s="33"/>
      <c r="I5" s="31" t="s">
        <v>7</v>
      </c>
      <c r="J5" s="33"/>
      <c r="K5" s="38"/>
      <c r="L5" s="27"/>
      <c r="M5" s="28"/>
      <c r="N5" s="28"/>
      <c r="O5" s="28"/>
      <c r="P5" s="28"/>
      <c r="Q5" s="27"/>
      <c r="R5" s="27"/>
      <c r="S5" s="27"/>
      <c r="T5" s="28"/>
      <c r="U5" s="28"/>
      <c r="V5" s="28"/>
    </row>
    <row r="6" spans="1:22" ht="129" customHeight="1" x14ac:dyDescent="0.25">
      <c r="A6" s="30"/>
      <c r="B6" s="30"/>
      <c r="C6" s="30"/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38"/>
      <c r="L6" s="27"/>
      <c r="M6" s="2" t="s">
        <v>107</v>
      </c>
      <c r="N6" s="2" t="s">
        <v>108</v>
      </c>
      <c r="O6" s="2" t="s">
        <v>109</v>
      </c>
      <c r="P6" s="2" t="s">
        <v>110</v>
      </c>
      <c r="Q6" s="27"/>
      <c r="R6" s="27"/>
      <c r="S6" s="27"/>
      <c r="T6" s="2" t="s">
        <v>112</v>
      </c>
      <c r="U6" s="2" t="s">
        <v>113</v>
      </c>
      <c r="V6" s="2" t="s">
        <v>114</v>
      </c>
    </row>
    <row r="7" spans="1:22" ht="20.2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22" ht="40.5" customHeight="1" x14ac:dyDescent="0.25">
      <c r="A8" s="5" t="s">
        <v>39</v>
      </c>
      <c r="B8" s="5"/>
      <c r="C8" s="15"/>
      <c r="D8" s="15"/>
      <c r="E8" s="15"/>
      <c r="F8" s="15"/>
      <c r="G8" s="15"/>
      <c r="H8" s="15"/>
      <c r="I8" s="15"/>
      <c r="J8" s="15"/>
      <c r="K8" s="5"/>
      <c r="L8" s="5"/>
      <c r="M8" s="5"/>
      <c r="N8" s="5"/>
      <c r="O8" s="5"/>
      <c r="P8" s="5"/>
      <c r="Q8" s="6">
        <f>Q9+Q13+Q16+Q21+Q20</f>
        <v>951880</v>
      </c>
      <c r="R8" s="6">
        <f t="shared" ref="R8:V8" si="0">R9+R13+R16+R21</f>
        <v>939443.48</v>
      </c>
      <c r="S8" s="6">
        <f t="shared" si="0"/>
        <v>971880</v>
      </c>
      <c r="T8" s="6">
        <f t="shared" si="0"/>
        <v>692000</v>
      </c>
      <c r="U8" s="6">
        <f t="shared" si="0"/>
        <v>693000</v>
      </c>
      <c r="V8" s="6">
        <f t="shared" si="0"/>
        <v>693000</v>
      </c>
    </row>
    <row r="9" spans="1:22" ht="44.25" customHeight="1" x14ac:dyDescent="0.25">
      <c r="A9" s="7" t="s">
        <v>62</v>
      </c>
      <c r="B9" s="7" t="s">
        <v>40</v>
      </c>
      <c r="C9" s="16"/>
      <c r="D9" s="16"/>
      <c r="E9" s="16"/>
      <c r="F9" s="16"/>
      <c r="G9" s="16"/>
      <c r="H9" s="16"/>
      <c r="I9" s="16"/>
      <c r="J9" s="16"/>
      <c r="K9" s="7"/>
      <c r="L9" s="7"/>
      <c r="M9" s="7"/>
      <c r="N9" s="7"/>
      <c r="O9" s="7"/>
      <c r="P9" s="7"/>
      <c r="Q9" s="8">
        <f t="shared" ref="Q9:V9" si="1">SUM(Q10:Q12)</f>
        <v>35000</v>
      </c>
      <c r="R9" s="8">
        <f t="shared" si="1"/>
        <v>30146.21</v>
      </c>
      <c r="S9" s="8">
        <f t="shared" si="1"/>
        <v>35000</v>
      </c>
      <c r="T9" s="8">
        <f t="shared" si="1"/>
        <v>33000</v>
      </c>
      <c r="U9" s="8">
        <f t="shared" si="1"/>
        <v>34000</v>
      </c>
      <c r="V9" s="8">
        <f t="shared" si="1"/>
        <v>34000</v>
      </c>
    </row>
    <row r="10" spans="1:22" ht="109.5" customHeight="1" x14ac:dyDescent="0.25">
      <c r="A10" s="13"/>
      <c r="B10" s="13"/>
      <c r="C10" s="17" t="s">
        <v>41</v>
      </c>
      <c r="D10" s="17" t="s">
        <v>15</v>
      </c>
      <c r="E10" s="17" t="s">
        <v>42</v>
      </c>
      <c r="F10" s="17" t="s">
        <v>43</v>
      </c>
      <c r="G10" s="17" t="s">
        <v>49</v>
      </c>
      <c r="H10" s="17" t="s">
        <v>42</v>
      </c>
      <c r="I10" s="17" t="s">
        <v>44</v>
      </c>
      <c r="J10" s="17" t="s">
        <v>45</v>
      </c>
      <c r="K10" s="13" t="s">
        <v>63</v>
      </c>
      <c r="L10" s="9" t="s">
        <v>46</v>
      </c>
      <c r="M10" s="10">
        <v>0.02</v>
      </c>
      <c r="N10" s="10">
        <v>0.02</v>
      </c>
      <c r="O10" s="10">
        <v>0.02</v>
      </c>
      <c r="P10" s="10">
        <v>0.02</v>
      </c>
      <c r="Q10" s="11">
        <v>32000</v>
      </c>
      <c r="R10" s="11">
        <v>27541.34</v>
      </c>
      <c r="S10" s="11">
        <v>32000</v>
      </c>
      <c r="T10" s="11">
        <v>33000</v>
      </c>
      <c r="U10" s="11">
        <v>34000</v>
      </c>
      <c r="V10" s="12">
        <v>34000</v>
      </c>
    </row>
    <row r="11" spans="1:22" ht="95.25" customHeight="1" x14ac:dyDescent="0.25">
      <c r="A11" s="13"/>
      <c r="B11" s="13"/>
      <c r="C11" s="17" t="s">
        <v>41</v>
      </c>
      <c r="D11" s="17" t="s">
        <v>15</v>
      </c>
      <c r="E11" s="17" t="s">
        <v>42</v>
      </c>
      <c r="F11" s="17" t="s">
        <v>43</v>
      </c>
      <c r="G11" s="17" t="s">
        <v>48</v>
      </c>
      <c r="H11" s="17" t="s">
        <v>42</v>
      </c>
      <c r="I11" s="17" t="s">
        <v>44</v>
      </c>
      <c r="J11" s="17" t="s">
        <v>45</v>
      </c>
      <c r="K11" s="13" t="s">
        <v>50</v>
      </c>
      <c r="L11" s="9" t="s">
        <v>46</v>
      </c>
      <c r="M11" s="10">
        <v>0.02</v>
      </c>
      <c r="N11" s="10">
        <v>0.02</v>
      </c>
      <c r="O11" s="10">
        <v>0.02</v>
      </c>
      <c r="P11" s="10">
        <v>0.02</v>
      </c>
      <c r="Q11" s="11"/>
      <c r="R11" s="11"/>
      <c r="S11" s="11"/>
      <c r="T11" s="11">
        <v>0</v>
      </c>
      <c r="U11" s="11"/>
      <c r="V11" s="12"/>
    </row>
    <row r="12" spans="1:22" ht="78.75" x14ac:dyDescent="0.25">
      <c r="A12" s="13"/>
      <c r="B12" s="13"/>
      <c r="C12" s="17" t="s">
        <v>41</v>
      </c>
      <c r="D12" s="17" t="s">
        <v>15</v>
      </c>
      <c r="E12" s="17" t="s">
        <v>42</v>
      </c>
      <c r="F12" s="17" t="s">
        <v>43</v>
      </c>
      <c r="G12" s="17" t="s">
        <v>51</v>
      </c>
      <c r="H12" s="17" t="s">
        <v>42</v>
      </c>
      <c r="I12" s="17" t="s">
        <v>44</v>
      </c>
      <c r="J12" s="17" t="s">
        <v>45</v>
      </c>
      <c r="K12" s="13" t="s">
        <v>52</v>
      </c>
      <c r="L12" s="9" t="s">
        <v>46</v>
      </c>
      <c r="M12" s="10">
        <v>0.02</v>
      </c>
      <c r="N12" s="10">
        <v>0.02</v>
      </c>
      <c r="O12" s="10">
        <v>0.02</v>
      </c>
      <c r="P12" s="10">
        <v>0.02</v>
      </c>
      <c r="Q12" s="11">
        <v>3000</v>
      </c>
      <c r="R12" s="11">
        <v>2604.87</v>
      </c>
      <c r="S12" s="11">
        <v>3000</v>
      </c>
      <c r="T12" s="11">
        <v>0</v>
      </c>
      <c r="U12" s="11"/>
      <c r="V12" s="12"/>
    </row>
    <row r="13" spans="1:22" ht="39" customHeight="1" x14ac:dyDescent="0.25">
      <c r="A13" s="7" t="s">
        <v>62</v>
      </c>
      <c r="B13" s="7" t="s">
        <v>55</v>
      </c>
      <c r="C13" s="16"/>
      <c r="D13" s="16"/>
      <c r="E13" s="16"/>
      <c r="F13" s="16"/>
      <c r="G13" s="16"/>
      <c r="H13" s="16"/>
      <c r="I13" s="16"/>
      <c r="J13" s="16"/>
      <c r="K13" s="7"/>
      <c r="L13" s="7"/>
      <c r="M13" s="7"/>
      <c r="N13" s="7"/>
      <c r="O13" s="7"/>
      <c r="P13" s="7"/>
      <c r="Q13" s="8">
        <f t="shared" ref="Q13:V13" si="2">SUM(Q14:Q15)</f>
        <v>2880</v>
      </c>
      <c r="R13" s="8">
        <f t="shared" si="2"/>
        <v>2880</v>
      </c>
      <c r="S13" s="8">
        <f t="shared" si="2"/>
        <v>2880</v>
      </c>
      <c r="T13" s="8">
        <f>T14</f>
        <v>3000</v>
      </c>
      <c r="U13" s="8">
        <f t="shared" si="2"/>
        <v>3000</v>
      </c>
      <c r="V13" s="8">
        <f t="shared" si="2"/>
        <v>3000</v>
      </c>
    </row>
    <row r="14" spans="1:22" ht="44.25" customHeight="1" x14ac:dyDescent="0.25">
      <c r="A14" s="13"/>
      <c r="B14" s="13"/>
      <c r="C14" s="17" t="s">
        <v>41</v>
      </c>
      <c r="D14" s="17" t="s">
        <v>15</v>
      </c>
      <c r="E14" s="17" t="s">
        <v>56</v>
      </c>
      <c r="F14" s="17" t="s">
        <v>53</v>
      </c>
      <c r="G14" s="17" t="s">
        <v>49</v>
      </c>
      <c r="H14" s="17" t="s">
        <v>42</v>
      </c>
      <c r="I14" s="17" t="s">
        <v>44</v>
      </c>
      <c r="J14" s="17" t="s">
        <v>45</v>
      </c>
      <c r="K14" s="13" t="s">
        <v>75</v>
      </c>
      <c r="L14" s="9" t="s">
        <v>46</v>
      </c>
      <c r="M14" s="10">
        <v>0.3</v>
      </c>
      <c r="N14" s="10">
        <v>0.3</v>
      </c>
      <c r="O14" s="10">
        <v>0.3</v>
      </c>
      <c r="P14" s="10">
        <v>0.3</v>
      </c>
      <c r="Q14" s="11">
        <v>2880</v>
      </c>
      <c r="R14" s="11">
        <v>2880</v>
      </c>
      <c r="S14" s="11">
        <v>2880</v>
      </c>
      <c r="T14" s="11">
        <v>3000</v>
      </c>
      <c r="U14" s="11">
        <v>3000</v>
      </c>
      <c r="V14" s="12">
        <v>3000</v>
      </c>
    </row>
    <row r="15" spans="1:22" ht="39" customHeight="1" x14ac:dyDescent="0.25">
      <c r="A15" s="13"/>
      <c r="B15" s="13"/>
      <c r="C15" s="17" t="s">
        <v>41</v>
      </c>
      <c r="D15" s="17" t="s">
        <v>15</v>
      </c>
      <c r="E15" s="17" t="s">
        <v>56</v>
      </c>
      <c r="F15" s="17" t="s">
        <v>53</v>
      </c>
      <c r="G15" s="17" t="s">
        <v>48</v>
      </c>
      <c r="H15" s="17" t="s">
        <v>42</v>
      </c>
      <c r="I15" s="17" t="s">
        <v>44</v>
      </c>
      <c r="J15" s="17" t="s">
        <v>45</v>
      </c>
      <c r="K15" s="13" t="s">
        <v>57</v>
      </c>
      <c r="L15" s="9" t="s">
        <v>46</v>
      </c>
      <c r="M15" s="10">
        <v>0.3</v>
      </c>
      <c r="N15" s="10">
        <v>0.3</v>
      </c>
      <c r="O15" s="10">
        <v>0.3</v>
      </c>
      <c r="P15" s="10">
        <v>0.3</v>
      </c>
      <c r="Q15" s="11"/>
      <c r="R15" s="11"/>
      <c r="S15" s="11"/>
      <c r="T15" s="11">
        <v>0</v>
      </c>
      <c r="U15" s="11"/>
      <c r="V15" s="11"/>
    </row>
    <row r="16" spans="1:22" ht="39" customHeight="1" x14ac:dyDescent="0.25">
      <c r="A16" s="7" t="s">
        <v>39</v>
      </c>
      <c r="B16" s="7" t="s">
        <v>78</v>
      </c>
      <c r="C16" s="21"/>
      <c r="D16" s="21"/>
      <c r="E16" s="21"/>
      <c r="F16" s="21"/>
      <c r="G16" s="21"/>
      <c r="H16" s="21"/>
      <c r="I16" s="21"/>
      <c r="J16" s="21"/>
      <c r="K16" s="22"/>
      <c r="L16" s="23"/>
      <c r="M16" s="24"/>
      <c r="N16" s="24"/>
      <c r="O16" s="24"/>
      <c r="P16" s="24"/>
      <c r="Q16" s="25">
        <f t="shared" ref="Q16:V16" si="3">Q17+Q18+Q19</f>
        <v>914000</v>
      </c>
      <c r="R16" s="25">
        <f t="shared" si="3"/>
        <v>906417.27</v>
      </c>
      <c r="S16" s="25">
        <f t="shared" si="3"/>
        <v>934000</v>
      </c>
      <c r="T16" s="25">
        <f t="shared" si="3"/>
        <v>656000</v>
      </c>
      <c r="U16" s="25">
        <f t="shared" si="3"/>
        <v>656000</v>
      </c>
      <c r="V16" s="25">
        <f t="shared" si="3"/>
        <v>656000</v>
      </c>
    </row>
    <row r="17" spans="1:22" ht="39" customHeight="1" x14ac:dyDescent="0.25">
      <c r="A17" s="13"/>
      <c r="B17" s="13"/>
      <c r="C17" s="17" t="s">
        <v>41</v>
      </c>
      <c r="D17" s="17" t="s">
        <v>15</v>
      </c>
      <c r="E17" s="17" t="s">
        <v>58</v>
      </c>
      <c r="F17" s="17" t="s">
        <v>42</v>
      </c>
      <c r="G17" s="17" t="s">
        <v>51</v>
      </c>
      <c r="H17" s="17" t="s">
        <v>24</v>
      </c>
      <c r="I17" s="17" t="s">
        <v>44</v>
      </c>
      <c r="J17" s="17" t="s">
        <v>45</v>
      </c>
      <c r="K17" s="13" t="s">
        <v>115</v>
      </c>
      <c r="L17" s="9" t="s">
        <v>46</v>
      </c>
      <c r="M17" s="10">
        <v>1</v>
      </c>
      <c r="N17" s="10">
        <v>1</v>
      </c>
      <c r="O17" s="10">
        <v>1</v>
      </c>
      <c r="P17" s="10">
        <v>1</v>
      </c>
      <c r="Q17" s="11">
        <v>52000</v>
      </c>
      <c r="R17" s="11">
        <v>21899.41</v>
      </c>
      <c r="S17" s="11">
        <v>45000</v>
      </c>
      <c r="T17" s="11">
        <v>56000</v>
      </c>
      <c r="U17" s="11">
        <v>56000</v>
      </c>
      <c r="V17" s="11">
        <v>56000</v>
      </c>
    </row>
    <row r="18" spans="1:22" ht="39" customHeight="1" x14ac:dyDescent="0.25">
      <c r="A18" s="13"/>
      <c r="B18" s="13"/>
      <c r="C18" s="17" t="s">
        <v>41</v>
      </c>
      <c r="D18" s="17" t="s">
        <v>15</v>
      </c>
      <c r="E18" s="17" t="s">
        <v>58</v>
      </c>
      <c r="F18" s="17" t="s">
        <v>58</v>
      </c>
      <c r="G18" s="17" t="s">
        <v>79</v>
      </c>
      <c r="H18" s="17" t="s">
        <v>24</v>
      </c>
      <c r="I18" s="17" t="s">
        <v>44</v>
      </c>
      <c r="J18" s="17" t="s">
        <v>45</v>
      </c>
      <c r="K18" s="13" t="s">
        <v>81</v>
      </c>
      <c r="L18" s="9" t="s">
        <v>46</v>
      </c>
      <c r="M18" s="10">
        <v>1</v>
      </c>
      <c r="N18" s="10">
        <v>1</v>
      </c>
      <c r="O18" s="10">
        <v>1</v>
      </c>
      <c r="P18" s="10">
        <v>1</v>
      </c>
      <c r="Q18" s="11">
        <v>331000</v>
      </c>
      <c r="R18" s="11">
        <v>356896.86</v>
      </c>
      <c r="S18" s="11">
        <v>358000</v>
      </c>
      <c r="T18" s="11">
        <v>184000</v>
      </c>
      <c r="U18" s="11">
        <v>184000</v>
      </c>
      <c r="V18" s="11">
        <v>184000</v>
      </c>
    </row>
    <row r="19" spans="1:22" ht="39" customHeight="1" x14ac:dyDescent="0.25">
      <c r="A19" s="13"/>
      <c r="B19" s="13"/>
      <c r="C19" s="17" t="s">
        <v>41</v>
      </c>
      <c r="D19" s="17" t="s">
        <v>15</v>
      </c>
      <c r="E19" s="17" t="s">
        <v>58</v>
      </c>
      <c r="F19" s="17" t="s">
        <v>58</v>
      </c>
      <c r="G19" s="17" t="s">
        <v>80</v>
      </c>
      <c r="H19" s="17" t="s">
        <v>24</v>
      </c>
      <c r="I19" s="17" t="s">
        <v>44</v>
      </c>
      <c r="J19" s="17" t="s">
        <v>45</v>
      </c>
      <c r="K19" s="13" t="s">
        <v>82</v>
      </c>
      <c r="L19" s="9" t="s">
        <v>46</v>
      </c>
      <c r="M19" s="10">
        <v>1</v>
      </c>
      <c r="N19" s="10">
        <v>1</v>
      </c>
      <c r="O19" s="10">
        <v>1</v>
      </c>
      <c r="P19" s="10">
        <v>1</v>
      </c>
      <c r="Q19" s="11">
        <v>531000</v>
      </c>
      <c r="R19" s="11">
        <v>527621</v>
      </c>
      <c r="S19" s="11">
        <v>531000</v>
      </c>
      <c r="T19" s="11">
        <v>416000</v>
      </c>
      <c r="U19" s="11">
        <v>416000</v>
      </c>
      <c r="V19" s="11">
        <v>416000</v>
      </c>
    </row>
    <row r="20" spans="1:22" ht="123.75" customHeight="1" x14ac:dyDescent="0.25">
      <c r="A20" s="13"/>
      <c r="B20" s="13"/>
      <c r="C20" s="17" t="s">
        <v>41</v>
      </c>
      <c r="D20" s="17" t="s">
        <v>15</v>
      </c>
      <c r="E20" s="17" t="s">
        <v>90</v>
      </c>
      <c r="F20" s="17" t="s">
        <v>59</v>
      </c>
      <c r="G20" s="17" t="s">
        <v>48</v>
      </c>
      <c r="H20" s="17" t="s">
        <v>24</v>
      </c>
      <c r="I20" s="17" t="s">
        <v>44</v>
      </c>
      <c r="J20" s="17" t="s">
        <v>45</v>
      </c>
      <c r="K20" s="13" t="s">
        <v>91</v>
      </c>
      <c r="L20" s="9" t="s">
        <v>46</v>
      </c>
      <c r="M20" s="10">
        <v>1</v>
      </c>
      <c r="N20" s="10">
        <v>1</v>
      </c>
      <c r="O20" s="10">
        <v>1</v>
      </c>
      <c r="P20" s="10">
        <v>1</v>
      </c>
      <c r="Q20" s="11"/>
      <c r="R20" s="11"/>
      <c r="S20" s="11"/>
      <c r="T20" s="11"/>
      <c r="U20" s="11"/>
      <c r="V20" s="11"/>
    </row>
    <row r="21" spans="1:22" ht="110.25" x14ac:dyDescent="0.25">
      <c r="A21" s="7" t="s">
        <v>39</v>
      </c>
      <c r="B21" s="7" t="s">
        <v>61</v>
      </c>
      <c r="C21" s="16"/>
      <c r="D21" s="16"/>
      <c r="E21" s="16"/>
      <c r="F21" s="16"/>
      <c r="G21" s="16"/>
      <c r="H21" s="16"/>
      <c r="I21" s="16"/>
      <c r="J21" s="16"/>
      <c r="K21" s="7"/>
      <c r="L21" s="7"/>
      <c r="M21" s="7"/>
      <c r="N21" s="7"/>
      <c r="O21" s="7"/>
      <c r="P21" s="7"/>
      <c r="Q21" s="8"/>
      <c r="R21" s="8">
        <f t="shared" ref="R21:V21" si="4">SUM(R22:R22)</f>
        <v>0</v>
      </c>
      <c r="S21" s="8">
        <f t="shared" si="4"/>
        <v>0</v>
      </c>
      <c r="T21" s="8">
        <f t="shared" si="4"/>
        <v>0</v>
      </c>
      <c r="U21" s="8">
        <f t="shared" si="4"/>
        <v>0</v>
      </c>
      <c r="V21" s="8">
        <f t="shared" si="4"/>
        <v>0</v>
      </c>
    </row>
    <row r="22" spans="1:22" ht="69.75" customHeight="1" x14ac:dyDescent="0.25">
      <c r="A22" s="13"/>
      <c r="B22" s="13"/>
      <c r="C22" s="17" t="s">
        <v>89</v>
      </c>
      <c r="D22" s="17" t="s">
        <v>15</v>
      </c>
      <c r="E22" s="17" t="s">
        <v>25</v>
      </c>
      <c r="F22" s="17" t="s">
        <v>56</v>
      </c>
      <c r="G22" s="17" t="s">
        <v>76</v>
      </c>
      <c r="H22" s="17" t="s">
        <v>24</v>
      </c>
      <c r="I22" s="17" t="s">
        <v>44</v>
      </c>
      <c r="J22" s="17" t="s">
        <v>54</v>
      </c>
      <c r="K22" s="13" t="s">
        <v>77</v>
      </c>
      <c r="L22" s="9" t="s">
        <v>94</v>
      </c>
      <c r="M22" s="10">
        <v>1</v>
      </c>
      <c r="N22" s="10">
        <v>1</v>
      </c>
      <c r="O22" s="10">
        <v>1</v>
      </c>
      <c r="P22" s="10">
        <v>1</v>
      </c>
      <c r="Q22" s="11"/>
      <c r="R22" s="11"/>
      <c r="S22" s="11"/>
      <c r="T22" s="11"/>
      <c r="U22" s="11"/>
      <c r="V22" s="11"/>
    </row>
    <row r="23" spans="1:22" ht="54" customHeight="1" x14ac:dyDescent="0.25">
      <c r="A23" s="5" t="s">
        <v>64</v>
      </c>
      <c r="B23" s="5"/>
      <c r="C23" s="15"/>
      <c r="D23" s="15" t="s">
        <v>16</v>
      </c>
      <c r="E23" s="15" t="s">
        <v>65</v>
      </c>
      <c r="F23" s="15" t="s">
        <v>65</v>
      </c>
      <c r="G23" s="15" t="s">
        <v>60</v>
      </c>
      <c r="H23" s="15" t="s">
        <v>65</v>
      </c>
      <c r="I23" s="15" t="s">
        <v>44</v>
      </c>
      <c r="J23" s="15" t="s">
        <v>60</v>
      </c>
      <c r="K23" s="5"/>
      <c r="L23" s="6"/>
      <c r="M23" s="6"/>
      <c r="N23" s="6"/>
      <c r="O23" s="6"/>
      <c r="P23" s="6"/>
      <c r="Q23" s="6">
        <f>Q24+Q28+Q31+Q27+Q33+Q30</f>
        <v>2388246.34</v>
      </c>
      <c r="R23" s="6">
        <f>R24+R28+R31+R27+R30+R33</f>
        <v>2149028.34</v>
      </c>
      <c r="S23" s="6">
        <f>S24+S28+S31+S27+S30+S33</f>
        <v>2388246.34</v>
      </c>
      <c r="T23" s="6">
        <f>T24+T28+T31</f>
        <v>1637198.9300000002</v>
      </c>
      <c r="U23" s="6">
        <f>U24+U28+U31</f>
        <v>1234278.1400000001</v>
      </c>
      <c r="V23" s="6">
        <f>V24+V28+V31</f>
        <v>1515603.1400000001</v>
      </c>
    </row>
    <row r="24" spans="1:22" ht="63" x14ac:dyDescent="0.25">
      <c r="A24" s="7" t="s">
        <v>66</v>
      </c>
      <c r="B24" s="7" t="s">
        <v>67</v>
      </c>
      <c r="C24" s="16"/>
      <c r="D24" s="16" t="s">
        <v>16</v>
      </c>
      <c r="E24" s="16" t="s">
        <v>43</v>
      </c>
      <c r="F24" s="16" t="s">
        <v>24</v>
      </c>
      <c r="G24" s="16" t="s">
        <v>60</v>
      </c>
      <c r="H24" s="16" t="s">
        <v>65</v>
      </c>
      <c r="I24" s="16" t="s">
        <v>44</v>
      </c>
      <c r="J24" s="16" t="s">
        <v>68</v>
      </c>
      <c r="K24" s="7"/>
      <c r="L24" s="7"/>
      <c r="M24" s="7"/>
      <c r="N24" s="7"/>
      <c r="O24" s="7"/>
      <c r="P24" s="7"/>
      <c r="Q24" s="8">
        <f t="shared" ref="Q24:V24" si="5">SUM(Q25:Q26)</f>
        <v>1097000</v>
      </c>
      <c r="R24" s="8">
        <f t="shared" si="5"/>
        <v>1005582</v>
      </c>
      <c r="S24" s="8">
        <f t="shared" si="5"/>
        <v>1097000</v>
      </c>
      <c r="T24" s="8">
        <f t="shared" si="5"/>
        <v>669000</v>
      </c>
      <c r="U24" s="8">
        <f t="shared" si="5"/>
        <v>216000</v>
      </c>
      <c r="V24" s="8">
        <f t="shared" si="5"/>
        <v>445000</v>
      </c>
    </row>
    <row r="25" spans="1:22" ht="52.5" customHeight="1" x14ac:dyDescent="0.25">
      <c r="A25" s="13"/>
      <c r="B25" s="13"/>
      <c r="C25" s="17" t="s">
        <v>89</v>
      </c>
      <c r="D25" s="17" t="s">
        <v>16</v>
      </c>
      <c r="E25" s="17" t="s">
        <v>43</v>
      </c>
      <c r="F25" s="17" t="s">
        <v>29</v>
      </c>
      <c r="G25" s="17" t="s">
        <v>69</v>
      </c>
      <c r="H25" s="17" t="s">
        <v>24</v>
      </c>
      <c r="I25" s="17" t="s">
        <v>44</v>
      </c>
      <c r="J25" s="17" t="s">
        <v>68</v>
      </c>
      <c r="K25" s="13" t="s">
        <v>83</v>
      </c>
      <c r="L25" s="9" t="s">
        <v>94</v>
      </c>
      <c r="M25" s="10">
        <v>1</v>
      </c>
      <c r="N25" s="10">
        <v>1</v>
      </c>
      <c r="O25" s="10">
        <v>1</v>
      </c>
      <c r="P25" s="10">
        <v>1</v>
      </c>
      <c r="Q25" s="11">
        <v>103000</v>
      </c>
      <c r="R25" s="11">
        <v>94416</v>
      </c>
      <c r="S25" s="11">
        <v>103000</v>
      </c>
      <c r="T25" s="11">
        <v>97000</v>
      </c>
      <c r="U25" s="11">
        <v>97000</v>
      </c>
      <c r="V25" s="11">
        <v>96000</v>
      </c>
    </row>
    <row r="26" spans="1:22" ht="59.25" customHeight="1" x14ac:dyDescent="0.25">
      <c r="A26" s="13"/>
      <c r="B26" s="9"/>
      <c r="C26" s="17" t="s">
        <v>89</v>
      </c>
      <c r="D26" s="17" t="s">
        <v>16</v>
      </c>
      <c r="E26" s="17" t="s">
        <v>43</v>
      </c>
      <c r="F26" s="17" t="s">
        <v>29</v>
      </c>
      <c r="G26" s="17" t="s">
        <v>100</v>
      </c>
      <c r="H26" s="17" t="s">
        <v>24</v>
      </c>
      <c r="I26" s="17" t="s">
        <v>44</v>
      </c>
      <c r="J26" s="17" t="s">
        <v>68</v>
      </c>
      <c r="K26" s="13" t="s">
        <v>84</v>
      </c>
      <c r="L26" s="9" t="s">
        <v>94</v>
      </c>
      <c r="M26" s="10">
        <v>1</v>
      </c>
      <c r="N26" s="10">
        <v>1</v>
      </c>
      <c r="O26" s="10">
        <v>1</v>
      </c>
      <c r="P26" s="10">
        <v>1</v>
      </c>
      <c r="Q26" s="11">
        <v>994000</v>
      </c>
      <c r="R26" s="11">
        <v>911166</v>
      </c>
      <c r="S26" s="11">
        <v>994000</v>
      </c>
      <c r="T26" s="11">
        <v>572000</v>
      </c>
      <c r="U26" s="11">
        <v>119000</v>
      </c>
      <c r="V26" s="11">
        <v>349000</v>
      </c>
    </row>
    <row r="27" spans="1:22" ht="59.25" customHeight="1" x14ac:dyDescent="0.25">
      <c r="A27" s="13"/>
      <c r="B27" s="9"/>
      <c r="C27" s="17" t="s">
        <v>89</v>
      </c>
      <c r="D27" s="17" t="s">
        <v>16</v>
      </c>
      <c r="E27" s="17" t="s">
        <v>43</v>
      </c>
      <c r="F27" s="17" t="s">
        <v>101</v>
      </c>
      <c r="G27" s="17" t="s">
        <v>92</v>
      </c>
      <c r="H27" s="17" t="s">
        <v>24</v>
      </c>
      <c r="I27" s="17" t="s">
        <v>44</v>
      </c>
      <c r="J27" s="17" t="s">
        <v>68</v>
      </c>
      <c r="K27" s="13" t="s">
        <v>93</v>
      </c>
      <c r="L27" s="9" t="s">
        <v>94</v>
      </c>
      <c r="M27" s="10">
        <v>1</v>
      </c>
      <c r="N27" s="10">
        <v>1</v>
      </c>
      <c r="O27" s="10">
        <v>1</v>
      </c>
      <c r="P27" s="10">
        <v>1</v>
      </c>
      <c r="Q27" s="11">
        <v>19680</v>
      </c>
      <c r="R27" s="11">
        <v>19680</v>
      </c>
      <c r="S27" s="11">
        <v>19680</v>
      </c>
      <c r="T27" s="11"/>
      <c r="U27" s="11"/>
      <c r="V27" s="11"/>
    </row>
    <row r="28" spans="1:22" ht="63" x14ac:dyDescent="0.25">
      <c r="A28" s="7" t="s">
        <v>66</v>
      </c>
      <c r="B28" s="7" t="s">
        <v>70</v>
      </c>
      <c r="C28" s="16"/>
      <c r="D28" s="16" t="s">
        <v>16</v>
      </c>
      <c r="E28" s="16" t="s">
        <v>43</v>
      </c>
      <c r="F28" s="16" t="s">
        <v>102</v>
      </c>
      <c r="G28" s="16" t="s">
        <v>60</v>
      </c>
      <c r="H28" s="16" t="s">
        <v>65</v>
      </c>
      <c r="I28" s="16" t="s">
        <v>44</v>
      </c>
      <c r="J28" s="16" t="s">
        <v>68</v>
      </c>
      <c r="K28" s="7"/>
      <c r="L28" s="8"/>
      <c r="M28" s="8"/>
      <c r="N28" s="8"/>
      <c r="O28" s="8"/>
      <c r="P28" s="8"/>
      <c r="Q28" s="8">
        <f t="shared" ref="Q28:T28" si="6">SUM(Q29:Q29)</f>
        <v>59257</v>
      </c>
      <c r="R28" s="8">
        <f t="shared" si="6"/>
        <v>59257</v>
      </c>
      <c r="S28" s="8">
        <f t="shared" si="6"/>
        <v>59257</v>
      </c>
      <c r="T28" s="8">
        <f t="shared" si="6"/>
        <v>63998.93</v>
      </c>
      <c r="U28" s="8">
        <f>U29</f>
        <v>64678.14</v>
      </c>
      <c r="V28" s="8">
        <f>V29</f>
        <v>67003.14</v>
      </c>
    </row>
    <row r="29" spans="1:22" ht="63" x14ac:dyDescent="0.25">
      <c r="A29" s="18"/>
      <c r="B29" s="18"/>
      <c r="C29" s="17" t="s">
        <v>89</v>
      </c>
      <c r="D29" s="17" t="s">
        <v>16</v>
      </c>
      <c r="E29" s="17" t="s">
        <v>43</v>
      </c>
      <c r="F29" s="17" t="s">
        <v>103</v>
      </c>
      <c r="G29" s="17" t="s">
        <v>104</v>
      </c>
      <c r="H29" s="17" t="s">
        <v>24</v>
      </c>
      <c r="I29" s="17" t="s">
        <v>44</v>
      </c>
      <c r="J29" s="17" t="s">
        <v>68</v>
      </c>
      <c r="K29" s="13" t="s">
        <v>85</v>
      </c>
      <c r="L29" s="9" t="s">
        <v>94</v>
      </c>
      <c r="M29" s="10">
        <v>1</v>
      </c>
      <c r="N29" s="10">
        <v>1</v>
      </c>
      <c r="O29" s="10">
        <v>1</v>
      </c>
      <c r="P29" s="10">
        <v>1</v>
      </c>
      <c r="Q29" s="20">
        <v>59257</v>
      </c>
      <c r="R29" s="20">
        <v>59257</v>
      </c>
      <c r="S29" s="19">
        <v>59257</v>
      </c>
      <c r="T29" s="20">
        <v>63998.93</v>
      </c>
      <c r="U29" s="20">
        <v>64678.14</v>
      </c>
      <c r="V29" s="20">
        <v>67003.14</v>
      </c>
    </row>
    <row r="30" spans="1:22" ht="66.75" customHeight="1" x14ac:dyDescent="0.25">
      <c r="A30" s="18"/>
      <c r="B30" s="18"/>
      <c r="C30" s="17" t="s">
        <v>89</v>
      </c>
      <c r="D30" s="17" t="s">
        <v>16</v>
      </c>
      <c r="E30" s="17" t="s">
        <v>43</v>
      </c>
      <c r="F30" s="17" t="s">
        <v>102</v>
      </c>
      <c r="G30" s="17" t="s">
        <v>96</v>
      </c>
      <c r="H30" s="17" t="s">
        <v>24</v>
      </c>
      <c r="I30" s="17" t="s">
        <v>44</v>
      </c>
      <c r="J30" s="17" t="s">
        <v>68</v>
      </c>
      <c r="K30" s="13" t="s">
        <v>97</v>
      </c>
      <c r="L30" s="9" t="s">
        <v>94</v>
      </c>
      <c r="M30" s="10">
        <v>1</v>
      </c>
      <c r="N30" s="10">
        <v>1</v>
      </c>
      <c r="O30" s="10">
        <v>1</v>
      </c>
      <c r="P30" s="10">
        <v>1</v>
      </c>
      <c r="Q30" s="20"/>
      <c r="R30" s="20"/>
      <c r="S30" s="19"/>
      <c r="T30" s="20"/>
      <c r="U30" s="20"/>
      <c r="V30" s="20"/>
    </row>
    <row r="31" spans="1:22" ht="63" x14ac:dyDescent="0.25">
      <c r="A31" s="7" t="s">
        <v>66</v>
      </c>
      <c r="B31" s="7" t="s">
        <v>71</v>
      </c>
      <c r="C31" s="16"/>
      <c r="D31" s="16" t="s">
        <v>16</v>
      </c>
      <c r="E31" s="16" t="s">
        <v>43</v>
      </c>
      <c r="F31" s="16" t="s">
        <v>105</v>
      </c>
      <c r="G31" s="16" t="s">
        <v>60</v>
      </c>
      <c r="H31" s="16" t="s">
        <v>65</v>
      </c>
      <c r="I31" s="16" t="s">
        <v>44</v>
      </c>
      <c r="J31" s="16" t="s">
        <v>68</v>
      </c>
      <c r="K31" s="7"/>
      <c r="L31" s="7"/>
      <c r="M31" s="7"/>
      <c r="N31" s="7"/>
      <c r="O31" s="7"/>
      <c r="P31" s="7"/>
      <c r="Q31" s="8">
        <f t="shared" ref="Q31:V31" si="7">SUM(Q32:Q32)</f>
        <v>1007309.34</v>
      </c>
      <c r="R31" s="8">
        <f t="shared" si="7"/>
        <v>859509.34</v>
      </c>
      <c r="S31" s="8">
        <f t="shared" si="7"/>
        <v>1007309.34</v>
      </c>
      <c r="T31" s="8">
        <f t="shared" si="7"/>
        <v>904200</v>
      </c>
      <c r="U31" s="8">
        <f t="shared" si="7"/>
        <v>953600</v>
      </c>
      <c r="V31" s="8">
        <f t="shared" si="7"/>
        <v>1003600</v>
      </c>
    </row>
    <row r="32" spans="1:22" ht="98.25" customHeight="1" x14ac:dyDescent="0.25">
      <c r="A32" s="13"/>
      <c r="B32" s="13"/>
      <c r="C32" s="17" t="s">
        <v>89</v>
      </c>
      <c r="D32" s="17" t="s">
        <v>16</v>
      </c>
      <c r="E32" s="17" t="s">
        <v>43</v>
      </c>
      <c r="F32" s="17" t="s">
        <v>105</v>
      </c>
      <c r="G32" s="17" t="s">
        <v>47</v>
      </c>
      <c r="H32" s="17" t="s">
        <v>24</v>
      </c>
      <c r="I32" s="17" t="s">
        <v>44</v>
      </c>
      <c r="J32" s="17" t="s">
        <v>68</v>
      </c>
      <c r="K32" s="13" t="s">
        <v>86</v>
      </c>
      <c r="L32" s="9" t="s">
        <v>94</v>
      </c>
      <c r="M32" s="10">
        <v>1</v>
      </c>
      <c r="N32" s="10">
        <v>1</v>
      </c>
      <c r="O32" s="10">
        <v>1</v>
      </c>
      <c r="P32" s="10">
        <v>1</v>
      </c>
      <c r="Q32" s="11">
        <v>1007309.34</v>
      </c>
      <c r="R32" s="11">
        <v>859509.34</v>
      </c>
      <c r="S32" s="11">
        <v>1007309.34</v>
      </c>
      <c r="T32" s="11">
        <v>904200</v>
      </c>
      <c r="U32" s="11">
        <v>953600</v>
      </c>
      <c r="V32" s="11">
        <v>1003600</v>
      </c>
    </row>
    <row r="33" spans="1:22" ht="88.5" customHeight="1" x14ac:dyDescent="0.25">
      <c r="A33" s="13"/>
      <c r="B33" s="13"/>
      <c r="C33" s="17" t="s">
        <v>89</v>
      </c>
      <c r="D33" s="17" t="s">
        <v>16</v>
      </c>
      <c r="E33" s="17" t="s">
        <v>43</v>
      </c>
      <c r="F33" s="17" t="s">
        <v>106</v>
      </c>
      <c r="G33" s="17" t="s">
        <v>92</v>
      </c>
      <c r="H33" s="17" t="s">
        <v>24</v>
      </c>
      <c r="I33" s="17" t="s">
        <v>44</v>
      </c>
      <c r="J33" s="17" t="s">
        <v>68</v>
      </c>
      <c r="K33" s="13" t="s">
        <v>95</v>
      </c>
      <c r="L33" s="9" t="s">
        <v>94</v>
      </c>
      <c r="M33" s="10">
        <v>1</v>
      </c>
      <c r="N33" s="10">
        <v>1</v>
      </c>
      <c r="O33" s="10">
        <v>1</v>
      </c>
      <c r="P33" s="10">
        <v>1</v>
      </c>
      <c r="Q33" s="11">
        <v>205000</v>
      </c>
      <c r="R33" s="11">
        <v>205000</v>
      </c>
      <c r="S33" s="11">
        <v>205000</v>
      </c>
      <c r="T33" s="11"/>
      <c r="U33" s="11"/>
      <c r="V33" s="11"/>
    </row>
    <row r="34" spans="1:22" ht="30.75" customHeight="1" x14ac:dyDescent="0.25">
      <c r="A34" s="5"/>
      <c r="B34" s="5" t="s">
        <v>72</v>
      </c>
      <c r="C34" s="15"/>
      <c r="D34" s="15"/>
      <c r="E34" s="15"/>
      <c r="F34" s="15"/>
      <c r="G34" s="15"/>
      <c r="H34" s="15"/>
      <c r="I34" s="15"/>
      <c r="J34" s="15"/>
      <c r="K34" s="5"/>
      <c r="L34" s="6"/>
      <c r="M34" s="5"/>
      <c r="N34" s="5"/>
      <c r="O34" s="5"/>
      <c r="P34" s="5"/>
      <c r="Q34" s="6">
        <f t="shared" ref="Q34:V34" si="8">Q8+Q23</f>
        <v>3340126.34</v>
      </c>
      <c r="R34" s="6">
        <f t="shared" si="8"/>
        <v>3088471.82</v>
      </c>
      <c r="S34" s="6">
        <f t="shared" si="8"/>
        <v>3360126.34</v>
      </c>
      <c r="T34" s="6">
        <f t="shared" si="8"/>
        <v>2329198.9300000002</v>
      </c>
      <c r="U34" s="6">
        <f t="shared" si="8"/>
        <v>1927278.1400000001</v>
      </c>
      <c r="V34" s="6">
        <f t="shared" si="8"/>
        <v>2208603.14</v>
      </c>
    </row>
    <row r="36" spans="1:22" x14ac:dyDescent="0.25">
      <c r="J36" s="1" t="s">
        <v>99</v>
      </c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B4:B6"/>
    <mergeCell ref="C4:J4"/>
    <mergeCell ref="K4:K6"/>
    <mergeCell ref="L4:L6"/>
    <mergeCell ref="M4:P5"/>
    <mergeCell ref="Q4:Q6"/>
  </mergeCells>
  <pageMargins left="0.70866141732283472" right="0" top="0.43" bottom="0.31" header="0.2" footer="0.31496062992125984"/>
  <pageSetup paperSize="8" scale="41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User</cp:lastModifiedBy>
  <cp:lastPrinted>2016-12-06T04:37:56Z</cp:lastPrinted>
  <dcterms:created xsi:type="dcterms:W3CDTF">2016-10-27T13:58:29Z</dcterms:created>
  <dcterms:modified xsi:type="dcterms:W3CDTF">2017-12-12T04:56:54Z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